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https://econmx-my.sharepoint.com/personal/maria_argaez_econ-tech_com/Documents/Frisa_Calculo_Hidrogeno/"/>
    </mc:Choice>
  </mc:AlternateContent>
  <xr:revisionPtr revIDLastSave="8" documentId="11_B0F1ED544ADCCCA82747DE0A71630CE12BA04690" xr6:coauthVersionLast="46" xr6:coauthVersionMax="46" xr10:uidLastSave="{A46EA692-AA4D-2C48-9E7E-63142133C953}"/>
  <bookViews>
    <workbookView xWindow="0" yWindow="500" windowWidth="20500" windowHeight="7160" xr2:uid="{00000000-000D-0000-FFFF-FFFF00000000}"/>
  </bookViews>
  <sheets>
    <sheet name="Modelo Hidrogeno Agosto-Dic" sheetId="1" r:id="rId1"/>
    <sheet name="Aceros_inoxidables" sheetId="3" r:id="rId2"/>
    <sheet name="Valores KF" sheetId="2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'Modelo Hidrogeno Agosto-Dic'!$A$1:$AQ$828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Q2" i="1"/>
  <c r="AP2" i="1"/>
  <c r="AO2" i="1"/>
  <c r="AN2" i="1"/>
  <c r="AM2" i="1"/>
  <c r="AL2" i="1"/>
  <c r="AK2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2" i="1"/>
  <c r="AF3" i="1"/>
  <c r="AF4" i="1"/>
  <c r="AF5" i="1"/>
  <c r="AF6" i="1"/>
  <c r="AF7" i="1"/>
  <c r="AF8" i="1"/>
  <c r="AF9" i="1"/>
  <c r="AF10" i="1"/>
  <c r="AF11" i="1"/>
  <c r="AF13" i="1"/>
  <c r="AF15" i="1"/>
  <c r="AF16" i="1"/>
  <c r="AF17" i="1"/>
  <c r="AF18" i="1"/>
  <c r="AF19" i="1"/>
  <c r="AF20" i="1"/>
  <c r="AF21" i="1"/>
  <c r="AF22" i="1"/>
  <c r="AF23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4" i="1"/>
  <c r="AF595" i="1"/>
  <c r="AF596" i="1"/>
  <c r="AF597" i="1"/>
  <c r="AF598" i="1"/>
  <c r="AF599" i="1"/>
  <c r="AF600" i="1"/>
  <c r="AF601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2" i="1"/>
  <c r="AE613" i="1" l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C171" i="1"/>
  <c r="AC178" i="1"/>
  <c r="AC180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AB2" i="1"/>
  <c r="AA2" i="1"/>
  <c r="Z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2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3" i="1"/>
  <c r="S4" i="1"/>
  <c r="S5" i="1"/>
  <c r="S6" i="1"/>
  <c r="S7" i="1"/>
  <c r="S8" i="1"/>
  <c r="S9" i="1"/>
  <c r="S10" i="1"/>
  <c r="S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5" i="1"/>
  <c r="G566" i="1"/>
  <c r="G567" i="1"/>
  <c r="G568" i="1"/>
  <c r="G569" i="1"/>
  <c r="G570" i="1"/>
  <c r="G571" i="1"/>
  <c r="G572" i="1"/>
  <c r="G573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60" i="1"/>
  <c r="G661" i="1"/>
  <c r="G663" i="1"/>
  <c r="G664" i="1"/>
  <c r="G665" i="1"/>
  <c r="G666" i="1"/>
  <c r="G667" i="1"/>
  <c r="G668" i="1"/>
  <c r="G669" i="1"/>
  <c r="G670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</calcChain>
</file>

<file path=xl/sharedStrings.xml><?xml version="1.0" encoding="utf-8"?>
<sst xmlns="http://schemas.openxmlformats.org/spreadsheetml/2006/main" count="3830" uniqueCount="175">
  <si>
    <t>Colada</t>
  </si>
  <si>
    <t>Orden</t>
  </si>
  <si>
    <t>Grado</t>
  </si>
  <si>
    <t>Perfil</t>
  </si>
  <si>
    <t>FechaProducción</t>
  </si>
  <si>
    <t>Muestra</t>
  </si>
  <si>
    <t>Inoxidable</t>
  </si>
  <si>
    <t>Duración</t>
  </si>
  <si>
    <t>ModeloHidrógeno</t>
  </si>
  <si>
    <t>HidrógenoPPM</t>
  </si>
  <si>
    <t>HidrógenoDELTA</t>
  </si>
  <si>
    <t>Prevaciado</t>
  </si>
  <si>
    <t>DurationDeepVacuum_1mbar</t>
  </si>
  <si>
    <t>OffGasH</t>
  </si>
  <si>
    <t>OffGasO</t>
  </si>
  <si>
    <t>OffGasCO</t>
  </si>
  <si>
    <t>OffGasCO2</t>
  </si>
  <si>
    <t>kf_value</t>
  </si>
  <si>
    <t>AceroLiquidoCF</t>
  </si>
  <si>
    <t>Factor_Kf_Temp</t>
  </si>
  <si>
    <t>C</t>
  </si>
  <si>
    <t>Si</t>
  </si>
  <si>
    <t>Mn</t>
  </si>
  <si>
    <t>P</t>
  </si>
  <si>
    <t>S</t>
  </si>
  <si>
    <t>Cr</t>
  </si>
  <si>
    <t>Ni</t>
  </si>
  <si>
    <t>Al</t>
  </si>
  <si>
    <t>Presión_Promedio_de_Vacío_Profundo_mbar</t>
  </si>
  <si>
    <t>Consumo_promedio_de_Ar_durante_VD_Nm3</t>
  </si>
  <si>
    <t>Temperatura_al_final_de_vacío_profundo_C</t>
  </si>
  <si>
    <t>Tapping</t>
  </si>
  <si>
    <t>VDTreatments</t>
  </si>
  <si>
    <t>VDStartTemp</t>
  </si>
  <si>
    <t>VDDuration TOTAL</t>
  </si>
  <si>
    <t>VDPowerOn</t>
  </si>
  <si>
    <t>VDPowerOff</t>
  </si>
  <si>
    <t>VDEvacuationDuration</t>
  </si>
  <si>
    <t>VDDeepVacuunDuration</t>
  </si>
  <si>
    <t>VDPressureMin</t>
  </si>
  <si>
    <t>VDArgonTotal</t>
  </si>
  <si>
    <t>VDNitrogenTotal</t>
  </si>
  <si>
    <t>VDEndTemp</t>
  </si>
  <si>
    <t>42CRMO4 LIEBHERR</t>
  </si>
  <si>
    <t>24"R</t>
  </si>
  <si>
    <t>nan</t>
  </si>
  <si>
    <t>16"R</t>
  </si>
  <si>
    <t>A105</t>
  </si>
  <si>
    <t>52"P</t>
  </si>
  <si>
    <t>39"R</t>
  </si>
  <si>
    <t>20"R</t>
  </si>
  <si>
    <t>63"P</t>
  </si>
  <si>
    <t>F22 SFC1-2</t>
  </si>
  <si>
    <t>69"P</t>
  </si>
  <si>
    <t>EN355B</t>
  </si>
  <si>
    <t>4340 FM</t>
  </si>
  <si>
    <t>49"Q</t>
  </si>
  <si>
    <t>4140 MOD FM</t>
  </si>
  <si>
    <t>4130 FM</t>
  </si>
  <si>
    <t>13"R</t>
  </si>
  <si>
    <t>H13 FM PREM</t>
  </si>
  <si>
    <t>24"Q</t>
  </si>
  <si>
    <t>4330V FM</t>
  </si>
  <si>
    <t>31"R</t>
  </si>
  <si>
    <t>4340 BS</t>
  </si>
  <si>
    <t>A350/LF6M TRINITY</t>
  </si>
  <si>
    <t>1018 FM</t>
  </si>
  <si>
    <t>H13 FM</t>
  </si>
  <si>
    <t>F6NM</t>
  </si>
  <si>
    <t>si</t>
  </si>
  <si>
    <t>E8630M</t>
  </si>
  <si>
    <t>A707M3W T</t>
  </si>
  <si>
    <t>4140 FM DUFERCO</t>
  </si>
  <si>
    <t>1045 FM</t>
  </si>
  <si>
    <t>LF6</t>
  </si>
  <si>
    <t>LF2H</t>
  </si>
  <si>
    <t>1E0621</t>
  </si>
  <si>
    <t>F70</t>
  </si>
  <si>
    <t>410S</t>
  </si>
  <si>
    <t>CRMOV</t>
  </si>
  <si>
    <t>F70-1</t>
  </si>
  <si>
    <t>1020 MOD</t>
  </si>
  <si>
    <t>LF2L</t>
  </si>
  <si>
    <t>8620H</t>
  </si>
  <si>
    <t>8630M</t>
  </si>
  <si>
    <t>A350 LF3</t>
  </si>
  <si>
    <t>F91</t>
  </si>
  <si>
    <t>1524 CAT</t>
  </si>
  <si>
    <t>4130 TSP</t>
  </si>
  <si>
    <t>4142H</t>
  </si>
  <si>
    <t>F22 EH</t>
  </si>
  <si>
    <t>80"P</t>
  </si>
  <si>
    <t>4120M</t>
  </si>
  <si>
    <t>105M2</t>
  </si>
  <si>
    <t>304L</t>
  </si>
  <si>
    <t>347H</t>
  </si>
  <si>
    <t>F51</t>
  </si>
  <si>
    <t>8630M4</t>
  </si>
  <si>
    <t>A871 TYPE 1</t>
  </si>
  <si>
    <t>316L FM</t>
  </si>
  <si>
    <t>1040M</t>
  </si>
  <si>
    <t>4320 MODIFIED JOYGLOBAL</t>
  </si>
  <si>
    <t>4140 FM O&amp;G</t>
  </si>
  <si>
    <t>LF6M VALMONT</t>
  </si>
  <si>
    <t>B50A368E1</t>
  </si>
  <si>
    <t>4140 FM INDUSTRIAL</t>
  </si>
  <si>
    <t>8630M5</t>
  </si>
  <si>
    <t>17-4 PH</t>
  </si>
  <si>
    <t>316L</t>
  </si>
  <si>
    <t>4330V</t>
  </si>
  <si>
    <t>B50A</t>
  </si>
  <si>
    <t>42CRMO4 AVON</t>
  </si>
  <si>
    <t>4145 FM</t>
  </si>
  <si>
    <t>17-4 PH SCOT FORGE</t>
  </si>
  <si>
    <t>316L SCOT FORGE</t>
  </si>
  <si>
    <t>SA 508 4N</t>
  </si>
  <si>
    <t>A105/A350 LF2</t>
  </si>
  <si>
    <t>321-H</t>
  </si>
  <si>
    <t>15-5 PH PREMIUM</t>
  </si>
  <si>
    <t>F22 J100</t>
  </si>
  <si>
    <t>A707L3/A350-LF6</t>
  </si>
  <si>
    <t>18CRNIMO7-6 REV 2</t>
  </si>
  <si>
    <t>8630M FM</t>
  </si>
  <si>
    <t>4330 MOD TESCO</t>
  </si>
  <si>
    <t>F11M2</t>
  </si>
  <si>
    <t>X60V-DQ</t>
  </si>
  <si>
    <t>40"Q</t>
  </si>
  <si>
    <t>42CrMo4</t>
  </si>
  <si>
    <t>Heat</t>
  </si>
  <si>
    <t>GradeName</t>
  </si>
  <si>
    <t>Profile</t>
  </si>
  <si>
    <t>Family</t>
  </si>
  <si>
    <t>EAFCheckInTime</t>
  </si>
  <si>
    <t>EAFCheckOutTime</t>
  </si>
  <si>
    <t>EAFTapToTap</t>
  </si>
  <si>
    <t>LFCheckInTime</t>
  </si>
  <si>
    <t>LFCheckOutTime</t>
  </si>
  <si>
    <t>LFTapToTap</t>
  </si>
  <si>
    <t>VDCheckInTime</t>
  </si>
  <si>
    <t>VDCheckOutTime</t>
  </si>
  <si>
    <t>VDTapToTap</t>
  </si>
  <si>
    <t>ICCheckInTime</t>
  </si>
  <si>
    <t>ICCheckOutTime</t>
  </si>
  <si>
    <t>ICTapToTap</t>
  </si>
  <si>
    <t>Shipment</t>
  </si>
  <si>
    <t>Process</t>
  </si>
  <si>
    <t>Tipo_acero</t>
  </si>
  <si>
    <t>Martensiticos</t>
  </si>
  <si>
    <t>COMPLETO</t>
  </si>
  <si>
    <t>VOD</t>
  </si>
  <si>
    <t>inoxidable</t>
  </si>
  <si>
    <t>Z6 16-05-01</t>
  </si>
  <si>
    <t>304H</t>
  </si>
  <si>
    <t>Austeniticos</t>
  </si>
  <si>
    <t>VD</t>
  </si>
  <si>
    <t>410S FM</t>
  </si>
  <si>
    <t>Martensíticos</t>
  </si>
  <si>
    <t>INCOMPLETO</t>
  </si>
  <si>
    <t>17-4 PH FM</t>
  </si>
  <si>
    <t>Duplex Stainless Steels</t>
  </si>
  <si>
    <t>17-4 PH SQA</t>
  </si>
  <si>
    <t>Austeníticos</t>
  </si>
  <si>
    <t>304L GALPERTI</t>
  </si>
  <si>
    <t>316L GALPERTI</t>
  </si>
  <si>
    <t>B50A352</t>
  </si>
  <si>
    <t>""Q"</t>
  </si>
  <si>
    <t>""P"</t>
  </si>
  <si>
    <t>316L MF</t>
  </si>
  <si>
    <t>F5 GALPERTI</t>
  </si>
  <si>
    <t>""R"</t>
  </si>
  <si>
    <t>15-5 PH</t>
  </si>
  <si>
    <t>F9 GALPERTI</t>
  </si>
  <si>
    <t>431S</t>
  </si>
  <si>
    <t>colada</t>
  </si>
  <si>
    <t>factor 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</si>
</sst>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49" fontId="3" fillId="3" borderId="2" xfId="0" applyNumberFormat="1" applyFont="1" applyFill="1" applyBorder="1" applyAlignment="1">
      <alignment wrapText="1"/>
    </xf>
    <xf numFmtId="0" fontId="0" fillId="3" borderId="0" xfId="0" applyFill="1"/>
    <xf numFmtId="49" fontId="3" fillId="0" borderId="2" xfId="0" applyNumberFormat="1" applyFon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0" xfId="0" applyNumberFormat="1"/>
    <xf numFmtId="0" fontId="3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22" fontId="3" fillId="0" borderId="3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Fill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</cellXfs>
  <cellStyles count="3">
    <cellStyle name="Neutral" xfId="1" builtinId="28" customBuiltin="1"/>
    <cellStyle name="Normal" xfId="0" builtinId="0"/>
    <cellStyle name="Total" xfId="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SO%20DE%20COLADA%20DIC19-DIC-2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%20Luisa/Downloads/DIC-19-DIC%2020%20rev.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mperatura%20%20VD(KF)%20,%20Presion%20Promedio%20,M3%20Ar%20promedio%20-DIC19-DIC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>
            <v>1207532</v>
          </cell>
          <cell r="G2" t="str">
            <v>(null)</v>
          </cell>
          <cell r="H2" t="str">
            <v>(null)</v>
          </cell>
          <cell r="K2">
            <v>1207532</v>
          </cell>
          <cell r="L2" t="str">
            <v>VD03</v>
          </cell>
          <cell r="M2">
            <v>0.40699999999999997</v>
          </cell>
          <cell r="N2">
            <v>0.20100000000000001</v>
          </cell>
          <cell r="O2">
            <v>0.85799999999999998</v>
          </cell>
          <cell r="P2">
            <v>9.7000000000000003E-3</v>
          </cell>
          <cell r="Q2">
            <v>1.06E-3</v>
          </cell>
          <cell r="R2">
            <v>0.996</v>
          </cell>
          <cell r="S2">
            <v>0.17499999999999999</v>
          </cell>
          <cell r="T2">
            <v>2.81E-2</v>
          </cell>
        </row>
        <row r="3">
          <cell r="F3">
            <v>1207533</v>
          </cell>
          <cell r="G3" t="str">
            <v>(null)</v>
          </cell>
          <cell r="H3" t="str">
            <v>(null)</v>
          </cell>
          <cell r="K3">
            <v>1207533</v>
          </cell>
          <cell r="L3" t="str">
            <v>VD02</v>
          </cell>
          <cell r="M3">
            <v>0.41699999999999998</v>
          </cell>
          <cell r="N3">
            <v>0.32</v>
          </cell>
          <cell r="O3">
            <v>0.85</v>
          </cell>
          <cell r="P3">
            <v>7.1999999999999998E-3</v>
          </cell>
          <cell r="Q3">
            <v>5.1400000000000003E-4</v>
          </cell>
          <cell r="R3">
            <v>1.06</v>
          </cell>
          <cell r="S3">
            <v>0.19400000000000001</v>
          </cell>
          <cell r="T3">
            <v>3.0200000000000001E-2</v>
          </cell>
        </row>
        <row r="4">
          <cell r="F4">
            <v>1207534</v>
          </cell>
          <cell r="G4" t="str">
            <v>(null)</v>
          </cell>
          <cell r="H4" t="str">
            <v>(null)</v>
          </cell>
          <cell r="K4">
            <v>1207534</v>
          </cell>
          <cell r="L4" t="str">
            <v>VD03</v>
          </cell>
          <cell r="M4">
            <v>0.159</v>
          </cell>
          <cell r="N4">
            <v>0.16900000000000001</v>
          </cell>
          <cell r="O4">
            <v>1.1100000000000001</v>
          </cell>
          <cell r="P4">
            <v>7.6E-3</v>
          </cell>
          <cell r="Q4">
            <v>2.15E-3</v>
          </cell>
          <cell r="R4">
            <v>0.19900000000000001</v>
          </cell>
          <cell r="S4">
            <v>0.23899999999999999</v>
          </cell>
          <cell r="T4">
            <v>2.5700000000000001E-2</v>
          </cell>
        </row>
        <row r="5">
          <cell r="F5">
            <v>1207535</v>
          </cell>
          <cell r="G5" t="str">
            <v>(null)</v>
          </cell>
          <cell r="H5" t="str">
            <v>(null)</v>
          </cell>
          <cell r="K5">
            <v>1207535</v>
          </cell>
          <cell r="L5" t="str">
            <v>VD02</v>
          </cell>
          <cell r="M5">
            <v>0.159</v>
          </cell>
          <cell r="N5">
            <v>0.20899999999999999</v>
          </cell>
          <cell r="O5">
            <v>1.1000000000000001</v>
          </cell>
          <cell r="P5">
            <v>7.7999999999999996E-3</v>
          </cell>
          <cell r="Q5">
            <v>1.09E-3</v>
          </cell>
          <cell r="R5">
            <v>0.158</v>
          </cell>
          <cell r="S5">
            <v>0.224</v>
          </cell>
          <cell r="T5">
            <v>2.3099999999999999E-2</v>
          </cell>
        </row>
        <row r="6">
          <cell r="F6">
            <v>1207536</v>
          </cell>
          <cell r="G6" t="str">
            <v>(null)</v>
          </cell>
          <cell r="H6" t="str">
            <v>(null)</v>
          </cell>
          <cell r="K6">
            <v>1207536</v>
          </cell>
          <cell r="L6" t="str">
            <v>VD02</v>
          </cell>
          <cell r="M6">
            <v>0.18</v>
          </cell>
          <cell r="N6">
            <v>0.161</v>
          </cell>
          <cell r="O6">
            <v>0.45900000000000002</v>
          </cell>
          <cell r="P6">
            <v>6.7000000000000002E-3</v>
          </cell>
          <cell r="Q6">
            <v>1.5699999999999999E-2</v>
          </cell>
          <cell r="R6">
            <v>0.13600000000000001</v>
          </cell>
          <cell r="S6">
            <v>0.26800000000000002</v>
          </cell>
          <cell r="T6">
            <v>2.3400000000000001E-2</v>
          </cell>
        </row>
        <row r="7">
          <cell r="F7">
            <v>1207537</v>
          </cell>
          <cell r="G7" t="str">
            <v>(null)</v>
          </cell>
          <cell r="H7" t="str">
            <v>(null)</v>
          </cell>
          <cell r="K7">
            <v>1207537</v>
          </cell>
          <cell r="L7" t="str">
            <v>VD02</v>
          </cell>
          <cell r="M7">
            <v>0.18099999999999999</v>
          </cell>
          <cell r="N7">
            <v>5.0500000000000003E-2</v>
          </cell>
          <cell r="O7">
            <v>0.74299999999999999</v>
          </cell>
          <cell r="P7">
            <v>9.7000000000000003E-3</v>
          </cell>
          <cell r="Q7">
            <v>5.8900000000000003E-3</v>
          </cell>
          <cell r="R7">
            <v>0.191</v>
          </cell>
          <cell r="S7">
            <v>0.30299999999999999</v>
          </cell>
          <cell r="T7">
            <v>1.38E-2</v>
          </cell>
        </row>
        <row r="8">
          <cell r="F8">
            <v>1207538</v>
          </cell>
          <cell r="G8" t="str">
            <v>(null)</v>
          </cell>
          <cell r="H8" t="str">
            <v>(null)</v>
          </cell>
          <cell r="K8">
            <v>1207538</v>
          </cell>
          <cell r="L8" t="str">
            <v>VD02</v>
          </cell>
          <cell r="M8">
            <v>0.13600000000000001</v>
          </cell>
          <cell r="N8">
            <v>0.189</v>
          </cell>
          <cell r="O8">
            <v>0.504</v>
          </cell>
          <cell r="P8">
            <v>8.6999999999999994E-3</v>
          </cell>
          <cell r="Q8">
            <v>1.57E-3</v>
          </cell>
          <cell r="R8">
            <v>2.4700000000000002</v>
          </cell>
          <cell r="S8">
            <v>0.14199999999999999</v>
          </cell>
          <cell r="T8">
            <v>3.4299999999999997E-2</v>
          </cell>
        </row>
        <row r="9">
          <cell r="F9">
            <v>1207539</v>
          </cell>
          <cell r="G9" t="str">
            <v>(null)</v>
          </cell>
          <cell r="H9" t="str">
            <v>(null)</v>
          </cell>
          <cell r="K9">
            <v>1207539</v>
          </cell>
          <cell r="L9" t="str">
            <v>VD04</v>
          </cell>
          <cell r="M9">
            <v>0.122</v>
          </cell>
          <cell r="N9">
            <v>0.20200000000000001</v>
          </cell>
          <cell r="O9">
            <v>1.1200000000000001</v>
          </cell>
          <cell r="P9">
            <v>9.7000000000000003E-3</v>
          </cell>
          <cell r="Q9">
            <v>5.8100000000000001E-3</v>
          </cell>
          <cell r="R9">
            <v>0.14399999999999999</v>
          </cell>
          <cell r="S9">
            <v>0.17299999999999999</v>
          </cell>
          <cell r="T9">
            <v>2.4299999999999999E-2</v>
          </cell>
        </row>
        <row r="10">
          <cell r="F10">
            <v>1207539</v>
          </cell>
          <cell r="G10" t="str">
            <v>(null)</v>
          </cell>
          <cell r="H10" t="str">
            <v>(null)</v>
          </cell>
          <cell r="K10">
            <v>1207540</v>
          </cell>
          <cell r="L10" t="str">
            <v>VD02</v>
          </cell>
          <cell r="M10">
            <v>0.108</v>
          </cell>
          <cell r="N10">
            <v>0.16900000000000001</v>
          </cell>
          <cell r="O10">
            <v>1.1000000000000001</v>
          </cell>
          <cell r="P10">
            <v>1.0699999999999999E-2</v>
          </cell>
          <cell r="Q10">
            <v>5.3200000000000001E-3</v>
          </cell>
          <cell r="R10">
            <v>0.23300000000000001</v>
          </cell>
          <cell r="S10">
            <v>0.36699999999999999</v>
          </cell>
          <cell r="T10">
            <v>2.87E-2</v>
          </cell>
        </row>
        <row r="11">
          <cell r="F11">
            <v>1207540</v>
          </cell>
          <cell r="G11" t="str">
            <v>(null)</v>
          </cell>
          <cell r="H11" t="str">
            <v>(null)</v>
          </cell>
          <cell r="K11">
            <v>1207541</v>
          </cell>
          <cell r="L11" t="str">
            <v>VD02</v>
          </cell>
          <cell r="M11">
            <v>0.42</v>
          </cell>
          <cell r="N11">
            <v>0.156</v>
          </cell>
          <cell r="O11">
            <v>0.78400000000000003</v>
          </cell>
          <cell r="P11">
            <v>1.11E-2</v>
          </cell>
          <cell r="Q11">
            <v>1.5699999999999999E-2</v>
          </cell>
          <cell r="R11">
            <v>0.86899999999999999</v>
          </cell>
          <cell r="S11">
            <v>1.88</v>
          </cell>
          <cell r="T11">
            <v>2.9899999999999999E-2</v>
          </cell>
        </row>
        <row r="12">
          <cell r="F12">
            <v>1207541</v>
          </cell>
          <cell r="G12" t="str">
            <v>(null)</v>
          </cell>
          <cell r="H12" t="str">
            <v>(null)</v>
          </cell>
          <cell r="K12">
            <v>1207542</v>
          </cell>
          <cell r="L12" t="str">
            <v>VD02</v>
          </cell>
          <cell r="M12">
            <v>0.41199999999999998</v>
          </cell>
          <cell r="N12">
            <v>0.251</v>
          </cell>
          <cell r="O12">
            <v>0.77200000000000002</v>
          </cell>
          <cell r="P12">
            <v>1.54E-2</v>
          </cell>
          <cell r="Q12">
            <v>1.01E-3</v>
          </cell>
          <cell r="R12">
            <v>0.873</v>
          </cell>
          <cell r="S12">
            <v>1.82</v>
          </cell>
          <cell r="T12">
            <v>3.8100000000000002E-2</v>
          </cell>
        </row>
        <row r="13">
          <cell r="F13">
            <v>1207542</v>
          </cell>
          <cell r="G13" t="str">
            <v>(null)</v>
          </cell>
          <cell r="H13" t="str">
            <v>(null)</v>
          </cell>
          <cell r="K13">
            <v>1207543</v>
          </cell>
          <cell r="L13" t="str">
            <v>VD02</v>
          </cell>
          <cell r="M13">
            <v>0.41599999999999998</v>
          </cell>
          <cell r="N13">
            <v>0.26900000000000002</v>
          </cell>
          <cell r="O13">
            <v>0.86899999999999999</v>
          </cell>
          <cell r="P13">
            <v>9.7000000000000003E-3</v>
          </cell>
          <cell r="Q13">
            <v>9.2500000000000004E-4</v>
          </cell>
          <cell r="R13">
            <v>1.07</v>
          </cell>
          <cell r="S13">
            <v>0.25</v>
          </cell>
          <cell r="T13">
            <v>2.5499999999999998E-2</v>
          </cell>
        </row>
        <row r="14">
          <cell r="F14">
            <v>1207543</v>
          </cell>
          <cell r="G14" t="str">
            <v>(null)</v>
          </cell>
          <cell r="H14" t="str">
            <v>(null)</v>
          </cell>
          <cell r="K14">
            <v>1207544</v>
          </cell>
          <cell r="L14" t="str">
            <v>VD03</v>
          </cell>
          <cell r="M14">
            <v>0.39600000000000002</v>
          </cell>
          <cell r="N14">
            <v>0.17799999999999999</v>
          </cell>
          <cell r="O14">
            <v>1</v>
          </cell>
          <cell r="P14">
            <v>1.2500000000000001E-2</v>
          </cell>
          <cell r="Q14">
            <v>2.47E-2</v>
          </cell>
          <cell r="R14">
            <v>1.1100000000000001</v>
          </cell>
          <cell r="S14">
            <v>0.253</v>
          </cell>
          <cell r="T14">
            <v>2.6100000000000002E-2</v>
          </cell>
        </row>
        <row r="15">
          <cell r="F15">
            <v>1207544</v>
          </cell>
          <cell r="G15" t="str">
            <v>(null)</v>
          </cell>
          <cell r="H15" t="str">
            <v>(null)</v>
          </cell>
          <cell r="K15">
            <v>1207545</v>
          </cell>
          <cell r="L15" t="str">
            <v>VD03</v>
          </cell>
          <cell r="M15">
            <v>0.32800000000000001</v>
          </cell>
          <cell r="N15">
            <v>0.28999999999999998</v>
          </cell>
          <cell r="O15">
            <v>0.57299999999999995</v>
          </cell>
          <cell r="P15">
            <v>7.6E-3</v>
          </cell>
          <cell r="Q15">
            <v>1.39E-3</v>
          </cell>
          <cell r="R15">
            <v>1.0900000000000001</v>
          </cell>
          <cell r="S15">
            <v>0.23200000000000001</v>
          </cell>
          <cell r="T15">
            <v>2.9899999999999999E-2</v>
          </cell>
        </row>
        <row r="16">
          <cell r="F16">
            <v>1207545</v>
          </cell>
          <cell r="G16" t="str">
            <v>(null)</v>
          </cell>
          <cell r="H16" t="str">
            <v>(null)</v>
          </cell>
          <cell r="K16">
            <v>1207546</v>
          </cell>
          <cell r="L16" t="str">
            <v>VD02</v>
          </cell>
          <cell r="M16">
            <v>0.41499999999999998</v>
          </cell>
          <cell r="N16">
            <v>0.29699999999999999</v>
          </cell>
          <cell r="O16">
            <v>0.871</v>
          </cell>
          <cell r="P16">
            <v>1.04E-2</v>
          </cell>
          <cell r="Q16">
            <v>8.2200000000000003E-4</v>
          </cell>
          <cell r="R16">
            <v>1.05</v>
          </cell>
          <cell r="S16">
            <v>0.20300000000000001</v>
          </cell>
          <cell r="T16">
            <v>2.5999999999999999E-2</v>
          </cell>
        </row>
        <row r="17">
          <cell r="F17">
            <v>1207546</v>
          </cell>
          <cell r="G17" t="str">
            <v>(null)</v>
          </cell>
          <cell r="H17" t="str">
            <v>(null)</v>
          </cell>
          <cell r="K17">
            <v>1207547</v>
          </cell>
          <cell r="L17" t="str">
            <v>VD02</v>
          </cell>
          <cell r="M17">
            <v>0.42199999999999999</v>
          </cell>
          <cell r="N17">
            <v>0.32800000000000001</v>
          </cell>
          <cell r="O17">
            <v>0.876</v>
          </cell>
          <cell r="P17">
            <v>1.06E-2</v>
          </cell>
          <cell r="Q17">
            <v>1.2199999999999999E-3</v>
          </cell>
          <cell r="R17">
            <v>1.03</v>
          </cell>
          <cell r="S17">
            <v>0.24099999999999999</v>
          </cell>
          <cell r="T17">
            <v>2.9499999999999998E-2</v>
          </cell>
        </row>
        <row r="18">
          <cell r="F18">
            <v>1207547</v>
          </cell>
          <cell r="G18" t="str">
            <v>(null)</v>
          </cell>
          <cell r="H18" t="str">
            <v>(null)</v>
          </cell>
          <cell r="K18">
            <v>1207548</v>
          </cell>
          <cell r="L18" t="str">
            <v>VD03</v>
          </cell>
          <cell r="M18">
            <v>0.317</v>
          </cell>
          <cell r="N18">
            <v>0.308</v>
          </cell>
          <cell r="O18">
            <v>0.56000000000000005</v>
          </cell>
          <cell r="P18">
            <v>8.8000000000000005E-3</v>
          </cell>
          <cell r="Q18">
            <v>1.8699999999999999E-3</v>
          </cell>
          <cell r="R18">
            <v>1.03</v>
          </cell>
          <cell r="S18">
            <v>0.24399999999999999</v>
          </cell>
          <cell r="T18">
            <v>3.1199999999999999E-2</v>
          </cell>
        </row>
        <row r="19">
          <cell r="F19">
            <v>1207548</v>
          </cell>
          <cell r="G19" t="str">
            <v>(null)</v>
          </cell>
          <cell r="H19" t="str">
            <v>(null)</v>
          </cell>
          <cell r="K19">
            <v>1207549</v>
          </cell>
          <cell r="L19" t="str">
            <v>VD02</v>
          </cell>
          <cell r="M19">
            <v>0.39200000000000002</v>
          </cell>
          <cell r="N19">
            <v>0.92200000000000004</v>
          </cell>
          <cell r="O19">
            <v>0.34899999999999998</v>
          </cell>
          <cell r="P19">
            <v>1.7600000000000001E-2</v>
          </cell>
          <cell r="Q19">
            <v>1.0200000000000001E-3</v>
          </cell>
          <cell r="R19">
            <v>5.0599999999999996</v>
          </cell>
          <cell r="S19">
            <v>0.224</v>
          </cell>
          <cell r="T19">
            <v>0.02</v>
          </cell>
        </row>
        <row r="20">
          <cell r="F20">
            <v>1207549</v>
          </cell>
          <cell r="G20" t="str">
            <v>(null)</v>
          </cell>
          <cell r="H20" t="str">
            <v>(null)</v>
          </cell>
          <cell r="K20">
            <v>1207550</v>
          </cell>
          <cell r="L20" t="str">
            <v>VD02</v>
          </cell>
          <cell r="M20">
            <v>0.32</v>
          </cell>
          <cell r="N20">
            <v>0.27100000000000002</v>
          </cell>
          <cell r="O20">
            <v>0.94599999999999995</v>
          </cell>
          <cell r="P20">
            <v>1.24E-2</v>
          </cell>
          <cell r="Q20">
            <v>8.0000000000000002E-3</v>
          </cell>
          <cell r="R20">
            <v>0.877</v>
          </cell>
          <cell r="S20">
            <v>1.75</v>
          </cell>
          <cell r="T20">
            <v>2.8000000000000001E-2</v>
          </cell>
        </row>
        <row r="21">
          <cell r="F21">
            <v>1207550</v>
          </cell>
          <cell r="G21" t="str">
            <v>(null)</v>
          </cell>
          <cell r="H21" t="str">
            <v>(null)</v>
          </cell>
          <cell r="K21">
            <v>1207551</v>
          </cell>
          <cell r="L21" t="str">
            <v>VD02</v>
          </cell>
          <cell r="M21">
            <v>0.41299999999999998</v>
          </cell>
          <cell r="N21">
            <v>0.27400000000000002</v>
          </cell>
          <cell r="O21">
            <v>0.76500000000000001</v>
          </cell>
          <cell r="P21">
            <v>1.1599999999999999E-2</v>
          </cell>
          <cell r="Q21">
            <v>1.07E-3</v>
          </cell>
          <cell r="R21">
            <v>0.82499999999999996</v>
          </cell>
          <cell r="S21">
            <v>1.81</v>
          </cell>
          <cell r="T21">
            <v>2.98E-2</v>
          </cell>
        </row>
        <row r="22">
          <cell r="F22">
            <v>1207551</v>
          </cell>
          <cell r="G22" t="str">
            <v>(null)</v>
          </cell>
          <cell r="H22" t="str">
            <v>(null)</v>
          </cell>
          <cell r="K22">
            <v>1207552</v>
          </cell>
          <cell r="L22" t="str">
            <v>VD02</v>
          </cell>
          <cell r="M22">
            <v>0.41599999999999998</v>
          </cell>
          <cell r="N22">
            <v>0.25700000000000001</v>
          </cell>
          <cell r="O22">
            <v>0.78200000000000003</v>
          </cell>
          <cell r="P22">
            <v>1.2200000000000001E-2</v>
          </cell>
          <cell r="Q22">
            <v>4.4799999999999999E-4</v>
          </cell>
          <cell r="R22">
            <v>0.84699999999999998</v>
          </cell>
          <cell r="S22">
            <v>1.79</v>
          </cell>
          <cell r="T22">
            <v>3.04E-2</v>
          </cell>
        </row>
        <row r="23">
          <cell r="F23">
            <v>1207552</v>
          </cell>
          <cell r="G23" t="str">
            <v>(null)</v>
          </cell>
          <cell r="H23" t="str">
            <v>(null)</v>
          </cell>
          <cell r="K23">
            <v>1207553</v>
          </cell>
          <cell r="L23" t="str">
            <v>VD02</v>
          </cell>
          <cell r="M23">
            <v>0.40500000000000003</v>
          </cell>
          <cell r="N23">
            <v>0.16300000000000001</v>
          </cell>
          <cell r="O23">
            <v>0.72599999999999998</v>
          </cell>
          <cell r="P23">
            <v>9.7000000000000003E-3</v>
          </cell>
          <cell r="Q23">
            <v>1.1100000000000001E-3</v>
          </cell>
          <cell r="R23">
            <v>0.86799999999999999</v>
          </cell>
          <cell r="S23">
            <v>1.91</v>
          </cell>
          <cell r="T23">
            <v>2.2700000000000001E-2</v>
          </cell>
        </row>
        <row r="24">
          <cell r="F24">
            <v>1207553</v>
          </cell>
          <cell r="G24" t="str">
            <v>(null)</v>
          </cell>
          <cell r="H24" t="str">
            <v>(null)</v>
          </cell>
          <cell r="K24">
            <v>1207554</v>
          </cell>
          <cell r="L24" t="str">
            <v>VD02</v>
          </cell>
          <cell r="M24">
            <v>0.40799999999999997</v>
          </cell>
          <cell r="N24">
            <v>0.18</v>
          </cell>
          <cell r="O24">
            <v>0.71799999999999997</v>
          </cell>
          <cell r="P24">
            <v>6.4000000000000003E-3</v>
          </cell>
          <cell r="Q24">
            <v>5.9000000000000003E-4</v>
          </cell>
          <cell r="R24">
            <v>0.86299999999999999</v>
          </cell>
          <cell r="S24">
            <v>1.94</v>
          </cell>
          <cell r="T24">
            <v>2.3800000000000002E-2</v>
          </cell>
        </row>
        <row r="25">
          <cell r="F25">
            <v>1207554</v>
          </cell>
          <cell r="G25" t="str">
            <v>(null)</v>
          </cell>
          <cell r="H25" t="str">
            <v>(null)</v>
          </cell>
          <cell r="K25">
            <v>1207555</v>
          </cell>
          <cell r="L25" t="str">
            <v>VD02</v>
          </cell>
          <cell r="M25">
            <v>0.16300000000000001</v>
          </cell>
          <cell r="N25">
            <v>0.223</v>
          </cell>
          <cell r="O25">
            <v>1.31</v>
          </cell>
          <cell r="P25">
            <v>1.1599999999999999E-2</v>
          </cell>
          <cell r="Q25">
            <v>2.7399999999999998E-3</v>
          </cell>
          <cell r="R25">
            <v>0.17</v>
          </cell>
          <cell r="S25">
            <v>0.26600000000000001</v>
          </cell>
          <cell r="T25">
            <v>2.6700000000000002E-2</v>
          </cell>
        </row>
        <row r="26">
          <cell r="F26">
            <v>1207555</v>
          </cell>
          <cell r="G26" t="str">
            <v>(null)</v>
          </cell>
          <cell r="H26" t="str">
            <v>(null)</v>
          </cell>
          <cell r="K26">
            <v>1207556</v>
          </cell>
          <cell r="L26" t="str">
            <v>VD04</v>
          </cell>
          <cell r="M26">
            <v>0.189</v>
          </cell>
          <cell r="N26">
            <v>0.161</v>
          </cell>
          <cell r="O26">
            <v>0.78600000000000003</v>
          </cell>
          <cell r="P26">
            <v>7.1000000000000004E-3</v>
          </cell>
          <cell r="Q26">
            <v>2.0899999999999998E-3</v>
          </cell>
          <cell r="R26">
            <v>0.10100000000000001</v>
          </cell>
          <cell r="S26">
            <v>0.14099999999999999</v>
          </cell>
          <cell r="T26">
            <v>2.86E-2</v>
          </cell>
        </row>
        <row r="27">
          <cell r="F27">
            <v>1207556</v>
          </cell>
          <cell r="G27" t="str">
            <v>(null)</v>
          </cell>
          <cell r="H27" t="str">
            <v>(null)</v>
          </cell>
          <cell r="K27">
            <v>1207557</v>
          </cell>
          <cell r="L27" t="str">
            <v>VD02</v>
          </cell>
          <cell r="M27">
            <v>0.17599999999999999</v>
          </cell>
          <cell r="N27">
            <v>0.20300000000000001</v>
          </cell>
          <cell r="O27">
            <v>0.753</v>
          </cell>
          <cell r="P27">
            <v>9.7000000000000003E-3</v>
          </cell>
          <cell r="Q27">
            <v>1.0499999999999999E-3</v>
          </cell>
          <cell r="R27">
            <v>9.1300000000000006E-2</v>
          </cell>
          <cell r="S27">
            <v>0.16500000000000001</v>
          </cell>
          <cell r="T27">
            <v>2.3900000000000001E-2</v>
          </cell>
        </row>
        <row r="28">
          <cell r="F28">
            <v>1207556</v>
          </cell>
          <cell r="G28" t="str">
            <v>(null)</v>
          </cell>
          <cell r="H28" t="str">
            <v>(null)</v>
          </cell>
          <cell r="K28">
            <v>1207558</v>
          </cell>
          <cell r="L28" t="str">
            <v>VD02</v>
          </cell>
          <cell r="M28">
            <v>0.16300000000000001</v>
          </cell>
          <cell r="N28">
            <v>0.183</v>
          </cell>
          <cell r="O28">
            <v>1.33</v>
          </cell>
          <cell r="P28">
            <v>1.15E-2</v>
          </cell>
          <cell r="Q28">
            <v>1.2700000000000001E-3</v>
          </cell>
          <cell r="R28">
            <v>0.13900000000000001</v>
          </cell>
          <cell r="S28">
            <v>0.19400000000000001</v>
          </cell>
          <cell r="T28">
            <v>2.06E-2</v>
          </cell>
        </row>
        <row r="29">
          <cell r="F29">
            <v>1207556</v>
          </cell>
          <cell r="G29" t="str">
            <v>(null)</v>
          </cell>
          <cell r="H29" t="str">
            <v>(null)</v>
          </cell>
          <cell r="K29">
            <v>1207559</v>
          </cell>
          <cell r="L29" t="str">
            <v>VD05</v>
          </cell>
          <cell r="M29">
            <v>0.17799999999999999</v>
          </cell>
          <cell r="N29">
            <v>0.218</v>
          </cell>
          <cell r="O29">
            <v>1.32</v>
          </cell>
          <cell r="P29">
            <v>1.0200000000000001E-2</v>
          </cell>
          <cell r="Q29">
            <v>1.67E-3</v>
          </cell>
          <cell r="R29">
            <v>0.14099999999999999</v>
          </cell>
          <cell r="S29">
            <v>0.191</v>
          </cell>
          <cell r="T29">
            <v>2.75E-2</v>
          </cell>
        </row>
        <row r="30">
          <cell r="F30">
            <v>1207557</v>
          </cell>
          <cell r="G30" t="str">
            <v>(null)</v>
          </cell>
          <cell r="H30" t="str">
            <v>(null)</v>
          </cell>
          <cell r="K30">
            <v>1207560</v>
          </cell>
          <cell r="L30" t="str">
            <v>VD02</v>
          </cell>
          <cell r="M30">
            <v>0.183</v>
          </cell>
          <cell r="N30">
            <v>0.216</v>
          </cell>
          <cell r="O30">
            <v>0.76</v>
          </cell>
          <cell r="P30">
            <v>1.01E-2</v>
          </cell>
          <cell r="Q30">
            <v>1.2999999999999999E-3</v>
          </cell>
          <cell r="R30">
            <v>8.1299999999999997E-2</v>
          </cell>
          <cell r="S30">
            <v>0.16800000000000001</v>
          </cell>
          <cell r="T30">
            <v>3.0200000000000001E-2</v>
          </cell>
        </row>
        <row r="31">
          <cell r="F31">
            <v>1207558</v>
          </cell>
          <cell r="G31" t="str">
            <v>(null)</v>
          </cell>
          <cell r="H31" t="str">
            <v>(null)</v>
          </cell>
          <cell r="K31">
            <v>1207561</v>
          </cell>
          <cell r="L31" t="str">
            <v>VD02</v>
          </cell>
          <cell r="M31">
            <v>0.38900000000000001</v>
          </cell>
          <cell r="N31">
            <v>0.84199999999999997</v>
          </cell>
          <cell r="O31">
            <v>0.34699999999999998</v>
          </cell>
          <cell r="P31">
            <v>1.9E-2</v>
          </cell>
          <cell r="Q31">
            <v>1.33E-3</v>
          </cell>
          <cell r="R31">
            <v>5.0999999999999996</v>
          </cell>
          <cell r="S31">
            <v>0.27700000000000002</v>
          </cell>
          <cell r="T31">
            <v>2.8500000000000001E-2</v>
          </cell>
        </row>
        <row r="32">
          <cell r="F32">
            <v>1207559</v>
          </cell>
          <cell r="G32" t="str">
            <v>(null)</v>
          </cell>
          <cell r="H32" t="str">
            <v>(null)</v>
          </cell>
          <cell r="K32">
            <v>1207562</v>
          </cell>
          <cell r="L32" t="str">
            <v>VD05</v>
          </cell>
          <cell r="M32">
            <v>1.84E-2</v>
          </cell>
          <cell r="N32">
            <v>0.44500000000000001</v>
          </cell>
          <cell r="O32">
            <v>0.749</v>
          </cell>
          <cell r="P32">
            <v>2.3599999999999999E-2</v>
          </cell>
          <cell r="Q32">
            <v>2.2300000000000002E-3</v>
          </cell>
          <cell r="R32">
            <v>12.61</v>
          </cell>
          <cell r="S32">
            <v>3.71</v>
          </cell>
          <cell r="T32">
            <v>2.41E-2</v>
          </cell>
        </row>
        <row r="33">
          <cell r="F33">
            <v>1207559</v>
          </cell>
          <cell r="G33" t="str">
            <v>(null)</v>
          </cell>
          <cell r="H33" t="str">
            <v>(null)</v>
          </cell>
          <cell r="K33">
            <v>1207563</v>
          </cell>
          <cell r="L33" t="str">
            <v>VD03</v>
          </cell>
          <cell r="M33">
            <v>0.42</v>
          </cell>
          <cell r="N33">
            <v>0.28799999999999998</v>
          </cell>
          <cell r="O33">
            <v>0.77900000000000003</v>
          </cell>
          <cell r="P33">
            <v>1.38E-2</v>
          </cell>
          <cell r="Q33">
            <v>1.2099999999999999E-3</v>
          </cell>
          <cell r="R33">
            <v>0.80600000000000005</v>
          </cell>
          <cell r="S33">
            <v>1.81</v>
          </cell>
          <cell r="T33">
            <v>3.2000000000000001E-2</v>
          </cell>
        </row>
        <row r="34">
          <cell r="F34">
            <v>1207560</v>
          </cell>
          <cell r="G34" t="str">
            <v>(null)</v>
          </cell>
          <cell r="H34" t="str">
            <v>(null)</v>
          </cell>
          <cell r="K34">
            <v>1207564</v>
          </cell>
          <cell r="L34" t="str">
            <v>VD02</v>
          </cell>
          <cell r="M34">
            <v>0.41199999999999998</v>
          </cell>
          <cell r="N34">
            <v>0.25600000000000001</v>
          </cell>
          <cell r="O34">
            <v>0.77600000000000002</v>
          </cell>
          <cell r="P34">
            <v>1.5599999999999999E-2</v>
          </cell>
          <cell r="Q34">
            <v>2.8600000000000001E-3</v>
          </cell>
          <cell r="R34">
            <v>0.82599999999999996</v>
          </cell>
          <cell r="S34">
            <v>1.85</v>
          </cell>
          <cell r="T34">
            <v>2.24E-2</v>
          </cell>
        </row>
        <row r="35">
          <cell r="F35">
            <v>1207561</v>
          </cell>
          <cell r="G35" t="str">
            <v>(null)</v>
          </cell>
          <cell r="H35" t="str">
            <v>(null)</v>
          </cell>
          <cell r="K35">
            <v>1207565</v>
          </cell>
          <cell r="L35" t="str">
            <v>VD02</v>
          </cell>
          <cell r="M35">
            <v>0.315</v>
          </cell>
          <cell r="N35">
            <v>0.316</v>
          </cell>
          <cell r="O35">
            <v>0.85599999999999998</v>
          </cell>
          <cell r="P35">
            <v>9.1999999999999998E-3</v>
          </cell>
          <cell r="Q35">
            <v>3.15E-3</v>
          </cell>
          <cell r="R35">
            <v>0.93600000000000005</v>
          </cell>
          <cell r="S35">
            <v>0.83199999999999996</v>
          </cell>
          <cell r="T35">
            <v>2.81E-2</v>
          </cell>
        </row>
        <row r="36">
          <cell r="F36">
            <v>1207562</v>
          </cell>
          <cell r="G36" t="str">
            <v>FactorKH.Temp</v>
          </cell>
          <cell r="H36">
            <v>1893.1380025476101</v>
          </cell>
          <cell r="K36">
            <v>1207566</v>
          </cell>
          <cell r="L36" t="str">
            <v>VD02</v>
          </cell>
          <cell r="M36">
            <v>0.313</v>
          </cell>
          <cell r="N36">
            <v>0.27300000000000002</v>
          </cell>
          <cell r="O36">
            <v>0.59</v>
          </cell>
          <cell r="P36">
            <v>7.4999999999999997E-3</v>
          </cell>
          <cell r="Q36">
            <v>1.0399999999999999E-3</v>
          </cell>
          <cell r="R36">
            <v>1.06</v>
          </cell>
          <cell r="S36">
            <v>0.218</v>
          </cell>
          <cell r="T36">
            <v>2.6599999999999999E-2</v>
          </cell>
        </row>
        <row r="37">
          <cell r="F37">
            <v>1207562</v>
          </cell>
          <cell r="G37" t="str">
            <v>FactorKH.Temp</v>
          </cell>
          <cell r="H37">
            <v>1893.1380025476101</v>
          </cell>
          <cell r="K37">
            <v>1207567</v>
          </cell>
          <cell r="L37" t="str">
            <v>VD02</v>
          </cell>
          <cell r="M37">
            <v>0.108</v>
          </cell>
          <cell r="N37">
            <v>0.20699999999999999</v>
          </cell>
          <cell r="O37">
            <v>1.1000000000000001</v>
          </cell>
          <cell r="P37">
            <v>8.5000000000000006E-3</v>
          </cell>
          <cell r="Q37">
            <v>5.96E-3</v>
          </cell>
          <cell r="R37">
            <v>0.224</v>
          </cell>
          <cell r="S37">
            <v>0.376</v>
          </cell>
          <cell r="T37">
            <v>2.4400000000000002E-2</v>
          </cell>
        </row>
        <row r="38">
          <cell r="F38">
            <v>1207562</v>
          </cell>
          <cell r="G38" t="str">
            <v>FactorKH.Temp</v>
          </cell>
          <cell r="H38">
            <v>1827.58099858232</v>
          </cell>
          <cell r="K38">
            <v>1207568</v>
          </cell>
          <cell r="L38" t="str">
            <v>VD02</v>
          </cell>
          <cell r="M38">
            <v>0.105</v>
          </cell>
          <cell r="N38">
            <v>0.17699999999999999</v>
          </cell>
          <cell r="O38">
            <v>1.1100000000000001</v>
          </cell>
          <cell r="P38">
            <v>8.3999999999999995E-3</v>
          </cell>
          <cell r="Q38">
            <v>5.8399999999999997E-3</v>
          </cell>
          <cell r="R38">
            <v>0.21199999999999999</v>
          </cell>
          <cell r="S38">
            <v>0.41599999999999998</v>
          </cell>
          <cell r="T38">
            <v>3.0499999999999999E-2</v>
          </cell>
        </row>
        <row r="39">
          <cell r="F39">
            <v>1207563</v>
          </cell>
          <cell r="G39" t="str">
            <v>FactorKH.Temp</v>
          </cell>
          <cell r="H39">
            <v>1854.9003980123</v>
          </cell>
          <cell r="K39">
            <v>1207569</v>
          </cell>
          <cell r="L39" t="str">
            <v>VD02</v>
          </cell>
          <cell r="M39">
            <v>0.11799999999999999</v>
          </cell>
          <cell r="N39">
            <v>0.188</v>
          </cell>
          <cell r="O39">
            <v>1.1299999999999999</v>
          </cell>
          <cell r="P39">
            <v>1.03E-2</v>
          </cell>
          <cell r="Q39">
            <v>4.8900000000000002E-3</v>
          </cell>
          <cell r="R39">
            <v>0.185</v>
          </cell>
          <cell r="S39">
            <v>0.34100000000000003</v>
          </cell>
          <cell r="T39">
            <v>2.6200000000000001E-2</v>
          </cell>
        </row>
        <row r="40">
          <cell r="F40">
            <v>1207564</v>
          </cell>
          <cell r="G40" t="str">
            <v>FactorKH.Temp</v>
          </cell>
          <cell r="H40">
            <v>1869.27107166568</v>
          </cell>
          <cell r="K40">
            <v>1207570</v>
          </cell>
          <cell r="L40" t="str">
            <v>VD03</v>
          </cell>
          <cell r="M40">
            <v>3.2000000000000001E-2</v>
          </cell>
          <cell r="N40">
            <v>7.7399999999999997E-2</v>
          </cell>
          <cell r="O40">
            <v>1.39</v>
          </cell>
          <cell r="P40">
            <v>4.7000000000000002E-3</v>
          </cell>
          <cell r="Q40">
            <v>1.0499999999999999E-3</v>
          </cell>
          <cell r="R40">
            <v>0.71599999999999997</v>
          </cell>
          <cell r="S40">
            <v>2.19</v>
          </cell>
          <cell r="T40">
            <v>3.9399999999999998E-2</v>
          </cell>
        </row>
        <row r="41">
          <cell r="F41">
            <v>1207565</v>
          </cell>
          <cell r="G41" t="str">
            <v>FactorKH.Temp</v>
          </cell>
          <cell r="H41">
            <v>1875.17948076025</v>
          </cell>
          <cell r="K41">
            <v>1207571</v>
          </cell>
          <cell r="L41" t="str">
            <v>VD02</v>
          </cell>
          <cell r="M41">
            <v>0.159</v>
          </cell>
          <cell r="N41">
            <v>0.191</v>
          </cell>
          <cell r="O41">
            <v>1.1200000000000001</v>
          </cell>
          <cell r="P41">
            <v>9.4000000000000004E-3</v>
          </cell>
          <cell r="Q41">
            <v>8.8999999999999995E-4</v>
          </cell>
          <cell r="R41">
            <v>0.14699999999999999</v>
          </cell>
          <cell r="S41">
            <v>0.249</v>
          </cell>
          <cell r="T41">
            <v>2.8899999999999999E-2</v>
          </cell>
        </row>
        <row r="42">
          <cell r="F42">
            <v>1207566</v>
          </cell>
          <cell r="G42" t="str">
            <v>FactorKH.Temp</v>
          </cell>
          <cell r="H42">
            <v>1869.6988541258399</v>
          </cell>
          <cell r="K42">
            <v>1207572</v>
          </cell>
          <cell r="L42" t="str">
            <v>VD02</v>
          </cell>
          <cell r="M42">
            <v>0.45500000000000002</v>
          </cell>
          <cell r="N42">
            <v>0.157</v>
          </cell>
          <cell r="O42">
            <v>0.67500000000000004</v>
          </cell>
          <cell r="P42">
            <v>7.7000000000000002E-3</v>
          </cell>
          <cell r="Q42">
            <v>7.76E-4</v>
          </cell>
          <cell r="R42">
            <v>0.17599999999999999</v>
          </cell>
          <cell r="S42">
            <v>0.216</v>
          </cell>
          <cell r="T42">
            <v>3.09E-2</v>
          </cell>
        </row>
        <row r="43">
          <cell r="F43">
            <v>1207567</v>
          </cell>
          <cell r="G43" t="str">
            <v>FactorKH.Temp</v>
          </cell>
          <cell r="H43">
            <v>1896.34361371865</v>
          </cell>
          <cell r="K43">
            <v>1207573</v>
          </cell>
          <cell r="L43" t="str">
            <v>VD02</v>
          </cell>
          <cell r="M43">
            <v>0.11600000000000001</v>
          </cell>
          <cell r="N43">
            <v>0.23599999999999999</v>
          </cell>
          <cell r="O43">
            <v>1.1200000000000001</v>
          </cell>
          <cell r="P43">
            <v>1.0200000000000001E-2</v>
          </cell>
          <cell r="Q43">
            <v>5.8700000000000002E-3</v>
          </cell>
          <cell r="R43">
            <v>0.16200000000000001</v>
          </cell>
          <cell r="S43">
            <v>0.379</v>
          </cell>
          <cell r="T43">
            <v>3.2199999999999999E-2</v>
          </cell>
        </row>
        <row r="44">
          <cell r="F44">
            <v>1207568</v>
          </cell>
          <cell r="G44" t="str">
            <v>FactorKH.Temp</v>
          </cell>
          <cell r="H44">
            <v>1912.7020665232401</v>
          </cell>
          <cell r="K44">
            <v>1207574</v>
          </cell>
          <cell r="L44" t="str">
            <v>VD03</v>
          </cell>
          <cell r="M44">
            <v>0.17199999999999999</v>
          </cell>
          <cell r="N44">
            <v>0.16800000000000001</v>
          </cell>
          <cell r="O44">
            <v>1.1000000000000001</v>
          </cell>
          <cell r="P44">
            <v>1.03E-2</v>
          </cell>
          <cell r="Q44">
            <v>1.31E-3</v>
          </cell>
          <cell r="R44">
            <v>0.16700000000000001</v>
          </cell>
          <cell r="S44">
            <v>0.22800000000000001</v>
          </cell>
          <cell r="T44">
            <v>2.53E-2</v>
          </cell>
        </row>
        <row r="45">
          <cell r="F45">
            <v>1207569</v>
          </cell>
          <cell r="G45" t="str">
            <v>FactorKH.Temp</v>
          </cell>
          <cell r="H45">
            <v>1891.3267699299299</v>
          </cell>
          <cell r="K45">
            <v>1207575</v>
          </cell>
          <cell r="L45" t="str">
            <v>VD02</v>
          </cell>
          <cell r="M45">
            <v>0.122</v>
          </cell>
          <cell r="N45">
            <v>0.223</v>
          </cell>
          <cell r="O45">
            <v>1.1200000000000001</v>
          </cell>
          <cell r="P45">
            <v>7.1000000000000004E-3</v>
          </cell>
          <cell r="Q45">
            <v>5.8799999999999998E-3</v>
          </cell>
          <cell r="R45">
            <v>0.13800000000000001</v>
          </cell>
          <cell r="S45">
            <v>0.307</v>
          </cell>
          <cell r="T45">
            <v>2.52E-2</v>
          </cell>
        </row>
        <row r="46">
          <cell r="F46">
            <v>1207569</v>
          </cell>
          <cell r="G46" t="str">
            <v>FactorKH.Temp</v>
          </cell>
          <cell r="H46">
            <v>1891.3267699299299</v>
          </cell>
          <cell r="K46">
            <v>1207576</v>
          </cell>
          <cell r="L46" t="str">
            <v>VD02</v>
          </cell>
          <cell r="M46">
            <v>0.13300000000000001</v>
          </cell>
          <cell r="N46">
            <v>0.19800000000000001</v>
          </cell>
          <cell r="O46">
            <v>1.1000000000000001</v>
          </cell>
          <cell r="P46">
            <v>6.4000000000000003E-3</v>
          </cell>
          <cell r="Q46">
            <v>6.5599999999999999E-3</v>
          </cell>
          <cell r="R46">
            <v>0.14599999999999999</v>
          </cell>
          <cell r="S46">
            <v>0.23100000000000001</v>
          </cell>
          <cell r="T46">
            <v>2.5999999999999999E-2</v>
          </cell>
        </row>
        <row r="47">
          <cell r="F47">
            <v>1207570</v>
          </cell>
          <cell r="G47" t="str">
            <v>FactorKH.Temp</v>
          </cell>
          <cell r="H47">
            <v>1878.96988876564</v>
          </cell>
          <cell r="K47">
            <v>1207577</v>
          </cell>
          <cell r="L47" t="str">
            <v>VD02</v>
          </cell>
          <cell r="M47">
            <v>0.40699999999999997</v>
          </cell>
          <cell r="N47">
            <v>0.16</v>
          </cell>
          <cell r="O47">
            <v>0.94799999999999995</v>
          </cell>
          <cell r="P47">
            <v>6.4999999999999997E-3</v>
          </cell>
          <cell r="Q47">
            <v>8.4500000000000005E-4</v>
          </cell>
          <cell r="R47">
            <v>1.05</v>
          </cell>
          <cell r="S47">
            <v>0.221</v>
          </cell>
          <cell r="T47">
            <v>2.87E-2</v>
          </cell>
        </row>
        <row r="48">
          <cell r="F48">
            <v>1207571</v>
          </cell>
          <cell r="G48" t="str">
            <v>FactorKH.Temp</v>
          </cell>
          <cell r="H48">
            <v>1893.91308969592</v>
          </cell>
          <cell r="K48">
            <v>1207578</v>
          </cell>
          <cell r="L48" t="str">
            <v>VD02</v>
          </cell>
          <cell r="M48">
            <v>0.40400000000000003</v>
          </cell>
          <cell r="N48">
            <v>0.17699999999999999</v>
          </cell>
          <cell r="O48">
            <v>0.97</v>
          </cell>
          <cell r="P48">
            <v>5.7000000000000002E-3</v>
          </cell>
          <cell r="Q48">
            <v>1.31E-3</v>
          </cell>
          <cell r="R48">
            <v>1.08</v>
          </cell>
          <cell r="S48">
            <v>0.22900000000000001</v>
          </cell>
          <cell r="T48">
            <v>2.6800000000000001E-2</v>
          </cell>
        </row>
        <row r="49">
          <cell r="F49">
            <v>1207572</v>
          </cell>
          <cell r="G49" t="str">
            <v>FactorKH.Temp</v>
          </cell>
          <cell r="H49">
            <v>1869.14576209347</v>
          </cell>
          <cell r="K49">
            <v>1207579</v>
          </cell>
          <cell r="L49" t="str">
            <v>VD02</v>
          </cell>
          <cell r="M49">
            <v>0.41399999999999998</v>
          </cell>
          <cell r="N49">
            <v>0.183</v>
          </cell>
          <cell r="O49">
            <v>0.96299999999999997</v>
          </cell>
          <cell r="P49">
            <v>6.1000000000000004E-3</v>
          </cell>
          <cell r="Q49">
            <v>1.2700000000000001E-3</v>
          </cell>
          <cell r="R49">
            <v>1.06</v>
          </cell>
          <cell r="S49">
            <v>0.218</v>
          </cell>
          <cell r="T49">
            <v>3.2300000000000002E-2</v>
          </cell>
        </row>
        <row r="50">
          <cell r="F50">
            <v>1207573</v>
          </cell>
          <cell r="G50" t="str">
            <v>FactorKH.Temp</v>
          </cell>
          <cell r="H50">
            <v>1890.9483594250501</v>
          </cell>
          <cell r="K50">
            <v>1207580</v>
          </cell>
          <cell r="L50" t="str">
            <v>VD02</v>
          </cell>
          <cell r="M50">
            <v>0.17799999999999999</v>
          </cell>
          <cell r="N50">
            <v>0.18</v>
          </cell>
          <cell r="O50">
            <v>0.77500000000000002</v>
          </cell>
          <cell r="P50">
            <v>6.7000000000000002E-3</v>
          </cell>
          <cell r="Q50">
            <v>1.31E-3</v>
          </cell>
          <cell r="R50">
            <v>0.16200000000000001</v>
          </cell>
          <cell r="S50">
            <v>0.151</v>
          </cell>
          <cell r="T50">
            <v>2.93E-2</v>
          </cell>
        </row>
        <row r="51">
          <cell r="F51">
            <v>1207573</v>
          </cell>
          <cell r="G51" t="str">
            <v>FactorKH.Temp</v>
          </cell>
          <cell r="H51">
            <v>1890.9483594250501</v>
          </cell>
          <cell r="K51">
            <v>1207581</v>
          </cell>
          <cell r="L51" t="str">
            <v>VD02</v>
          </cell>
          <cell r="M51">
            <v>0.17799999999999999</v>
          </cell>
          <cell r="N51">
            <v>0.184</v>
          </cell>
          <cell r="O51">
            <v>0.72499999999999998</v>
          </cell>
          <cell r="P51">
            <v>9.9000000000000008E-3</v>
          </cell>
          <cell r="Q51">
            <v>1.4499999999999999E-3</v>
          </cell>
          <cell r="R51">
            <v>0.159</v>
          </cell>
          <cell r="S51">
            <v>0.105</v>
          </cell>
          <cell r="T51">
            <v>2.8000000000000001E-2</v>
          </cell>
        </row>
        <row r="52">
          <cell r="F52">
            <v>1207574</v>
          </cell>
          <cell r="G52" t="str">
            <v>FactorKH.Temp</v>
          </cell>
          <cell r="H52">
            <v>1905.7742616191599</v>
          </cell>
          <cell r="K52">
            <v>1207582</v>
          </cell>
          <cell r="L52" t="str">
            <v>VD02</v>
          </cell>
          <cell r="M52">
            <v>0.44800000000000001</v>
          </cell>
          <cell r="N52">
            <v>0.185</v>
          </cell>
          <cell r="O52">
            <v>0.70599999999999996</v>
          </cell>
          <cell r="P52">
            <v>9.4999999999999998E-3</v>
          </cell>
          <cell r="Q52">
            <v>1.06E-3</v>
          </cell>
          <cell r="R52">
            <v>0.156</v>
          </cell>
          <cell r="S52">
            <v>0.19400000000000001</v>
          </cell>
          <cell r="T52">
            <v>3.1800000000000002E-2</v>
          </cell>
        </row>
        <row r="53">
          <cell r="F53">
            <v>1207575</v>
          </cell>
          <cell r="G53" t="str">
            <v>FactorKH.Temp</v>
          </cell>
          <cell r="H53">
            <v>1913.55688160707</v>
          </cell>
          <cell r="K53">
            <v>1207583</v>
          </cell>
          <cell r="L53" t="str">
            <v>VD02</v>
          </cell>
          <cell r="M53">
            <v>0.45900000000000002</v>
          </cell>
          <cell r="N53">
            <v>0.14799999999999999</v>
          </cell>
          <cell r="O53">
            <v>0.69799999999999995</v>
          </cell>
          <cell r="P53">
            <v>9.7000000000000003E-3</v>
          </cell>
          <cell r="Q53">
            <v>1.42E-3</v>
          </cell>
          <cell r="R53">
            <v>0.157</v>
          </cell>
          <cell r="S53">
            <v>0.20100000000000001</v>
          </cell>
          <cell r="T53">
            <v>2.8400000000000002E-2</v>
          </cell>
        </row>
        <row r="54">
          <cell r="F54">
            <v>1207576</v>
          </cell>
          <cell r="G54" t="str">
            <v>FactorKH.Temp</v>
          </cell>
          <cell r="H54">
            <v>1893.8172011229501</v>
          </cell>
          <cell r="K54">
            <v>1207584</v>
          </cell>
          <cell r="L54" t="str">
            <v>VD02</v>
          </cell>
          <cell r="M54">
            <v>0.11700000000000001</v>
          </cell>
          <cell r="N54">
            <v>0.155</v>
          </cell>
          <cell r="O54">
            <v>1.1100000000000001</v>
          </cell>
          <cell r="P54">
            <v>9.2999999999999992E-3</v>
          </cell>
          <cell r="Q54">
            <v>5.9199999999999999E-3</v>
          </cell>
          <cell r="R54">
            <v>0.17299999999999999</v>
          </cell>
          <cell r="S54">
            <v>0.31900000000000001</v>
          </cell>
          <cell r="T54">
            <v>2.4E-2</v>
          </cell>
        </row>
        <row r="55">
          <cell r="F55">
            <v>1207577</v>
          </cell>
          <cell r="G55" t="str">
            <v>FactorKH.Temp</v>
          </cell>
          <cell r="H55">
            <v>1859.7089051848</v>
          </cell>
          <cell r="K55">
            <v>1207585</v>
          </cell>
          <cell r="L55" t="str">
            <v>VD02</v>
          </cell>
          <cell r="M55">
            <v>0.122</v>
          </cell>
          <cell r="N55">
            <v>0.155</v>
          </cell>
          <cell r="O55">
            <v>1.1200000000000001</v>
          </cell>
          <cell r="P55">
            <v>1.01E-2</v>
          </cell>
          <cell r="Q55">
            <v>6.1999999999999998E-3</v>
          </cell>
          <cell r="R55">
            <v>0.17100000000000001</v>
          </cell>
          <cell r="S55">
            <v>0.29199999999999998</v>
          </cell>
          <cell r="T55">
            <v>2.4500000000000001E-2</v>
          </cell>
        </row>
        <row r="56">
          <cell r="F56">
            <v>1207578</v>
          </cell>
          <cell r="G56" t="str">
            <v>FactorKH.Temp</v>
          </cell>
          <cell r="H56">
            <v>1864.2427346300101</v>
          </cell>
          <cell r="K56">
            <v>1207586</v>
          </cell>
          <cell r="L56" t="str">
            <v>VD02</v>
          </cell>
          <cell r="M56">
            <v>0.11799999999999999</v>
          </cell>
          <cell r="N56">
            <v>0.17100000000000001</v>
          </cell>
          <cell r="O56">
            <v>1.1100000000000001</v>
          </cell>
          <cell r="P56">
            <v>8.5000000000000006E-3</v>
          </cell>
          <cell r="Q56">
            <v>5.6100000000000004E-3</v>
          </cell>
          <cell r="R56">
            <v>0.154</v>
          </cell>
          <cell r="S56">
            <v>0.26</v>
          </cell>
          <cell r="T56">
            <v>3.09E-2</v>
          </cell>
        </row>
        <row r="57">
          <cell r="F57">
            <v>1207579</v>
          </cell>
          <cell r="G57" t="str">
            <v>FactorKH.Temp</v>
          </cell>
          <cell r="H57">
            <v>1848.3808647920901</v>
          </cell>
          <cell r="K57">
            <v>1207587</v>
          </cell>
          <cell r="L57" t="str">
            <v>VD02</v>
          </cell>
          <cell r="M57">
            <v>0.121</v>
          </cell>
          <cell r="N57">
            <v>0.157</v>
          </cell>
          <cell r="O57">
            <v>1.1100000000000001</v>
          </cell>
          <cell r="P57">
            <v>8.2000000000000007E-3</v>
          </cell>
          <cell r="Q57">
            <v>6.5500000000000003E-3</v>
          </cell>
          <cell r="R57">
            <v>0.16</v>
          </cell>
          <cell r="S57">
            <v>0.308</v>
          </cell>
          <cell r="T57">
            <v>3.0700000000000002E-2</v>
          </cell>
        </row>
        <row r="58">
          <cell r="F58">
            <v>1207580</v>
          </cell>
          <cell r="G58" t="str">
            <v>FactorKH.Temp</v>
          </cell>
          <cell r="H58">
            <v>1871.9098380174901</v>
          </cell>
          <cell r="K58">
            <v>1207588</v>
          </cell>
          <cell r="L58" t="str">
            <v>VD02</v>
          </cell>
          <cell r="M58">
            <v>0.11600000000000001</v>
          </cell>
          <cell r="N58">
            <v>0.16800000000000001</v>
          </cell>
          <cell r="O58">
            <v>1.1000000000000001</v>
          </cell>
          <cell r="P58">
            <v>8.3000000000000001E-3</v>
          </cell>
          <cell r="Q58">
            <v>6.1599999999999997E-3</v>
          </cell>
          <cell r="R58">
            <v>0.16500000000000001</v>
          </cell>
          <cell r="S58">
            <v>0.27700000000000002</v>
          </cell>
          <cell r="T58">
            <v>2.9499999999999998E-2</v>
          </cell>
        </row>
        <row r="59">
          <cell r="F59">
            <v>1207581</v>
          </cell>
          <cell r="G59" t="str">
            <v>FactorKH.Temp</v>
          </cell>
          <cell r="H59">
            <v>1879.3618197042799</v>
          </cell>
          <cell r="K59">
            <v>1207589</v>
          </cell>
          <cell r="L59" t="str">
            <v>VD02</v>
          </cell>
          <cell r="M59">
            <v>0.115</v>
          </cell>
          <cell r="N59">
            <v>0.17299999999999999</v>
          </cell>
          <cell r="O59">
            <v>1.1100000000000001</v>
          </cell>
          <cell r="P59">
            <v>9.5999999999999992E-3</v>
          </cell>
          <cell r="Q59">
            <v>4.8999999999999998E-3</v>
          </cell>
          <cell r="R59">
            <v>0.16800000000000001</v>
          </cell>
          <cell r="S59">
            <v>0.32500000000000001</v>
          </cell>
          <cell r="T59">
            <v>2.5899999999999999E-2</v>
          </cell>
        </row>
        <row r="60">
          <cell r="F60">
            <v>1207582</v>
          </cell>
          <cell r="G60" t="str">
            <v>FactorKH.Temp</v>
          </cell>
          <cell r="H60">
            <v>1861.3933134409699</v>
          </cell>
          <cell r="K60">
            <v>1207590</v>
          </cell>
          <cell r="L60" t="str">
            <v>VD02</v>
          </cell>
          <cell r="M60">
            <v>0.18099999999999999</v>
          </cell>
          <cell r="N60">
            <v>0.18</v>
          </cell>
          <cell r="O60">
            <v>0.745</v>
          </cell>
          <cell r="P60">
            <v>8.9999999999999993E-3</v>
          </cell>
          <cell r="Q60">
            <v>1.56E-3</v>
          </cell>
          <cell r="R60">
            <v>0.14000000000000001</v>
          </cell>
          <cell r="S60">
            <v>0.154</v>
          </cell>
          <cell r="T60">
            <v>3.2899999999999999E-2</v>
          </cell>
        </row>
        <row r="61">
          <cell r="F61">
            <v>1207583</v>
          </cell>
          <cell r="G61" t="str">
            <v>FactorKH.Temp</v>
          </cell>
          <cell r="H61">
            <v>1856.16875117738</v>
          </cell>
          <cell r="K61">
            <v>1207591</v>
          </cell>
          <cell r="L61" t="str">
            <v>VD02</v>
          </cell>
          <cell r="M61">
            <v>0.45500000000000002</v>
          </cell>
          <cell r="N61">
            <v>0.184</v>
          </cell>
          <cell r="O61">
            <v>0.71</v>
          </cell>
          <cell r="P61">
            <v>8.6999999999999994E-3</v>
          </cell>
          <cell r="Q61">
            <v>1.65E-3</v>
          </cell>
          <cell r="R61">
            <v>0.13500000000000001</v>
          </cell>
          <cell r="S61">
            <v>0.17299999999999999</v>
          </cell>
          <cell r="T61">
            <v>3.0700000000000002E-2</v>
          </cell>
        </row>
        <row r="62">
          <cell r="F62">
            <v>1207584</v>
          </cell>
          <cell r="G62" t="str">
            <v>FactorKH.Temp</v>
          </cell>
          <cell r="H62">
            <v>1898.6761361246399</v>
          </cell>
          <cell r="K62">
            <v>1207592</v>
          </cell>
          <cell r="L62" t="str">
            <v>VD02</v>
          </cell>
          <cell r="M62">
            <v>0.45</v>
          </cell>
          <cell r="N62">
            <v>0.18</v>
          </cell>
          <cell r="O62">
            <v>0.70799999999999996</v>
          </cell>
          <cell r="P62">
            <v>8.9999999999999993E-3</v>
          </cell>
          <cell r="Q62">
            <v>9.9599999999999992E-4</v>
          </cell>
          <cell r="R62">
            <v>0.155</v>
          </cell>
          <cell r="S62">
            <v>0.184</v>
          </cell>
          <cell r="T62">
            <v>3.0200000000000001E-2</v>
          </cell>
        </row>
        <row r="63">
          <cell r="F63">
            <v>1207585</v>
          </cell>
          <cell r="G63" t="str">
            <v>FactorKH.Temp</v>
          </cell>
          <cell r="H63">
            <v>1889.9563396240801</v>
          </cell>
          <cell r="K63">
            <v>1207593</v>
          </cell>
          <cell r="L63" t="str">
            <v>VD02</v>
          </cell>
          <cell r="M63">
            <v>0.40400000000000003</v>
          </cell>
          <cell r="N63">
            <v>0.17299999999999999</v>
          </cell>
          <cell r="O63">
            <v>0.94599999999999995</v>
          </cell>
          <cell r="P63">
            <v>6.7999999999999996E-3</v>
          </cell>
          <cell r="Q63">
            <v>1.9599999999999999E-3</v>
          </cell>
          <cell r="R63">
            <v>1.07</v>
          </cell>
          <cell r="S63">
            <v>0.23699999999999999</v>
          </cell>
          <cell r="T63">
            <v>3.4099999999999998E-2</v>
          </cell>
        </row>
        <row r="64">
          <cell r="F64">
            <v>1207586</v>
          </cell>
          <cell r="G64" t="str">
            <v>FactorKH.Temp</v>
          </cell>
          <cell r="H64">
            <v>1885.75323129449</v>
          </cell>
          <cell r="K64">
            <v>1207594</v>
          </cell>
          <cell r="L64" t="str">
            <v>VD03</v>
          </cell>
          <cell r="M64">
            <v>0.316</v>
          </cell>
          <cell r="N64">
            <v>0.29599999999999999</v>
          </cell>
          <cell r="O64">
            <v>0.59199999999999997</v>
          </cell>
          <cell r="P64">
            <v>6.0000000000000001E-3</v>
          </cell>
          <cell r="Q64">
            <v>9.2400000000000002E-4</v>
          </cell>
          <cell r="R64">
            <v>1.05</v>
          </cell>
          <cell r="S64">
            <v>0.224</v>
          </cell>
          <cell r="T64">
            <v>3.0300000000000001E-2</v>
          </cell>
        </row>
        <row r="65">
          <cell r="F65">
            <v>1207587</v>
          </cell>
          <cell r="G65" t="str">
            <v>FactorKH.Temp</v>
          </cell>
          <cell r="H65">
            <v>1892.0720887454099</v>
          </cell>
          <cell r="K65">
            <v>1207595</v>
          </cell>
          <cell r="L65" t="str">
            <v>VD02</v>
          </cell>
          <cell r="M65">
            <v>0.41199999999999998</v>
          </cell>
          <cell r="N65">
            <v>0.184</v>
          </cell>
          <cell r="O65">
            <v>0.85799999999999998</v>
          </cell>
          <cell r="P65">
            <v>8.9999999999999993E-3</v>
          </cell>
          <cell r="Q65">
            <v>1.5100000000000001E-3</v>
          </cell>
          <cell r="R65">
            <v>0.96299999999999997</v>
          </cell>
          <cell r="S65">
            <v>0.23100000000000001</v>
          </cell>
          <cell r="T65">
            <v>2.3099999999999999E-2</v>
          </cell>
        </row>
        <row r="66">
          <cell r="F66">
            <v>1207588</v>
          </cell>
          <cell r="G66" t="str">
            <v>FactorKH.Temp</v>
          </cell>
          <cell r="H66">
            <v>1889.5031951491501</v>
          </cell>
          <cell r="K66">
            <v>1207596</v>
          </cell>
          <cell r="L66" t="str">
            <v>VD02</v>
          </cell>
          <cell r="M66">
            <v>0.40699999999999997</v>
          </cell>
          <cell r="N66">
            <v>0.193</v>
          </cell>
          <cell r="O66">
            <v>0.872</v>
          </cell>
          <cell r="P66">
            <v>9.5999999999999992E-3</v>
          </cell>
          <cell r="Q66">
            <v>1.4400000000000001E-3</v>
          </cell>
          <cell r="R66">
            <v>0.99299999999999999</v>
          </cell>
          <cell r="S66">
            <v>0.216</v>
          </cell>
          <cell r="T66">
            <v>2.9499999999999998E-2</v>
          </cell>
        </row>
        <row r="67">
          <cell r="F67">
            <v>1207589</v>
          </cell>
          <cell r="G67" t="str">
            <v>FactorKH.Temp</v>
          </cell>
          <cell r="H67">
            <v>1892.4060393442401</v>
          </cell>
          <cell r="K67">
            <v>1207597</v>
          </cell>
          <cell r="L67" t="str">
            <v>VD02</v>
          </cell>
          <cell r="M67">
            <v>0.41399999999999998</v>
          </cell>
          <cell r="N67">
            <v>0.182</v>
          </cell>
          <cell r="O67">
            <v>0.86799999999999999</v>
          </cell>
          <cell r="P67">
            <v>9.2999999999999992E-3</v>
          </cell>
          <cell r="Q67">
            <v>1.2899999999999999E-3</v>
          </cell>
          <cell r="R67">
            <v>0.98899999999999999</v>
          </cell>
          <cell r="S67">
            <v>0.22500000000000001</v>
          </cell>
          <cell r="T67">
            <v>2.7400000000000001E-2</v>
          </cell>
        </row>
        <row r="68">
          <cell r="F68">
            <v>1207590</v>
          </cell>
          <cell r="G68" t="str">
            <v>FactorKH.Temp</v>
          </cell>
          <cell r="H68">
            <v>1895.22369340409</v>
          </cell>
          <cell r="K68">
            <v>1207598</v>
          </cell>
          <cell r="L68" t="str">
            <v>VD02</v>
          </cell>
          <cell r="M68">
            <v>0.42799999999999999</v>
          </cell>
          <cell r="N68">
            <v>0.19900000000000001</v>
          </cell>
          <cell r="O68">
            <v>0.85299999999999998</v>
          </cell>
          <cell r="P68">
            <v>5.0000000000000001E-3</v>
          </cell>
          <cell r="Q68">
            <v>2.0999999999999999E-3</v>
          </cell>
          <cell r="R68">
            <v>0.96699999999999997</v>
          </cell>
          <cell r="S68">
            <v>0.26700000000000002</v>
          </cell>
          <cell r="T68">
            <v>3.4500000000000003E-2</v>
          </cell>
        </row>
        <row r="69">
          <cell r="F69">
            <v>1207591</v>
          </cell>
          <cell r="G69" t="str">
            <v>FactorKH.Temp</v>
          </cell>
          <cell r="H69">
            <v>1854.7003617713599</v>
          </cell>
          <cell r="K69">
            <v>1207599</v>
          </cell>
          <cell r="L69" t="str">
            <v>VD02</v>
          </cell>
          <cell r="M69">
            <v>0.40400000000000003</v>
          </cell>
          <cell r="N69">
            <v>0.19</v>
          </cell>
          <cell r="O69">
            <v>0.95799999999999996</v>
          </cell>
          <cell r="P69">
            <v>6.8999999999999999E-3</v>
          </cell>
          <cell r="Q69">
            <v>5.9500000000000004E-4</v>
          </cell>
          <cell r="R69">
            <v>1.06</v>
          </cell>
          <cell r="S69">
            <v>0.215</v>
          </cell>
          <cell r="T69">
            <v>2.5899999999999999E-2</v>
          </cell>
        </row>
        <row r="70">
          <cell r="F70">
            <v>1207592</v>
          </cell>
          <cell r="G70" t="str">
            <v>FactorKH.Temp</v>
          </cell>
          <cell r="H70">
            <v>1856.2300508845101</v>
          </cell>
          <cell r="K70">
            <v>1207600</v>
          </cell>
          <cell r="L70" t="str">
            <v>VD02</v>
          </cell>
          <cell r="M70">
            <v>0.433</v>
          </cell>
          <cell r="N70">
            <v>0.182</v>
          </cell>
          <cell r="O70">
            <v>0.95699999999999996</v>
          </cell>
          <cell r="P70">
            <v>5.8999999999999999E-3</v>
          </cell>
          <cell r="Q70">
            <v>1.2800000000000001E-3</v>
          </cell>
          <cell r="R70">
            <v>1.07</v>
          </cell>
          <cell r="S70">
            <v>0.219</v>
          </cell>
          <cell r="T70">
            <v>2.9100000000000001E-2</v>
          </cell>
        </row>
        <row r="71">
          <cell r="F71">
            <v>1207593</v>
          </cell>
          <cell r="G71" t="str">
            <v>FactorKH.Temp</v>
          </cell>
          <cell r="H71">
            <v>1864.3121553815299</v>
          </cell>
          <cell r="K71">
            <v>1207601</v>
          </cell>
          <cell r="L71" t="str">
            <v>VD02</v>
          </cell>
          <cell r="M71">
            <v>0.38</v>
          </cell>
          <cell r="N71">
            <v>0.85499999999999998</v>
          </cell>
          <cell r="O71">
            <v>0.33400000000000002</v>
          </cell>
          <cell r="P71">
            <v>1.89E-2</v>
          </cell>
          <cell r="Q71">
            <v>1.58E-3</v>
          </cell>
          <cell r="R71">
            <v>5.05</v>
          </cell>
          <cell r="S71">
            <v>0.254</v>
          </cell>
          <cell r="T71">
            <v>2.81E-2</v>
          </cell>
        </row>
        <row r="72">
          <cell r="F72">
            <v>1207594</v>
          </cell>
          <cell r="G72" t="str">
            <v>FactorKH.Temp</v>
          </cell>
          <cell r="H72">
            <v>1864.8677721643201</v>
          </cell>
          <cell r="K72">
            <v>1207602</v>
          </cell>
          <cell r="L72" t="str">
            <v>VD02</v>
          </cell>
          <cell r="M72">
            <v>0.39600000000000002</v>
          </cell>
          <cell r="N72">
            <v>0.16</v>
          </cell>
          <cell r="O72">
            <v>0.75800000000000001</v>
          </cell>
          <cell r="P72">
            <v>1.38E-2</v>
          </cell>
          <cell r="Q72">
            <v>1.2200000000000001E-2</v>
          </cell>
          <cell r="R72">
            <v>0.876</v>
          </cell>
          <cell r="S72">
            <v>1.83</v>
          </cell>
          <cell r="T72">
            <v>2.9499999999999998E-2</v>
          </cell>
        </row>
        <row r="73">
          <cell r="F73">
            <v>1207595</v>
          </cell>
          <cell r="G73" t="str">
            <v>FactorKH.Temp</v>
          </cell>
          <cell r="H73">
            <v>1858.72258326786</v>
          </cell>
          <cell r="K73">
            <v>1207603</v>
          </cell>
          <cell r="L73" t="str">
            <v>VD02</v>
          </cell>
          <cell r="M73">
            <v>0.41699999999999998</v>
          </cell>
          <cell r="N73">
            <v>0.26700000000000002</v>
          </cell>
          <cell r="O73">
            <v>0.77200000000000002</v>
          </cell>
          <cell r="P73">
            <v>1.4800000000000001E-2</v>
          </cell>
          <cell r="Q73">
            <v>9.6699999999999998E-4</v>
          </cell>
          <cell r="R73">
            <v>0.86299999999999999</v>
          </cell>
          <cell r="S73">
            <v>1.8</v>
          </cell>
          <cell r="T73">
            <v>3.2399999999999998E-2</v>
          </cell>
        </row>
        <row r="74">
          <cell r="F74">
            <v>1207596</v>
          </cell>
          <cell r="G74" t="str">
            <v>FactorKH.Temp</v>
          </cell>
          <cell r="H74">
            <v>1863.1517437729401</v>
          </cell>
          <cell r="K74">
            <v>1207604</v>
          </cell>
          <cell r="L74" t="str">
            <v>VD03</v>
          </cell>
          <cell r="M74">
            <v>9.8500000000000004E-2</v>
          </cell>
          <cell r="N74">
            <v>0.16400000000000001</v>
          </cell>
          <cell r="O74">
            <v>1.1000000000000001</v>
          </cell>
          <cell r="P74">
            <v>1.2E-2</v>
          </cell>
          <cell r="Q74">
            <v>6.5799999999999999E-3</v>
          </cell>
          <cell r="R74">
            <v>0.28799999999999998</v>
          </cell>
          <cell r="S74">
            <v>0.4</v>
          </cell>
          <cell r="T74">
            <v>2.46E-2</v>
          </cell>
        </row>
        <row r="75">
          <cell r="F75">
            <v>1207597</v>
          </cell>
          <cell r="G75" t="str">
            <v>FactorKH.Temp</v>
          </cell>
          <cell r="H75">
            <v>1854.6603146730499</v>
          </cell>
          <cell r="K75">
            <v>1207605</v>
          </cell>
          <cell r="L75" t="str">
            <v>VD02</v>
          </cell>
          <cell r="M75">
            <v>0.11799999999999999</v>
          </cell>
          <cell r="N75">
            <v>0.152</v>
          </cell>
          <cell r="O75">
            <v>1.1200000000000001</v>
          </cell>
          <cell r="P75">
            <v>1.0500000000000001E-2</v>
          </cell>
          <cell r="Q75">
            <v>6.5500000000000003E-3</v>
          </cell>
          <cell r="R75">
            <v>0.20200000000000001</v>
          </cell>
          <cell r="S75">
            <v>0.33100000000000002</v>
          </cell>
          <cell r="T75">
            <v>2.5700000000000001E-2</v>
          </cell>
        </row>
        <row r="76">
          <cell r="F76">
            <v>1207598</v>
          </cell>
          <cell r="G76" t="str">
            <v>FactorKH.Temp</v>
          </cell>
          <cell r="H76">
            <v>1862.4069141592299</v>
          </cell>
          <cell r="K76">
            <v>1207606</v>
          </cell>
          <cell r="L76" t="str">
            <v>VD03</v>
          </cell>
          <cell r="M76">
            <v>0.14899999999999999</v>
          </cell>
          <cell r="N76">
            <v>0.17199999999999999</v>
          </cell>
          <cell r="O76">
            <v>1.26</v>
          </cell>
          <cell r="P76">
            <v>1.1599999999999999E-2</v>
          </cell>
          <cell r="Q76">
            <v>1.26E-2</v>
          </cell>
          <cell r="R76">
            <v>0.123</v>
          </cell>
          <cell r="S76">
            <v>0.17299999999999999</v>
          </cell>
          <cell r="T76">
            <v>2.46E-2</v>
          </cell>
        </row>
        <row r="77">
          <cell r="F77">
            <v>1207599</v>
          </cell>
          <cell r="G77" t="str">
            <v>FactorKH.Temp</v>
          </cell>
          <cell r="H77">
            <v>1862.4401359196499</v>
          </cell>
          <cell r="K77">
            <v>1207607</v>
          </cell>
          <cell r="L77" t="str">
            <v>VD02</v>
          </cell>
          <cell r="M77">
            <v>0.16300000000000001</v>
          </cell>
          <cell r="N77">
            <v>0.193</v>
          </cell>
          <cell r="O77">
            <v>1.1000000000000001</v>
          </cell>
          <cell r="P77">
            <v>1.0699999999999999E-2</v>
          </cell>
          <cell r="Q77">
            <v>2.9299999999999999E-3</v>
          </cell>
          <cell r="R77">
            <v>0.17199999999999999</v>
          </cell>
          <cell r="S77">
            <v>0.184</v>
          </cell>
          <cell r="T77">
            <v>2.7099999999999999E-2</v>
          </cell>
        </row>
        <row r="78">
          <cell r="F78">
            <v>1207600</v>
          </cell>
          <cell r="G78" t="str">
            <v>FactorKH.Temp</v>
          </cell>
          <cell r="H78">
            <v>1861.5500922132001</v>
          </cell>
          <cell r="K78">
            <v>1207608</v>
          </cell>
          <cell r="L78" t="str">
            <v>VD02</v>
          </cell>
          <cell r="M78">
            <v>0.122</v>
          </cell>
          <cell r="N78">
            <v>0.182</v>
          </cell>
          <cell r="O78">
            <v>1.1100000000000001</v>
          </cell>
          <cell r="P78">
            <v>1.0999999999999999E-2</v>
          </cell>
          <cell r="Q78">
            <v>6.2100000000000002E-3</v>
          </cell>
          <cell r="R78">
            <v>0.17599999999999999</v>
          </cell>
          <cell r="S78">
            <v>0.27300000000000002</v>
          </cell>
          <cell r="T78">
            <v>3.1399999999999997E-2</v>
          </cell>
        </row>
        <row r="79">
          <cell r="F79">
            <v>1207601</v>
          </cell>
          <cell r="G79" t="str">
            <v>FactorKH.Temp</v>
          </cell>
          <cell r="H79">
            <v>1831.07734810383</v>
          </cell>
          <cell r="K79">
            <v>1207609</v>
          </cell>
          <cell r="L79" t="str">
            <v>VD02</v>
          </cell>
          <cell r="M79">
            <v>0.12</v>
          </cell>
          <cell r="N79">
            <v>0.16400000000000001</v>
          </cell>
          <cell r="O79">
            <v>1.1100000000000001</v>
          </cell>
          <cell r="P79">
            <v>1.17E-2</v>
          </cell>
          <cell r="Q79">
            <v>6.4900000000000001E-3</v>
          </cell>
          <cell r="R79">
            <v>0.21199999999999999</v>
          </cell>
          <cell r="S79">
            <v>0.312</v>
          </cell>
          <cell r="T79">
            <v>2.81E-2</v>
          </cell>
        </row>
        <row r="80">
          <cell r="F80">
            <v>1207602</v>
          </cell>
          <cell r="G80" t="str">
            <v>FactorKH.Temp</v>
          </cell>
          <cell r="H80">
            <v>1855.1884828223299</v>
          </cell>
          <cell r="K80">
            <v>1207610</v>
          </cell>
          <cell r="L80" t="str">
            <v>VD02</v>
          </cell>
          <cell r="M80">
            <v>0.40200000000000002</v>
          </cell>
          <cell r="N80">
            <v>0.157</v>
          </cell>
          <cell r="O80">
            <v>0.96</v>
          </cell>
          <cell r="P80">
            <v>7.4999999999999997E-3</v>
          </cell>
          <cell r="Q80">
            <v>1.2099999999999999E-3</v>
          </cell>
          <cell r="R80">
            <v>1.06</v>
          </cell>
          <cell r="S80">
            <v>0.20200000000000001</v>
          </cell>
          <cell r="T80">
            <v>2.0199999999999999E-2</v>
          </cell>
        </row>
        <row r="81">
          <cell r="F81">
            <v>1207603</v>
          </cell>
          <cell r="G81" t="str">
            <v>FactorKH.Temp</v>
          </cell>
          <cell r="H81">
            <v>1852.1219592242101</v>
          </cell>
          <cell r="K81">
            <v>1207611</v>
          </cell>
          <cell r="L81" t="str">
            <v>VD02</v>
          </cell>
          <cell r="M81">
            <v>0.40100000000000002</v>
          </cell>
          <cell r="N81">
            <v>0.161</v>
          </cell>
          <cell r="O81">
            <v>0.95599999999999996</v>
          </cell>
          <cell r="P81">
            <v>6.0000000000000001E-3</v>
          </cell>
          <cell r="Q81">
            <v>2.7699999999999999E-3</v>
          </cell>
          <cell r="R81">
            <v>1.07</v>
          </cell>
          <cell r="S81">
            <v>0.215</v>
          </cell>
          <cell r="T81">
            <v>2.24E-2</v>
          </cell>
        </row>
        <row r="82">
          <cell r="F82">
            <v>1207604</v>
          </cell>
          <cell r="G82" t="str">
            <v>FactorKH.Temp</v>
          </cell>
          <cell r="H82">
            <v>1890.12266382404</v>
          </cell>
          <cell r="K82">
            <v>1207612</v>
          </cell>
          <cell r="L82" t="str">
            <v>VD02</v>
          </cell>
          <cell r="M82">
            <v>0.115</v>
          </cell>
          <cell r="N82">
            <v>0.189</v>
          </cell>
          <cell r="O82">
            <v>1.1000000000000001</v>
          </cell>
          <cell r="P82">
            <v>7.7999999999999996E-3</v>
          </cell>
          <cell r="Q82">
            <v>5.5999999999999999E-3</v>
          </cell>
          <cell r="R82">
            <v>0.16300000000000001</v>
          </cell>
          <cell r="S82">
            <v>0.27</v>
          </cell>
          <cell r="T82">
            <v>3.27E-2</v>
          </cell>
        </row>
        <row r="83">
          <cell r="F83">
            <v>1207605</v>
          </cell>
          <cell r="G83" t="str">
            <v>(null)</v>
          </cell>
          <cell r="H83" t="str">
            <v>(null)</v>
          </cell>
          <cell r="K83">
            <v>1207613</v>
          </cell>
          <cell r="L83" t="str">
            <v>VD02</v>
          </cell>
          <cell r="M83">
            <v>7.9100000000000004E-2</v>
          </cell>
          <cell r="N83">
            <v>0.20899999999999999</v>
          </cell>
          <cell r="O83">
            <v>1.34</v>
          </cell>
          <cell r="P83">
            <v>9.1000000000000004E-3</v>
          </cell>
          <cell r="Q83">
            <v>1.41E-3</v>
          </cell>
          <cell r="R83">
            <v>0.16900000000000001</v>
          </cell>
          <cell r="S83">
            <v>0.36299999999999999</v>
          </cell>
          <cell r="T83">
            <v>2.9100000000000001E-2</v>
          </cell>
        </row>
        <row r="84">
          <cell r="F84">
            <v>1207606</v>
          </cell>
          <cell r="G84" t="str">
            <v>FactorKH.Temp</v>
          </cell>
          <cell r="H84">
            <v>1891.2752509277</v>
          </cell>
          <cell r="K84">
            <v>1207614</v>
          </cell>
          <cell r="L84" t="str">
            <v>VD02</v>
          </cell>
          <cell r="M84">
            <v>0.39900000000000002</v>
          </cell>
          <cell r="N84">
            <v>0.16200000000000001</v>
          </cell>
          <cell r="O84">
            <v>0.95499999999999996</v>
          </cell>
          <cell r="P84">
            <v>5.7999999999999996E-3</v>
          </cell>
          <cell r="Q84">
            <v>2.7399999999999998E-3</v>
          </cell>
          <cell r="R84">
            <v>1.07</v>
          </cell>
          <cell r="S84">
            <v>0.217</v>
          </cell>
          <cell r="T84">
            <v>2.5000000000000001E-2</v>
          </cell>
        </row>
        <row r="85">
          <cell r="F85">
            <v>1207607</v>
          </cell>
          <cell r="G85" t="str">
            <v>FactorKH.Temp</v>
          </cell>
          <cell r="H85">
            <v>1894.2429384694201</v>
          </cell>
          <cell r="K85">
            <v>1207615</v>
          </cell>
          <cell r="L85" t="str">
            <v>VD02</v>
          </cell>
          <cell r="M85">
            <v>0.41599999999999998</v>
          </cell>
          <cell r="N85">
            <v>0.33900000000000002</v>
          </cell>
          <cell r="O85">
            <v>0.89600000000000002</v>
          </cell>
          <cell r="P85">
            <v>7.4999999999999997E-3</v>
          </cell>
          <cell r="Q85">
            <v>1.16E-3</v>
          </cell>
          <cell r="R85">
            <v>1.06</v>
          </cell>
          <cell r="S85">
            <v>0.18099999999999999</v>
          </cell>
          <cell r="T85">
            <v>3.4299999999999997E-2</v>
          </cell>
        </row>
        <row r="86">
          <cell r="F86">
            <v>1207608</v>
          </cell>
          <cell r="G86" t="str">
            <v>FactorKH.Temp</v>
          </cell>
          <cell r="H86">
            <v>1891.49851782416</v>
          </cell>
          <cell r="K86">
            <v>1207616</v>
          </cell>
          <cell r="L86" t="str">
            <v>VD04</v>
          </cell>
          <cell r="M86">
            <v>0.224</v>
          </cell>
          <cell r="N86">
            <v>0.16400000000000001</v>
          </cell>
          <cell r="O86">
            <v>0.84299999999999997</v>
          </cell>
          <cell r="P86">
            <v>9.4000000000000004E-3</v>
          </cell>
          <cell r="Q86">
            <v>1.8599999999999998E-2</v>
          </cell>
          <cell r="R86">
            <v>0.18</v>
          </cell>
          <cell r="S86">
            <v>0.17299999999999999</v>
          </cell>
          <cell r="T86">
            <v>2.8199999999999999E-2</v>
          </cell>
        </row>
        <row r="87">
          <cell r="F87">
            <v>1207609</v>
          </cell>
          <cell r="G87" t="str">
            <v>FactorKH.Temp</v>
          </cell>
          <cell r="H87">
            <v>1890.5060839099301</v>
          </cell>
          <cell r="K87">
            <v>1207617</v>
          </cell>
          <cell r="L87" t="str">
            <v>VD02</v>
          </cell>
          <cell r="M87">
            <v>0.16</v>
          </cell>
          <cell r="N87">
            <v>0.19700000000000001</v>
          </cell>
          <cell r="O87">
            <v>1.1100000000000001</v>
          </cell>
          <cell r="P87">
            <v>8.6999999999999994E-3</v>
          </cell>
          <cell r="Q87">
            <v>2.2100000000000002E-3</v>
          </cell>
          <cell r="R87">
            <v>0.13300000000000001</v>
          </cell>
          <cell r="S87">
            <v>0.17599999999999999</v>
          </cell>
          <cell r="T87">
            <v>3.1899999999999998E-2</v>
          </cell>
        </row>
        <row r="88">
          <cell r="F88">
            <v>1207610</v>
          </cell>
          <cell r="G88" t="str">
            <v>FactorKH.Temp</v>
          </cell>
          <cell r="H88">
            <v>1853.44694523867</v>
          </cell>
          <cell r="K88">
            <v>1207618</v>
          </cell>
          <cell r="L88" t="str">
            <v>VD02</v>
          </cell>
          <cell r="M88">
            <v>0.18</v>
          </cell>
          <cell r="N88">
            <v>0.17199999999999999</v>
          </cell>
          <cell r="O88">
            <v>0.45300000000000001</v>
          </cell>
          <cell r="P88">
            <v>1.01E-2</v>
          </cell>
          <cell r="Q88">
            <v>1.7399999999999999E-2</v>
          </cell>
          <cell r="R88">
            <v>0.24299999999999999</v>
          </cell>
          <cell r="S88">
            <v>0.28499999999999998</v>
          </cell>
          <cell r="T88">
            <v>2.3699999999999999E-2</v>
          </cell>
        </row>
        <row r="89">
          <cell r="F89">
            <v>1207611</v>
          </cell>
          <cell r="G89" t="str">
            <v>FactorKH.Temp</v>
          </cell>
          <cell r="H89">
            <v>1847.35256124073</v>
          </cell>
          <cell r="K89">
            <v>1207619</v>
          </cell>
          <cell r="L89" t="str">
            <v>VD06</v>
          </cell>
          <cell r="M89">
            <v>0.16400000000000001</v>
          </cell>
          <cell r="N89">
            <v>0.17599999999999999</v>
          </cell>
          <cell r="O89">
            <v>1.1000000000000001</v>
          </cell>
          <cell r="P89">
            <v>7.3000000000000001E-3</v>
          </cell>
          <cell r="Q89">
            <v>3.31E-3</v>
          </cell>
          <cell r="R89">
            <v>0.18099999999999999</v>
          </cell>
          <cell r="S89">
            <v>0.375</v>
          </cell>
          <cell r="T89">
            <v>1.9599999999999999E-2</v>
          </cell>
        </row>
        <row r="90">
          <cell r="F90">
            <v>1207611</v>
          </cell>
          <cell r="G90" t="str">
            <v>(null)</v>
          </cell>
          <cell r="H90" t="str">
            <v>(null)</v>
          </cell>
          <cell r="K90">
            <v>1207620</v>
          </cell>
          <cell r="L90" t="str">
            <v>VD03</v>
          </cell>
          <cell r="M90">
            <v>0.10299999999999999</v>
          </cell>
          <cell r="N90">
            <v>0.153</v>
          </cell>
          <cell r="O90">
            <v>1.1100000000000001</v>
          </cell>
          <cell r="P90">
            <v>9.9000000000000008E-3</v>
          </cell>
          <cell r="Q90">
            <v>6.1999999999999998E-3</v>
          </cell>
          <cell r="R90">
            <v>0.22</v>
          </cell>
          <cell r="S90">
            <v>0.38400000000000001</v>
          </cell>
          <cell r="T90">
            <v>2.2200000000000001E-2</v>
          </cell>
        </row>
        <row r="91">
          <cell r="F91">
            <v>1207612</v>
          </cell>
          <cell r="G91" t="str">
            <v>FactorKH.Temp</v>
          </cell>
          <cell r="H91">
            <v>1884.29758868196</v>
          </cell>
          <cell r="K91">
            <v>1207621</v>
          </cell>
          <cell r="L91" t="str">
            <v>VD02</v>
          </cell>
          <cell r="M91">
            <v>0.12</v>
          </cell>
          <cell r="N91">
            <v>0.19</v>
          </cell>
          <cell r="O91">
            <v>1.1000000000000001</v>
          </cell>
          <cell r="P91">
            <v>7.4999999999999997E-3</v>
          </cell>
          <cell r="Q91">
            <v>5.3699999999999998E-3</v>
          </cell>
          <cell r="R91">
            <v>0.188</v>
          </cell>
          <cell r="S91">
            <v>0.33800000000000002</v>
          </cell>
          <cell r="T91">
            <v>3.0599999999999999E-2</v>
          </cell>
        </row>
        <row r="92">
          <cell r="F92">
            <v>1207613</v>
          </cell>
          <cell r="G92" t="str">
            <v>FactorKH.Temp</v>
          </cell>
          <cell r="H92">
            <v>1905.3531906851299</v>
          </cell>
          <cell r="K92">
            <v>1207622</v>
          </cell>
          <cell r="L92" t="str">
            <v>VD02</v>
          </cell>
          <cell r="M92">
            <v>0.16200000000000001</v>
          </cell>
          <cell r="N92">
            <v>0.20100000000000001</v>
          </cell>
          <cell r="O92">
            <v>1.32</v>
          </cell>
          <cell r="P92">
            <v>7.6E-3</v>
          </cell>
          <cell r="Q92">
            <v>1.6299999999999999E-3</v>
          </cell>
          <cell r="R92">
            <v>0.115</v>
          </cell>
          <cell r="S92">
            <v>9.1200000000000003E-2</v>
          </cell>
          <cell r="T92">
            <v>3.0300000000000001E-2</v>
          </cell>
        </row>
        <row r="93">
          <cell r="F93">
            <v>1207614</v>
          </cell>
          <cell r="G93" t="str">
            <v>FactorKH.Temp</v>
          </cell>
          <cell r="H93">
            <v>1845.5148429512799</v>
          </cell>
          <cell r="K93">
            <v>1207623</v>
          </cell>
          <cell r="L93" t="str">
            <v>VD03</v>
          </cell>
          <cell r="M93">
            <v>0.154</v>
          </cell>
          <cell r="N93">
            <v>0.16400000000000001</v>
          </cell>
          <cell r="O93">
            <v>0.56100000000000005</v>
          </cell>
          <cell r="P93">
            <v>9.4000000000000004E-3</v>
          </cell>
          <cell r="Q93">
            <v>1.6800000000000001E-3</v>
          </cell>
          <cell r="R93">
            <v>2.4300000000000002</v>
          </cell>
          <cell r="S93">
            <v>0.13300000000000001</v>
          </cell>
          <cell r="T93">
            <v>3.0099999999999998E-2</v>
          </cell>
        </row>
        <row r="94">
          <cell r="F94">
            <v>1207615</v>
          </cell>
          <cell r="G94" t="str">
            <v>FactorKH.Temp</v>
          </cell>
          <cell r="H94">
            <v>1863.4398653281701</v>
          </cell>
          <cell r="K94">
            <v>1207624</v>
          </cell>
          <cell r="L94" t="str">
            <v>VD03</v>
          </cell>
          <cell r="M94">
            <v>0.39700000000000002</v>
          </cell>
          <cell r="N94">
            <v>0.155</v>
          </cell>
          <cell r="O94">
            <v>0.96699999999999997</v>
          </cell>
          <cell r="P94">
            <v>7.4999999999999997E-3</v>
          </cell>
          <cell r="Q94">
            <v>6.3400000000000001E-3</v>
          </cell>
          <cell r="R94">
            <v>1.05</v>
          </cell>
          <cell r="S94">
            <v>0.222</v>
          </cell>
          <cell r="T94">
            <v>2.3599999999999999E-2</v>
          </cell>
        </row>
        <row r="95">
          <cell r="F95">
            <v>1207616</v>
          </cell>
          <cell r="G95" t="str">
            <v>FactorKH.Temp</v>
          </cell>
          <cell r="H95">
            <v>1895.7274187774201</v>
          </cell>
          <cell r="K95">
            <v>1207625</v>
          </cell>
          <cell r="L95" t="str">
            <v>VD02</v>
          </cell>
          <cell r="M95">
            <v>4.7100000000000003E-2</v>
          </cell>
          <cell r="N95">
            <v>0.20200000000000001</v>
          </cell>
          <cell r="O95">
            <v>1.3</v>
          </cell>
          <cell r="P95">
            <v>8.3999999999999995E-3</v>
          </cell>
          <cell r="Q95">
            <v>3.0400000000000002E-3</v>
          </cell>
          <cell r="R95">
            <v>0.161</v>
          </cell>
          <cell r="S95">
            <v>0.92</v>
          </cell>
          <cell r="T95">
            <v>2.5999999999999999E-2</v>
          </cell>
        </row>
        <row r="96">
          <cell r="F96">
            <v>1207616</v>
          </cell>
          <cell r="G96" t="str">
            <v>FactorKH.Temp</v>
          </cell>
          <cell r="H96">
            <v>1901.86893915362</v>
          </cell>
          <cell r="K96">
            <v>1207626</v>
          </cell>
          <cell r="L96" t="str">
            <v>VD04</v>
          </cell>
          <cell r="M96">
            <v>0.42299999999999999</v>
          </cell>
          <cell r="N96">
            <v>0.2</v>
          </cell>
          <cell r="O96">
            <v>0.78100000000000003</v>
          </cell>
          <cell r="P96">
            <v>1.01E-2</v>
          </cell>
          <cell r="Q96">
            <v>1.1599999999999999E-2</v>
          </cell>
          <cell r="R96">
            <v>0.85399999999999998</v>
          </cell>
          <cell r="S96">
            <v>1.82</v>
          </cell>
          <cell r="T96">
            <v>1.95E-2</v>
          </cell>
        </row>
        <row r="97">
          <cell r="F97">
            <v>1207617</v>
          </cell>
          <cell r="G97" t="str">
            <v>FactorKH.Temp</v>
          </cell>
          <cell r="H97">
            <v>1951.2793197383401</v>
          </cell>
          <cell r="K97">
            <v>1207627</v>
          </cell>
          <cell r="L97" t="str">
            <v>VD02</v>
          </cell>
          <cell r="M97">
            <v>0.40799999999999997</v>
          </cell>
          <cell r="N97">
            <v>0.246</v>
          </cell>
          <cell r="O97">
            <v>0.76900000000000002</v>
          </cell>
          <cell r="P97">
            <v>9.9000000000000008E-3</v>
          </cell>
          <cell r="Q97">
            <v>1.3500000000000001E-3</v>
          </cell>
          <cell r="R97">
            <v>0.871</v>
          </cell>
          <cell r="S97">
            <v>1.81</v>
          </cell>
          <cell r="T97">
            <v>3.09E-2</v>
          </cell>
        </row>
        <row r="98">
          <cell r="F98">
            <v>1207617</v>
          </cell>
          <cell r="G98" t="str">
            <v>FactorKH.Temp</v>
          </cell>
          <cell r="H98">
            <v>1891.7205085508499</v>
          </cell>
          <cell r="K98">
            <v>1207628</v>
          </cell>
          <cell r="L98" t="str">
            <v>VD03</v>
          </cell>
          <cell r="M98">
            <v>0.12</v>
          </cell>
          <cell r="N98">
            <v>0.15</v>
          </cell>
          <cell r="O98">
            <v>1.1000000000000001</v>
          </cell>
          <cell r="P98">
            <v>1.09E-2</v>
          </cell>
          <cell r="Q98">
            <v>5.5900000000000004E-3</v>
          </cell>
          <cell r="R98">
            <v>0.19900000000000001</v>
          </cell>
          <cell r="S98">
            <v>0.223</v>
          </cell>
          <cell r="T98">
            <v>2.3800000000000002E-2</v>
          </cell>
        </row>
        <row r="99">
          <cell r="F99">
            <v>1207618</v>
          </cell>
          <cell r="G99" t="str">
            <v>FactorKH.Temp</v>
          </cell>
          <cell r="H99">
            <v>1910.28711854467</v>
          </cell>
          <cell r="K99">
            <v>1207629</v>
          </cell>
          <cell r="L99" t="str">
            <v>VD02</v>
          </cell>
          <cell r="M99">
            <v>0.123</v>
          </cell>
          <cell r="N99">
            <v>0.15</v>
          </cell>
          <cell r="O99">
            <v>1.1000000000000001</v>
          </cell>
          <cell r="P99">
            <v>1.43E-2</v>
          </cell>
          <cell r="Q99">
            <v>5.3299999999999997E-3</v>
          </cell>
          <cell r="R99">
            <v>0.254</v>
          </cell>
          <cell r="S99">
            <v>0.30599999999999999</v>
          </cell>
          <cell r="T99">
            <v>2.46E-2</v>
          </cell>
        </row>
        <row r="100">
          <cell r="F100">
            <v>1207618</v>
          </cell>
          <cell r="G100" t="str">
            <v>FactorKH.Temp</v>
          </cell>
          <cell r="H100">
            <v>1910.28711854467</v>
          </cell>
          <cell r="K100">
            <v>1207630</v>
          </cell>
          <cell r="L100" t="str">
            <v>VD02</v>
          </cell>
          <cell r="M100">
            <v>0.11600000000000001</v>
          </cell>
          <cell r="N100">
            <v>0.16200000000000001</v>
          </cell>
          <cell r="O100">
            <v>1.1000000000000001</v>
          </cell>
          <cell r="P100">
            <v>1.2699999999999999E-2</v>
          </cell>
          <cell r="Q100">
            <v>6.0699999999999999E-3</v>
          </cell>
          <cell r="R100">
            <v>0.17499999999999999</v>
          </cell>
          <cell r="S100">
            <v>0.38400000000000001</v>
          </cell>
          <cell r="T100">
            <v>2.5700000000000001E-2</v>
          </cell>
        </row>
        <row r="101">
          <cell r="F101">
            <v>1207618</v>
          </cell>
          <cell r="G101" t="str">
            <v>FactorKH.Temp</v>
          </cell>
          <cell r="H101">
            <v>1891.80883212202</v>
          </cell>
          <cell r="K101">
            <v>1207631</v>
          </cell>
          <cell r="L101" t="str">
            <v>VD02</v>
          </cell>
          <cell r="M101">
            <v>0.11700000000000001</v>
          </cell>
          <cell r="N101">
            <v>0.19800000000000001</v>
          </cell>
          <cell r="O101">
            <v>1.1000000000000001</v>
          </cell>
          <cell r="P101">
            <v>1.1599999999999999E-2</v>
          </cell>
          <cell r="Q101">
            <v>5.7400000000000003E-3</v>
          </cell>
          <cell r="R101">
            <v>0.14499999999999999</v>
          </cell>
          <cell r="S101">
            <v>0.33600000000000002</v>
          </cell>
          <cell r="T101">
            <v>2.46E-2</v>
          </cell>
        </row>
        <row r="102">
          <cell r="F102">
            <v>1207619</v>
          </cell>
          <cell r="G102" t="str">
            <v>FactorKH.Temp</v>
          </cell>
          <cell r="H102">
            <v>1907.14851898492</v>
          </cell>
          <cell r="K102">
            <v>1207632</v>
          </cell>
          <cell r="L102" t="str">
            <v>VD02</v>
          </cell>
          <cell r="M102">
            <v>3.3599999999999998E-2</v>
          </cell>
          <cell r="N102">
            <v>4.9700000000000001E-2</v>
          </cell>
          <cell r="O102">
            <v>1.43</v>
          </cell>
          <cell r="P102">
            <v>6.7000000000000002E-3</v>
          </cell>
          <cell r="Q102">
            <v>1.5E-3</v>
          </cell>
          <cell r="R102">
            <v>0.68500000000000005</v>
          </cell>
          <cell r="S102">
            <v>2.14</v>
          </cell>
          <cell r="T102">
            <v>3.9E-2</v>
          </cell>
        </row>
        <row r="103">
          <cell r="F103">
            <v>1207619</v>
          </cell>
          <cell r="G103" t="str">
            <v>FactorKH.Temp</v>
          </cell>
          <cell r="H103">
            <v>1904.26667128283</v>
          </cell>
          <cell r="K103">
            <v>1207633</v>
          </cell>
          <cell r="L103" t="str">
            <v>VD02</v>
          </cell>
          <cell r="M103">
            <v>0.151</v>
          </cell>
          <cell r="N103">
            <v>0.222</v>
          </cell>
          <cell r="O103">
            <v>1.1100000000000001</v>
          </cell>
          <cell r="P103">
            <v>1.09E-2</v>
          </cell>
          <cell r="Q103">
            <v>3.98E-3</v>
          </cell>
          <cell r="R103">
            <v>0.19</v>
          </cell>
          <cell r="S103">
            <v>0.33900000000000002</v>
          </cell>
          <cell r="T103">
            <v>3.3599999999999998E-2</v>
          </cell>
        </row>
        <row r="104">
          <cell r="F104">
            <v>1207620</v>
          </cell>
          <cell r="G104" t="str">
            <v>FactorKH.Temp</v>
          </cell>
          <cell r="H104">
            <v>1904.43526244908</v>
          </cell>
          <cell r="K104">
            <v>1207634</v>
          </cell>
          <cell r="L104" t="str">
            <v>VD02</v>
          </cell>
          <cell r="M104">
            <v>0.122</v>
          </cell>
          <cell r="N104">
            <v>0.14799999999999999</v>
          </cell>
          <cell r="O104">
            <v>1.1100000000000001</v>
          </cell>
          <cell r="P104">
            <v>1.2200000000000001E-2</v>
          </cell>
          <cell r="Q104">
            <v>5.11E-3</v>
          </cell>
          <cell r="R104">
            <v>0.188</v>
          </cell>
          <cell r="S104">
            <v>0.223</v>
          </cell>
          <cell r="T104">
            <v>2.7E-2</v>
          </cell>
        </row>
        <row r="105">
          <cell r="F105">
            <v>1207621</v>
          </cell>
          <cell r="G105" t="str">
            <v>FactorKH.Temp</v>
          </cell>
          <cell r="H105">
            <v>1894.62874087658</v>
          </cell>
          <cell r="K105">
            <v>1207635</v>
          </cell>
          <cell r="L105" t="str">
            <v>VD03</v>
          </cell>
          <cell r="M105">
            <v>0.40799999999999997</v>
          </cell>
          <cell r="N105">
            <v>0.14699999999999999</v>
          </cell>
          <cell r="O105">
            <v>0.95499999999999996</v>
          </cell>
          <cell r="P105">
            <v>7.7999999999999996E-3</v>
          </cell>
          <cell r="Q105">
            <v>3.13E-3</v>
          </cell>
          <cell r="R105">
            <v>1.05</v>
          </cell>
          <cell r="S105">
            <v>0.20799999999999999</v>
          </cell>
          <cell r="T105">
            <v>2.6599999999999999E-2</v>
          </cell>
        </row>
        <row r="106">
          <cell r="F106">
            <v>1207622</v>
          </cell>
          <cell r="G106" t="str">
            <v>FactorKH.Temp</v>
          </cell>
          <cell r="H106">
            <v>1894.4536264165399</v>
          </cell>
          <cell r="K106">
            <v>1207636</v>
          </cell>
          <cell r="L106" t="str">
            <v>VD02</v>
          </cell>
          <cell r="M106">
            <v>0.39500000000000002</v>
          </cell>
          <cell r="N106">
            <v>0.14699999999999999</v>
          </cell>
          <cell r="O106">
            <v>0.95599999999999996</v>
          </cell>
          <cell r="P106">
            <v>7.9000000000000008E-3</v>
          </cell>
          <cell r="Q106">
            <v>1.32E-3</v>
          </cell>
          <cell r="R106">
            <v>1.07</v>
          </cell>
          <cell r="S106">
            <v>0.20599999999999999</v>
          </cell>
          <cell r="T106">
            <v>2.9000000000000001E-2</v>
          </cell>
        </row>
        <row r="107">
          <cell r="F107">
            <v>1207623</v>
          </cell>
          <cell r="G107" t="str">
            <v>FactorKH.Temp</v>
          </cell>
          <cell r="H107">
            <v>1863.98348901859</v>
          </cell>
          <cell r="K107">
            <v>1207637</v>
          </cell>
          <cell r="L107" t="str">
            <v>VD02</v>
          </cell>
          <cell r="M107">
            <v>0.40200000000000002</v>
          </cell>
          <cell r="N107">
            <v>0.152</v>
          </cell>
          <cell r="O107">
            <v>0.95399999999999996</v>
          </cell>
          <cell r="P107">
            <v>7.1999999999999998E-3</v>
          </cell>
          <cell r="Q107">
            <v>2.5999999999999999E-3</v>
          </cell>
          <cell r="R107">
            <v>1.07</v>
          </cell>
          <cell r="S107">
            <v>0.20200000000000001</v>
          </cell>
          <cell r="T107">
            <v>3.0200000000000001E-2</v>
          </cell>
        </row>
        <row r="108">
          <cell r="F108">
            <v>1207624</v>
          </cell>
          <cell r="G108" t="str">
            <v>FactorKH.Temp</v>
          </cell>
          <cell r="H108">
            <v>1847.6405454184001</v>
          </cell>
          <cell r="K108">
            <v>1207638</v>
          </cell>
          <cell r="L108" t="str">
            <v>VD02</v>
          </cell>
          <cell r="M108">
            <v>0.40500000000000003</v>
          </cell>
          <cell r="N108">
            <v>0.23</v>
          </cell>
          <cell r="O108">
            <v>0.86199999999999999</v>
          </cell>
          <cell r="P108">
            <v>1.2200000000000001E-2</v>
          </cell>
          <cell r="Q108">
            <v>1.4E-3</v>
          </cell>
          <cell r="R108">
            <v>0.97</v>
          </cell>
          <cell r="S108">
            <v>0.24</v>
          </cell>
          <cell r="T108">
            <v>3.1800000000000002E-2</v>
          </cell>
        </row>
        <row r="109">
          <cell r="F109">
            <v>1207625</v>
          </cell>
          <cell r="G109" t="str">
            <v>FactorKH.Temp</v>
          </cell>
          <cell r="H109">
            <v>1882.59766529834</v>
          </cell>
          <cell r="K109">
            <v>1207639</v>
          </cell>
          <cell r="L109" t="str">
            <v>VD02</v>
          </cell>
          <cell r="M109">
            <v>0.41299999999999998</v>
          </cell>
          <cell r="N109">
            <v>0.21</v>
          </cell>
          <cell r="O109">
            <v>0.86499999999999999</v>
          </cell>
          <cell r="P109">
            <v>1.5900000000000001E-2</v>
          </cell>
          <cell r="Q109">
            <v>8.2799999999999996E-4</v>
          </cell>
          <cell r="R109">
            <v>0.97399999999999998</v>
          </cell>
          <cell r="S109">
            <v>0.23200000000000001</v>
          </cell>
          <cell r="T109">
            <v>2.92E-2</v>
          </cell>
        </row>
        <row r="110">
          <cell r="F110">
            <v>1207626</v>
          </cell>
          <cell r="G110" t="str">
            <v>FactorKH.Temp</v>
          </cell>
          <cell r="H110">
            <v>1850.1631275325401</v>
          </cell>
          <cell r="K110">
            <v>1207640</v>
          </cell>
          <cell r="L110" t="str">
            <v>VD02</v>
          </cell>
          <cell r="M110">
            <v>0.41399999999999998</v>
          </cell>
          <cell r="N110">
            <v>0.16800000000000001</v>
          </cell>
          <cell r="O110">
            <v>0.86099999999999999</v>
          </cell>
          <cell r="P110">
            <v>1.17E-2</v>
          </cell>
          <cell r="Q110">
            <v>1.08E-3</v>
          </cell>
          <cell r="R110">
            <v>0.97099999999999997</v>
          </cell>
          <cell r="S110">
            <v>0.221</v>
          </cell>
          <cell r="T110">
            <v>2.6599999999999999E-2</v>
          </cell>
        </row>
        <row r="111">
          <cell r="F111">
            <v>1207627</v>
          </cell>
          <cell r="G111" t="str">
            <v>FactorKH.Temp</v>
          </cell>
          <cell r="H111">
            <v>1847.10979255439</v>
          </cell>
          <cell r="K111">
            <v>1207641</v>
          </cell>
          <cell r="L111" t="str">
            <v>VD02</v>
          </cell>
          <cell r="M111">
            <v>0.42499999999999999</v>
          </cell>
          <cell r="N111">
            <v>0.16</v>
          </cell>
          <cell r="O111">
            <v>0.86099999999999999</v>
          </cell>
          <cell r="P111">
            <v>1.0800000000000001E-2</v>
          </cell>
          <cell r="Q111">
            <v>1.1199999999999999E-3</v>
          </cell>
          <cell r="R111">
            <v>0.96899999999999997</v>
          </cell>
          <cell r="S111">
            <v>0.247</v>
          </cell>
          <cell r="T111">
            <v>2.4400000000000002E-2</v>
          </cell>
        </row>
        <row r="112">
          <cell r="F112">
            <v>1207628</v>
          </cell>
          <cell r="G112" t="str">
            <v>FactorKH.Temp</v>
          </cell>
          <cell r="H112">
            <v>1891.4442420517</v>
          </cell>
          <cell r="K112">
            <v>1207642</v>
          </cell>
          <cell r="L112" t="str">
            <v>VD02</v>
          </cell>
          <cell r="M112">
            <v>0.32100000000000001</v>
          </cell>
          <cell r="N112">
            <v>0.29699999999999999</v>
          </cell>
          <cell r="O112">
            <v>0.55300000000000005</v>
          </cell>
          <cell r="P112">
            <v>6.4000000000000003E-3</v>
          </cell>
          <cell r="Q112">
            <v>1.01E-3</v>
          </cell>
          <cell r="R112">
            <v>1.05</v>
          </cell>
          <cell r="S112">
            <v>0.223</v>
          </cell>
          <cell r="T112">
            <v>2.3900000000000001E-2</v>
          </cell>
        </row>
        <row r="113">
          <cell r="F113">
            <v>1207629</v>
          </cell>
          <cell r="G113" t="str">
            <v>FactorKH.Temp</v>
          </cell>
          <cell r="H113">
            <v>1880.1275196675099</v>
          </cell>
          <cell r="K113">
            <v>1207643</v>
          </cell>
          <cell r="L113" t="str">
            <v>VD03</v>
          </cell>
          <cell r="M113">
            <v>0.317</v>
          </cell>
          <cell r="N113">
            <v>0.26100000000000001</v>
          </cell>
          <cell r="O113">
            <v>0.55900000000000005</v>
          </cell>
          <cell r="P113">
            <v>6.1999999999999998E-3</v>
          </cell>
          <cell r="Q113">
            <v>1.92E-3</v>
          </cell>
          <cell r="R113">
            <v>1.04</v>
          </cell>
          <cell r="S113">
            <v>0.251</v>
          </cell>
          <cell r="T113">
            <v>2.47E-2</v>
          </cell>
        </row>
        <row r="114">
          <cell r="F114">
            <v>1207630</v>
          </cell>
          <cell r="G114" t="str">
            <v>FactorKH.Temp</v>
          </cell>
          <cell r="H114">
            <v>1897.19577969697</v>
          </cell>
          <cell r="K114">
            <v>1207644</v>
          </cell>
          <cell r="L114" t="str">
            <v>VD03</v>
          </cell>
          <cell r="M114">
            <v>0.11</v>
          </cell>
          <cell r="N114">
            <v>0.20399999999999999</v>
          </cell>
          <cell r="O114">
            <v>1.1200000000000001</v>
          </cell>
          <cell r="P114">
            <v>1.09E-2</v>
          </cell>
          <cell r="Q114">
            <v>4.8199999999999996E-3</v>
          </cell>
          <cell r="R114">
            <v>0.23400000000000001</v>
          </cell>
          <cell r="S114">
            <v>0.34799999999999998</v>
          </cell>
          <cell r="T114">
            <v>2.47E-2</v>
          </cell>
        </row>
        <row r="115">
          <cell r="F115">
            <v>1207631</v>
          </cell>
          <cell r="G115" t="str">
            <v>FactorKH.Temp</v>
          </cell>
          <cell r="H115">
            <v>1891.1241424239199</v>
          </cell>
          <cell r="K115">
            <v>1207645</v>
          </cell>
          <cell r="L115" t="str">
            <v>VD02</v>
          </cell>
          <cell r="M115">
            <v>0.12</v>
          </cell>
          <cell r="N115">
            <v>0.192</v>
          </cell>
          <cell r="O115">
            <v>1.1100000000000001</v>
          </cell>
          <cell r="P115">
            <v>9.4000000000000004E-3</v>
          </cell>
          <cell r="Q115">
            <v>5.79E-3</v>
          </cell>
          <cell r="R115">
            <v>0.17699999999999999</v>
          </cell>
          <cell r="S115">
            <v>0.24</v>
          </cell>
          <cell r="T115">
            <v>2.8199999999999999E-2</v>
          </cell>
        </row>
        <row r="116">
          <cell r="F116">
            <v>1207632</v>
          </cell>
          <cell r="G116" t="str">
            <v>FactorKH.Temp</v>
          </cell>
          <cell r="H116">
            <v>1892.6468668720399</v>
          </cell>
          <cell r="K116">
            <v>1207646</v>
          </cell>
          <cell r="L116" t="str">
            <v>VD02</v>
          </cell>
          <cell r="M116">
            <v>0.16700000000000001</v>
          </cell>
          <cell r="N116">
            <v>0.16700000000000001</v>
          </cell>
          <cell r="O116">
            <v>1.35</v>
          </cell>
          <cell r="P116">
            <v>9.4999999999999998E-3</v>
          </cell>
          <cell r="Q116">
            <v>1.8400000000000001E-3</v>
          </cell>
          <cell r="R116">
            <v>0.122</v>
          </cell>
          <cell r="S116">
            <v>0.16300000000000001</v>
          </cell>
          <cell r="T116">
            <v>2.29E-2</v>
          </cell>
        </row>
        <row r="117">
          <cell r="F117">
            <v>1207632</v>
          </cell>
          <cell r="G117" t="str">
            <v>FactorKH.Temp</v>
          </cell>
          <cell r="H117">
            <v>1892.6468668720399</v>
          </cell>
          <cell r="K117">
            <v>1207647</v>
          </cell>
          <cell r="L117" t="str">
            <v>VD05</v>
          </cell>
          <cell r="M117">
            <v>0.113</v>
          </cell>
          <cell r="N117">
            <v>0.311</v>
          </cell>
          <cell r="O117">
            <v>0.63400000000000001</v>
          </cell>
          <cell r="P117">
            <v>2.5000000000000001E-2</v>
          </cell>
          <cell r="Q117">
            <v>1.24E-3</v>
          </cell>
          <cell r="R117">
            <v>11.52</v>
          </cell>
          <cell r="S117">
            <v>0.40100000000000002</v>
          </cell>
          <cell r="T117">
            <v>1.41E-2</v>
          </cell>
        </row>
        <row r="118">
          <cell r="F118">
            <v>1207632</v>
          </cell>
          <cell r="G118" t="str">
            <v>FactorKH.Temp</v>
          </cell>
          <cell r="H118">
            <v>1865.4677023759</v>
          </cell>
          <cell r="K118">
            <v>1207648</v>
          </cell>
          <cell r="L118" t="str">
            <v>VD02</v>
          </cell>
          <cell r="M118">
            <v>0.42699999999999999</v>
          </cell>
          <cell r="N118">
            <v>0.27400000000000002</v>
          </cell>
          <cell r="O118">
            <v>0.875</v>
          </cell>
          <cell r="P118">
            <v>9.4000000000000004E-3</v>
          </cell>
          <cell r="Q118">
            <v>1.7600000000000001E-3</v>
          </cell>
          <cell r="R118">
            <v>1</v>
          </cell>
          <cell r="S118">
            <v>0.14000000000000001</v>
          </cell>
          <cell r="T118">
            <v>2.86E-2</v>
          </cell>
        </row>
        <row r="119">
          <cell r="F119">
            <v>1207633</v>
          </cell>
          <cell r="G119" t="str">
            <v>FactorKH.Temp</v>
          </cell>
          <cell r="H119">
            <v>1869.21454900554</v>
          </cell>
          <cell r="K119">
            <v>1207649</v>
          </cell>
          <cell r="L119" t="str">
            <v>VD02</v>
          </cell>
          <cell r="M119">
            <v>0.41599999999999998</v>
          </cell>
          <cell r="N119">
            <v>0.18099999999999999</v>
          </cell>
          <cell r="O119">
            <v>0.86399999999999999</v>
          </cell>
          <cell r="P119">
            <v>1.2500000000000001E-2</v>
          </cell>
          <cell r="Q119">
            <v>1.4300000000000001E-3</v>
          </cell>
          <cell r="R119">
            <v>0.95099999999999996</v>
          </cell>
          <cell r="S119">
            <v>0.158</v>
          </cell>
          <cell r="T119">
            <v>2.8299999999999999E-2</v>
          </cell>
        </row>
        <row r="120">
          <cell r="F120">
            <v>1207634</v>
          </cell>
          <cell r="G120" t="str">
            <v>FactorKH.Temp</v>
          </cell>
          <cell r="H120">
            <v>1882.79060527208</v>
          </cell>
          <cell r="K120">
            <v>1207650</v>
          </cell>
          <cell r="L120" t="str">
            <v>VD02</v>
          </cell>
          <cell r="M120">
            <v>0.42599999999999999</v>
          </cell>
          <cell r="N120">
            <v>0.20699999999999999</v>
          </cell>
          <cell r="O120">
            <v>0.86699999999999999</v>
          </cell>
          <cell r="P120">
            <v>1.37E-2</v>
          </cell>
          <cell r="Q120">
            <v>3.5400000000000002E-3</v>
          </cell>
          <cell r="R120">
            <v>0.95399999999999996</v>
          </cell>
          <cell r="S120">
            <v>0.16</v>
          </cell>
          <cell r="T120">
            <v>2.5899999999999999E-2</v>
          </cell>
        </row>
        <row r="121">
          <cell r="F121">
            <v>1207635</v>
          </cell>
          <cell r="G121" t="str">
            <v>FactorKH.Temp</v>
          </cell>
          <cell r="H121">
            <v>1845.6573119777299</v>
          </cell>
          <cell r="K121">
            <v>1207651</v>
          </cell>
          <cell r="L121" t="str">
            <v>VD03</v>
          </cell>
          <cell r="M121">
            <v>0.41599999999999998</v>
          </cell>
          <cell r="N121">
            <v>0.185</v>
          </cell>
          <cell r="O121">
            <v>0.86599999999999999</v>
          </cell>
          <cell r="P121">
            <v>1.0800000000000001E-2</v>
          </cell>
          <cell r="Q121">
            <v>1.32E-3</v>
          </cell>
          <cell r="R121">
            <v>0.98499999999999999</v>
          </cell>
          <cell r="S121">
            <v>0.151</v>
          </cell>
          <cell r="T121">
            <v>2.7799999999999998E-2</v>
          </cell>
        </row>
        <row r="122">
          <cell r="F122">
            <v>1207636</v>
          </cell>
          <cell r="G122" t="str">
            <v>FactorKH.Temp</v>
          </cell>
          <cell r="H122">
            <v>1846.59540534138</v>
          </cell>
          <cell r="K122">
            <v>1207652</v>
          </cell>
          <cell r="L122" t="str">
            <v>VD04</v>
          </cell>
          <cell r="M122">
            <v>0.17199999999999999</v>
          </cell>
          <cell r="N122">
            <v>0.25</v>
          </cell>
          <cell r="O122">
            <v>0.63500000000000001</v>
          </cell>
          <cell r="P122">
            <v>8.0000000000000002E-3</v>
          </cell>
          <cell r="Q122">
            <v>1.17E-2</v>
          </cell>
          <cell r="R122">
            <v>1.06</v>
          </cell>
          <cell r="S122">
            <v>0.19</v>
          </cell>
          <cell r="T122">
            <v>1.01E-2</v>
          </cell>
        </row>
        <row r="123">
          <cell r="F123">
            <v>1207637</v>
          </cell>
          <cell r="G123" t="str">
            <v>FactorKH.Temp</v>
          </cell>
          <cell r="H123">
            <v>1847.52808743674</v>
          </cell>
          <cell r="K123">
            <v>1207653</v>
          </cell>
          <cell r="L123" t="str">
            <v>VD02</v>
          </cell>
          <cell r="M123">
            <v>5.1200000000000002E-2</v>
          </cell>
          <cell r="N123">
            <v>0.20499999999999999</v>
          </cell>
          <cell r="O123">
            <v>1.32</v>
          </cell>
          <cell r="P123">
            <v>8.0999999999999996E-3</v>
          </cell>
          <cell r="Q123">
            <v>9.4300000000000004E-4</v>
          </cell>
          <cell r="R123">
            <v>0.14199999999999999</v>
          </cell>
          <cell r="S123">
            <v>0.95699999999999996</v>
          </cell>
          <cell r="T123">
            <v>2.1000000000000001E-2</v>
          </cell>
        </row>
        <row r="124">
          <cell r="F124">
            <v>1207638</v>
          </cell>
          <cell r="G124" t="str">
            <v>FactorKH.Temp</v>
          </cell>
          <cell r="H124">
            <v>1861.30861918714</v>
          </cell>
          <cell r="K124">
            <v>1207654</v>
          </cell>
          <cell r="L124" t="str">
            <v>VD04</v>
          </cell>
          <cell r="M124">
            <v>7.2400000000000006E-2</v>
          </cell>
          <cell r="N124">
            <v>0.20200000000000001</v>
          </cell>
          <cell r="O124">
            <v>1.31</v>
          </cell>
          <cell r="P124">
            <v>6.1000000000000004E-3</v>
          </cell>
          <cell r="Q124">
            <v>1.4599999999999999E-3</v>
          </cell>
          <cell r="R124">
            <v>0.121</v>
          </cell>
          <cell r="S124">
            <v>0.91700000000000004</v>
          </cell>
          <cell r="T124">
            <v>2.9600000000000001E-2</v>
          </cell>
        </row>
        <row r="125">
          <cell r="F125">
            <v>1207639</v>
          </cell>
          <cell r="G125" t="str">
            <v>FactorKH.Temp</v>
          </cell>
          <cell r="H125">
            <v>1857.5220172572699</v>
          </cell>
          <cell r="K125">
            <v>1207655</v>
          </cell>
          <cell r="L125" t="str">
            <v>VD02</v>
          </cell>
          <cell r="M125">
            <v>0.161</v>
          </cell>
          <cell r="N125">
            <v>0.17</v>
          </cell>
          <cell r="O125">
            <v>1.1000000000000001</v>
          </cell>
          <cell r="P125">
            <v>9.5999999999999992E-3</v>
          </cell>
          <cell r="Q125">
            <v>1.08E-3</v>
          </cell>
          <cell r="R125">
            <v>0.158</v>
          </cell>
          <cell r="S125">
            <v>0.20399999999999999</v>
          </cell>
          <cell r="T125">
            <v>2.3800000000000002E-2</v>
          </cell>
        </row>
        <row r="126">
          <cell r="F126">
            <v>1207640</v>
          </cell>
          <cell r="G126" t="str">
            <v>FactorKH.Temp</v>
          </cell>
          <cell r="H126">
            <v>1868.9555071264699</v>
          </cell>
          <cell r="K126">
            <v>1207656</v>
          </cell>
          <cell r="L126" t="str">
            <v>VD02</v>
          </cell>
          <cell r="M126">
            <v>0.11700000000000001</v>
          </cell>
          <cell r="N126">
            <v>0.16700000000000001</v>
          </cell>
          <cell r="O126">
            <v>1.1200000000000001</v>
          </cell>
          <cell r="P126">
            <v>9.1000000000000004E-3</v>
          </cell>
          <cell r="Q126">
            <v>5.7299999999999999E-3</v>
          </cell>
          <cell r="R126">
            <v>0.19400000000000001</v>
          </cell>
          <cell r="S126">
            <v>0.27500000000000002</v>
          </cell>
          <cell r="T126">
            <v>2.98E-2</v>
          </cell>
        </row>
        <row r="127">
          <cell r="F127">
            <v>1207641</v>
          </cell>
          <cell r="G127" t="str">
            <v>FactorKH.Temp</v>
          </cell>
          <cell r="H127">
            <v>1865.9837648617699</v>
          </cell>
          <cell r="K127">
            <v>1207657</v>
          </cell>
          <cell r="L127" t="str">
            <v>VD02</v>
          </cell>
          <cell r="M127">
            <v>0.122</v>
          </cell>
          <cell r="N127">
            <v>0.155</v>
          </cell>
          <cell r="O127">
            <v>1.1100000000000001</v>
          </cell>
          <cell r="P127">
            <v>1.26E-2</v>
          </cell>
          <cell r="Q127">
            <v>5.0499999999999998E-3</v>
          </cell>
          <cell r="R127">
            <v>0.2</v>
          </cell>
          <cell r="S127">
            <v>0.28199999999999997</v>
          </cell>
          <cell r="T127">
            <v>2.5000000000000001E-2</v>
          </cell>
        </row>
        <row r="128">
          <cell r="F128">
            <v>1207642</v>
          </cell>
          <cell r="G128" t="str">
            <v>FactorKH.Temp</v>
          </cell>
          <cell r="H128">
            <v>1876.7463716741199</v>
          </cell>
          <cell r="K128">
            <v>1207658</v>
          </cell>
          <cell r="L128" t="str">
            <v>VD02</v>
          </cell>
          <cell r="M128">
            <v>0.189</v>
          </cell>
          <cell r="N128">
            <v>0.14799999999999999</v>
          </cell>
          <cell r="O128">
            <v>0.495</v>
          </cell>
          <cell r="P128">
            <v>6.1000000000000004E-3</v>
          </cell>
          <cell r="Q128">
            <v>1.18E-2</v>
          </cell>
          <cell r="R128">
            <v>8.7499999999999994E-2</v>
          </cell>
          <cell r="S128">
            <v>0.19800000000000001</v>
          </cell>
          <cell r="T128">
            <v>2.1899999999999999E-2</v>
          </cell>
        </row>
        <row r="129">
          <cell r="F129">
            <v>1207643</v>
          </cell>
          <cell r="G129" t="str">
            <v>FactorKH.Temp</v>
          </cell>
          <cell r="H129">
            <v>1862.9314048833</v>
          </cell>
          <cell r="K129">
            <v>1207659</v>
          </cell>
          <cell r="L129" t="str">
            <v>VD03</v>
          </cell>
          <cell r="M129">
            <v>0.218</v>
          </cell>
          <cell r="N129">
            <v>0.161</v>
          </cell>
          <cell r="O129">
            <v>0.85499999999999998</v>
          </cell>
          <cell r="P129">
            <v>1.0200000000000001E-2</v>
          </cell>
          <cell r="Q129">
            <v>2.2599999999999999E-2</v>
          </cell>
          <cell r="R129">
            <v>0.121</v>
          </cell>
          <cell r="S129">
            <v>0.14799999999999999</v>
          </cell>
          <cell r="T129">
            <v>2.8500000000000001E-2</v>
          </cell>
        </row>
        <row r="130">
          <cell r="F130">
            <v>1207643</v>
          </cell>
          <cell r="G130" t="str">
            <v>FactorKH.Temp</v>
          </cell>
          <cell r="H130">
            <v>1862.9314048833</v>
          </cell>
          <cell r="K130">
            <v>1207660</v>
          </cell>
          <cell r="L130" t="str">
            <v>VD02</v>
          </cell>
          <cell r="M130">
            <v>0.11899999999999999</v>
          </cell>
          <cell r="N130">
            <v>0.19400000000000001</v>
          </cell>
          <cell r="O130">
            <v>1.1100000000000001</v>
          </cell>
          <cell r="P130">
            <v>1.09E-2</v>
          </cell>
          <cell r="Q130">
            <v>6.4400000000000004E-3</v>
          </cell>
          <cell r="R130">
            <v>0.14199999999999999</v>
          </cell>
          <cell r="S130">
            <v>0.25800000000000001</v>
          </cell>
          <cell r="T130">
            <v>2.7699999999999999E-2</v>
          </cell>
        </row>
        <row r="131">
          <cell r="F131">
            <v>1207644</v>
          </cell>
          <cell r="G131" t="str">
            <v>FactorKH.Temp</v>
          </cell>
          <cell r="H131">
            <v>1891.0933467760699</v>
          </cell>
          <cell r="K131">
            <v>1207661</v>
          </cell>
          <cell r="L131" t="str">
            <v>VD02</v>
          </cell>
          <cell r="M131">
            <v>0.107</v>
          </cell>
          <cell r="N131">
            <v>0.217</v>
          </cell>
          <cell r="O131">
            <v>1.3</v>
          </cell>
          <cell r="P131">
            <v>1.0200000000000001E-2</v>
          </cell>
          <cell r="Q131">
            <v>1.5E-3</v>
          </cell>
          <cell r="R131">
            <v>0.20399999999999999</v>
          </cell>
          <cell r="S131">
            <v>0.36699999999999999</v>
          </cell>
          <cell r="T131">
            <v>2.29E-2</v>
          </cell>
        </row>
        <row r="132">
          <cell r="F132">
            <v>1207645</v>
          </cell>
          <cell r="G132" t="str">
            <v>FactorKH.Temp</v>
          </cell>
          <cell r="H132">
            <v>1888.32541653765</v>
          </cell>
          <cell r="K132">
            <v>1207662</v>
          </cell>
          <cell r="L132" t="str">
            <v>VD02</v>
          </cell>
          <cell r="M132">
            <v>0.16200000000000001</v>
          </cell>
          <cell r="N132">
            <v>0.21199999999999999</v>
          </cell>
          <cell r="O132">
            <v>0.629</v>
          </cell>
          <cell r="P132">
            <v>7.4999999999999997E-3</v>
          </cell>
          <cell r="Q132">
            <v>1.14E-2</v>
          </cell>
          <cell r="R132">
            <v>1.05</v>
          </cell>
          <cell r="S132">
            <v>0.21299999999999999</v>
          </cell>
          <cell r="T132">
            <v>8.0000000000000002E-3</v>
          </cell>
        </row>
        <row r="133">
          <cell r="F133">
            <v>1207646</v>
          </cell>
          <cell r="G133" t="str">
            <v>FactorKH.Temp</v>
          </cell>
          <cell r="H133">
            <v>1879.6608210259001</v>
          </cell>
          <cell r="K133">
            <v>1207663</v>
          </cell>
          <cell r="L133" t="str">
            <v>VD02</v>
          </cell>
          <cell r="M133">
            <v>0.39700000000000002</v>
          </cell>
          <cell r="N133">
            <v>0.186</v>
          </cell>
          <cell r="O133">
            <v>0.76400000000000001</v>
          </cell>
          <cell r="P133">
            <v>7.9000000000000008E-3</v>
          </cell>
          <cell r="Q133">
            <v>1.32E-2</v>
          </cell>
          <cell r="R133">
            <v>0.90400000000000003</v>
          </cell>
          <cell r="S133">
            <v>1.82</v>
          </cell>
          <cell r="T133">
            <v>2.1600000000000001E-2</v>
          </cell>
        </row>
        <row r="134">
          <cell r="F134">
            <v>1207646</v>
          </cell>
          <cell r="G134" t="str">
            <v>FactorKH.Temp</v>
          </cell>
          <cell r="H134">
            <v>1879.6608210259001</v>
          </cell>
          <cell r="K134">
            <v>1207664</v>
          </cell>
          <cell r="L134" t="str">
            <v>VD02</v>
          </cell>
          <cell r="M134">
            <v>0.23</v>
          </cell>
          <cell r="N134">
            <v>0.28699999999999998</v>
          </cell>
          <cell r="O134">
            <v>0.89</v>
          </cell>
          <cell r="P134">
            <v>1.5599999999999999E-2</v>
          </cell>
          <cell r="Q134">
            <v>1.39E-3</v>
          </cell>
          <cell r="R134">
            <v>0.56899999999999995</v>
          </cell>
          <cell r="S134">
            <v>0.51100000000000001</v>
          </cell>
          <cell r="T134">
            <v>2.5999999999999999E-2</v>
          </cell>
        </row>
        <row r="135">
          <cell r="F135">
            <v>1207647</v>
          </cell>
          <cell r="G135" t="str">
            <v>FactorKH.Temp</v>
          </cell>
          <cell r="H135">
            <v>1840.9580665983499</v>
          </cell>
          <cell r="K135">
            <v>1207665</v>
          </cell>
          <cell r="L135" t="str">
            <v>VD03</v>
          </cell>
          <cell r="M135">
            <v>0.32300000000000001</v>
          </cell>
          <cell r="N135">
            <v>0.27700000000000002</v>
          </cell>
          <cell r="O135">
            <v>0.54500000000000004</v>
          </cell>
          <cell r="P135">
            <v>4.7000000000000002E-3</v>
          </cell>
          <cell r="Q135">
            <v>1.39E-3</v>
          </cell>
          <cell r="R135">
            <v>1.04</v>
          </cell>
          <cell r="S135">
            <v>0.22500000000000001</v>
          </cell>
          <cell r="T135">
            <v>2.0199999999999999E-2</v>
          </cell>
        </row>
        <row r="136">
          <cell r="F136">
            <v>1207648</v>
          </cell>
          <cell r="G136" t="str">
            <v>FactorKH.Temp</v>
          </cell>
          <cell r="H136">
            <v>1848.2138389310001</v>
          </cell>
          <cell r="K136">
            <v>1207666</v>
          </cell>
          <cell r="L136" t="str">
            <v>VD03</v>
          </cell>
          <cell r="M136">
            <v>0.40799999999999997</v>
          </cell>
          <cell r="N136">
            <v>0.157</v>
          </cell>
          <cell r="O136">
            <v>0.95099999999999996</v>
          </cell>
          <cell r="P136">
            <v>7.0000000000000001E-3</v>
          </cell>
          <cell r="Q136">
            <v>1.09E-3</v>
          </cell>
          <cell r="R136">
            <v>1.05</v>
          </cell>
          <cell r="S136">
            <v>0.21299999999999999</v>
          </cell>
          <cell r="T136">
            <v>2.5000000000000001E-2</v>
          </cell>
        </row>
        <row r="137">
          <cell r="F137">
            <v>1207649</v>
          </cell>
          <cell r="G137" t="str">
            <v>FactorKH.Temp</v>
          </cell>
          <cell r="H137">
            <v>1856.2590680113799</v>
          </cell>
          <cell r="K137">
            <v>1207667</v>
          </cell>
          <cell r="L137" t="str">
            <v>VD04</v>
          </cell>
          <cell r="M137">
            <v>0.32200000000000001</v>
          </cell>
          <cell r="N137">
            <v>0.28699999999999998</v>
          </cell>
          <cell r="O137">
            <v>0.55500000000000005</v>
          </cell>
          <cell r="P137">
            <v>6.0000000000000001E-3</v>
          </cell>
          <cell r="Q137">
            <v>2.0899999999999998E-3</v>
          </cell>
          <cell r="R137">
            <v>1.06</v>
          </cell>
          <cell r="S137">
            <v>0.21099999999999999</v>
          </cell>
          <cell r="T137">
            <v>0.02</v>
          </cell>
        </row>
        <row r="138">
          <cell r="F138">
            <v>1207649</v>
          </cell>
          <cell r="G138" t="str">
            <v>FactorKH.Temp</v>
          </cell>
          <cell r="H138">
            <v>1856.2590680113799</v>
          </cell>
          <cell r="K138">
            <v>1207668</v>
          </cell>
          <cell r="L138" t="str">
            <v>VD05</v>
          </cell>
          <cell r="M138">
            <v>0.41499999999999998</v>
          </cell>
          <cell r="N138">
            <v>0.188</v>
          </cell>
          <cell r="O138">
            <v>0.71299999999999997</v>
          </cell>
          <cell r="P138">
            <v>6.7999999999999996E-3</v>
          </cell>
          <cell r="Q138">
            <v>3.16E-3</v>
          </cell>
          <cell r="R138">
            <v>0.86</v>
          </cell>
          <cell r="S138">
            <v>1.93</v>
          </cell>
          <cell r="T138">
            <v>1.7899999999999999E-2</v>
          </cell>
        </row>
        <row r="139">
          <cell r="F139">
            <v>1207649</v>
          </cell>
          <cell r="G139" t="str">
            <v>FactorKH.Temp</v>
          </cell>
          <cell r="H139">
            <v>1856.2590680113799</v>
          </cell>
          <cell r="K139">
            <v>1207669</v>
          </cell>
          <cell r="L139" t="str">
            <v>VD02</v>
          </cell>
          <cell r="M139">
            <v>0.41199999999999998</v>
          </cell>
          <cell r="N139">
            <v>0.16400000000000001</v>
          </cell>
          <cell r="O139">
            <v>0.70499999999999996</v>
          </cell>
          <cell r="P139">
            <v>7.1000000000000004E-3</v>
          </cell>
          <cell r="Q139">
            <v>1.08E-3</v>
          </cell>
          <cell r="R139">
            <v>0.871</v>
          </cell>
          <cell r="S139">
            <v>1.91</v>
          </cell>
          <cell r="T139">
            <v>2.2700000000000001E-2</v>
          </cell>
        </row>
        <row r="140">
          <cell r="F140">
            <v>1207649</v>
          </cell>
          <cell r="G140" t="str">
            <v>FactorKH.Temp</v>
          </cell>
          <cell r="H140">
            <v>1856.2590680113799</v>
          </cell>
          <cell r="K140">
            <v>1207670</v>
          </cell>
          <cell r="L140" t="str">
            <v>VD02</v>
          </cell>
          <cell r="M140">
            <v>0.41799999999999998</v>
          </cell>
          <cell r="N140">
            <v>0.16400000000000001</v>
          </cell>
          <cell r="O140">
            <v>0.755</v>
          </cell>
          <cell r="P140">
            <v>1.12E-2</v>
          </cell>
          <cell r="Q140">
            <v>1.34E-2</v>
          </cell>
          <cell r="R140">
            <v>0.88600000000000001</v>
          </cell>
          <cell r="S140">
            <v>1.86</v>
          </cell>
          <cell r="T140">
            <v>2.4500000000000001E-2</v>
          </cell>
        </row>
        <row r="141">
          <cell r="F141">
            <v>1207650</v>
          </cell>
          <cell r="G141" t="str">
            <v>(null)</v>
          </cell>
          <cell r="H141" t="str">
            <v>(null)</v>
          </cell>
          <cell r="K141">
            <v>1207671</v>
          </cell>
          <cell r="L141" t="str">
            <v>VD02</v>
          </cell>
          <cell r="M141">
            <v>0.16700000000000001</v>
          </cell>
          <cell r="N141">
            <v>0.27800000000000002</v>
          </cell>
          <cell r="O141">
            <v>0.85499999999999998</v>
          </cell>
          <cell r="P141">
            <v>1.17E-2</v>
          </cell>
          <cell r="Q141">
            <v>1.17E-3</v>
          </cell>
          <cell r="R141">
            <v>1.0900000000000001</v>
          </cell>
          <cell r="S141">
            <v>0.16800000000000001</v>
          </cell>
          <cell r="T141">
            <v>2.46E-2</v>
          </cell>
        </row>
        <row r="142">
          <cell r="F142">
            <v>1207651</v>
          </cell>
          <cell r="G142" t="str">
            <v>FactorKH.Temp</v>
          </cell>
          <cell r="H142">
            <v>1855.6649613204299</v>
          </cell>
          <cell r="K142">
            <v>1207672</v>
          </cell>
          <cell r="L142" t="str">
            <v>VD02</v>
          </cell>
          <cell r="M142">
            <v>0.40400000000000003</v>
          </cell>
          <cell r="N142">
            <v>0.157</v>
          </cell>
          <cell r="O142">
            <v>0.95299999999999996</v>
          </cell>
          <cell r="P142">
            <v>6.0000000000000001E-3</v>
          </cell>
          <cell r="Q142">
            <v>1.42E-3</v>
          </cell>
          <cell r="R142">
            <v>1.08</v>
          </cell>
          <cell r="S142">
            <v>0.20899999999999999</v>
          </cell>
          <cell r="T142">
            <v>2.1600000000000001E-2</v>
          </cell>
        </row>
        <row r="143">
          <cell r="F143">
            <v>1207652</v>
          </cell>
          <cell r="G143" t="str">
            <v>FactorKH.Temp</v>
          </cell>
          <cell r="H143">
            <v>1879.5821909481699</v>
          </cell>
          <cell r="K143">
            <v>1207673</v>
          </cell>
          <cell r="L143" t="str">
            <v>VD03</v>
          </cell>
          <cell r="M143">
            <v>0.40300000000000002</v>
          </cell>
          <cell r="N143">
            <v>0.17</v>
          </cell>
          <cell r="O143">
            <v>1.02</v>
          </cell>
          <cell r="P143">
            <v>9.9000000000000008E-3</v>
          </cell>
          <cell r="Q143">
            <v>2.4400000000000002E-2</v>
          </cell>
          <cell r="R143">
            <v>1.1000000000000001</v>
          </cell>
          <cell r="S143">
            <v>0.22700000000000001</v>
          </cell>
          <cell r="T143">
            <v>1.9300000000000001E-2</v>
          </cell>
        </row>
        <row r="144">
          <cell r="F144">
            <v>1207652</v>
          </cell>
          <cell r="G144" t="str">
            <v>FactorKH.Temp</v>
          </cell>
          <cell r="H144">
            <v>1882.8049923716901</v>
          </cell>
          <cell r="K144">
            <v>1207674</v>
          </cell>
          <cell r="L144" t="str">
            <v>VD01</v>
          </cell>
          <cell r="M144">
            <v>0.41299999999999998</v>
          </cell>
          <cell r="N144">
            <v>0.29299999999999998</v>
          </cell>
          <cell r="O144">
            <v>0.85699999999999998</v>
          </cell>
          <cell r="P144">
            <v>1.0500000000000001E-2</v>
          </cell>
          <cell r="Q144">
            <v>2.2300000000000002E-3</v>
          </cell>
          <cell r="R144">
            <v>1.05</v>
          </cell>
          <cell r="S144">
            <v>0.23799999999999999</v>
          </cell>
          <cell r="T144">
            <v>2.2100000000000002E-2</v>
          </cell>
        </row>
        <row r="145">
          <cell r="F145">
            <v>1207653</v>
          </cell>
          <cell r="G145" t="str">
            <v>FactorKH.Temp</v>
          </cell>
          <cell r="H145">
            <v>1886.9527762441301</v>
          </cell>
          <cell r="K145">
            <v>1207675</v>
          </cell>
          <cell r="L145" t="str">
            <v>VD02</v>
          </cell>
          <cell r="M145">
            <v>0.16800000000000001</v>
          </cell>
          <cell r="N145">
            <v>0.2</v>
          </cell>
          <cell r="O145">
            <v>1.1299999999999999</v>
          </cell>
          <cell r="P145">
            <v>0.01</v>
          </cell>
          <cell r="Q145">
            <v>1.2199999999999999E-3</v>
          </cell>
          <cell r="R145">
            <v>0.12</v>
          </cell>
          <cell r="S145">
            <v>0.161</v>
          </cell>
          <cell r="T145">
            <v>2.52E-2</v>
          </cell>
        </row>
        <row r="146">
          <cell r="F146">
            <v>1207654</v>
          </cell>
          <cell r="G146" t="str">
            <v>FactorKH.Temp</v>
          </cell>
          <cell r="H146">
            <v>1897.3972799174001</v>
          </cell>
          <cell r="K146">
            <v>1207676</v>
          </cell>
          <cell r="L146" t="str">
            <v>VD02</v>
          </cell>
          <cell r="M146">
            <v>0.161</v>
          </cell>
          <cell r="N146">
            <v>0.188</v>
          </cell>
          <cell r="O146">
            <v>1.1100000000000001</v>
          </cell>
          <cell r="P146">
            <v>9.7000000000000003E-3</v>
          </cell>
          <cell r="Q146">
            <v>2.7899999999999999E-3</v>
          </cell>
          <cell r="R146">
            <v>0.129</v>
          </cell>
          <cell r="S146">
            <v>0.214</v>
          </cell>
          <cell r="T146">
            <v>2.7799999999999998E-2</v>
          </cell>
        </row>
        <row r="147">
          <cell r="F147">
            <v>1207655</v>
          </cell>
          <cell r="G147" t="str">
            <v>FactorKH.Temp</v>
          </cell>
          <cell r="H147">
            <v>1881.93014386188</v>
          </cell>
          <cell r="K147">
            <v>1207677</v>
          </cell>
          <cell r="L147" t="str">
            <v>VD03</v>
          </cell>
          <cell r="M147">
            <v>9.7500000000000003E-2</v>
          </cell>
          <cell r="N147">
            <v>0.17299999999999999</v>
          </cell>
          <cell r="O147">
            <v>1.1000000000000001</v>
          </cell>
          <cell r="P147">
            <v>9.1999999999999998E-3</v>
          </cell>
          <cell r="Q147">
            <v>6.1799999999999997E-3</v>
          </cell>
          <cell r="R147">
            <v>0.217</v>
          </cell>
          <cell r="S147">
            <v>0.45500000000000002</v>
          </cell>
          <cell r="T147">
            <v>1.8800000000000001E-2</v>
          </cell>
        </row>
        <row r="148">
          <cell r="F148">
            <v>1207656</v>
          </cell>
          <cell r="G148" t="str">
            <v>FactorKH.Temp</v>
          </cell>
          <cell r="H148">
            <v>1885.2206990232501</v>
          </cell>
          <cell r="K148">
            <v>1207678</v>
          </cell>
          <cell r="L148" t="str">
            <v>VD02</v>
          </cell>
          <cell r="M148">
            <v>0.106</v>
          </cell>
          <cell r="N148">
            <v>0.151</v>
          </cell>
          <cell r="O148">
            <v>1.1000000000000001</v>
          </cell>
          <cell r="P148">
            <v>1.04E-2</v>
          </cell>
          <cell r="Q148">
            <v>5.1200000000000004E-3</v>
          </cell>
          <cell r="R148">
            <v>0.19800000000000001</v>
          </cell>
          <cell r="S148">
            <v>0.38900000000000001</v>
          </cell>
          <cell r="T148">
            <v>3.09E-2</v>
          </cell>
        </row>
        <row r="149">
          <cell r="F149">
            <v>1207657</v>
          </cell>
          <cell r="G149" t="str">
            <v>FactorKH.Temp</v>
          </cell>
          <cell r="H149">
            <v>1885.2860492928501</v>
          </cell>
          <cell r="K149">
            <v>1207679</v>
          </cell>
          <cell r="L149" t="str">
            <v>VD02</v>
          </cell>
          <cell r="M149">
            <v>0.122</v>
          </cell>
          <cell r="N149">
            <v>0.17499999999999999</v>
          </cell>
          <cell r="O149">
            <v>1.1100000000000001</v>
          </cell>
          <cell r="P149">
            <v>8.6999999999999994E-3</v>
          </cell>
          <cell r="Q149">
            <v>6.1000000000000004E-3</v>
          </cell>
          <cell r="R149">
            <v>0.13700000000000001</v>
          </cell>
          <cell r="S149">
            <v>0.32400000000000001</v>
          </cell>
          <cell r="T149">
            <v>2.9399999999999999E-2</v>
          </cell>
        </row>
        <row r="150">
          <cell r="F150">
            <v>1207658</v>
          </cell>
          <cell r="G150" t="str">
            <v>FactorKH.Temp</v>
          </cell>
          <cell r="H150">
            <v>1889.43249339419</v>
          </cell>
          <cell r="K150">
            <v>1207680</v>
          </cell>
          <cell r="L150" t="str">
            <v>VD02</v>
          </cell>
          <cell r="M150">
            <v>0.161</v>
          </cell>
          <cell r="N150">
            <v>0.16200000000000001</v>
          </cell>
          <cell r="O150">
            <v>1.1000000000000001</v>
          </cell>
          <cell r="P150">
            <v>0.01</v>
          </cell>
          <cell r="Q150">
            <v>1.58E-3</v>
          </cell>
          <cell r="R150">
            <v>0.17</v>
          </cell>
          <cell r="S150">
            <v>0.28000000000000003</v>
          </cell>
          <cell r="T150">
            <v>2.4E-2</v>
          </cell>
        </row>
        <row r="151">
          <cell r="F151">
            <v>1207659</v>
          </cell>
          <cell r="G151" t="str">
            <v>FactorKH.Temp</v>
          </cell>
          <cell r="H151">
            <v>1885.5685647932401</v>
          </cell>
          <cell r="K151">
            <v>1207681</v>
          </cell>
          <cell r="L151" t="str">
            <v>VD02</v>
          </cell>
          <cell r="M151">
            <v>0.16400000000000001</v>
          </cell>
          <cell r="N151">
            <v>0.17199999999999999</v>
          </cell>
          <cell r="O151">
            <v>1.1000000000000001</v>
          </cell>
          <cell r="P151">
            <v>1.2500000000000001E-2</v>
          </cell>
          <cell r="Q151">
            <v>1.15E-3</v>
          </cell>
          <cell r="R151">
            <v>0.17399999999999999</v>
          </cell>
          <cell r="S151">
            <v>0.26</v>
          </cell>
          <cell r="T151">
            <v>2.93E-2</v>
          </cell>
        </row>
        <row r="152">
          <cell r="F152">
            <v>1207660</v>
          </cell>
          <cell r="G152" t="str">
            <v>FactorKH.Temp</v>
          </cell>
          <cell r="H152">
            <v>1887.85961114257</v>
          </cell>
          <cell r="K152">
            <v>1207682</v>
          </cell>
          <cell r="L152" t="str">
            <v>VD02</v>
          </cell>
          <cell r="M152">
            <v>0.77700000000000002</v>
          </cell>
          <cell r="N152">
            <v>0.17599999999999999</v>
          </cell>
          <cell r="O152">
            <v>0.77600000000000002</v>
          </cell>
          <cell r="P152">
            <v>1.66E-2</v>
          </cell>
          <cell r="Q152">
            <v>1.17E-2</v>
          </cell>
          <cell r="R152">
            <v>0.19700000000000001</v>
          </cell>
          <cell r="S152">
            <v>0.156</v>
          </cell>
          <cell r="T152">
            <v>2.2599999999999999E-2</v>
          </cell>
        </row>
        <row r="153">
          <cell r="F153">
            <v>1207661</v>
          </cell>
          <cell r="G153" t="str">
            <v>FactorKH.Temp</v>
          </cell>
          <cell r="H153">
            <v>1903.6685749169801</v>
          </cell>
          <cell r="K153">
            <v>1207683</v>
          </cell>
          <cell r="L153" t="str">
            <v>VD02</v>
          </cell>
          <cell r="M153">
            <v>0.77900000000000003</v>
          </cell>
          <cell r="N153">
            <v>0.17199999999999999</v>
          </cell>
          <cell r="O153">
            <v>0.75800000000000001</v>
          </cell>
          <cell r="P153">
            <v>1.4500000000000001E-2</v>
          </cell>
          <cell r="Q153">
            <v>9.2700000000000005E-3</v>
          </cell>
          <cell r="R153">
            <v>0.17100000000000001</v>
          </cell>
          <cell r="S153">
            <v>0.13400000000000001</v>
          </cell>
          <cell r="T153">
            <v>1.7500000000000002E-2</v>
          </cell>
        </row>
        <row r="154">
          <cell r="F154">
            <v>1207662</v>
          </cell>
          <cell r="G154" t="str">
            <v>FactorKH.Temp</v>
          </cell>
          <cell r="H154">
            <v>1895.1553901140601</v>
          </cell>
          <cell r="K154">
            <v>1207684</v>
          </cell>
          <cell r="L154" t="str">
            <v>VD02</v>
          </cell>
          <cell r="M154">
            <v>0.32300000000000001</v>
          </cell>
          <cell r="N154">
            <v>0.315</v>
          </cell>
          <cell r="O154">
            <v>0.93899999999999995</v>
          </cell>
          <cell r="P154">
            <v>8.0000000000000002E-3</v>
          </cell>
          <cell r="Q154">
            <v>4.6900000000000002E-4</v>
          </cell>
          <cell r="R154">
            <v>0.97699999999999998</v>
          </cell>
          <cell r="S154">
            <v>0.873</v>
          </cell>
          <cell r="T154">
            <v>2.5700000000000001E-2</v>
          </cell>
        </row>
        <row r="155">
          <cell r="F155">
            <v>1207663</v>
          </cell>
          <cell r="G155" t="str">
            <v>FactorKH.Temp</v>
          </cell>
          <cell r="H155">
            <v>1847.2657018935899</v>
          </cell>
          <cell r="K155">
            <v>1207685</v>
          </cell>
          <cell r="L155" t="str">
            <v>VD02</v>
          </cell>
          <cell r="M155">
            <v>0.41399999999999998</v>
          </cell>
          <cell r="N155">
            <v>0.17799999999999999</v>
          </cell>
          <cell r="O155">
            <v>0.88700000000000001</v>
          </cell>
          <cell r="P155">
            <v>1.0999999999999999E-2</v>
          </cell>
          <cell r="Q155">
            <v>4.9299999999999995E-4</v>
          </cell>
          <cell r="R155">
            <v>0.96699999999999997</v>
          </cell>
          <cell r="S155">
            <v>0.15</v>
          </cell>
          <cell r="T155">
            <v>2.7799999999999998E-2</v>
          </cell>
        </row>
        <row r="156">
          <cell r="F156">
            <v>1207664</v>
          </cell>
          <cell r="G156" t="str">
            <v>FactorKH.Temp</v>
          </cell>
          <cell r="H156">
            <v>1891.4058872673099</v>
          </cell>
          <cell r="K156">
            <v>1207686</v>
          </cell>
          <cell r="L156" t="str">
            <v>VD02</v>
          </cell>
          <cell r="M156">
            <v>0.32200000000000001</v>
          </cell>
          <cell r="N156">
            <v>0.28599999999999998</v>
          </cell>
          <cell r="O156">
            <v>0.58499999999999996</v>
          </cell>
          <cell r="P156">
            <v>5.7000000000000002E-3</v>
          </cell>
          <cell r="Q156">
            <v>9.4499999999999998E-4</v>
          </cell>
          <cell r="R156">
            <v>1.0900000000000001</v>
          </cell>
          <cell r="S156">
            <v>0.223</v>
          </cell>
          <cell r="T156">
            <v>2.4799999999999999E-2</v>
          </cell>
        </row>
        <row r="157">
          <cell r="F157">
            <v>1207665</v>
          </cell>
          <cell r="G157" t="str">
            <v>FactorKH.Temp</v>
          </cell>
          <cell r="H157">
            <v>1869.69499949543</v>
          </cell>
          <cell r="K157">
            <v>1207687</v>
          </cell>
          <cell r="L157" t="str">
            <v>VD03</v>
          </cell>
          <cell r="M157">
            <v>0.379</v>
          </cell>
          <cell r="N157">
            <v>0.81399999999999995</v>
          </cell>
          <cell r="O157">
            <v>0.35699999999999998</v>
          </cell>
          <cell r="P157">
            <v>2.9000000000000001E-2</v>
          </cell>
          <cell r="Q157">
            <v>1.1100000000000001E-3</v>
          </cell>
          <cell r="R157">
            <v>5.12</v>
          </cell>
          <cell r="S157">
            <v>0.221</v>
          </cell>
          <cell r="T157">
            <v>2.63E-2</v>
          </cell>
        </row>
        <row r="158">
          <cell r="F158">
            <v>1207665</v>
          </cell>
          <cell r="G158" t="str">
            <v>FactorKH.Temp</v>
          </cell>
          <cell r="H158">
            <v>1890.9875777744201</v>
          </cell>
          <cell r="K158">
            <v>1207688</v>
          </cell>
          <cell r="L158" t="str">
            <v>VD03</v>
          </cell>
          <cell r="M158">
            <v>0.41899999999999998</v>
          </cell>
          <cell r="N158">
            <v>0.20100000000000001</v>
          </cell>
          <cell r="O158">
            <v>0.86199999999999999</v>
          </cell>
          <cell r="P158">
            <v>1.52E-2</v>
          </cell>
          <cell r="Q158">
            <v>1.2600000000000001E-3</v>
          </cell>
          <cell r="R158">
            <v>0.95299999999999996</v>
          </cell>
          <cell r="S158">
            <v>0.128</v>
          </cell>
          <cell r="T158">
            <v>2.3099999999999999E-2</v>
          </cell>
        </row>
        <row r="159">
          <cell r="F159">
            <v>1207666</v>
          </cell>
          <cell r="G159" t="str">
            <v>FactorKH.Temp</v>
          </cell>
          <cell r="H159">
            <v>1870.7194833365299</v>
          </cell>
          <cell r="K159">
            <v>1207689</v>
          </cell>
          <cell r="L159" t="str">
            <v>VD01</v>
          </cell>
          <cell r="M159">
            <v>0.41899999999999998</v>
          </cell>
          <cell r="N159">
            <v>0.29799999999999999</v>
          </cell>
          <cell r="O159">
            <v>0.85799999999999998</v>
          </cell>
          <cell r="P159">
            <v>9.7000000000000003E-3</v>
          </cell>
          <cell r="Q159">
            <v>3.8900000000000002E-4</v>
          </cell>
          <cell r="R159">
            <v>1.06</v>
          </cell>
          <cell r="S159">
            <v>0.20499999999999999</v>
          </cell>
          <cell r="T159">
            <v>2.7099999999999999E-2</v>
          </cell>
        </row>
        <row r="160">
          <cell r="F160">
            <v>1207667</v>
          </cell>
          <cell r="G160" t="str">
            <v>FactorKH.Temp</v>
          </cell>
          <cell r="H160">
            <v>1889.2840334073301</v>
          </cell>
          <cell r="K160">
            <v>1207690</v>
          </cell>
          <cell r="L160" t="str">
            <v>VD03</v>
          </cell>
          <cell r="M160">
            <v>0.41199999999999998</v>
          </cell>
          <cell r="N160">
            <v>0.27900000000000003</v>
          </cell>
          <cell r="O160">
            <v>0.88700000000000001</v>
          </cell>
          <cell r="P160">
            <v>7.1999999999999998E-3</v>
          </cell>
          <cell r="Q160">
            <v>6.1899999999999998E-4</v>
          </cell>
          <cell r="R160">
            <v>1.06</v>
          </cell>
          <cell r="S160">
            <v>0.17</v>
          </cell>
          <cell r="T160">
            <v>2.3800000000000002E-2</v>
          </cell>
        </row>
        <row r="161">
          <cell r="F161">
            <v>1207667</v>
          </cell>
          <cell r="G161" t="str">
            <v>FactorKH.Temp</v>
          </cell>
          <cell r="H161">
            <v>1888.6050363649499</v>
          </cell>
          <cell r="K161">
            <v>1207691</v>
          </cell>
          <cell r="L161" t="str">
            <v>VD03</v>
          </cell>
          <cell r="M161">
            <v>0.126</v>
          </cell>
          <cell r="N161">
            <v>0.16700000000000001</v>
          </cell>
          <cell r="O161">
            <v>1.17</v>
          </cell>
          <cell r="P161">
            <v>0.01</v>
          </cell>
          <cell r="Q161">
            <v>5.2100000000000002E-3</v>
          </cell>
          <cell r="R161">
            <v>0.155</v>
          </cell>
          <cell r="S161">
            <v>0.185</v>
          </cell>
          <cell r="T161">
            <v>2.1899999999999999E-2</v>
          </cell>
        </row>
        <row r="162">
          <cell r="F162">
            <v>1207668</v>
          </cell>
          <cell r="G162" t="str">
            <v>FactorKH.Temp</v>
          </cell>
          <cell r="H162">
            <v>1846.56240895884</v>
          </cell>
          <cell r="K162">
            <v>1207692</v>
          </cell>
          <cell r="L162" t="str">
            <v>VD03</v>
          </cell>
          <cell r="M162">
            <v>0.11700000000000001</v>
          </cell>
          <cell r="N162">
            <v>0.16500000000000001</v>
          </cell>
          <cell r="O162">
            <v>1.1100000000000001</v>
          </cell>
          <cell r="P162">
            <v>8.6999999999999994E-3</v>
          </cell>
          <cell r="Q162">
            <v>6.7299999999999999E-3</v>
          </cell>
          <cell r="R162">
            <v>0.153</v>
          </cell>
          <cell r="S162">
            <v>0.36799999999999999</v>
          </cell>
          <cell r="T162">
            <v>2.5100000000000001E-2</v>
          </cell>
        </row>
        <row r="163">
          <cell r="F163">
            <v>1207668</v>
          </cell>
          <cell r="G163" t="str">
            <v>FactorKH.Temp</v>
          </cell>
          <cell r="H163">
            <v>1840.2457277901699</v>
          </cell>
          <cell r="K163">
            <v>1207693</v>
          </cell>
          <cell r="L163" t="str">
            <v>VD02</v>
          </cell>
          <cell r="M163">
            <v>0.121</v>
          </cell>
          <cell r="N163">
            <v>0.17199999999999999</v>
          </cell>
          <cell r="O163">
            <v>1.1200000000000001</v>
          </cell>
          <cell r="P163">
            <v>1.0200000000000001E-2</v>
          </cell>
          <cell r="Q163">
            <v>5.5900000000000004E-3</v>
          </cell>
          <cell r="R163">
            <v>0.186</v>
          </cell>
          <cell r="S163">
            <v>0.33100000000000002</v>
          </cell>
          <cell r="T163">
            <v>2.3199999999999998E-2</v>
          </cell>
        </row>
        <row r="164">
          <cell r="F164">
            <v>1207669</v>
          </cell>
          <cell r="G164" t="str">
            <v>FactorKH.Temp</v>
          </cell>
          <cell r="H164">
            <v>1838.8454025933499</v>
          </cell>
          <cell r="K164">
            <v>1207694</v>
          </cell>
          <cell r="L164" t="str">
            <v>VD02</v>
          </cell>
          <cell r="M164">
            <v>0.11600000000000001</v>
          </cell>
          <cell r="N164">
            <v>0.16900000000000001</v>
          </cell>
          <cell r="O164">
            <v>1.1000000000000001</v>
          </cell>
          <cell r="P164">
            <v>0.01</v>
          </cell>
          <cell r="Q164">
            <v>4.81E-3</v>
          </cell>
          <cell r="R164">
            <v>0.13700000000000001</v>
          </cell>
          <cell r="S164">
            <v>0.32900000000000001</v>
          </cell>
          <cell r="T164">
            <v>2.6100000000000002E-2</v>
          </cell>
        </row>
        <row r="165">
          <cell r="F165">
            <v>1207670</v>
          </cell>
          <cell r="G165" t="str">
            <v>FactorKH.Temp</v>
          </cell>
          <cell r="H165">
            <v>1842.4272853668199</v>
          </cell>
          <cell r="K165">
            <v>1207695</v>
          </cell>
          <cell r="L165" t="str">
            <v>VD02</v>
          </cell>
          <cell r="M165">
            <v>0.21199999999999999</v>
          </cell>
          <cell r="N165">
            <v>0.16500000000000001</v>
          </cell>
          <cell r="O165">
            <v>0.80100000000000005</v>
          </cell>
          <cell r="P165">
            <v>1.11E-2</v>
          </cell>
          <cell r="Q165">
            <v>1.7600000000000001E-2</v>
          </cell>
          <cell r="R165">
            <v>0.13100000000000001</v>
          </cell>
          <cell r="S165">
            <v>0.20699999999999999</v>
          </cell>
          <cell r="T165">
            <v>2.6499999999999999E-2</v>
          </cell>
        </row>
        <row r="166">
          <cell r="F166">
            <v>1207671</v>
          </cell>
          <cell r="G166" t="str">
            <v>FactorKH.Temp</v>
          </cell>
          <cell r="H166">
            <v>1848.9365744393101</v>
          </cell>
          <cell r="K166">
            <v>1207696</v>
          </cell>
          <cell r="L166" t="str">
            <v>VD02</v>
          </cell>
          <cell r="M166">
            <v>0.47199999999999998</v>
          </cell>
          <cell r="N166">
            <v>0.192</v>
          </cell>
          <cell r="O166">
            <v>0.66200000000000003</v>
          </cell>
          <cell r="P166">
            <v>1.15E-2</v>
          </cell>
          <cell r="Q166">
            <v>6.4199999999999999E-4</v>
          </cell>
          <cell r="R166">
            <v>0.14799999999999999</v>
          </cell>
          <cell r="S166">
            <v>0.20200000000000001</v>
          </cell>
          <cell r="T166">
            <v>3.0700000000000002E-2</v>
          </cell>
        </row>
        <row r="167">
          <cell r="F167">
            <v>1207671</v>
          </cell>
          <cell r="G167" t="str">
            <v>FactorKH.Temp</v>
          </cell>
          <cell r="H167">
            <v>1848.9365744393101</v>
          </cell>
          <cell r="K167">
            <v>1207697</v>
          </cell>
          <cell r="L167" t="str">
            <v>VD02</v>
          </cell>
          <cell r="M167">
            <v>0.16900000000000001</v>
          </cell>
          <cell r="N167">
            <v>0.193</v>
          </cell>
          <cell r="O167">
            <v>1.1399999999999999</v>
          </cell>
          <cell r="P167">
            <v>1.2699999999999999E-2</v>
          </cell>
          <cell r="Q167">
            <v>1.74E-3</v>
          </cell>
          <cell r="R167">
            <v>0.13500000000000001</v>
          </cell>
          <cell r="S167">
            <v>0.22900000000000001</v>
          </cell>
          <cell r="T167">
            <v>2.7E-2</v>
          </cell>
        </row>
        <row r="168">
          <cell r="F168">
            <v>1207672</v>
          </cell>
          <cell r="G168" t="str">
            <v>FactorKH.Temp</v>
          </cell>
          <cell r="H168">
            <v>1841.82779926902</v>
          </cell>
          <cell r="K168">
            <v>1207698</v>
          </cell>
          <cell r="L168" t="str">
            <v>VD02</v>
          </cell>
          <cell r="M168">
            <v>0.32300000000000001</v>
          </cell>
          <cell r="N168">
            <v>0.29399999999999998</v>
          </cell>
          <cell r="O168">
            <v>0.58199999999999996</v>
          </cell>
          <cell r="P168">
            <v>6.0000000000000001E-3</v>
          </cell>
          <cell r="Q168">
            <v>1.9400000000000001E-3</v>
          </cell>
          <cell r="R168">
            <v>1.07</v>
          </cell>
          <cell r="S168">
            <v>0.247</v>
          </cell>
          <cell r="T168">
            <v>2.7199999999999998E-2</v>
          </cell>
        </row>
        <row r="169">
          <cell r="F169">
            <v>1207672</v>
          </cell>
          <cell r="G169" t="str">
            <v>FactorKH.Temp</v>
          </cell>
          <cell r="H169">
            <v>1841.82779926902</v>
          </cell>
          <cell r="K169">
            <v>1207699</v>
          </cell>
          <cell r="L169" t="str">
            <v>VD02</v>
          </cell>
          <cell r="M169">
            <v>0.41899999999999998</v>
          </cell>
          <cell r="N169">
            <v>0.161</v>
          </cell>
          <cell r="O169">
            <v>0.78700000000000003</v>
          </cell>
          <cell r="P169">
            <v>1.0200000000000001E-2</v>
          </cell>
          <cell r="Q169">
            <v>1.26E-2</v>
          </cell>
          <cell r="R169">
            <v>0.873</v>
          </cell>
          <cell r="S169">
            <v>1.82</v>
          </cell>
          <cell r="T169">
            <v>1.8200000000000001E-2</v>
          </cell>
        </row>
        <row r="170">
          <cell r="F170">
            <v>1207673</v>
          </cell>
          <cell r="G170" t="str">
            <v>FactorKH.Temp</v>
          </cell>
          <cell r="H170">
            <v>1852.376523891</v>
          </cell>
          <cell r="K170">
            <v>1207700</v>
          </cell>
          <cell r="L170" t="str">
            <v>VD02</v>
          </cell>
          <cell r="M170">
            <v>0.41199999999999998</v>
          </cell>
          <cell r="N170">
            <v>0.17699999999999999</v>
          </cell>
          <cell r="O170">
            <v>0.79400000000000004</v>
          </cell>
          <cell r="P170">
            <v>8.8999999999999999E-3</v>
          </cell>
          <cell r="Q170">
            <v>1.3599999999999999E-2</v>
          </cell>
          <cell r="R170">
            <v>0.86599999999999999</v>
          </cell>
          <cell r="S170">
            <v>1.82</v>
          </cell>
          <cell r="T170">
            <v>2.24E-2</v>
          </cell>
        </row>
        <row r="171">
          <cell r="F171">
            <v>1207674</v>
          </cell>
          <cell r="G171" t="str">
            <v>FactorKH.Temp</v>
          </cell>
          <cell r="H171">
            <v>1872.8677151367499</v>
          </cell>
          <cell r="K171">
            <v>1207701</v>
          </cell>
          <cell r="L171" t="str">
            <v>VD02</v>
          </cell>
          <cell r="M171">
            <v>0.122</v>
          </cell>
          <cell r="N171">
            <v>0.17399999999999999</v>
          </cell>
          <cell r="O171">
            <v>1.1100000000000001</v>
          </cell>
          <cell r="P171">
            <v>1.5699999999999999E-2</v>
          </cell>
          <cell r="Q171">
            <v>5.1599999999999997E-3</v>
          </cell>
          <cell r="R171">
            <v>0.19800000000000001</v>
          </cell>
          <cell r="S171">
            <v>0.27400000000000002</v>
          </cell>
          <cell r="T171">
            <v>2.8899999999999999E-2</v>
          </cell>
        </row>
        <row r="172">
          <cell r="F172">
            <v>1207675</v>
          </cell>
          <cell r="G172" t="str">
            <v>FactorKH.Temp</v>
          </cell>
          <cell r="H172">
            <v>1900.8771631218001</v>
          </cell>
          <cell r="K172">
            <v>1207702</v>
          </cell>
          <cell r="L172" t="str">
            <v>VD02</v>
          </cell>
          <cell r="M172">
            <v>8.3900000000000002E-2</v>
          </cell>
          <cell r="N172">
            <v>0.19800000000000001</v>
          </cell>
          <cell r="O172">
            <v>0.85</v>
          </cell>
          <cell r="P172">
            <v>1.12E-2</v>
          </cell>
          <cell r="Q172">
            <v>9.8400000000000007E-4</v>
          </cell>
          <cell r="R172">
            <v>0.185</v>
          </cell>
          <cell r="S172">
            <v>3.39</v>
          </cell>
          <cell r="T172">
            <v>2.6200000000000001E-2</v>
          </cell>
        </row>
        <row r="173">
          <cell r="F173">
            <v>1207676</v>
          </cell>
          <cell r="G173" t="str">
            <v>FactorKH.Temp</v>
          </cell>
          <cell r="H173">
            <v>1901.77771057175</v>
          </cell>
          <cell r="K173">
            <v>1207703</v>
          </cell>
          <cell r="L173" t="str">
            <v>VD03</v>
          </cell>
          <cell r="M173">
            <v>0.32100000000000001</v>
          </cell>
          <cell r="N173">
            <v>0.27900000000000003</v>
          </cell>
          <cell r="O173">
            <v>0.59099999999999997</v>
          </cell>
          <cell r="P173">
            <v>7.4000000000000003E-3</v>
          </cell>
          <cell r="Q173">
            <v>1.2600000000000001E-3</v>
          </cell>
          <cell r="R173">
            <v>1.07</v>
          </cell>
          <cell r="S173">
            <v>0.24199999999999999</v>
          </cell>
          <cell r="T173">
            <v>2.1899999999999999E-2</v>
          </cell>
        </row>
        <row r="174">
          <cell r="F174">
            <v>1207677</v>
          </cell>
          <cell r="G174" t="str">
            <v>FactorKH.Temp</v>
          </cell>
          <cell r="H174">
            <v>1884.3200185702001</v>
          </cell>
          <cell r="K174">
            <v>1207704</v>
          </cell>
          <cell r="L174" t="str">
            <v>VD01</v>
          </cell>
          <cell r="M174">
            <v>0.125</v>
          </cell>
          <cell r="N174">
            <v>0.157</v>
          </cell>
          <cell r="O174">
            <v>1.1000000000000001</v>
          </cell>
          <cell r="P174">
            <v>9.2999999999999992E-3</v>
          </cell>
          <cell r="Q174">
            <v>4.8700000000000002E-3</v>
          </cell>
          <cell r="R174">
            <v>0.17599999999999999</v>
          </cell>
          <cell r="S174">
            <v>0.26500000000000001</v>
          </cell>
          <cell r="T174">
            <v>2.8000000000000001E-2</v>
          </cell>
        </row>
        <row r="175">
          <cell r="F175">
            <v>1207678</v>
          </cell>
          <cell r="G175" t="str">
            <v>FactorKH.Temp</v>
          </cell>
          <cell r="H175">
            <v>1904.95255015975</v>
          </cell>
          <cell r="K175">
            <v>1207705</v>
          </cell>
          <cell r="L175" t="str">
            <v>VD02</v>
          </cell>
          <cell r="M175">
            <v>0.11600000000000001</v>
          </cell>
          <cell r="N175">
            <v>0.155</v>
          </cell>
          <cell r="O175">
            <v>1.1000000000000001</v>
          </cell>
          <cell r="P175">
            <v>1.03E-2</v>
          </cell>
          <cell r="Q175">
            <v>5.2700000000000004E-3</v>
          </cell>
          <cell r="R175">
            <v>0.16400000000000001</v>
          </cell>
          <cell r="S175">
            <v>0.29299999999999998</v>
          </cell>
          <cell r="T175">
            <v>2.2499999999999999E-2</v>
          </cell>
        </row>
        <row r="176">
          <cell r="F176">
            <v>1207679</v>
          </cell>
          <cell r="G176" t="str">
            <v>FactorKH.Temp</v>
          </cell>
          <cell r="H176">
            <v>1892.0457720065299</v>
          </cell>
          <cell r="K176">
            <v>1207706</v>
          </cell>
          <cell r="L176" t="str">
            <v>VD03</v>
          </cell>
          <cell r="M176">
            <v>0.11600000000000001</v>
          </cell>
          <cell r="N176">
            <v>0.16300000000000001</v>
          </cell>
          <cell r="O176">
            <v>1.1100000000000001</v>
          </cell>
          <cell r="P176">
            <v>1.14E-2</v>
          </cell>
          <cell r="Q176">
            <v>4.9399999999999999E-3</v>
          </cell>
          <cell r="R176">
            <v>0.17499999999999999</v>
          </cell>
          <cell r="S176">
            <v>0.376</v>
          </cell>
          <cell r="T176">
            <v>2.24E-2</v>
          </cell>
        </row>
        <row r="177">
          <cell r="F177">
            <v>1207680</v>
          </cell>
          <cell r="G177" t="str">
            <v>FactorKH.Temp</v>
          </cell>
          <cell r="H177">
            <v>1894.8800974947201</v>
          </cell>
          <cell r="K177">
            <v>1207707</v>
          </cell>
          <cell r="L177" t="str">
            <v>VD03</v>
          </cell>
          <cell r="M177">
            <v>0.112</v>
          </cell>
          <cell r="N177">
            <v>0.157</v>
          </cell>
          <cell r="O177">
            <v>1.1100000000000001</v>
          </cell>
          <cell r="P177">
            <v>9.1000000000000004E-3</v>
          </cell>
          <cell r="Q177">
            <v>5.3899999999999998E-3</v>
          </cell>
          <cell r="R177">
            <v>0.15</v>
          </cell>
          <cell r="S177">
            <v>0.36699999999999999</v>
          </cell>
          <cell r="T177">
            <v>2.5499999999999998E-2</v>
          </cell>
        </row>
        <row r="178">
          <cell r="F178">
            <v>1207681</v>
          </cell>
          <cell r="G178" t="str">
            <v>FactorKH.Temp</v>
          </cell>
          <cell r="H178">
            <v>1874.9450606048799</v>
          </cell>
          <cell r="K178">
            <v>1207708</v>
          </cell>
          <cell r="L178" t="str">
            <v>VD03</v>
          </cell>
          <cell r="M178">
            <v>0.11700000000000001</v>
          </cell>
          <cell r="N178">
            <v>0.16600000000000001</v>
          </cell>
          <cell r="O178">
            <v>1.1200000000000001</v>
          </cell>
          <cell r="P178">
            <v>1.12E-2</v>
          </cell>
          <cell r="Q178">
            <v>4.8500000000000001E-3</v>
          </cell>
          <cell r="R178">
            <v>0.184</v>
          </cell>
          <cell r="S178">
            <v>0.36599999999999999</v>
          </cell>
          <cell r="T178">
            <v>2.1700000000000001E-2</v>
          </cell>
        </row>
        <row r="179">
          <cell r="F179">
            <v>1207681</v>
          </cell>
          <cell r="G179" t="str">
            <v>FactorKH.Temp</v>
          </cell>
          <cell r="H179">
            <v>1874.9450606048799</v>
          </cell>
          <cell r="K179">
            <v>1207709</v>
          </cell>
          <cell r="L179" t="str">
            <v>VD04</v>
          </cell>
          <cell r="M179">
            <v>0.10299999999999999</v>
          </cell>
          <cell r="N179">
            <v>0.14899999999999999</v>
          </cell>
          <cell r="O179">
            <v>1.1100000000000001</v>
          </cell>
          <cell r="P179">
            <v>1.3599999999999999E-2</v>
          </cell>
          <cell r="Q179">
            <v>5.94E-3</v>
          </cell>
          <cell r="R179">
            <v>0.29199999999999998</v>
          </cell>
          <cell r="S179">
            <v>0.38300000000000001</v>
          </cell>
          <cell r="T179">
            <v>2.6200000000000001E-2</v>
          </cell>
        </row>
        <row r="180">
          <cell r="F180">
            <v>1207682</v>
          </cell>
          <cell r="G180" t="str">
            <v>FactorKH.Temp</v>
          </cell>
          <cell r="H180">
            <v>1837.31645386681</v>
          </cell>
          <cell r="K180">
            <v>1207710</v>
          </cell>
          <cell r="L180" t="str">
            <v>VD02</v>
          </cell>
          <cell r="M180">
            <v>0.107</v>
          </cell>
          <cell r="N180">
            <v>0.22800000000000001</v>
          </cell>
          <cell r="O180">
            <v>1.1000000000000001</v>
          </cell>
          <cell r="P180">
            <v>1.17E-2</v>
          </cell>
          <cell r="Q180">
            <v>5.8100000000000001E-3</v>
          </cell>
          <cell r="R180">
            <v>0.19700000000000001</v>
          </cell>
          <cell r="S180">
            <v>0.32600000000000001</v>
          </cell>
          <cell r="T180">
            <v>2.5499999999999998E-2</v>
          </cell>
        </row>
        <row r="181">
          <cell r="F181">
            <v>1207683</v>
          </cell>
          <cell r="G181" t="str">
            <v>FactorKH.Temp</v>
          </cell>
          <cell r="H181">
            <v>1842.4397987914799</v>
          </cell>
          <cell r="K181">
            <v>1207711</v>
          </cell>
          <cell r="L181" t="str">
            <v>VD03</v>
          </cell>
          <cell r="M181">
            <v>9.0899999999999995E-2</v>
          </cell>
          <cell r="N181">
            <v>0.29299999999999998</v>
          </cell>
          <cell r="O181">
            <v>0.45400000000000001</v>
          </cell>
          <cell r="P181">
            <v>1.35E-2</v>
          </cell>
          <cell r="Q181">
            <v>6.3900000000000003E-4</v>
          </cell>
          <cell r="R181">
            <v>8.98</v>
          </cell>
          <cell r="S181">
            <v>8.1299999999999997E-2</v>
          </cell>
          <cell r="T181">
            <v>5.5999999999999999E-3</v>
          </cell>
        </row>
        <row r="182">
          <cell r="F182">
            <v>1207684</v>
          </cell>
          <cell r="G182" t="str">
            <v>FactorKH.Temp</v>
          </cell>
          <cell r="H182">
            <v>1853.25148860696</v>
          </cell>
          <cell r="K182">
            <v>1207712</v>
          </cell>
          <cell r="L182" t="str">
            <v>VD03</v>
          </cell>
          <cell r="M182">
            <v>0.41099999999999998</v>
          </cell>
          <cell r="N182">
            <v>0.29599999999999999</v>
          </cell>
          <cell r="O182">
            <v>0.85499999999999998</v>
          </cell>
          <cell r="P182">
            <v>8.3999999999999995E-3</v>
          </cell>
          <cell r="Q182">
            <v>3.6400000000000001E-4</v>
          </cell>
          <cell r="R182">
            <v>1.1000000000000001</v>
          </cell>
          <cell r="S182">
            <v>0.13600000000000001</v>
          </cell>
          <cell r="T182">
            <v>2.9899999999999999E-2</v>
          </cell>
        </row>
        <row r="183">
          <cell r="F183">
            <v>1207685</v>
          </cell>
          <cell r="G183" t="str">
            <v>FactorKH.Temp</v>
          </cell>
          <cell r="H183">
            <v>1857.9391734681799</v>
          </cell>
          <cell r="K183">
            <v>1207713</v>
          </cell>
          <cell r="L183" t="str">
            <v>VD04</v>
          </cell>
          <cell r="M183">
            <v>0.107</v>
          </cell>
          <cell r="N183">
            <v>0.193</v>
          </cell>
          <cell r="O183">
            <v>0.64300000000000002</v>
          </cell>
          <cell r="P183">
            <v>2.5000000000000001E-2</v>
          </cell>
          <cell r="Q183">
            <v>1.89E-3</v>
          </cell>
          <cell r="R183">
            <v>11.66</v>
          </cell>
          <cell r="S183">
            <v>0.44700000000000001</v>
          </cell>
          <cell r="T183">
            <v>1.2800000000000001E-2</v>
          </cell>
        </row>
        <row r="184">
          <cell r="F184">
            <v>1207686</v>
          </cell>
          <cell r="G184" t="str">
            <v>FactorKH.Temp</v>
          </cell>
          <cell r="H184">
            <v>1862.85696966301</v>
          </cell>
          <cell r="K184">
            <v>1207714</v>
          </cell>
          <cell r="L184" t="str">
            <v>VD02</v>
          </cell>
          <cell r="M184">
            <v>0.41799999999999998</v>
          </cell>
          <cell r="N184">
            <v>0.192</v>
          </cell>
          <cell r="O184">
            <v>0.877</v>
          </cell>
          <cell r="P184">
            <v>1.04E-2</v>
          </cell>
          <cell r="Q184">
            <v>1.2099999999999999E-3</v>
          </cell>
          <cell r="R184">
            <v>0.96099999999999997</v>
          </cell>
          <cell r="S184">
            <v>0.154</v>
          </cell>
          <cell r="T184">
            <v>2.9399999999999999E-2</v>
          </cell>
        </row>
        <row r="185">
          <cell r="F185">
            <v>1207687</v>
          </cell>
          <cell r="G185" t="str">
            <v>FactorKH.Temp</v>
          </cell>
          <cell r="H185">
            <v>1843.3317219156199</v>
          </cell>
          <cell r="K185">
            <v>1207715</v>
          </cell>
          <cell r="L185" t="str">
            <v>VD03</v>
          </cell>
          <cell r="M185">
            <v>0.224</v>
          </cell>
          <cell r="N185">
            <v>0.28899999999999998</v>
          </cell>
          <cell r="O185">
            <v>0.88200000000000001</v>
          </cell>
          <cell r="P185">
            <v>9.2999999999999992E-3</v>
          </cell>
          <cell r="Q185">
            <v>1.09E-3</v>
          </cell>
          <cell r="R185">
            <v>0.54</v>
          </cell>
          <cell r="S185">
            <v>0.501</v>
          </cell>
          <cell r="T185">
            <v>2.6800000000000001E-2</v>
          </cell>
        </row>
        <row r="186">
          <cell r="F186">
            <v>1207687</v>
          </cell>
          <cell r="G186" t="str">
            <v>FactorKH.Temp</v>
          </cell>
          <cell r="H186">
            <v>1843.3317219156199</v>
          </cell>
          <cell r="K186">
            <v>1207716</v>
          </cell>
          <cell r="L186" t="str">
            <v>VD02</v>
          </cell>
          <cell r="M186">
            <v>0.41499999999999998</v>
          </cell>
          <cell r="N186">
            <v>0.18</v>
          </cell>
          <cell r="O186">
            <v>0.86499999999999999</v>
          </cell>
          <cell r="P186">
            <v>9.5999999999999992E-3</v>
          </cell>
          <cell r="Q186">
            <v>9.7999999999999997E-4</v>
          </cell>
          <cell r="R186">
            <v>0.95099999999999996</v>
          </cell>
          <cell r="S186">
            <v>0.182</v>
          </cell>
          <cell r="T186">
            <v>2.52E-2</v>
          </cell>
        </row>
        <row r="187">
          <cell r="F187">
            <v>1207687</v>
          </cell>
          <cell r="G187" t="str">
            <v>FactorKH.Temp</v>
          </cell>
          <cell r="H187">
            <v>1822.85271589587</v>
          </cell>
          <cell r="K187">
            <v>1207717</v>
          </cell>
          <cell r="L187" t="str">
            <v>VD02</v>
          </cell>
          <cell r="M187">
            <v>0.189</v>
          </cell>
          <cell r="N187">
            <v>0.23400000000000001</v>
          </cell>
          <cell r="O187">
            <v>1.36</v>
          </cell>
          <cell r="P187">
            <v>1.5299999999999999E-2</v>
          </cell>
          <cell r="Q187">
            <v>1.29E-2</v>
          </cell>
          <cell r="R187">
            <v>0.20300000000000001</v>
          </cell>
          <cell r="S187">
            <v>0.161</v>
          </cell>
          <cell r="T187">
            <v>2.3900000000000001E-2</v>
          </cell>
        </row>
        <row r="188">
          <cell r="F188">
            <v>1207688</v>
          </cell>
          <cell r="G188" t="str">
            <v>FactorKH.Temp</v>
          </cell>
          <cell r="H188">
            <v>1863.04523346009</v>
          </cell>
          <cell r="K188">
            <v>1207718</v>
          </cell>
          <cell r="L188" t="str">
            <v>VD03</v>
          </cell>
          <cell r="M188">
            <v>0.16700000000000001</v>
          </cell>
          <cell r="N188">
            <v>0.217</v>
          </cell>
          <cell r="O188">
            <v>1.31</v>
          </cell>
          <cell r="P188">
            <v>8.2000000000000007E-3</v>
          </cell>
          <cell r="Q188">
            <v>1.25E-3</v>
          </cell>
          <cell r="R188">
            <v>0.13900000000000001</v>
          </cell>
          <cell r="S188">
            <v>0.16900000000000001</v>
          </cell>
          <cell r="T188">
            <v>2.3900000000000001E-2</v>
          </cell>
        </row>
        <row r="189">
          <cell r="F189">
            <v>1207689</v>
          </cell>
          <cell r="G189" t="str">
            <v>FactorKH.Temp</v>
          </cell>
          <cell r="H189">
            <v>1842.4312486205899</v>
          </cell>
          <cell r="K189">
            <v>1207719</v>
          </cell>
          <cell r="L189" t="str">
            <v>VD02</v>
          </cell>
          <cell r="M189">
            <v>0.29699999999999999</v>
          </cell>
          <cell r="N189">
            <v>0.21299999999999999</v>
          </cell>
          <cell r="O189">
            <v>0.65900000000000003</v>
          </cell>
          <cell r="P189">
            <v>6.0000000000000001E-3</v>
          </cell>
          <cell r="Q189">
            <v>6.8900000000000005E-4</v>
          </cell>
          <cell r="R189">
            <v>1.07</v>
          </cell>
          <cell r="S189">
            <v>0.39600000000000002</v>
          </cell>
          <cell r="T189">
            <v>2.58E-2</v>
          </cell>
        </row>
        <row r="190">
          <cell r="F190">
            <v>1207690</v>
          </cell>
          <cell r="G190" t="str">
            <v>FactorKH.Temp</v>
          </cell>
          <cell r="H190">
            <v>1853.0392983211</v>
          </cell>
          <cell r="K190">
            <v>1207720</v>
          </cell>
          <cell r="L190" t="str">
            <v>VD02</v>
          </cell>
          <cell r="M190">
            <v>0.42899999999999999</v>
          </cell>
          <cell r="N190">
            <v>0.19800000000000001</v>
          </cell>
          <cell r="O190">
            <v>1.06</v>
          </cell>
          <cell r="P190">
            <v>8.9999999999999993E-3</v>
          </cell>
          <cell r="Q190">
            <v>9.1500000000000001E-4</v>
          </cell>
          <cell r="R190">
            <v>0.96099999999999997</v>
          </cell>
          <cell r="S190">
            <v>0.20100000000000001</v>
          </cell>
          <cell r="T190">
            <v>1.9E-2</v>
          </cell>
        </row>
        <row r="191">
          <cell r="F191">
            <v>1207691</v>
          </cell>
          <cell r="G191" t="str">
            <v>FactorKH.Temp</v>
          </cell>
          <cell r="H191">
            <v>1895.35400263681</v>
          </cell>
          <cell r="K191">
            <v>1207721</v>
          </cell>
          <cell r="L191" t="str">
            <v>VD03</v>
          </cell>
          <cell r="M191">
            <v>0.32</v>
          </cell>
          <cell r="N191">
            <v>0.316</v>
          </cell>
          <cell r="O191">
            <v>0.88800000000000001</v>
          </cell>
          <cell r="P191">
            <v>6.7999999999999996E-3</v>
          </cell>
          <cell r="Q191">
            <v>1.39E-3</v>
          </cell>
          <cell r="R191">
            <v>0.995</v>
          </cell>
          <cell r="S191">
            <v>0.872</v>
          </cell>
          <cell r="T191">
            <v>2.1899999999999999E-2</v>
          </cell>
        </row>
        <row r="192">
          <cell r="F192">
            <v>1207692</v>
          </cell>
          <cell r="G192" t="str">
            <v>FactorKH.Temp</v>
          </cell>
          <cell r="H192">
            <v>1886.2954762954701</v>
          </cell>
          <cell r="K192">
            <v>1207722</v>
          </cell>
          <cell r="L192" t="str">
            <v>VD02</v>
          </cell>
          <cell r="M192">
            <v>0.32900000000000001</v>
          </cell>
          <cell r="N192">
            <v>0.32700000000000001</v>
          </cell>
          <cell r="O192">
            <v>0.85799999999999998</v>
          </cell>
          <cell r="P192">
            <v>4.7999999999999996E-3</v>
          </cell>
          <cell r="Q192">
            <v>1.3600000000000001E-3</v>
          </cell>
          <cell r="R192">
            <v>0.97499999999999998</v>
          </cell>
          <cell r="S192">
            <v>0.88400000000000001</v>
          </cell>
          <cell r="T192">
            <v>2.92E-2</v>
          </cell>
        </row>
        <row r="193">
          <cell r="F193">
            <v>1207693</v>
          </cell>
          <cell r="G193" t="str">
            <v>FactorKH.Temp</v>
          </cell>
          <cell r="H193">
            <v>1897.0340932587101</v>
          </cell>
          <cell r="K193">
            <v>1207723</v>
          </cell>
          <cell r="L193" t="str">
            <v>VD02</v>
          </cell>
          <cell r="M193">
            <v>0.32900000000000001</v>
          </cell>
          <cell r="N193">
            <v>0.312</v>
          </cell>
          <cell r="O193">
            <v>0.89500000000000002</v>
          </cell>
          <cell r="P193">
            <v>5.3E-3</v>
          </cell>
          <cell r="Q193">
            <v>1.3699999999999999E-3</v>
          </cell>
          <cell r="R193">
            <v>0.97599999999999998</v>
          </cell>
          <cell r="S193">
            <v>0.873</v>
          </cell>
          <cell r="T193">
            <v>2.46E-2</v>
          </cell>
        </row>
        <row r="194">
          <cell r="F194">
            <v>1207694</v>
          </cell>
          <cell r="G194" t="str">
            <v>FactorKH.Temp</v>
          </cell>
          <cell r="H194">
            <v>1888.3266564209</v>
          </cell>
          <cell r="K194">
            <v>1207724</v>
          </cell>
          <cell r="L194" t="str">
            <v>VD02</v>
          </cell>
          <cell r="M194">
            <v>0.223</v>
          </cell>
          <cell r="N194">
            <v>0.23699999999999999</v>
          </cell>
          <cell r="O194">
            <v>0.85199999999999998</v>
          </cell>
          <cell r="P194">
            <v>1.55E-2</v>
          </cell>
          <cell r="Q194">
            <v>1.83E-3</v>
          </cell>
          <cell r="R194">
            <v>0.60399999999999998</v>
          </cell>
          <cell r="S194">
            <v>0.52600000000000002</v>
          </cell>
          <cell r="T194">
            <v>2.2599999999999999E-2</v>
          </cell>
        </row>
        <row r="195">
          <cell r="F195">
            <v>1207695</v>
          </cell>
          <cell r="G195" t="str">
            <v>FactorKH.Temp</v>
          </cell>
          <cell r="H195">
            <v>1890.8637618134101</v>
          </cell>
          <cell r="K195">
            <v>1207725</v>
          </cell>
          <cell r="L195" t="str">
            <v>VD02</v>
          </cell>
          <cell r="M195">
            <v>0.11899999999999999</v>
          </cell>
          <cell r="N195">
            <v>0.152</v>
          </cell>
          <cell r="O195">
            <v>1.1100000000000001</v>
          </cell>
          <cell r="P195">
            <v>1.34E-2</v>
          </cell>
          <cell r="Q195">
            <v>6.8700000000000002E-3</v>
          </cell>
          <cell r="R195">
            <v>0.17699999999999999</v>
          </cell>
          <cell r="S195">
            <v>0.17499999999999999</v>
          </cell>
          <cell r="T195">
            <v>2.5899999999999999E-2</v>
          </cell>
        </row>
        <row r="196">
          <cell r="F196">
            <v>1207696</v>
          </cell>
          <cell r="G196" t="str">
            <v>FactorKH.Temp</v>
          </cell>
          <cell r="H196">
            <v>1845.0092904034</v>
          </cell>
          <cell r="K196">
            <v>1207726</v>
          </cell>
          <cell r="L196" t="str">
            <v>VD02</v>
          </cell>
          <cell r="M196">
            <v>0.221</v>
          </cell>
          <cell r="N196">
            <v>0.17899999999999999</v>
          </cell>
          <cell r="O196">
            <v>0.81899999999999995</v>
          </cell>
          <cell r="P196">
            <v>1.78E-2</v>
          </cell>
          <cell r="Q196">
            <v>1.66E-2</v>
          </cell>
          <cell r="R196">
            <v>0.11899999999999999</v>
          </cell>
          <cell r="S196">
            <v>8.8900000000000007E-2</v>
          </cell>
          <cell r="T196">
            <v>2.76E-2</v>
          </cell>
        </row>
        <row r="197">
          <cell r="F197">
            <v>1207697</v>
          </cell>
          <cell r="G197" t="str">
            <v>FactorKH.Temp</v>
          </cell>
          <cell r="H197">
            <v>1883.7298938404299</v>
          </cell>
          <cell r="K197">
            <v>1207727</v>
          </cell>
          <cell r="L197" t="str">
            <v>VD02</v>
          </cell>
          <cell r="M197">
            <v>0.122</v>
          </cell>
          <cell r="N197">
            <v>0.19400000000000001</v>
          </cell>
          <cell r="O197">
            <v>1.1000000000000001</v>
          </cell>
          <cell r="P197">
            <v>8.6E-3</v>
          </cell>
          <cell r="Q197">
            <v>4.2599999999999999E-3</v>
          </cell>
          <cell r="R197">
            <v>0.123</v>
          </cell>
          <cell r="S197">
            <v>0.22900000000000001</v>
          </cell>
          <cell r="T197">
            <v>3.1800000000000002E-2</v>
          </cell>
        </row>
        <row r="198">
          <cell r="F198">
            <v>1207698</v>
          </cell>
          <cell r="G198" t="str">
            <v>FactorKH.Temp</v>
          </cell>
          <cell r="H198">
            <v>1868.6429099017</v>
          </cell>
          <cell r="K198">
            <v>1207728</v>
          </cell>
          <cell r="L198" t="str">
            <v>VD02</v>
          </cell>
          <cell r="M198">
            <v>0.112</v>
          </cell>
          <cell r="N198">
            <v>0.222</v>
          </cell>
          <cell r="O198">
            <v>1.1000000000000001</v>
          </cell>
          <cell r="P198">
            <v>6.1999999999999998E-3</v>
          </cell>
          <cell r="Q198">
            <v>5.5900000000000004E-3</v>
          </cell>
          <cell r="R198">
            <v>0.19800000000000001</v>
          </cell>
          <cell r="S198">
            <v>0.316</v>
          </cell>
          <cell r="T198">
            <v>2.8899999999999999E-2</v>
          </cell>
        </row>
        <row r="199">
          <cell r="F199">
            <v>1207699</v>
          </cell>
          <cell r="G199" t="str">
            <v>FactorKH.Temp</v>
          </cell>
          <cell r="H199">
            <v>1854.53441172047</v>
          </cell>
          <cell r="K199">
            <v>1207729</v>
          </cell>
          <cell r="L199" t="str">
            <v>VD02</v>
          </cell>
          <cell r="M199">
            <v>0.10100000000000001</v>
          </cell>
          <cell r="N199">
            <v>0.20799999999999999</v>
          </cell>
          <cell r="O199">
            <v>1.1000000000000001</v>
          </cell>
          <cell r="P199">
            <v>6.1000000000000004E-3</v>
          </cell>
          <cell r="Q199">
            <v>4.3899999999999998E-3</v>
          </cell>
          <cell r="R199">
            <v>0.23400000000000001</v>
          </cell>
          <cell r="S199">
            <v>0.45300000000000001</v>
          </cell>
          <cell r="T199">
            <v>3.0300000000000001E-2</v>
          </cell>
        </row>
        <row r="200">
          <cell r="F200">
            <v>1207700</v>
          </cell>
          <cell r="G200" t="str">
            <v>FactorKH.Temp</v>
          </cell>
          <cell r="H200">
            <v>1840.94183436293</v>
          </cell>
          <cell r="K200">
            <v>1207730</v>
          </cell>
          <cell r="L200" t="str">
            <v>VD02</v>
          </cell>
          <cell r="M200">
            <v>0.11</v>
          </cell>
          <cell r="N200">
            <v>0.182</v>
          </cell>
          <cell r="O200">
            <v>1.1000000000000001</v>
          </cell>
          <cell r="P200">
            <v>6.1000000000000004E-3</v>
          </cell>
          <cell r="Q200">
            <v>5.0800000000000003E-3</v>
          </cell>
          <cell r="R200">
            <v>0.18099999999999999</v>
          </cell>
          <cell r="S200">
            <v>0.36</v>
          </cell>
          <cell r="T200">
            <v>2.1600000000000001E-2</v>
          </cell>
        </row>
        <row r="201">
          <cell r="F201">
            <v>1207701</v>
          </cell>
          <cell r="G201" t="str">
            <v>FactorKH.Temp</v>
          </cell>
          <cell r="H201">
            <v>1891.79459135501</v>
          </cell>
          <cell r="K201">
            <v>1207731</v>
          </cell>
          <cell r="L201" t="str">
            <v>VD02</v>
          </cell>
          <cell r="M201">
            <v>0.105</v>
          </cell>
          <cell r="N201">
            <v>0.158</v>
          </cell>
          <cell r="O201">
            <v>1.1200000000000001</v>
          </cell>
          <cell r="P201">
            <v>8.2000000000000007E-3</v>
          </cell>
          <cell r="Q201">
            <v>3.96E-3</v>
          </cell>
          <cell r="R201">
            <v>0.21299999999999999</v>
          </cell>
          <cell r="S201">
            <v>0.4</v>
          </cell>
          <cell r="T201">
            <v>2.5899999999999999E-2</v>
          </cell>
        </row>
        <row r="202">
          <cell r="F202">
            <v>1207702</v>
          </cell>
          <cell r="G202" t="str">
            <v>FactorKH.Temp</v>
          </cell>
          <cell r="H202">
            <v>1868.8143717745299</v>
          </cell>
          <cell r="K202">
            <v>1207732</v>
          </cell>
          <cell r="L202" t="str">
            <v>VD02</v>
          </cell>
          <cell r="M202">
            <v>0.11899999999999999</v>
          </cell>
          <cell r="N202">
            <v>0.158</v>
          </cell>
          <cell r="O202">
            <v>1.1000000000000001</v>
          </cell>
          <cell r="P202">
            <v>9.1000000000000004E-3</v>
          </cell>
          <cell r="Q202">
            <v>4.6299999999999996E-3</v>
          </cell>
          <cell r="R202">
            <v>0.189</v>
          </cell>
          <cell r="S202">
            <v>0.36099999999999999</v>
          </cell>
          <cell r="T202">
            <v>2.92E-2</v>
          </cell>
        </row>
        <row r="203">
          <cell r="F203">
            <v>1207703</v>
          </cell>
          <cell r="G203" t="str">
            <v>FactorKH.Temp</v>
          </cell>
          <cell r="H203">
            <v>1859.3991894672299</v>
          </cell>
          <cell r="K203">
            <v>1207733</v>
          </cell>
          <cell r="L203" t="str">
            <v>VD03</v>
          </cell>
          <cell r="M203">
            <v>0.105</v>
          </cell>
          <cell r="N203">
            <v>0.154</v>
          </cell>
          <cell r="O203">
            <v>1.1100000000000001</v>
          </cell>
          <cell r="P203">
            <v>9.1000000000000004E-3</v>
          </cell>
          <cell r="Q203">
            <v>5.6699999999999997E-3</v>
          </cell>
          <cell r="R203">
            <v>0.21299999999999999</v>
          </cell>
          <cell r="S203">
            <v>0.38100000000000001</v>
          </cell>
          <cell r="T203">
            <v>2.63E-2</v>
          </cell>
        </row>
        <row r="204">
          <cell r="F204">
            <v>1207704</v>
          </cell>
          <cell r="G204" t="str">
            <v>FactorKH.Temp</v>
          </cell>
          <cell r="H204">
            <v>1887.6158859485899</v>
          </cell>
          <cell r="K204">
            <v>1207734</v>
          </cell>
          <cell r="L204" t="str">
            <v>VD03</v>
          </cell>
          <cell r="M204">
            <v>0.10100000000000001</v>
          </cell>
          <cell r="N204">
            <v>0.16900000000000001</v>
          </cell>
          <cell r="O204">
            <v>1.1100000000000001</v>
          </cell>
          <cell r="P204">
            <v>8.8000000000000005E-3</v>
          </cell>
          <cell r="Q204">
            <v>4.8999999999999998E-3</v>
          </cell>
          <cell r="R204">
            <v>0.3</v>
          </cell>
          <cell r="S204">
            <v>0.35499999999999998</v>
          </cell>
          <cell r="T204">
            <v>2.2100000000000002E-2</v>
          </cell>
        </row>
        <row r="205">
          <cell r="F205">
            <v>1207705</v>
          </cell>
          <cell r="G205" t="str">
            <v>FactorKH.Temp</v>
          </cell>
          <cell r="H205">
            <v>1892.52553587598</v>
          </cell>
          <cell r="K205">
            <v>1207735</v>
          </cell>
          <cell r="L205" t="str">
            <v>VD03</v>
          </cell>
          <cell r="M205">
            <v>0.123</v>
          </cell>
          <cell r="N205">
            <v>0.191</v>
          </cell>
          <cell r="O205">
            <v>1.1000000000000001</v>
          </cell>
          <cell r="P205">
            <v>1.21E-2</v>
          </cell>
          <cell r="Q205">
            <v>5.62E-3</v>
          </cell>
          <cell r="R205">
            <v>0.245</v>
          </cell>
          <cell r="S205">
            <v>0.191</v>
          </cell>
          <cell r="T205">
            <v>2.1499999999999998E-2</v>
          </cell>
        </row>
        <row r="206">
          <cell r="F206">
            <v>1207706</v>
          </cell>
          <cell r="G206" t="str">
            <v>FactorKH.Temp</v>
          </cell>
          <cell r="H206">
            <v>1893.6726352836499</v>
          </cell>
          <cell r="K206">
            <v>1207736</v>
          </cell>
          <cell r="L206" t="str">
            <v>VD02</v>
          </cell>
          <cell r="M206">
            <v>0.13400000000000001</v>
          </cell>
          <cell r="N206">
            <v>0.16900000000000001</v>
          </cell>
          <cell r="O206">
            <v>0.53200000000000003</v>
          </cell>
          <cell r="P206">
            <v>1.0699999999999999E-2</v>
          </cell>
          <cell r="Q206">
            <v>5.5800000000000001E-4</v>
          </cell>
          <cell r="R206">
            <v>2.25</v>
          </cell>
          <cell r="S206">
            <v>0.21299999999999999</v>
          </cell>
          <cell r="T206">
            <v>3.2899999999999999E-2</v>
          </cell>
        </row>
        <row r="207">
          <cell r="F207">
            <v>1207707</v>
          </cell>
          <cell r="G207" t="str">
            <v>FactorKH.Temp</v>
          </cell>
          <cell r="H207">
            <v>1885.2643893470699</v>
          </cell>
          <cell r="K207">
            <v>1207737</v>
          </cell>
          <cell r="L207" t="str">
            <v>VD02</v>
          </cell>
          <cell r="M207">
            <v>0.125</v>
          </cell>
          <cell r="N207">
            <v>0.189</v>
          </cell>
          <cell r="O207">
            <v>1.1100000000000001</v>
          </cell>
          <cell r="P207">
            <v>9.1000000000000004E-3</v>
          </cell>
          <cell r="Q207">
            <v>4.9199999999999999E-3</v>
          </cell>
          <cell r="R207">
            <v>0.22</v>
          </cell>
          <cell r="S207">
            <v>0.16600000000000001</v>
          </cell>
          <cell r="T207">
            <v>2.24E-2</v>
          </cell>
        </row>
        <row r="208">
          <cell r="F208">
            <v>1207708</v>
          </cell>
          <cell r="G208" t="str">
            <v>FactorKH.Temp</v>
          </cell>
          <cell r="H208">
            <v>1890.6597633449601</v>
          </cell>
          <cell r="K208">
            <v>1207738</v>
          </cell>
          <cell r="L208" t="str">
            <v>VD02</v>
          </cell>
          <cell r="M208">
            <v>0.108</v>
          </cell>
          <cell r="N208">
            <v>0.20599999999999999</v>
          </cell>
          <cell r="O208">
            <v>1.1100000000000001</v>
          </cell>
          <cell r="P208">
            <v>1.09E-2</v>
          </cell>
          <cell r="Q208">
            <v>5.1399999999999996E-3</v>
          </cell>
          <cell r="R208">
            <v>0.22</v>
          </cell>
          <cell r="S208">
            <v>0.33200000000000002</v>
          </cell>
          <cell r="T208">
            <v>2.9399999999999999E-2</v>
          </cell>
        </row>
        <row r="209">
          <cell r="F209">
            <v>1207709</v>
          </cell>
          <cell r="G209" t="str">
            <v>FactorKH.Temp</v>
          </cell>
          <cell r="H209">
            <v>1881.12591115706</v>
          </cell>
          <cell r="K209">
            <v>1207739</v>
          </cell>
          <cell r="L209" t="str">
            <v>VD03</v>
          </cell>
          <cell r="M209">
            <v>0.13400000000000001</v>
          </cell>
          <cell r="N209">
            <v>0.193</v>
          </cell>
          <cell r="O209">
            <v>1.1299999999999999</v>
          </cell>
          <cell r="P209">
            <v>7.1999999999999998E-3</v>
          </cell>
          <cell r="Q209">
            <v>4.4999999999999997E-3</v>
          </cell>
          <cell r="R209">
            <v>0.125</v>
          </cell>
          <cell r="S209">
            <v>0.14000000000000001</v>
          </cell>
          <cell r="T209">
            <v>2.12E-2</v>
          </cell>
        </row>
        <row r="210">
          <cell r="F210">
            <v>1207709</v>
          </cell>
          <cell r="G210" t="str">
            <v>FactorKH.Temp</v>
          </cell>
          <cell r="H210">
            <v>1889.4338976296101</v>
          </cell>
          <cell r="K210">
            <v>1207740</v>
          </cell>
          <cell r="L210" t="str">
            <v>VD02</v>
          </cell>
          <cell r="M210">
            <v>0.13200000000000001</v>
          </cell>
          <cell r="N210">
            <v>0.192</v>
          </cell>
          <cell r="O210">
            <v>1.1000000000000001</v>
          </cell>
          <cell r="P210">
            <v>9.7999999999999997E-3</v>
          </cell>
          <cell r="Q210">
            <v>4.5199999999999997E-3</v>
          </cell>
          <cell r="R210">
            <v>0.17199999999999999</v>
          </cell>
          <cell r="S210">
            <v>0.29299999999999998</v>
          </cell>
          <cell r="T210">
            <v>2.2100000000000002E-2</v>
          </cell>
        </row>
        <row r="211">
          <cell r="F211">
            <v>1207709</v>
          </cell>
          <cell r="G211" t="str">
            <v>(null)</v>
          </cell>
          <cell r="H211" t="str">
            <v>(null)</v>
          </cell>
          <cell r="K211">
            <v>1207741</v>
          </cell>
          <cell r="L211" t="str">
            <v>VD02</v>
          </cell>
          <cell r="M211">
            <v>0.11600000000000001</v>
          </cell>
          <cell r="N211">
            <v>0.151</v>
          </cell>
          <cell r="O211">
            <v>1.1000000000000001</v>
          </cell>
          <cell r="P211">
            <v>8.3999999999999995E-3</v>
          </cell>
          <cell r="Q211">
            <v>5.4299999999999999E-3</v>
          </cell>
          <cell r="R211">
            <v>0.16</v>
          </cell>
          <cell r="S211">
            <v>0.40400000000000003</v>
          </cell>
          <cell r="T211">
            <v>2.3800000000000002E-2</v>
          </cell>
        </row>
        <row r="212">
          <cell r="F212">
            <v>1207710</v>
          </cell>
          <cell r="G212" t="str">
            <v>FactorKH.Temp</v>
          </cell>
          <cell r="H212">
            <v>1889.75865412696</v>
          </cell>
          <cell r="K212">
            <v>1207742</v>
          </cell>
          <cell r="L212" t="str">
            <v>VD02</v>
          </cell>
          <cell r="M212">
            <v>0.112</v>
          </cell>
          <cell r="N212">
            <v>0.17</v>
          </cell>
          <cell r="O212">
            <v>1.1200000000000001</v>
          </cell>
          <cell r="P212">
            <v>8.5000000000000006E-3</v>
          </cell>
          <cell r="Q212">
            <v>5.2500000000000003E-3</v>
          </cell>
          <cell r="R212">
            <v>0.187</v>
          </cell>
          <cell r="S212">
            <v>0.35399999999999998</v>
          </cell>
          <cell r="T212">
            <v>2.7099999999999999E-2</v>
          </cell>
        </row>
        <row r="213">
          <cell r="F213">
            <v>1207711</v>
          </cell>
          <cell r="G213" t="str">
            <v>FactorKH.Temp</v>
          </cell>
          <cell r="H213">
            <v>1854.77912641539</v>
          </cell>
          <cell r="K213">
            <v>1207743</v>
          </cell>
          <cell r="L213" t="str">
            <v>VD02</v>
          </cell>
          <cell r="M213">
            <v>0.11899999999999999</v>
          </cell>
          <cell r="N213">
            <v>0.16300000000000001</v>
          </cell>
          <cell r="O213">
            <v>1.1000000000000001</v>
          </cell>
          <cell r="P213">
            <v>9.1000000000000004E-3</v>
          </cell>
          <cell r="Q213">
            <v>5.5999999999999999E-3</v>
          </cell>
          <cell r="R213">
            <v>0.155</v>
          </cell>
          <cell r="S213">
            <v>0.34200000000000003</v>
          </cell>
          <cell r="T213">
            <v>2.2599999999999999E-2</v>
          </cell>
        </row>
        <row r="214">
          <cell r="F214">
            <v>1207712</v>
          </cell>
          <cell r="G214" t="str">
            <v>FactorKH.Temp</v>
          </cell>
          <cell r="H214">
            <v>1830.2206566636401</v>
          </cell>
          <cell r="K214">
            <v>1207744</v>
          </cell>
          <cell r="L214" t="str">
            <v>VD03</v>
          </cell>
          <cell r="M214">
            <v>0.11</v>
          </cell>
          <cell r="N214">
            <v>0.161</v>
          </cell>
          <cell r="O214">
            <v>1.1000000000000001</v>
          </cell>
          <cell r="P214">
            <v>8.0000000000000002E-3</v>
          </cell>
          <cell r="Q214">
            <v>4.45E-3</v>
          </cell>
          <cell r="R214">
            <v>0.186</v>
          </cell>
          <cell r="S214">
            <v>0.36499999999999999</v>
          </cell>
          <cell r="T214">
            <v>2.01E-2</v>
          </cell>
        </row>
        <row r="215">
          <cell r="F215">
            <v>1207712</v>
          </cell>
          <cell r="G215" t="str">
            <v>FactorKH.Temp</v>
          </cell>
          <cell r="H215">
            <v>1858.80976824646</v>
          </cell>
          <cell r="K215">
            <v>1207745</v>
          </cell>
          <cell r="L215" t="str">
            <v>VD02</v>
          </cell>
          <cell r="M215">
            <v>0.122</v>
          </cell>
          <cell r="N215">
            <v>0.16600000000000001</v>
          </cell>
          <cell r="O215">
            <v>1.1100000000000001</v>
          </cell>
          <cell r="P215">
            <v>9.1000000000000004E-3</v>
          </cell>
          <cell r="Q215">
            <v>5.2300000000000003E-3</v>
          </cell>
          <cell r="R215">
            <v>0.13800000000000001</v>
          </cell>
          <cell r="S215">
            <v>0.497</v>
          </cell>
          <cell r="T215">
            <v>2.9600000000000001E-2</v>
          </cell>
        </row>
        <row r="216">
          <cell r="F216">
            <v>1207712</v>
          </cell>
          <cell r="G216" t="str">
            <v>FactorKH.Temp</v>
          </cell>
          <cell r="H216">
            <v>1858.80976824646</v>
          </cell>
          <cell r="K216">
            <v>1207746</v>
          </cell>
          <cell r="L216" t="str">
            <v>VD03</v>
          </cell>
          <cell r="M216">
            <v>0.11</v>
          </cell>
          <cell r="N216">
            <v>0.17899999999999999</v>
          </cell>
          <cell r="O216">
            <v>1.1499999999999999</v>
          </cell>
          <cell r="P216">
            <v>1.0699999999999999E-2</v>
          </cell>
          <cell r="Q216">
            <v>4.7699999999999999E-3</v>
          </cell>
          <cell r="R216">
            <v>0.191</v>
          </cell>
          <cell r="S216">
            <v>0.438</v>
          </cell>
          <cell r="T216">
            <v>2.4400000000000002E-2</v>
          </cell>
        </row>
        <row r="217">
          <cell r="F217">
            <v>1207712</v>
          </cell>
          <cell r="G217" t="str">
            <v>FactorKH.Temp</v>
          </cell>
          <cell r="H217">
            <v>1862.2268001652201</v>
          </cell>
          <cell r="K217">
            <v>1207747</v>
          </cell>
          <cell r="L217" t="str">
            <v>VD02</v>
          </cell>
          <cell r="M217">
            <v>0.126</v>
          </cell>
          <cell r="N217">
            <v>0.22</v>
          </cell>
          <cell r="O217">
            <v>1.1200000000000001</v>
          </cell>
          <cell r="P217">
            <v>9.5999999999999992E-3</v>
          </cell>
          <cell r="Q217">
            <v>4.62E-3</v>
          </cell>
          <cell r="R217">
            <v>0.14299999999999999</v>
          </cell>
          <cell r="S217">
            <v>0.29299999999999998</v>
          </cell>
          <cell r="T217">
            <v>2.24E-2</v>
          </cell>
        </row>
        <row r="218">
          <cell r="F218">
            <v>1207712</v>
          </cell>
          <cell r="G218" t="str">
            <v>(null)</v>
          </cell>
          <cell r="H218" t="str">
            <v>(null)</v>
          </cell>
          <cell r="K218">
            <v>1207748</v>
          </cell>
          <cell r="L218" t="str">
            <v>VD02</v>
          </cell>
          <cell r="M218">
            <v>9.4600000000000004E-2</v>
          </cell>
          <cell r="N218">
            <v>0.214</v>
          </cell>
          <cell r="O218">
            <v>1.1299999999999999</v>
          </cell>
          <cell r="P218">
            <v>1.06E-2</v>
          </cell>
          <cell r="Q218">
            <v>4.9399999999999999E-3</v>
          </cell>
          <cell r="R218">
            <v>0.27</v>
          </cell>
          <cell r="S218">
            <v>0.38400000000000001</v>
          </cell>
          <cell r="T218">
            <v>2.93E-2</v>
          </cell>
        </row>
        <row r="219">
          <cell r="F219">
            <v>1207713</v>
          </cell>
          <cell r="G219" t="str">
            <v>FactorKH.Temp</v>
          </cell>
          <cell r="H219">
            <v>1836.24952834757</v>
          </cell>
          <cell r="K219">
            <v>1207749</v>
          </cell>
          <cell r="L219" t="str">
            <v>VD02</v>
          </cell>
          <cell r="M219">
            <v>0.109</v>
          </cell>
          <cell r="N219">
            <v>0.17399999999999999</v>
          </cell>
          <cell r="O219">
            <v>1.1000000000000001</v>
          </cell>
          <cell r="P219">
            <v>1.01E-2</v>
          </cell>
          <cell r="Q219">
            <v>4.7400000000000003E-3</v>
          </cell>
          <cell r="R219">
            <v>0.2</v>
          </cell>
          <cell r="S219">
            <v>0.35599999999999998</v>
          </cell>
          <cell r="T219">
            <v>2.2800000000000001E-2</v>
          </cell>
        </row>
        <row r="220">
          <cell r="F220">
            <v>1207714</v>
          </cell>
          <cell r="G220" t="str">
            <v>FactorKH.Temp</v>
          </cell>
          <cell r="H220">
            <v>1875.2843508824999</v>
          </cell>
          <cell r="K220">
            <v>1207750</v>
          </cell>
          <cell r="L220" t="str">
            <v>VD02</v>
          </cell>
          <cell r="M220">
            <v>0.105</v>
          </cell>
          <cell r="N220">
            <v>0.20799999999999999</v>
          </cell>
          <cell r="O220">
            <v>1.1000000000000001</v>
          </cell>
          <cell r="P220">
            <v>8.0000000000000002E-3</v>
          </cell>
          <cell r="Q220">
            <v>5.9100000000000003E-3</v>
          </cell>
          <cell r="R220">
            <v>0.19800000000000001</v>
          </cell>
          <cell r="S220">
            <v>0.39600000000000002</v>
          </cell>
          <cell r="T220">
            <v>3.0700000000000002E-2</v>
          </cell>
        </row>
        <row r="221">
          <cell r="F221">
            <v>1207715</v>
          </cell>
          <cell r="G221" t="str">
            <v>FactorKH.Temp</v>
          </cell>
          <cell r="H221">
            <v>1890.0545630655099</v>
          </cell>
          <cell r="K221">
            <v>1207751</v>
          </cell>
          <cell r="L221" t="str">
            <v>VD02</v>
          </cell>
          <cell r="M221">
            <v>0.123</v>
          </cell>
          <cell r="N221">
            <v>0.17299999999999999</v>
          </cell>
          <cell r="O221">
            <v>1.1200000000000001</v>
          </cell>
          <cell r="P221">
            <v>9.9000000000000008E-3</v>
          </cell>
          <cell r="Q221">
            <v>4.7200000000000002E-3</v>
          </cell>
          <cell r="R221">
            <v>0.17499999999999999</v>
          </cell>
          <cell r="S221">
            <v>0.24399999999999999</v>
          </cell>
          <cell r="T221">
            <v>2.58E-2</v>
          </cell>
        </row>
        <row r="222">
          <cell r="F222">
            <v>1207716</v>
          </cell>
          <cell r="G222" t="str">
            <v>FactorKH.Temp</v>
          </cell>
          <cell r="H222">
            <v>1866.34156047428</v>
          </cell>
          <cell r="K222">
            <v>1207752</v>
          </cell>
          <cell r="L222" t="str">
            <v>VD04</v>
          </cell>
          <cell r="M222">
            <v>0.111</v>
          </cell>
          <cell r="N222">
            <v>0.249</v>
          </cell>
          <cell r="O222">
            <v>0.69</v>
          </cell>
          <cell r="P222">
            <v>2.7300000000000001E-2</v>
          </cell>
          <cell r="Q222">
            <v>1.06E-3</v>
          </cell>
          <cell r="R222">
            <v>11.6</v>
          </cell>
          <cell r="S222">
            <v>0.38100000000000001</v>
          </cell>
          <cell r="T222">
            <v>1.14E-2</v>
          </cell>
        </row>
        <row r="223">
          <cell r="F223">
            <v>1207717</v>
          </cell>
          <cell r="G223" t="str">
            <v>FactorKH.Temp</v>
          </cell>
          <cell r="H223">
            <v>1893.5261405621</v>
          </cell>
          <cell r="K223">
            <v>1207753</v>
          </cell>
          <cell r="L223" t="str">
            <v>VD02</v>
          </cell>
          <cell r="M223">
            <v>0.41399999999999998</v>
          </cell>
          <cell r="N223">
            <v>0.23100000000000001</v>
          </cell>
          <cell r="O223">
            <v>0.85</v>
          </cell>
          <cell r="P223">
            <v>1.1900000000000001E-2</v>
          </cell>
          <cell r="Q223">
            <v>1.9300000000000001E-3</v>
          </cell>
          <cell r="R223">
            <v>0.99399999999999999</v>
          </cell>
          <cell r="S223">
            <v>0.16500000000000001</v>
          </cell>
          <cell r="T223">
            <v>2.8400000000000002E-2</v>
          </cell>
        </row>
        <row r="224">
          <cell r="F224">
            <v>1207718</v>
          </cell>
          <cell r="G224" t="str">
            <v>FactorKH.Temp</v>
          </cell>
          <cell r="H224">
            <v>1886.22803213868</v>
          </cell>
          <cell r="K224">
            <v>1207754</v>
          </cell>
          <cell r="L224" t="str">
            <v>VD02</v>
          </cell>
          <cell r="M224">
            <v>0.32800000000000001</v>
          </cell>
          <cell r="N224">
            <v>0.24299999999999999</v>
          </cell>
          <cell r="O224">
            <v>0.56899999999999995</v>
          </cell>
          <cell r="P224">
            <v>5.1999999999999998E-3</v>
          </cell>
          <cell r="Q224">
            <v>1.16E-3</v>
          </cell>
          <cell r="R224">
            <v>1.08</v>
          </cell>
          <cell r="S224">
            <v>0.24399999999999999</v>
          </cell>
          <cell r="T224">
            <v>2.0199999999999999E-2</v>
          </cell>
        </row>
        <row r="225">
          <cell r="F225">
            <v>1207719</v>
          </cell>
          <cell r="G225" t="str">
            <v>FactorKH.Temp</v>
          </cell>
          <cell r="H225">
            <v>1883.3127974076699</v>
          </cell>
          <cell r="K225">
            <v>1207755</v>
          </cell>
          <cell r="L225" t="str">
            <v>VD02</v>
          </cell>
          <cell r="M225">
            <v>0.14499999999999999</v>
          </cell>
          <cell r="N225">
            <v>0.16</v>
          </cell>
          <cell r="O225">
            <v>1.1200000000000001</v>
          </cell>
          <cell r="P225">
            <v>8.3000000000000001E-3</v>
          </cell>
          <cell r="Q225">
            <v>2.5799999999999998E-3</v>
          </cell>
          <cell r="R225">
            <v>0.222</v>
          </cell>
          <cell r="S225">
            <v>0.30499999999999999</v>
          </cell>
          <cell r="T225">
            <v>2.4899999999999999E-2</v>
          </cell>
        </row>
        <row r="226">
          <cell r="F226">
            <v>1207720</v>
          </cell>
          <cell r="G226" t="str">
            <v>FactorKH.Temp</v>
          </cell>
          <cell r="H226">
            <v>1872.57004941071</v>
          </cell>
          <cell r="K226">
            <v>1207756</v>
          </cell>
          <cell r="L226" t="str">
            <v>VD02</v>
          </cell>
          <cell r="M226">
            <v>0.318</v>
          </cell>
          <cell r="N226">
            <v>0.26100000000000001</v>
          </cell>
          <cell r="O226">
            <v>0.55900000000000005</v>
          </cell>
          <cell r="P226">
            <v>8.0000000000000002E-3</v>
          </cell>
          <cell r="Q226">
            <v>6.6600000000000003E-4</v>
          </cell>
          <cell r="R226">
            <v>1.04</v>
          </cell>
          <cell r="S226">
            <v>0.214</v>
          </cell>
          <cell r="T226">
            <v>3.0800000000000001E-2</v>
          </cell>
        </row>
        <row r="227">
          <cell r="F227">
            <v>1207721</v>
          </cell>
          <cell r="G227" t="str">
            <v>FactorKH.Temp</v>
          </cell>
          <cell r="H227">
            <v>1850.65119281434</v>
          </cell>
          <cell r="K227">
            <v>1207757</v>
          </cell>
          <cell r="L227" t="str">
            <v>VD02</v>
          </cell>
          <cell r="M227">
            <v>0.13700000000000001</v>
          </cell>
          <cell r="N227">
            <v>0.16300000000000001</v>
          </cell>
          <cell r="O227">
            <v>0.53300000000000003</v>
          </cell>
          <cell r="P227">
            <v>9.7000000000000003E-3</v>
          </cell>
          <cell r="Q227">
            <v>6.1799999999999995E-4</v>
          </cell>
          <cell r="R227">
            <v>2.33</v>
          </cell>
          <cell r="S227">
            <v>0.20300000000000001</v>
          </cell>
          <cell r="T227">
            <v>2.8500000000000001E-2</v>
          </cell>
        </row>
        <row r="228">
          <cell r="F228">
            <v>1207721</v>
          </cell>
          <cell r="G228" t="str">
            <v>FactorKH.Temp</v>
          </cell>
          <cell r="H228">
            <v>1853.6326426492999</v>
          </cell>
          <cell r="K228">
            <v>1207758</v>
          </cell>
          <cell r="L228" t="str">
            <v>VD02</v>
          </cell>
          <cell r="M228">
            <v>0.39600000000000002</v>
          </cell>
          <cell r="N228">
            <v>0.161</v>
          </cell>
          <cell r="O228">
            <v>0.74399999999999999</v>
          </cell>
          <cell r="P228">
            <v>9.2999999999999992E-3</v>
          </cell>
          <cell r="Q228">
            <v>1.03E-2</v>
          </cell>
          <cell r="R228">
            <v>0.878</v>
          </cell>
          <cell r="S228">
            <v>1.8</v>
          </cell>
          <cell r="T228">
            <v>2.2200000000000001E-2</v>
          </cell>
        </row>
        <row r="229">
          <cell r="F229">
            <v>1207722</v>
          </cell>
          <cell r="G229" t="str">
            <v>FactorKH.Temp</v>
          </cell>
          <cell r="H229">
            <v>1856.15976682617</v>
          </cell>
          <cell r="K229">
            <v>1207759</v>
          </cell>
          <cell r="L229" t="str">
            <v>VD02</v>
          </cell>
          <cell r="M229">
            <v>0.41</v>
          </cell>
          <cell r="N229">
            <v>0.17</v>
          </cell>
          <cell r="O229">
            <v>0.80300000000000005</v>
          </cell>
          <cell r="P229">
            <v>1.0699999999999999E-2</v>
          </cell>
          <cell r="Q229">
            <v>1.0699999999999999E-2</v>
          </cell>
          <cell r="R229">
            <v>0.873</v>
          </cell>
          <cell r="S229">
            <v>1.82</v>
          </cell>
          <cell r="T229">
            <v>2.3699999999999999E-2</v>
          </cell>
        </row>
        <row r="230">
          <cell r="F230">
            <v>1207723</v>
          </cell>
          <cell r="G230" t="str">
            <v>FactorKH.Temp</v>
          </cell>
          <cell r="H230">
            <v>1850.5150052685301</v>
          </cell>
          <cell r="K230">
            <v>1207760</v>
          </cell>
          <cell r="L230" t="str">
            <v>VD02</v>
          </cell>
          <cell r="M230">
            <v>0.311</v>
          </cell>
          <cell r="N230">
            <v>0.29199999999999998</v>
          </cell>
          <cell r="O230">
            <v>0.92800000000000005</v>
          </cell>
          <cell r="P230">
            <v>6.1999999999999998E-3</v>
          </cell>
          <cell r="Q230">
            <v>2.3999999999999998E-3</v>
          </cell>
          <cell r="R230">
            <v>0.98899999999999999</v>
          </cell>
          <cell r="S230">
            <v>0.877</v>
          </cell>
          <cell r="T230">
            <v>2.2700000000000001E-2</v>
          </cell>
        </row>
        <row r="231">
          <cell r="F231">
            <v>1207724</v>
          </cell>
          <cell r="G231" t="str">
            <v>FactorKH.Temp</v>
          </cell>
          <cell r="H231">
            <v>1884.9926968687901</v>
          </cell>
          <cell r="K231">
            <v>1207761</v>
          </cell>
          <cell r="L231" t="str">
            <v>VD02</v>
          </cell>
          <cell r="M231">
            <v>0.40899999999999997</v>
          </cell>
          <cell r="N231">
            <v>0.27</v>
          </cell>
          <cell r="O231">
            <v>0.85699999999999998</v>
          </cell>
          <cell r="P231">
            <v>1.3100000000000001E-2</v>
          </cell>
          <cell r="Q231">
            <v>6.3400000000000001E-4</v>
          </cell>
          <cell r="R231">
            <v>1.0900000000000001</v>
          </cell>
          <cell r="S231">
            <v>0.127</v>
          </cell>
          <cell r="T231">
            <v>2.4899999999999999E-2</v>
          </cell>
        </row>
        <row r="232">
          <cell r="F232">
            <v>1207725</v>
          </cell>
          <cell r="G232" t="str">
            <v>FactorKH.Temp</v>
          </cell>
          <cell r="H232">
            <v>1890.9910315085201</v>
          </cell>
          <cell r="K232">
            <v>1207762</v>
          </cell>
          <cell r="L232" t="str">
            <v>VD02</v>
          </cell>
          <cell r="M232">
            <v>0.20899999999999999</v>
          </cell>
          <cell r="N232">
            <v>9.7100000000000006E-2</v>
          </cell>
          <cell r="O232">
            <v>0.96099999999999997</v>
          </cell>
          <cell r="P232">
            <v>1.15E-2</v>
          </cell>
          <cell r="Q232">
            <v>1.5299999999999999E-2</v>
          </cell>
          <cell r="R232">
            <v>0.60299999999999998</v>
          </cell>
          <cell r="S232">
            <v>0.161</v>
          </cell>
          <cell r="T232">
            <v>2.2800000000000001E-2</v>
          </cell>
        </row>
        <row r="233">
          <cell r="F233">
            <v>1207726</v>
          </cell>
          <cell r="G233" t="str">
            <v>FactorKH.Temp</v>
          </cell>
          <cell r="H233">
            <v>1906.8298294078299</v>
          </cell>
          <cell r="K233">
            <v>1207763</v>
          </cell>
          <cell r="L233" t="str">
            <v>VD02</v>
          </cell>
          <cell r="M233">
            <v>0.21199999999999999</v>
          </cell>
          <cell r="N233">
            <v>0.16200000000000001</v>
          </cell>
          <cell r="O233">
            <v>0.8</v>
          </cell>
          <cell r="P233">
            <v>1.3899999999999999E-2</v>
          </cell>
          <cell r="Q233">
            <v>2.1000000000000001E-2</v>
          </cell>
          <cell r="R233">
            <v>0.191</v>
          </cell>
          <cell r="S233">
            <v>0.14599999999999999</v>
          </cell>
          <cell r="T233">
            <v>2.7799999999999998E-2</v>
          </cell>
        </row>
        <row r="234">
          <cell r="F234">
            <v>1207727</v>
          </cell>
          <cell r="G234" t="str">
            <v>FactorKH.Temp</v>
          </cell>
          <cell r="H234">
            <v>1900.19401635909</v>
          </cell>
          <cell r="K234">
            <v>1207764</v>
          </cell>
          <cell r="L234" t="str">
            <v>VD02</v>
          </cell>
          <cell r="M234">
            <v>0.219</v>
          </cell>
          <cell r="N234">
            <v>0.189</v>
          </cell>
          <cell r="O234">
            <v>0.81299999999999994</v>
          </cell>
          <cell r="P234">
            <v>1.2500000000000001E-2</v>
          </cell>
          <cell r="Q234">
            <v>1.9300000000000001E-2</v>
          </cell>
          <cell r="R234">
            <v>0.19900000000000001</v>
          </cell>
          <cell r="S234">
            <v>0.19500000000000001</v>
          </cell>
          <cell r="T234">
            <v>2.76E-2</v>
          </cell>
        </row>
        <row r="235">
          <cell r="F235">
            <v>1207728</v>
          </cell>
          <cell r="G235" t="str">
            <v>FactorKH.Temp</v>
          </cell>
          <cell r="H235">
            <v>1909.9977136683001</v>
          </cell>
          <cell r="K235">
            <v>1207765</v>
          </cell>
          <cell r="L235" t="str">
            <v>VD02</v>
          </cell>
          <cell r="M235">
            <v>0.17399999999999999</v>
          </cell>
          <cell r="N235">
            <v>0.20599999999999999</v>
          </cell>
          <cell r="O235">
            <v>1.1000000000000001</v>
          </cell>
          <cell r="P235">
            <v>1.14E-2</v>
          </cell>
          <cell r="Q235">
            <v>2.2899999999999999E-3</v>
          </cell>
          <cell r="R235">
            <v>0.23400000000000001</v>
          </cell>
          <cell r="S235">
            <v>0.28899999999999998</v>
          </cell>
          <cell r="T235">
            <v>2.87E-2</v>
          </cell>
        </row>
        <row r="236">
          <cell r="F236">
            <v>1207729</v>
          </cell>
          <cell r="G236" t="str">
            <v>FactorKH.Temp</v>
          </cell>
          <cell r="H236">
            <v>1898.5929413923</v>
          </cell>
          <cell r="K236">
            <v>1207766</v>
          </cell>
          <cell r="L236" t="str">
            <v>VD02</v>
          </cell>
          <cell r="M236">
            <v>0.16400000000000001</v>
          </cell>
          <cell r="N236">
            <v>0.16800000000000001</v>
          </cell>
          <cell r="O236">
            <v>1.1000000000000001</v>
          </cell>
          <cell r="P236">
            <v>1.06E-2</v>
          </cell>
          <cell r="Q236">
            <v>1.7799999999999999E-3</v>
          </cell>
          <cell r="R236">
            <v>0.155</v>
          </cell>
          <cell r="S236">
            <v>0.26700000000000002</v>
          </cell>
          <cell r="T236">
            <v>2.8400000000000002E-2</v>
          </cell>
        </row>
        <row r="237">
          <cell r="F237">
            <v>1207730</v>
          </cell>
          <cell r="G237" t="str">
            <v>FactorKH.Temp</v>
          </cell>
          <cell r="H237">
            <v>1902.31576532645</v>
          </cell>
          <cell r="K237">
            <v>1207767</v>
          </cell>
          <cell r="L237" t="str">
            <v>VD02</v>
          </cell>
          <cell r="M237">
            <v>0.123</v>
          </cell>
          <cell r="N237">
            <v>0.182</v>
          </cell>
          <cell r="O237">
            <v>1.1000000000000001</v>
          </cell>
          <cell r="P237">
            <v>9.4000000000000004E-3</v>
          </cell>
          <cell r="Q237">
            <v>5.2500000000000003E-3</v>
          </cell>
          <cell r="R237">
            <v>0.16500000000000001</v>
          </cell>
          <cell r="S237">
            <v>0.315</v>
          </cell>
          <cell r="T237">
            <v>2.4799999999999999E-2</v>
          </cell>
        </row>
        <row r="238">
          <cell r="F238">
            <v>1207730</v>
          </cell>
          <cell r="G238" t="str">
            <v>FactorKH.Temp</v>
          </cell>
          <cell r="H238">
            <v>1902.31576532645</v>
          </cell>
          <cell r="K238">
            <v>1207768</v>
          </cell>
          <cell r="L238" t="str">
            <v>VD02</v>
          </cell>
          <cell r="M238">
            <v>0.19600000000000001</v>
          </cell>
          <cell r="N238">
            <v>0.23400000000000001</v>
          </cell>
          <cell r="O238">
            <v>1.01</v>
          </cell>
          <cell r="P238">
            <v>1.0200000000000001E-2</v>
          </cell>
          <cell r="Q238">
            <v>1.15E-3</v>
          </cell>
          <cell r="R238">
            <v>0.17399999999999999</v>
          </cell>
          <cell r="S238">
            <v>0.189</v>
          </cell>
          <cell r="T238">
            <v>3.3700000000000001E-2</v>
          </cell>
        </row>
        <row r="239">
          <cell r="F239">
            <v>1207731</v>
          </cell>
          <cell r="G239" t="str">
            <v>FactorKH.Temp</v>
          </cell>
          <cell r="H239">
            <v>1890.10821292428</v>
          </cell>
          <cell r="K239">
            <v>1207769</v>
          </cell>
          <cell r="L239" t="str">
            <v>VD07</v>
          </cell>
          <cell r="M239">
            <v>3.4299999999999997E-2</v>
          </cell>
          <cell r="N239">
            <v>0.66100000000000003</v>
          </cell>
          <cell r="O239">
            <v>1.49</v>
          </cell>
          <cell r="P239">
            <v>3.5200000000000002E-2</v>
          </cell>
          <cell r="Q239">
            <v>2.8900000000000002E-3</v>
          </cell>
          <cell r="R239">
            <v>18.350000000000001</v>
          </cell>
          <cell r="S239">
            <v>8.5299999999999994</v>
          </cell>
          <cell r="T239">
            <v>1.15E-2</v>
          </cell>
        </row>
        <row r="240">
          <cell r="F240">
            <v>1207732</v>
          </cell>
          <cell r="G240" t="str">
            <v>FactorKH.Temp</v>
          </cell>
          <cell r="H240">
            <v>1898.73828926847</v>
          </cell>
          <cell r="K240">
            <v>1207770</v>
          </cell>
          <cell r="L240" t="str">
            <v>VD05</v>
          </cell>
          <cell r="M240">
            <v>4.3900000000000002E-2</v>
          </cell>
          <cell r="N240">
            <v>0.32100000000000001</v>
          </cell>
          <cell r="O240">
            <v>1.82</v>
          </cell>
          <cell r="P240">
            <v>3.4200000000000001E-2</v>
          </cell>
          <cell r="Q240">
            <v>4.3699999999999998E-3</v>
          </cell>
          <cell r="R240">
            <v>17.149999999999999</v>
          </cell>
          <cell r="S240">
            <v>9.08</v>
          </cell>
          <cell r="T240">
            <v>8.2000000000000007E-3</v>
          </cell>
        </row>
        <row r="241">
          <cell r="F241">
            <v>1207733</v>
          </cell>
          <cell r="G241" t="str">
            <v>FactorKH.Temp</v>
          </cell>
          <cell r="H241">
            <v>1901.8822873367801</v>
          </cell>
          <cell r="K241">
            <v>1207771</v>
          </cell>
          <cell r="L241" t="str">
            <v>VD04</v>
          </cell>
          <cell r="M241">
            <v>3.4500000000000003E-2</v>
          </cell>
          <cell r="N241">
            <v>0.30499999999999999</v>
          </cell>
          <cell r="O241">
            <v>1.41</v>
          </cell>
          <cell r="P241">
            <v>3.3799999999999997E-2</v>
          </cell>
          <cell r="Q241">
            <v>1.97E-3</v>
          </cell>
          <cell r="R241">
            <v>21.37</v>
          </cell>
          <cell r="S241">
            <v>5.38</v>
          </cell>
          <cell r="T241">
            <v>5.0000000000000001E-4</v>
          </cell>
        </row>
        <row r="242">
          <cell r="F242">
            <v>1207734</v>
          </cell>
          <cell r="G242" t="str">
            <v>FactorKH.Temp</v>
          </cell>
          <cell r="H242">
            <v>1890.7207877015901</v>
          </cell>
          <cell r="K242">
            <v>1207772</v>
          </cell>
          <cell r="L242" t="str">
            <v>VD02</v>
          </cell>
          <cell r="M242">
            <v>0.41699999999999998</v>
          </cell>
          <cell r="N242">
            <v>0.16700000000000001</v>
          </cell>
          <cell r="O242">
            <v>0.77400000000000002</v>
          </cell>
          <cell r="P242">
            <v>1.11E-2</v>
          </cell>
          <cell r="Q242">
            <v>1.37E-2</v>
          </cell>
          <cell r="R242">
            <v>0.81299999999999994</v>
          </cell>
          <cell r="S242">
            <v>1.81</v>
          </cell>
          <cell r="T242">
            <v>1.9300000000000001E-2</v>
          </cell>
        </row>
        <row r="243">
          <cell r="F243">
            <v>1207735</v>
          </cell>
          <cell r="G243" t="str">
            <v>FactorKH.Temp</v>
          </cell>
          <cell r="H243">
            <v>1902.59752739178</v>
          </cell>
          <cell r="K243">
            <v>1207773</v>
          </cell>
          <cell r="L243" t="str">
            <v>VD02</v>
          </cell>
          <cell r="M243">
            <v>0.39900000000000002</v>
          </cell>
          <cell r="N243">
            <v>0.17799999999999999</v>
          </cell>
          <cell r="O243">
            <v>0.77100000000000002</v>
          </cell>
          <cell r="P243">
            <v>8.2000000000000007E-3</v>
          </cell>
          <cell r="Q243">
            <v>1.49E-2</v>
          </cell>
          <cell r="R243">
            <v>0.86599999999999999</v>
          </cell>
          <cell r="S243">
            <v>1.84</v>
          </cell>
          <cell r="T243">
            <v>2.3300000000000001E-2</v>
          </cell>
        </row>
        <row r="244">
          <cell r="F244">
            <v>1207735</v>
          </cell>
          <cell r="G244" t="str">
            <v>FactorKH.Temp</v>
          </cell>
          <cell r="H244">
            <v>1902.59752739178</v>
          </cell>
          <cell r="K244">
            <v>1207774</v>
          </cell>
          <cell r="L244" t="str">
            <v>VD03</v>
          </cell>
          <cell r="M244">
            <v>0.41199999999999998</v>
          </cell>
          <cell r="N244">
            <v>0.17799999999999999</v>
          </cell>
          <cell r="O244">
            <v>0.77</v>
          </cell>
          <cell r="P244">
            <v>9.1000000000000004E-3</v>
          </cell>
          <cell r="Q244">
            <v>1.26E-2</v>
          </cell>
          <cell r="R244">
            <v>0.81899999999999995</v>
          </cell>
          <cell r="S244">
            <v>1.79</v>
          </cell>
          <cell r="T244">
            <v>2.2100000000000002E-2</v>
          </cell>
        </row>
        <row r="245">
          <cell r="F245">
            <v>1207736</v>
          </cell>
          <cell r="G245" t="str">
            <v>FactorKH.Temp</v>
          </cell>
          <cell r="H245">
            <v>1865.7945989376799</v>
          </cell>
          <cell r="K245">
            <v>1207775</v>
          </cell>
          <cell r="L245" t="str">
            <v>VD02</v>
          </cell>
          <cell r="M245">
            <v>0.32</v>
          </cell>
          <cell r="N245">
            <v>0.33200000000000002</v>
          </cell>
          <cell r="O245">
            <v>0.93500000000000005</v>
          </cell>
          <cell r="P245">
            <v>6.3E-3</v>
          </cell>
          <cell r="Q245">
            <v>1.7799999999999999E-3</v>
          </cell>
          <cell r="R245">
            <v>0.96599999999999997</v>
          </cell>
          <cell r="S245">
            <v>0.84899999999999998</v>
          </cell>
          <cell r="T245">
            <v>2.2100000000000002E-2</v>
          </cell>
        </row>
        <row r="246">
          <cell r="F246">
            <v>1207737</v>
          </cell>
          <cell r="G246" t="str">
            <v>FactorKH.Temp</v>
          </cell>
          <cell r="H246">
            <v>1887.80462885935</v>
          </cell>
          <cell r="K246">
            <v>1207776</v>
          </cell>
          <cell r="L246" t="str">
            <v>VD02</v>
          </cell>
          <cell r="M246">
            <v>0.41</v>
          </cell>
          <cell r="N246">
            <v>0.185</v>
          </cell>
          <cell r="O246">
            <v>0.88600000000000001</v>
          </cell>
          <cell r="P246">
            <v>1.04E-2</v>
          </cell>
          <cell r="Q246">
            <v>8.3100000000000003E-4</v>
          </cell>
          <cell r="R246">
            <v>0.96</v>
          </cell>
          <cell r="S246">
            <v>0.193</v>
          </cell>
          <cell r="T246">
            <v>2.9000000000000001E-2</v>
          </cell>
        </row>
        <row r="247">
          <cell r="F247">
            <v>1207738</v>
          </cell>
          <cell r="G247" t="str">
            <v>FactorKH.Temp</v>
          </cell>
          <cell r="H247">
            <v>1888.78305860362</v>
          </cell>
          <cell r="K247">
            <v>1207777</v>
          </cell>
          <cell r="L247" t="str">
            <v>VD02</v>
          </cell>
          <cell r="M247">
            <v>0.129</v>
          </cell>
          <cell r="N247">
            <v>0.14599999999999999</v>
          </cell>
          <cell r="O247">
            <v>0.53400000000000003</v>
          </cell>
          <cell r="P247">
            <v>7.3000000000000001E-3</v>
          </cell>
          <cell r="Q247">
            <v>8.5700000000000001E-4</v>
          </cell>
          <cell r="R247">
            <v>2.34</v>
          </cell>
          <cell r="S247">
            <v>0.22500000000000001</v>
          </cell>
          <cell r="T247">
            <v>2.47E-2</v>
          </cell>
        </row>
        <row r="248">
          <cell r="F248">
            <v>1207739</v>
          </cell>
          <cell r="G248" t="str">
            <v>FactorKH.Temp</v>
          </cell>
          <cell r="H248">
            <v>1892.01963044475</v>
          </cell>
          <cell r="K248">
            <v>1207778</v>
          </cell>
          <cell r="L248" t="str">
            <v>VD02</v>
          </cell>
          <cell r="M248">
            <v>0.14799999999999999</v>
          </cell>
          <cell r="N248">
            <v>0.14699999999999999</v>
          </cell>
          <cell r="O248">
            <v>0.54400000000000004</v>
          </cell>
          <cell r="P248">
            <v>6.0000000000000001E-3</v>
          </cell>
          <cell r="Q248">
            <v>1.3799999999999999E-3</v>
          </cell>
          <cell r="R248">
            <v>2.2000000000000002</v>
          </cell>
          <cell r="S248">
            <v>0.20399999999999999</v>
          </cell>
          <cell r="T248">
            <v>2.3E-2</v>
          </cell>
        </row>
        <row r="249">
          <cell r="F249">
            <v>1207740</v>
          </cell>
          <cell r="G249" t="str">
            <v>FactorKH.Temp</v>
          </cell>
          <cell r="H249">
            <v>1887.4182059462901</v>
          </cell>
          <cell r="K249">
            <v>1207779</v>
          </cell>
          <cell r="L249" t="str">
            <v>VD02</v>
          </cell>
          <cell r="M249">
            <v>0.115</v>
          </cell>
          <cell r="N249">
            <v>0.20499999999999999</v>
          </cell>
          <cell r="O249">
            <v>1.1100000000000001</v>
          </cell>
          <cell r="P249">
            <v>1.04E-2</v>
          </cell>
          <cell r="Q249">
            <v>4.5300000000000002E-3</v>
          </cell>
          <cell r="R249">
            <v>0.218</v>
          </cell>
          <cell r="S249">
            <v>0.20899999999999999</v>
          </cell>
          <cell r="T249">
            <v>2.6499999999999999E-2</v>
          </cell>
        </row>
        <row r="250">
          <cell r="F250">
            <v>1207741</v>
          </cell>
          <cell r="G250" t="str">
            <v>FactorKH.Temp</v>
          </cell>
          <cell r="H250">
            <v>1901.8385179474701</v>
          </cell>
          <cell r="K250">
            <v>1207780</v>
          </cell>
          <cell r="L250" t="str">
            <v>VD02</v>
          </cell>
          <cell r="M250">
            <v>9.8299999999999998E-2</v>
          </cell>
          <cell r="N250">
            <v>0.188</v>
          </cell>
          <cell r="O250">
            <v>1.1000000000000001</v>
          </cell>
          <cell r="P250">
            <v>9.4999999999999998E-3</v>
          </cell>
          <cell r="Q250">
            <v>4.62E-3</v>
          </cell>
          <cell r="R250">
            <v>0.25900000000000001</v>
          </cell>
          <cell r="S250">
            <v>0.36</v>
          </cell>
          <cell r="T250">
            <v>2.7300000000000001E-2</v>
          </cell>
        </row>
        <row r="251">
          <cell r="F251">
            <v>1207742</v>
          </cell>
          <cell r="G251" t="str">
            <v>FactorKH.Temp</v>
          </cell>
          <cell r="H251">
            <v>1901.6507105672899</v>
          </cell>
          <cell r="K251">
            <v>1207781</v>
          </cell>
          <cell r="L251" t="str">
            <v>VD02</v>
          </cell>
          <cell r="M251">
            <v>9.6699999999999994E-2</v>
          </cell>
          <cell r="N251">
            <v>0.221</v>
          </cell>
          <cell r="O251">
            <v>1.34</v>
          </cell>
          <cell r="P251">
            <v>1.09E-2</v>
          </cell>
          <cell r="Q251">
            <v>1.81E-3</v>
          </cell>
          <cell r="R251">
            <v>0.19</v>
          </cell>
          <cell r="S251">
            <v>0.376</v>
          </cell>
          <cell r="T251">
            <v>3.6499999999999998E-2</v>
          </cell>
        </row>
        <row r="252">
          <cell r="F252">
            <v>1207743</v>
          </cell>
          <cell r="G252" t="str">
            <v>FactorKH.Temp</v>
          </cell>
          <cell r="H252">
            <v>1891.5884555596199</v>
          </cell>
          <cell r="K252">
            <v>1207782</v>
          </cell>
          <cell r="L252" t="str">
            <v>VD02</v>
          </cell>
          <cell r="M252">
            <v>0.32</v>
          </cell>
          <cell r="N252">
            <v>0.25900000000000001</v>
          </cell>
          <cell r="O252">
            <v>0.58499999999999996</v>
          </cell>
          <cell r="P252">
            <v>8.6E-3</v>
          </cell>
          <cell r="Q252">
            <v>1.06E-3</v>
          </cell>
          <cell r="R252">
            <v>1.08</v>
          </cell>
          <cell r="S252">
            <v>0.23200000000000001</v>
          </cell>
          <cell r="T252">
            <v>2.47E-2</v>
          </cell>
        </row>
        <row r="253">
          <cell r="F253">
            <v>1207744</v>
          </cell>
          <cell r="G253" t="str">
            <v>FactorKH.Temp</v>
          </cell>
          <cell r="H253">
            <v>1899.65924843732</v>
          </cell>
          <cell r="K253">
            <v>1207783</v>
          </cell>
          <cell r="L253" t="str">
            <v>VD02</v>
          </cell>
          <cell r="M253">
            <v>0.42199999999999999</v>
          </cell>
          <cell r="N253">
            <v>0.27800000000000002</v>
          </cell>
          <cell r="O253">
            <v>0.871</v>
          </cell>
          <cell r="P253">
            <v>8.8000000000000005E-3</v>
          </cell>
          <cell r="Q253">
            <v>5.0100000000000003E-4</v>
          </cell>
          <cell r="R253">
            <v>1</v>
          </cell>
          <cell r="S253">
            <v>0.17799999999999999</v>
          </cell>
          <cell r="T253">
            <v>1.6899999999999998E-2</v>
          </cell>
        </row>
        <row r="254">
          <cell r="F254">
            <v>1207745</v>
          </cell>
          <cell r="G254" t="str">
            <v>FactorKH.Temp</v>
          </cell>
          <cell r="H254">
            <v>1895.4461853903699</v>
          </cell>
          <cell r="K254">
            <v>1207784</v>
          </cell>
          <cell r="L254" t="str">
            <v>VD02</v>
          </cell>
          <cell r="M254">
            <v>0.121</v>
          </cell>
          <cell r="N254">
            <v>0.157</v>
          </cell>
          <cell r="O254">
            <v>1.1200000000000001</v>
          </cell>
          <cell r="P254">
            <v>0.01</v>
          </cell>
          <cell r="Q254">
            <v>5.9300000000000004E-3</v>
          </cell>
          <cell r="R254">
            <v>0.21199999999999999</v>
          </cell>
          <cell r="S254">
            <v>0.218</v>
          </cell>
          <cell r="T254">
            <v>2.2700000000000001E-2</v>
          </cell>
        </row>
        <row r="255">
          <cell r="F255">
            <v>1207746</v>
          </cell>
          <cell r="G255" t="str">
            <v>FactorKH.Temp</v>
          </cell>
          <cell r="H255">
            <v>1893.4663357716499</v>
          </cell>
          <cell r="K255">
            <v>1207785</v>
          </cell>
          <cell r="L255" t="str">
            <v>VD02</v>
          </cell>
          <cell r="M255">
            <v>0.121</v>
          </cell>
          <cell r="N255">
            <v>0.19900000000000001</v>
          </cell>
          <cell r="O255">
            <v>1.1000000000000001</v>
          </cell>
          <cell r="P255">
            <v>8.9999999999999993E-3</v>
          </cell>
          <cell r="Q255">
            <v>4.2700000000000004E-3</v>
          </cell>
          <cell r="R255">
            <v>0.128</v>
          </cell>
          <cell r="S255">
            <v>0.19</v>
          </cell>
          <cell r="T255">
            <v>2.9600000000000001E-2</v>
          </cell>
        </row>
        <row r="256">
          <cell r="F256">
            <v>1207747</v>
          </cell>
          <cell r="G256" t="str">
            <v>FactorKH.Temp</v>
          </cell>
          <cell r="H256">
            <v>1893.9979520043</v>
          </cell>
          <cell r="K256">
            <v>1207786</v>
          </cell>
          <cell r="L256" t="str">
            <v>VD04</v>
          </cell>
          <cell r="M256">
            <v>0.115</v>
          </cell>
          <cell r="N256">
            <v>0.26</v>
          </cell>
          <cell r="O256">
            <v>0.68899999999999995</v>
          </cell>
          <cell r="P256">
            <v>2.5000000000000001E-2</v>
          </cell>
          <cell r="Q256">
            <v>1.4499999999999999E-3</v>
          </cell>
          <cell r="R256">
            <v>11.95</v>
          </cell>
          <cell r="S256">
            <v>0.4</v>
          </cell>
          <cell r="T256">
            <v>2.2599999999999999E-2</v>
          </cell>
        </row>
        <row r="257">
          <cell r="F257">
            <v>1207748</v>
          </cell>
          <cell r="G257" t="str">
            <v>FactorKH.Temp</v>
          </cell>
          <cell r="H257">
            <v>1897.5131293311799</v>
          </cell>
          <cell r="K257">
            <v>1207787</v>
          </cell>
          <cell r="L257" t="str">
            <v>VD04</v>
          </cell>
          <cell r="M257">
            <v>0.112</v>
          </cell>
          <cell r="N257">
            <v>0.27800000000000002</v>
          </cell>
          <cell r="O257">
            <v>0.66700000000000004</v>
          </cell>
          <cell r="P257">
            <v>2.3900000000000001E-2</v>
          </cell>
          <cell r="Q257">
            <v>7.2499999999999995E-4</v>
          </cell>
          <cell r="R257">
            <v>11.89</v>
          </cell>
          <cell r="S257">
            <v>0.34399999999999997</v>
          </cell>
          <cell r="T257">
            <v>0.01</v>
          </cell>
        </row>
        <row r="258">
          <cell r="F258">
            <v>1207749</v>
          </cell>
          <cell r="G258" t="str">
            <v>FactorKH.Temp</v>
          </cell>
          <cell r="H258">
            <v>1891.5137058922901</v>
          </cell>
          <cell r="K258">
            <v>1207788</v>
          </cell>
          <cell r="L258" t="str">
            <v>VD02</v>
          </cell>
          <cell r="M258">
            <v>0.40899999999999997</v>
          </cell>
          <cell r="N258">
            <v>0.27400000000000002</v>
          </cell>
          <cell r="O258">
            <v>0.878</v>
          </cell>
          <cell r="P258">
            <v>1.11E-2</v>
          </cell>
          <cell r="Q258">
            <v>1.5100000000000001E-3</v>
          </cell>
          <cell r="R258">
            <v>1.04</v>
          </cell>
          <cell r="S258">
            <v>0.128</v>
          </cell>
          <cell r="T258">
            <v>2.6200000000000001E-2</v>
          </cell>
        </row>
        <row r="259">
          <cell r="F259">
            <v>1207750</v>
          </cell>
          <cell r="G259" t="str">
            <v>FactorKH.Temp</v>
          </cell>
          <cell r="H259">
            <v>1888.1717329962</v>
          </cell>
          <cell r="K259">
            <v>1207789</v>
          </cell>
          <cell r="L259" t="str">
            <v>VD02</v>
          </cell>
          <cell r="M259">
            <v>0.42899999999999999</v>
          </cell>
          <cell r="N259">
            <v>0.28399999999999997</v>
          </cell>
          <cell r="O259">
            <v>0.86499999999999999</v>
          </cell>
          <cell r="P259">
            <v>5.7999999999999996E-3</v>
          </cell>
          <cell r="Q259">
            <v>1.1100000000000001E-3</v>
          </cell>
          <cell r="R259">
            <v>1</v>
          </cell>
          <cell r="S259">
            <v>0.19800000000000001</v>
          </cell>
          <cell r="T259">
            <v>3.4599999999999999E-2</v>
          </cell>
        </row>
        <row r="260">
          <cell r="F260">
            <v>1207751</v>
          </cell>
          <cell r="G260" t="str">
            <v>FactorKH.Temp</v>
          </cell>
          <cell r="H260">
            <v>1883.94677631369</v>
          </cell>
          <cell r="K260">
            <v>1207790</v>
          </cell>
          <cell r="L260" t="str">
            <v>VD02</v>
          </cell>
          <cell r="M260">
            <v>0.42699999999999999</v>
          </cell>
          <cell r="N260">
            <v>0.28299999999999997</v>
          </cell>
          <cell r="O260">
            <v>0.88200000000000001</v>
          </cell>
          <cell r="P260">
            <v>5.4999999999999997E-3</v>
          </cell>
          <cell r="Q260">
            <v>6.2600000000000004E-4</v>
          </cell>
          <cell r="R260">
            <v>1.02</v>
          </cell>
          <cell r="S260">
            <v>0.186</v>
          </cell>
          <cell r="T260">
            <v>2.6599999999999999E-2</v>
          </cell>
        </row>
        <row r="261">
          <cell r="F261">
            <v>1207752</v>
          </cell>
          <cell r="G261" t="str">
            <v>FactorKH.Temp</v>
          </cell>
          <cell r="H261">
            <v>1859.36122002003</v>
          </cell>
          <cell r="K261">
            <v>1207791</v>
          </cell>
          <cell r="L261" t="str">
            <v>VD02</v>
          </cell>
          <cell r="M261">
            <v>0.41599999999999998</v>
          </cell>
          <cell r="N261">
            <v>0.28599999999999998</v>
          </cell>
          <cell r="O261">
            <v>0.86399999999999999</v>
          </cell>
          <cell r="P261">
            <v>8.8000000000000005E-3</v>
          </cell>
          <cell r="Q261">
            <v>5.6300000000000002E-4</v>
          </cell>
          <cell r="R261">
            <v>1.02</v>
          </cell>
          <cell r="S261">
            <v>0.23400000000000001</v>
          </cell>
          <cell r="T261">
            <v>2.6100000000000002E-2</v>
          </cell>
        </row>
        <row r="262">
          <cell r="F262">
            <v>1207753</v>
          </cell>
          <cell r="G262" t="str">
            <v>FactorKH.Temp</v>
          </cell>
          <cell r="H262">
            <v>1902.4192953849799</v>
          </cell>
          <cell r="K262">
            <v>1207792</v>
          </cell>
          <cell r="L262" t="str">
            <v>VD02</v>
          </cell>
          <cell r="M262">
            <v>0.121</v>
          </cell>
          <cell r="N262">
            <v>0.188</v>
          </cell>
          <cell r="O262">
            <v>1.1100000000000001</v>
          </cell>
          <cell r="P262">
            <v>5.1000000000000004E-3</v>
          </cell>
          <cell r="Q262">
            <v>4.2700000000000004E-3</v>
          </cell>
          <cell r="R262">
            <v>0.192</v>
          </cell>
          <cell r="S262">
            <v>0.28999999999999998</v>
          </cell>
          <cell r="T262">
            <v>2.7099999999999999E-2</v>
          </cell>
        </row>
        <row r="263">
          <cell r="F263">
            <v>1207753</v>
          </cell>
          <cell r="G263" t="str">
            <v>FactorKH.Temp</v>
          </cell>
          <cell r="H263">
            <v>1902.4192953849799</v>
          </cell>
          <cell r="K263">
            <v>1207793</v>
          </cell>
          <cell r="L263" t="str">
            <v>VD02</v>
          </cell>
          <cell r="M263">
            <v>0.10100000000000001</v>
          </cell>
          <cell r="N263">
            <v>0.17499999999999999</v>
          </cell>
          <cell r="O263">
            <v>1.1000000000000001</v>
          </cell>
          <cell r="P263">
            <v>0.01</v>
          </cell>
          <cell r="Q263">
            <v>4.7800000000000004E-3</v>
          </cell>
          <cell r="R263">
            <v>0.30299999999999999</v>
          </cell>
          <cell r="S263">
            <v>0.35499999999999998</v>
          </cell>
          <cell r="T263">
            <v>2.8299999999999999E-2</v>
          </cell>
        </row>
        <row r="264">
          <cell r="F264">
            <v>1207753</v>
          </cell>
          <cell r="G264" t="str">
            <v>FactorKH.Temp</v>
          </cell>
          <cell r="H264">
            <v>1879.9184164897199</v>
          </cell>
          <cell r="K264">
            <v>1207794</v>
          </cell>
          <cell r="L264" t="str">
            <v>VD02</v>
          </cell>
          <cell r="M264">
            <v>0.125</v>
          </cell>
          <cell r="N264">
            <v>0.154</v>
          </cell>
          <cell r="O264">
            <v>1.1100000000000001</v>
          </cell>
          <cell r="P264">
            <v>1.0999999999999999E-2</v>
          </cell>
          <cell r="Q264">
            <v>4.96E-3</v>
          </cell>
          <cell r="R264">
            <v>0.23100000000000001</v>
          </cell>
          <cell r="S264">
            <v>0.35799999999999998</v>
          </cell>
          <cell r="T264">
            <v>2.7300000000000001E-2</v>
          </cell>
        </row>
        <row r="265">
          <cell r="F265">
            <v>1207754</v>
          </cell>
          <cell r="G265" t="str">
            <v>FactorKH.Temp</v>
          </cell>
          <cell r="H265">
            <v>1901.1284375007999</v>
          </cell>
          <cell r="K265">
            <v>1207795</v>
          </cell>
          <cell r="L265" t="str">
            <v>VD02</v>
          </cell>
          <cell r="M265">
            <v>0.10299999999999999</v>
          </cell>
          <cell r="N265">
            <v>0.184</v>
          </cell>
          <cell r="O265">
            <v>1.1200000000000001</v>
          </cell>
          <cell r="P265">
            <v>1.09E-2</v>
          </cell>
          <cell r="Q265">
            <v>4.8500000000000001E-3</v>
          </cell>
          <cell r="R265">
            <v>0.255</v>
          </cell>
          <cell r="S265">
            <v>0.30399999999999999</v>
          </cell>
          <cell r="T265">
            <v>2.8899999999999999E-2</v>
          </cell>
        </row>
        <row r="266">
          <cell r="F266">
            <v>1207755</v>
          </cell>
          <cell r="G266" t="str">
            <v>FactorKH.Temp</v>
          </cell>
          <cell r="H266">
            <v>1892.3156601336</v>
          </cell>
          <cell r="K266">
            <v>1207796</v>
          </cell>
          <cell r="L266" t="str">
            <v>VD02</v>
          </cell>
          <cell r="M266">
            <v>0.108</v>
          </cell>
          <cell r="N266">
            <v>0.156</v>
          </cell>
          <cell r="O266">
            <v>1.1100000000000001</v>
          </cell>
          <cell r="P266">
            <v>1.0699999999999999E-2</v>
          </cell>
          <cell r="Q266">
            <v>5.8799999999999998E-3</v>
          </cell>
          <cell r="R266">
            <v>0.23</v>
          </cell>
          <cell r="S266">
            <v>0.373</v>
          </cell>
          <cell r="T266">
            <v>2.4400000000000002E-2</v>
          </cell>
        </row>
        <row r="267">
          <cell r="F267">
            <v>1207756</v>
          </cell>
          <cell r="G267" t="str">
            <v>FactorKH.Temp</v>
          </cell>
          <cell r="H267">
            <v>1891.3356599951101</v>
          </cell>
          <cell r="K267">
            <v>1207797</v>
          </cell>
          <cell r="L267" t="str">
            <v>VD02</v>
          </cell>
          <cell r="M267">
            <v>0.12</v>
          </cell>
          <cell r="N267">
            <v>0.161</v>
          </cell>
          <cell r="O267">
            <v>1.1100000000000001</v>
          </cell>
          <cell r="P267">
            <v>9.7999999999999997E-3</v>
          </cell>
          <cell r="Q267">
            <v>5.1500000000000001E-3</v>
          </cell>
          <cell r="R267">
            <v>0.16400000000000001</v>
          </cell>
          <cell r="S267">
            <v>0.35399999999999998</v>
          </cell>
          <cell r="T267">
            <v>2.7400000000000001E-2</v>
          </cell>
        </row>
        <row r="268">
          <cell r="F268">
            <v>1207757</v>
          </cell>
          <cell r="G268" t="str">
            <v>FactorKH.Temp</v>
          </cell>
          <cell r="H268">
            <v>1873.18134670475</v>
          </cell>
          <cell r="K268">
            <v>1207798</v>
          </cell>
          <cell r="L268" t="str">
            <v>VD02</v>
          </cell>
          <cell r="M268">
            <v>0.31900000000000001</v>
          </cell>
          <cell r="N268">
            <v>0.311</v>
          </cell>
          <cell r="O268">
            <v>0.91700000000000004</v>
          </cell>
          <cell r="P268">
            <v>9.4999999999999998E-3</v>
          </cell>
          <cell r="Q268">
            <v>4.2700000000000002E-4</v>
          </cell>
          <cell r="R268">
            <v>0.97599999999999998</v>
          </cell>
          <cell r="S268">
            <v>0.878</v>
          </cell>
          <cell r="T268">
            <v>2.4899999999999999E-2</v>
          </cell>
        </row>
        <row r="269">
          <cell r="F269">
            <v>1207758</v>
          </cell>
          <cell r="G269" t="str">
            <v>FactorKH.Temp</v>
          </cell>
          <cell r="H269">
            <v>1850.42005405536</v>
          </cell>
          <cell r="K269">
            <v>1207799</v>
          </cell>
          <cell r="L269" t="str">
            <v>VD02</v>
          </cell>
          <cell r="M269">
            <v>9.7199999999999995E-2</v>
          </cell>
          <cell r="N269">
            <v>0.15</v>
          </cell>
          <cell r="O269">
            <v>1.1000000000000001</v>
          </cell>
          <cell r="P269">
            <v>1.23E-2</v>
          </cell>
          <cell r="Q269">
            <v>4.6899999999999997E-3</v>
          </cell>
          <cell r="R269">
            <v>0.28199999999999997</v>
          </cell>
          <cell r="S269">
            <v>0.34</v>
          </cell>
          <cell r="T269">
            <v>3.0499999999999999E-2</v>
          </cell>
        </row>
        <row r="270">
          <cell r="F270">
            <v>1207759</v>
          </cell>
          <cell r="G270" t="str">
            <v>FactorKH.Temp</v>
          </cell>
          <cell r="H270">
            <v>1846.7783774081499</v>
          </cell>
          <cell r="K270">
            <v>1207800</v>
          </cell>
          <cell r="L270" t="str">
            <v>VD03</v>
          </cell>
          <cell r="M270">
            <v>0.34399999999999997</v>
          </cell>
          <cell r="N270">
            <v>0.21199999999999999</v>
          </cell>
          <cell r="O270">
            <v>0.64300000000000002</v>
          </cell>
          <cell r="P270">
            <v>8.6999999999999994E-3</v>
          </cell>
          <cell r="Q270">
            <v>1.6799999999999999E-2</v>
          </cell>
          <cell r="R270">
            <v>0.12</v>
          </cell>
          <cell r="S270">
            <v>0.13400000000000001</v>
          </cell>
          <cell r="T270">
            <v>2.1999999999999999E-2</v>
          </cell>
        </row>
        <row r="271">
          <cell r="F271">
            <v>1207760</v>
          </cell>
          <cell r="G271" t="str">
            <v>FactorKH.Temp</v>
          </cell>
          <cell r="H271">
            <v>1858.00185552273</v>
          </cell>
          <cell r="K271">
            <v>1207801</v>
          </cell>
          <cell r="L271" t="str">
            <v>VD02</v>
          </cell>
          <cell r="M271">
            <v>0.16300000000000001</v>
          </cell>
          <cell r="N271">
            <v>0.18099999999999999</v>
          </cell>
          <cell r="O271">
            <v>1.1100000000000001</v>
          </cell>
          <cell r="P271">
            <v>9.4000000000000004E-3</v>
          </cell>
          <cell r="Q271">
            <v>2.0899999999999998E-3</v>
          </cell>
          <cell r="R271">
            <v>0.13300000000000001</v>
          </cell>
          <cell r="S271">
            <v>0.26900000000000002</v>
          </cell>
          <cell r="T271">
            <v>3.3500000000000002E-2</v>
          </cell>
        </row>
        <row r="272">
          <cell r="F272">
            <v>1207761</v>
          </cell>
          <cell r="G272" t="str">
            <v>FactorKH.Temp</v>
          </cell>
          <cell r="H272">
            <v>1866.67895063422</v>
          </cell>
          <cell r="K272">
            <v>1207802</v>
          </cell>
          <cell r="L272" t="str">
            <v>VD02</v>
          </cell>
          <cell r="M272">
            <v>0.20499999999999999</v>
          </cell>
          <cell r="N272">
            <v>0.16300000000000001</v>
          </cell>
          <cell r="O272">
            <v>0.82</v>
          </cell>
          <cell r="P272">
            <v>9.2999999999999992E-3</v>
          </cell>
          <cell r="Q272">
            <v>1.7100000000000001E-2</v>
          </cell>
          <cell r="R272">
            <v>0.13</v>
          </cell>
          <cell r="S272">
            <v>0.185</v>
          </cell>
          <cell r="T272">
            <v>3.0099999999999998E-2</v>
          </cell>
        </row>
        <row r="273">
          <cell r="F273">
            <v>1207762</v>
          </cell>
          <cell r="G273" t="str">
            <v>FactorKH.Temp</v>
          </cell>
          <cell r="H273">
            <v>1886.11947663976</v>
          </cell>
          <cell r="K273">
            <v>1207803</v>
          </cell>
          <cell r="L273" t="str">
            <v>VD02</v>
          </cell>
          <cell r="M273">
            <v>6.8900000000000003E-2</v>
          </cell>
          <cell r="N273">
            <v>0.20499999999999999</v>
          </cell>
          <cell r="O273">
            <v>1.32</v>
          </cell>
          <cell r="P273">
            <v>8.0000000000000002E-3</v>
          </cell>
          <cell r="Q273">
            <v>6.3199999999999997E-4</v>
          </cell>
          <cell r="R273">
            <v>0.16400000000000001</v>
          </cell>
          <cell r="S273">
            <v>0.91300000000000003</v>
          </cell>
          <cell r="T273">
            <v>3.3000000000000002E-2</v>
          </cell>
        </row>
        <row r="274">
          <cell r="F274">
            <v>1207762</v>
          </cell>
          <cell r="G274" t="str">
            <v>FactorKH.Temp</v>
          </cell>
          <cell r="H274">
            <v>1886.11947663976</v>
          </cell>
          <cell r="K274">
            <v>1207804</v>
          </cell>
          <cell r="L274" t="str">
            <v>VD02</v>
          </cell>
          <cell r="M274">
            <v>0.32100000000000001</v>
          </cell>
          <cell r="N274">
            <v>0.26500000000000001</v>
          </cell>
          <cell r="O274">
            <v>0.57599999999999996</v>
          </cell>
          <cell r="P274">
            <v>6.1999999999999998E-3</v>
          </cell>
          <cell r="Q274">
            <v>1.75E-3</v>
          </cell>
          <cell r="R274">
            <v>1.08</v>
          </cell>
          <cell r="S274">
            <v>0.23300000000000001</v>
          </cell>
          <cell r="T274">
            <v>2.01E-2</v>
          </cell>
        </row>
        <row r="275">
          <cell r="F275">
            <v>1207763</v>
          </cell>
          <cell r="G275" t="str">
            <v>FactorKH.Temp</v>
          </cell>
          <cell r="H275">
            <v>1896.6374617838101</v>
          </cell>
          <cell r="K275">
            <v>1207805</v>
          </cell>
          <cell r="L275" t="str">
            <v>VD03</v>
          </cell>
          <cell r="M275">
            <v>0.32600000000000001</v>
          </cell>
          <cell r="N275">
            <v>0.32400000000000001</v>
          </cell>
          <cell r="O275">
            <v>0.92500000000000004</v>
          </cell>
          <cell r="P275">
            <v>5.8999999999999999E-3</v>
          </cell>
          <cell r="Q275">
            <v>1.4E-3</v>
          </cell>
          <cell r="R275">
            <v>0.92800000000000005</v>
          </cell>
          <cell r="S275">
            <v>0.84799999999999998</v>
          </cell>
          <cell r="T275">
            <v>2.2200000000000001E-2</v>
          </cell>
        </row>
        <row r="276">
          <cell r="F276">
            <v>1207764</v>
          </cell>
          <cell r="G276" t="str">
            <v>FactorKH.Temp</v>
          </cell>
          <cell r="H276">
            <v>1899.34341915099</v>
          </cell>
          <cell r="K276">
            <v>1207806</v>
          </cell>
          <cell r="L276" t="str">
            <v>VD03</v>
          </cell>
          <cell r="M276">
            <v>0.33</v>
          </cell>
          <cell r="N276">
            <v>0.32300000000000001</v>
          </cell>
          <cell r="O276">
            <v>0.91400000000000003</v>
          </cell>
          <cell r="P276">
            <v>8.6E-3</v>
          </cell>
          <cell r="Q276">
            <v>3.1E-4</v>
          </cell>
          <cell r="R276">
            <v>0.92900000000000005</v>
          </cell>
          <cell r="S276">
            <v>0.85299999999999998</v>
          </cell>
          <cell r="T276">
            <v>2.5399999999999999E-2</v>
          </cell>
        </row>
        <row r="277">
          <cell r="F277">
            <v>1207765</v>
          </cell>
          <cell r="G277" t="str">
            <v>FactorKH.Temp</v>
          </cell>
          <cell r="H277">
            <v>1893.8774052136</v>
          </cell>
          <cell r="K277">
            <v>1207807</v>
          </cell>
          <cell r="L277" t="str">
            <v>VD02</v>
          </cell>
          <cell r="M277">
            <v>0.108</v>
          </cell>
          <cell r="N277">
            <v>0.193</v>
          </cell>
          <cell r="O277">
            <v>1.1000000000000001</v>
          </cell>
          <cell r="P277">
            <v>1.04E-2</v>
          </cell>
          <cell r="Q277">
            <v>6.0000000000000001E-3</v>
          </cell>
          <cell r="R277">
            <v>0.26800000000000002</v>
          </cell>
          <cell r="S277">
            <v>0.27</v>
          </cell>
          <cell r="T277">
            <v>2.5399999999999999E-2</v>
          </cell>
        </row>
        <row r="278">
          <cell r="F278">
            <v>1207766</v>
          </cell>
          <cell r="G278" t="str">
            <v>FactorKH.Temp</v>
          </cell>
          <cell r="H278">
            <v>1894.25205903914</v>
          </cell>
          <cell r="K278">
            <v>1207808</v>
          </cell>
          <cell r="L278" t="str">
            <v>VD02</v>
          </cell>
          <cell r="M278">
            <v>0.11700000000000001</v>
          </cell>
          <cell r="N278">
            <v>0.186</v>
          </cell>
          <cell r="O278">
            <v>1.1000000000000001</v>
          </cell>
          <cell r="P278">
            <v>8.3000000000000001E-3</v>
          </cell>
          <cell r="Q278">
            <v>5.7800000000000004E-3</v>
          </cell>
          <cell r="R278">
            <v>0.183</v>
          </cell>
          <cell r="S278">
            <v>0.29599999999999999</v>
          </cell>
          <cell r="T278">
            <v>2.7E-2</v>
          </cell>
        </row>
        <row r="279">
          <cell r="F279">
            <v>1207767</v>
          </cell>
          <cell r="G279" t="str">
            <v>FactorKH.Temp</v>
          </cell>
          <cell r="H279">
            <v>1898.6988409677199</v>
          </cell>
          <cell r="K279">
            <v>1207809</v>
          </cell>
          <cell r="L279" t="str">
            <v>VD02</v>
          </cell>
          <cell r="M279">
            <v>0.11700000000000001</v>
          </cell>
          <cell r="N279">
            <v>0.19500000000000001</v>
          </cell>
          <cell r="O279">
            <v>1.1100000000000001</v>
          </cell>
          <cell r="P279">
            <v>8.8999999999999999E-3</v>
          </cell>
          <cell r="Q279">
            <v>5.4200000000000003E-3</v>
          </cell>
          <cell r="R279">
            <v>0.17</v>
          </cell>
          <cell r="S279">
            <v>0.26700000000000002</v>
          </cell>
          <cell r="T279">
            <v>2.8400000000000002E-2</v>
          </cell>
        </row>
        <row r="280">
          <cell r="F280">
            <v>1207768</v>
          </cell>
          <cell r="G280" t="str">
            <v>FactorKH.Temp</v>
          </cell>
          <cell r="H280">
            <v>1882.2671699346799</v>
          </cell>
          <cell r="K280">
            <v>1207810</v>
          </cell>
          <cell r="L280" t="str">
            <v>VD04</v>
          </cell>
          <cell r="M280">
            <v>0.32500000000000001</v>
          </cell>
          <cell r="N280">
            <v>0.30399999999999999</v>
          </cell>
          <cell r="O280">
            <v>0.59799999999999998</v>
          </cell>
          <cell r="P280">
            <v>8.6E-3</v>
          </cell>
          <cell r="Q280">
            <v>9.0799999999999995E-4</v>
          </cell>
          <cell r="R280">
            <v>1.06</v>
          </cell>
          <cell r="S280">
            <v>0.222</v>
          </cell>
          <cell r="T280">
            <v>2.4400000000000002E-2</v>
          </cell>
        </row>
        <row r="281">
          <cell r="F281">
            <v>1207769</v>
          </cell>
          <cell r="G281" t="str">
            <v>FactorKH.Temp</v>
          </cell>
          <cell r="H281">
            <v>1851.40561928789</v>
          </cell>
          <cell r="K281">
            <v>1207811</v>
          </cell>
          <cell r="L281" t="str">
            <v>VD02</v>
          </cell>
          <cell r="M281">
            <v>0.316</v>
          </cell>
          <cell r="N281">
            <v>0.3</v>
          </cell>
          <cell r="O281">
            <v>0.59499999999999997</v>
          </cell>
          <cell r="P281">
            <v>7.7999999999999996E-3</v>
          </cell>
          <cell r="Q281">
            <v>1.41E-3</v>
          </cell>
          <cell r="R281">
            <v>1.06</v>
          </cell>
          <cell r="S281">
            <v>0.222</v>
          </cell>
          <cell r="T281">
            <v>2.7300000000000001E-2</v>
          </cell>
        </row>
        <row r="282">
          <cell r="F282">
            <v>1207770</v>
          </cell>
          <cell r="G282" t="str">
            <v>FactorKH.Temp</v>
          </cell>
          <cell r="H282">
            <v>1848.118530514</v>
          </cell>
          <cell r="K282">
            <v>1207812</v>
          </cell>
          <cell r="L282" t="str">
            <v>VD02</v>
          </cell>
          <cell r="M282">
            <v>0.41299999999999998</v>
          </cell>
          <cell r="N282">
            <v>0.20599999999999999</v>
          </cell>
          <cell r="O282">
            <v>0.876</v>
          </cell>
          <cell r="P282">
            <v>1.03E-2</v>
          </cell>
          <cell r="Q282">
            <v>1.6000000000000001E-3</v>
          </cell>
          <cell r="R282">
            <v>0.96699999999999997</v>
          </cell>
          <cell r="S282">
            <v>0.20499999999999999</v>
          </cell>
          <cell r="T282">
            <v>2.5600000000000001E-2</v>
          </cell>
        </row>
        <row r="283">
          <cell r="F283">
            <v>1207771</v>
          </cell>
          <cell r="G283" t="str">
            <v>FactorKH.Temp</v>
          </cell>
          <cell r="H283">
            <v>1930.54643004991</v>
          </cell>
          <cell r="K283">
            <v>1207813</v>
          </cell>
          <cell r="L283" t="str">
            <v>VD03</v>
          </cell>
          <cell r="M283">
            <v>0.40899999999999997</v>
          </cell>
          <cell r="N283">
            <v>0.21099999999999999</v>
          </cell>
          <cell r="O283">
            <v>0.86599999999999999</v>
          </cell>
          <cell r="P283">
            <v>9.9000000000000008E-3</v>
          </cell>
          <cell r="Q283">
            <v>1.4400000000000001E-3</v>
          </cell>
          <cell r="R283">
            <v>0.95399999999999996</v>
          </cell>
          <cell r="S283">
            <v>0.20499999999999999</v>
          </cell>
          <cell r="T283">
            <v>2.98E-2</v>
          </cell>
        </row>
        <row r="284">
          <cell r="F284">
            <v>1207771</v>
          </cell>
          <cell r="G284" t="str">
            <v>FactorKH.Temp</v>
          </cell>
          <cell r="H284">
            <v>1930.54643004991</v>
          </cell>
          <cell r="K284">
            <v>1207814</v>
          </cell>
          <cell r="L284" t="str">
            <v>VD03</v>
          </cell>
          <cell r="M284">
            <v>0.33100000000000002</v>
          </cell>
          <cell r="N284">
            <v>0.33800000000000002</v>
          </cell>
          <cell r="O284">
            <v>0.93400000000000005</v>
          </cell>
          <cell r="P284">
            <v>7.1999999999999998E-3</v>
          </cell>
          <cell r="Q284">
            <v>7.0399999999999998E-4</v>
          </cell>
          <cell r="R284">
            <v>0.94199999999999995</v>
          </cell>
          <cell r="S284">
            <v>0.86599999999999999</v>
          </cell>
          <cell r="T284">
            <v>2.3599999999999999E-2</v>
          </cell>
        </row>
        <row r="285">
          <cell r="F285">
            <v>1207771</v>
          </cell>
          <cell r="G285" t="str">
            <v>FactorKH.Temp</v>
          </cell>
          <cell r="H285">
            <v>1930.54643004991</v>
          </cell>
          <cell r="K285">
            <v>1207815</v>
          </cell>
          <cell r="L285" t="str">
            <v>VD02</v>
          </cell>
          <cell r="M285">
            <v>0.32100000000000001</v>
          </cell>
          <cell r="N285">
            <v>0.30399999999999999</v>
          </cell>
          <cell r="O285">
            <v>0.92700000000000005</v>
          </cell>
          <cell r="P285">
            <v>7.7999999999999996E-3</v>
          </cell>
          <cell r="Q285">
            <v>7.1299999999999998E-4</v>
          </cell>
          <cell r="R285">
            <v>0.93799999999999994</v>
          </cell>
          <cell r="S285">
            <v>0.85599999999999998</v>
          </cell>
          <cell r="T285">
            <v>2.1899999999999999E-2</v>
          </cell>
        </row>
        <row r="286">
          <cell r="F286">
            <v>1207771</v>
          </cell>
          <cell r="G286" t="str">
            <v>FactorKH.Temp</v>
          </cell>
          <cell r="H286">
            <v>1930.54643004991</v>
          </cell>
          <cell r="K286">
            <v>1207816</v>
          </cell>
          <cell r="L286" t="str">
            <v>VD02</v>
          </cell>
          <cell r="M286">
            <v>0.32700000000000001</v>
          </cell>
          <cell r="N286">
            <v>0.28599999999999998</v>
          </cell>
          <cell r="O286">
            <v>0.89600000000000002</v>
          </cell>
          <cell r="P286">
            <v>6.3E-3</v>
          </cell>
          <cell r="Q286">
            <v>7.7899999999999996E-4</v>
          </cell>
          <cell r="R286">
            <v>0.94399999999999995</v>
          </cell>
          <cell r="S286">
            <v>0.85099999999999998</v>
          </cell>
          <cell r="T286">
            <v>2.6499999999999999E-2</v>
          </cell>
        </row>
        <row r="287">
          <cell r="F287">
            <v>1207771</v>
          </cell>
          <cell r="G287" t="str">
            <v>FactorKH.Temp</v>
          </cell>
          <cell r="H287">
            <v>1898.80695695074</v>
          </cell>
          <cell r="K287">
            <v>1207817</v>
          </cell>
          <cell r="L287" t="str">
            <v>VD04</v>
          </cell>
          <cell r="M287">
            <v>0.112</v>
          </cell>
          <cell r="N287">
            <v>0.34499999999999997</v>
          </cell>
          <cell r="O287">
            <v>0.69099999999999995</v>
          </cell>
          <cell r="P287">
            <v>2.5000000000000001E-2</v>
          </cell>
          <cell r="Q287">
            <v>1.6000000000000001E-3</v>
          </cell>
          <cell r="R287">
            <v>11.76</v>
          </cell>
          <cell r="S287">
            <v>0.40699999999999997</v>
          </cell>
          <cell r="T287">
            <v>2.0400000000000001E-2</v>
          </cell>
        </row>
        <row r="288">
          <cell r="F288">
            <v>1207771</v>
          </cell>
          <cell r="G288" t="str">
            <v>FactorKH.Temp</v>
          </cell>
          <cell r="H288">
            <v>1898.80695695074</v>
          </cell>
          <cell r="K288">
            <v>1207818</v>
          </cell>
          <cell r="L288" t="str">
            <v>VD03</v>
          </cell>
          <cell r="M288">
            <v>0.41199999999999998</v>
          </cell>
          <cell r="N288">
            <v>0.192</v>
          </cell>
          <cell r="O288">
            <v>0.86599999999999999</v>
          </cell>
          <cell r="P288">
            <v>1.0500000000000001E-2</v>
          </cell>
          <cell r="Q288">
            <v>1.91E-3</v>
          </cell>
          <cell r="R288">
            <v>0.97899999999999998</v>
          </cell>
          <cell r="S288">
            <v>0.21199999999999999</v>
          </cell>
          <cell r="T288">
            <v>2.5399999999999999E-2</v>
          </cell>
        </row>
        <row r="289">
          <cell r="F289">
            <v>1207771</v>
          </cell>
          <cell r="G289" t="str">
            <v>FactorKH.Temp</v>
          </cell>
          <cell r="H289">
            <v>1824.9725649536499</v>
          </cell>
          <cell r="K289">
            <v>1207819</v>
          </cell>
          <cell r="L289" t="str">
            <v>VD06</v>
          </cell>
          <cell r="M289">
            <v>0.41399999999999998</v>
          </cell>
          <cell r="N289">
            <v>0.182</v>
          </cell>
          <cell r="O289">
            <v>0.86299999999999999</v>
          </cell>
          <cell r="P289">
            <v>1.15E-2</v>
          </cell>
          <cell r="Q289">
            <v>1.8500000000000001E-3</v>
          </cell>
          <cell r="R289">
            <v>0.96199999999999997</v>
          </cell>
          <cell r="S289">
            <v>0.193</v>
          </cell>
          <cell r="T289">
            <v>2.53E-2</v>
          </cell>
        </row>
        <row r="290">
          <cell r="F290">
            <v>1207772</v>
          </cell>
          <cell r="G290" t="str">
            <v>FactorKH.Temp</v>
          </cell>
          <cell r="H290">
            <v>1854.20823277524</v>
          </cell>
          <cell r="K290">
            <v>1207820</v>
          </cell>
          <cell r="L290" t="str">
            <v>VD02</v>
          </cell>
          <cell r="M290">
            <v>0.16</v>
          </cell>
          <cell r="N290">
            <v>0.16600000000000001</v>
          </cell>
          <cell r="O290">
            <v>1.1299999999999999</v>
          </cell>
          <cell r="P290">
            <v>8.6999999999999994E-3</v>
          </cell>
          <cell r="Q290">
            <v>9.4899999999999997E-4</v>
          </cell>
          <cell r="R290">
            <v>0.17899999999999999</v>
          </cell>
          <cell r="S290">
            <v>0.18</v>
          </cell>
          <cell r="T290">
            <v>2.63E-2</v>
          </cell>
        </row>
        <row r="291">
          <cell r="F291">
            <v>1207773</v>
          </cell>
          <cell r="G291" t="str">
            <v>FactorKH.Temp</v>
          </cell>
          <cell r="H291">
            <v>1847.3906183495401</v>
          </cell>
          <cell r="K291">
            <v>1207821</v>
          </cell>
          <cell r="L291" t="str">
            <v>VD02</v>
          </cell>
          <cell r="M291">
            <v>0.11799999999999999</v>
          </cell>
          <cell r="N291">
            <v>0.20399999999999999</v>
          </cell>
          <cell r="O291">
            <v>1.1399999999999999</v>
          </cell>
          <cell r="P291">
            <v>8.3999999999999995E-3</v>
          </cell>
          <cell r="Q291">
            <v>6.4700000000000001E-3</v>
          </cell>
          <cell r="R291">
            <v>0.252</v>
          </cell>
          <cell r="S291">
            <v>0.14299999999999999</v>
          </cell>
          <cell r="T291">
            <v>2.1600000000000001E-2</v>
          </cell>
        </row>
        <row r="292">
          <cell r="F292">
            <v>1207774</v>
          </cell>
          <cell r="G292" t="str">
            <v>FactorKH.Temp</v>
          </cell>
          <cell r="H292">
            <v>1857.5396080308899</v>
          </cell>
          <cell r="K292">
            <v>1207822</v>
          </cell>
          <cell r="L292" t="str">
            <v>VD02</v>
          </cell>
          <cell r="M292">
            <v>0.17799999999999999</v>
          </cell>
          <cell r="N292">
            <v>0.28999999999999998</v>
          </cell>
          <cell r="O292">
            <v>1.37</v>
          </cell>
          <cell r="P292">
            <v>1.38E-2</v>
          </cell>
          <cell r="Q292">
            <v>1.2800000000000001E-2</v>
          </cell>
          <cell r="R292">
            <v>0.17699999999999999</v>
          </cell>
          <cell r="S292">
            <v>0.187</v>
          </cell>
          <cell r="T292">
            <v>3.85E-2</v>
          </cell>
        </row>
        <row r="293">
          <cell r="F293">
            <v>1207775</v>
          </cell>
          <cell r="G293" t="str">
            <v>FactorKH.Temp</v>
          </cell>
          <cell r="H293">
            <v>1879.1407905480501</v>
          </cell>
          <cell r="K293">
            <v>1207823</v>
          </cell>
          <cell r="L293" t="str">
            <v>VD02</v>
          </cell>
          <cell r="M293">
            <v>0.11</v>
          </cell>
          <cell r="N293">
            <v>0.20200000000000001</v>
          </cell>
          <cell r="O293">
            <v>1.1000000000000001</v>
          </cell>
          <cell r="P293">
            <v>1.09E-2</v>
          </cell>
          <cell r="Q293">
            <v>5.2599999999999999E-3</v>
          </cell>
          <cell r="R293">
            <v>0.19600000000000001</v>
          </cell>
          <cell r="S293">
            <v>0.34499999999999997</v>
          </cell>
          <cell r="T293">
            <v>2.6599999999999999E-2</v>
          </cell>
        </row>
        <row r="294">
          <cell r="F294">
            <v>1207776</v>
          </cell>
          <cell r="G294" t="str">
            <v>FactorKH.Temp</v>
          </cell>
          <cell r="H294">
            <v>1858.2987629137499</v>
          </cell>
          <cell r="K294">
            <v>1207824</v>
          </cell>
          <cell r="L294" t="str">
            <v>VD02</v>
          </cell>
          <cell r="M294">
            <v>9.5100000000000004E-2</v>
          </cell>
          <cell r="N294">
            <v>0.20499999999999999</v>
          </cell>
          <cell r="O294">
            <v>1.1000000000000001</v>
          </cell>
          <cell r="P294">
            <v>1.21E-2</v>
          </cell>
          <cell r="Q294">
            <v>5.1000000000000004E-3</v>
          </cell>
          <cell r="R294">
            <v>0.26200000000000001</v>
          </cell>
          <cell r="S294">
            <v>0.46500000000000002</v>
          </cell>
          <cell r="T294">
            <v>2.6800000000000001E-2</v>
          </cell>
        </row>
        <row r="295">
          <cell r="F295">
            <v>1207777</v>
          </cell>
          <cell r="G295" t="str">
            <v>FactorKH.Temp</v>
          </cell>
          <cell r="H295">
            <v>1877.79769816885</v>
          </cell>
          <cell r="K295">
            <v>1207825</v>
          </cell>
          <cell r="L295" t="str">
            <v>VD02</v>
          </cell>
          <cell r="M295">
            <v>0.105</v>
          </cell>
          <cell r="N295">
            <v>0.16700000000000001</v>
          </cell>
          <cell r="O295">
            <v>1.1000000000000001</v>
          </cell>
          <cell r="P295">
            <v>1.21E-2</v>
          </cell>
          <cell r="Q295">
            <v>5.4400000000000004E-3</v>
          </cell>
          <cell r="R295">
            <v>0.24099999999999999</v>
          </cell>
          <cell r="S295">
            <v>0.34300000000000003</v>
          </cell>
          <cell r="T295">
            <v>2.29E-2</v>
          </cell>
        </row>
        <row r="296">
          <cell r="F296">
            <v>1207778</v>
          </cell>
          <cell r="G296" t="str">
            <v>FactorKH.Temp</v>
          </cell>
          <cell r="H296">
            <v>1885.7760873372899</v>
          </cell>
          <cell r="K296">
            <v>1207826</v>
          </cell>
          <cell r="L296" t="str">
            <v>VD02</v>
          </cell>
          <cell r="M296">
            <v>0.47399999999999998</v>
          </cell>
          <cell r="N296">
            <v>0.182</v>
          </cell>
          <cell r="O296">
            <v>0.66300000000000003</v>
          </cell>
          <cell r="P296">
            <v>1.0200000000000001E-2</v>
          </cell>
          <cell r="Q296">
            <v>1.2899999999999999E-3</v>
          </cell>
          <cell r="R296">
            <v>0.126</v>
          </cell>
          <cell r="S296">
            <v>0.20599999999999999</v>
          </cell>
          <cell r="T296">
            <v>2.64E-2</v>
          </cell>
        </row>
        <row r="297">
          <cell r="F297">
            <v>1207779</v>
          </cell>
          <cell r="G297" t="str">
            <v>FactorKH.Temp</v>
          </cell>
          <cell r="H297">
            <v>1885.1074541117</v>
          </cell>
          <cell r="K297">
            <v>1207827</v>
          </cell>
          <cell r="L297" t="str">
            <v>VD02</v>
          </cell>
          <cell r="M297">
            <v>0.46500000000000002</v>
          </cell>
          <cell r="N297">
            <v>0.19700000000000001</v>
          </cell>
          <cell r="O297">
            <v>0.66300000000000003</v>
          </cell>
          <cell r="P297">
            <v>9.5999999999999992E-3</v>
          </cell>
          <cell r="Q297">
            <v>1.98E-3</v>
          </cell>
          <cell r="R297">
            <v>0.13900000000000001</v>
          </cell>
          <cell r="S297">
            <v>0.20499999999999999</v>
          </cell>
          <cell r="T297">
            <v>2.8899999999999999E-2</v>
          </cell>
        </row>
        <row r="298">
          <cell r="F298">
            <v>1207780</v>
          </cell>
          <cell r="G298" t="str">
            <v>FactorKH.Temp</v>
          </cell>
          <cell r="H298">
            <v>1888.1644371064599</v>
          </cell>
          <cell r="K298">
            <v>1207828</v>
          </cell>
          <cell r="L298" t="str">
            <v>VD02</v>
          </cell>
          <cell r="M298">
            <v>0.11799999999999999</v>
          </cell>
          <cell r="N298">
            <v>0.14599999999999999</v>
          </cell>
          <cell r="O298">
            <v>1.1000000000000001</v>
          </cell>
          <cell r="P298">
            <v>1.0500000000000001E-2</v>
          </cell>
          <cell r="Q298">
            <v>4.8700000000000002E-3</v>
          </cell>
          <cell r="R298">
            <v>0.16900000000000001</v>
          </cell>
          <cell r="S298">
            <v>0.35099999999999998</v>
          </cell>
          <cell r="T298">
            <v>2.8199999999999999E-2</v>
          </cell>
        </row>
        <row r="299">
          <cell r="F299">
            <v>1207781</v>
          </cell>
          <cell r="G299" t="str">
            <v>FactorKH.Temp</v>
          </cell>
          <cell r="H299">
            <v>1904.6396484352199</v>
          </cell>
          <cell r="K299">
            <v>1207829</v>
          </cell>
          <cell r="L299" t="str">
            <v>VD02</v>
          </cell>
          <cell r="M299">
            <v>0.78</v>
          </cell>
          <cell r="N299">
            <v>0.16900000000000001</v>
          </cell>
          <cell r="O299">
            <v>0.75</v>
          </cell>
          <cell r="P299">
            <v>1.03E-2</v>
          </cell>
          <cell r="Q299">
            <v>1.34E-2</v>
          </cell>
          <cell r="R299">
            <v>0.13</v>
          </cell>
          <cell r="S299">
            <v>0.18099999999999999</v>
          </cell>
          <cell r="T299">
            <v>1.61E-2</v>
          </cell>
        </row>
        <row r="300">
          <cell r="F300">
            <v>1207782</v>
          </cell>
          <cell r="G300" t="str">
            <v>FactorKH.Temp</v>
          </cell>
          <cell r="H300">
            <v>1887.3214123177399</v>
          </cell>
          <cell r="K300">
            <v>1207830</v>
          </cell>
          <cell r="L300" t="str">
            <v>VD03</v>
          </cell>
          <cell r="M300">
            <v>0.184</v>
          </cell>
          <cell r="N300">
            <v>0.17</v>
          </cell>
          <cell r="O300">
            <v>0.437</v>
          </cell>
          <cell r="P300">
            <v>5.7000000000000002E-3</v>
          </cell>
          <cell r="Q300">
            <v>1.66E-2</v>
          </cell>
          <cell r="R300">
            <v>0.13100000000000001</v>
          </cell>
          <cell r="S300">
            <v>0.41599999999999998</v>
          </cell>
          <cell r="T300">
            <v>2.23E-2</v>
          </cell>
        </row>
        <row r="301">
          <cell r="F301">
            <v>1207782</v>
          </cell>
          <cell r="G301" t="str">
            <v>FactorKH.Temp</v>
          </cell>
          <cell r="H301">
            <v>1887.3214123177399</v>
          </cell>
          <cell r="K301">
            <v>1207831</v>
          </cell>
          <cell r="L301" t="str">
            <v>VD02</v>
          </cell>
          <cell r="M301">
            <v>0.157</v>
          </cell>
          <cell r="N301">
            <v>0.17499999999999999</v>
          </cell>
          <cell r="O301">
            <v>1.1000000000000001</v>
          </cell>
          <cell r="P301">
            <v>1.09E-2</v>
          </cell>
          <cell r="Q301">
            <v>2.8300000000000001E-3</v>
          </cell>
          <cell r="R301">
            <v>0.17</v>
          </cell>
          <cell r="S301">
            <v>0.25900000000000001</v>
          </cell>
          <cell r="T301">
            <v>2.7199999999999998E-2</v>
          </cell>
        </row>
        <row r="302">
          <cell r="F302">
            <v>1207783</v>
          </cell>
          <cell r="G302" t="str">
            <v>FactorKH.Temp</v>
          </cell>
          <cell r="H302">
            <v>1846.6414721087399</v>
          </cell>
          <cell r="K302">
            <v>1207832</v>
          </cell>
          <cell r="L302" t="str">
            <v>VD02</v>
          </cell>
          <cell r="M302">
            <v>0.11700000000000001</v>
          </cell>
          <cell r="N302">
            <v>0.17199999999999999</v>
          </cell>
          <cell r="O302">
            <v>1.1100000000000001</v>
          </cell>
          <cell r="P302">
            <v>1.0500000000000001E-2</v>
          </cell>
          <cell r="Q302">
            <v>5.3699999999999998E-3</v>
          </cell>
          <cell r="R302">
            <v>0.14599999999999999</v>
          </cell>
          <cell r="S302">
            <v>0.18</v>
          </cell>
          <cell r="T302">
            <v>2.53E-2</v>
          </cell>
        </row>
        <row r="303">
          <cell r="F303">
            <v>1207784</v>
          </cell>
          <cell r="G303" t="str">
            <v>FactorKH.Temp</v>
          </cell>
          <cell r="H303">
            <v>1894.0600074682</v>
          </cell>
          <cell r="K303">
            <v>1207833</v>
          </cell>
          <cell r="L303" t="str">
            <v>VD03</v>
          </cell>
          <cell r="M303">
            <v>0.14599999999999999</v>
          </cell>
          <cell r="N303">
            <v>0.46400000000000002</v>
          </cell>
          <cell r="O303">
            <v>1.22</v>
          </cell>
          <cell r="P303">
            <v>1.34E-2</v>
          </cell>
          <cell r="Q303">
            <v>7.7000000000000002E-3</v>
          </cell>
          <cell r="R303">
            <v>0.60199999999999998</v>
          </cell>
          <cell r="S303">
            <v>0.12</v>
          </cell>
          <cell r="T303">
            <v>2.6599999999999999E-2</v>
          </cell>
        </row>
        <row r="304">
          <cell r="F304">
            <v>1207785</v>
          </cell>
          <cell r="G304" t="str">
            <v>FactorKH.Temp</v>
          </cell>
          <cell r="H304">
            <v>1893.3021891026999</v>
          </cell>
          <cell r="K304">
            <v>1207834</v>
          </cell>
          <cell r="L304" t="str">
            <v>VD02</v>
          </cell>
          <cell r="M304">
            <v>0.127</v>
          </cell>
          <cell r="N304">
            <v>0.16600000000000001</v>
          </cell>
          <cell r="O304">
            <v>0.52900000000000003</v>
          </cell>
          <cell r="P304">
            <v>7.6E-3</v>
          </cell>
          <cell r="Q304">
            <v>1.73E-3</v>
          </cell>
          <cell r="R304">
            <v>2.4</v>
          </cell>
          <cell r="S304">
            <v>0.13700000000000001</v>
          </cell>
          <cell r="T304">
            <v>2.6499999999999999E-2</v>
          </cell>
        </row>
        <row r="305">
          <cell r="F305">
            <v>1207786</v>
          </cell>
          <cell r="G305" t="str">
            <v>FactorKH.Temp</v>
          </cell>
          <cell r="H305">
            <v>1869.74616758048</v>
          </cell>
          <cell r="K305">
            <v>1207835</v>
          </cell>
          <cell r="L305" t="str">
            <v>VD03</v>
          </cell>
          <cell r="M305">
            <v>0.13800000000000001</v>
          </cell>
          <cell r="N305">
            <v>0.17699999999999999</v>
          </cell>
          <cell r="O305">
            <v>0.55900000000000005</v>
          </cell>
          <cell r="P305">
            <v>6.1000000000000004E-3</v>
          </cell>
          <cell r="Q305">
            <v>1.4499999999999999E-3</v>
          </cell>
          <cell r="R305">
            <v>2.21</v>
          </cell>
          <cell r="S305">
            <v>0.20899999999999999</v>
          </cell>
          <cell r="T305">
            <v>2.76E-2</v>
          </cell>
        </row>
        <row r="306">
          <cell r="F306">
            <v>1207787</v>
          </cell>
          <cell r="G306" t="str">
            <v>FactorKH.Temp</v>
          </cell>
          <cell r="H306">
            <v>1874.67057664719</v>
          </cell>
          <cell r="K306">
            <v>1207836</v>
          </cell>
          <cell r="L306" t="str">
            <v>VD02</v>
          </cell>
          <cell r="M306">
            <v>0.42799999999999999</v>
          </cell>
          <cell r="N306">
            <v>0.317</v>
          </cell>
          <cell r="O306">
            <v>0.873</v>
          </cell>
          <cell r="P306">
            <v>5.3E-3</v>
          </cell>
          <cell r="Q306">
            <v>7.36E-4</v>
          </cell>
          <cell r="R306">
            <v>1.06</v>
          </cell>
          <cell r="S306">
            <v>0.13</v>
          </cell>
          <cell r="T306">
            <v>2.8199999999999999E-2</v>
          </cell>
        </row>
        <row r="307">
          <cell r="F307">
            <v>1207788</v>
          </cell>
          <cell r="G307" t="str">
            <v>FactorKH.Temp</v>
          </cell>
          <cell r="H307">
            <v>1865.3799521072201</v>
          </cell>
          <cell r="K307">
            <v>1207837</v>
          </cell>
          <cell r="L307" t="str">
            <v>VD05</v>
          </cell>
          <cell r="M307">
            <v>1.61E-2</v>
          </cell>
          <cell r="N307">
            <v>0.34</v>
          </cell>
          <cell r="O307">
            <v>1.35</v>
          </cell>
          <cell r="P307">
            <v>3.5900000000000001E-2</v>
          </cell>
          <cell r="Q307">
            <v>2.6100000000000002E-2</v>
          </cell>
          <cell r="R307">
            <v>16.05</v>
          </cell>
          <cell r="S307">
            <v>10.18</v>
          </cell>
          <cell r="T307">
            <v>3.7000000000000002E-3</v>
          </cell>
        </row>
        <row r="308">
          <cell r="F308">
            <v>1207789</v>
          </cell>
          <cell r="G308" t="str">
            <v>FactorKH.Temp</v>
          </cell>
          <cell r="H308">
            <v>1873.53389962402</v>
          </cell>
          <cell r="K308">
            <v>1207838</v>
          </cell>
          <cell r="L308" t="str">
            <v>VD09</v>
          </cell>
          <cell r="M308">
            <v>4.5600000000000002E-2</v>
          </cell>
          <cell r="N308">
            <v>0.30499999999999999</v>
          </cell>
          <cell r="O308">
            <v>1.33</v>
          </cell>
          <cell r="P308">
            <v>3.6400000000000002E-2</v>
          </cell>
          <cell r="Q308">
            <v>2.2799999999999999E-3</v>
          </cell>
          <cell r="R308">
            <v>17.16</v>
          </cell>
          <cell r="S308">
            <v>9.14</v>
          </cell>
          <cell r="T308">
            <v>9.1000000000000004E-3</v>
          </cell>
        </row>
        <row r="309">
          <cell r="F309">
            <v>1207790</v>
          </cell>
          <cell r="G309" t="str">
            <v>FactorKH.Temp</v>
          </cell>
          <cell r="H309">
            <v>1840.5449921358399</v>
          </cell>
          <cell r="K309">
            <v>1207839</v>
          </cell>
          <cell r="L309" t="str">
            <v>VD05</v>
          </cell>
          <cell r="M309">
            <v>4.7500000000000001E-2</v>
          </cell>
          <cell r="N309">
            <v>0.316</v>
          </cell>
          <cell r="O309">
            <v>1.49</v>
          </cell>
          <cell r="P309">
            <v>3.27E-2</v>
          </cell>
          <cell r="Q309">
            <v>2.1099999999999999E-3</v>
          </cell>
          <cell r="R309">
            <v>17.190000000000001</v>
          </cell>
          <cell r="S309">
            <v>9.35</v>
          </cell>
          <cell r="T309">
            <v>1.12E-2</v>
          </cell>
        </row>
        <row r="310">
          <cell r="F310">
            <v>1207791</v>
          </cell>
          <cell r="G310" t="str">
            <v>FactorKH.Temp</v>
          </cell>
          <cell r="H310">
            <v>1854.50185930869</v>
          </cell>
          <cell r="K310">
            <v>1207840</v>
          </cell>
          <cell r="L310" t="str">
            <v>VD03</v>
          </cell>
          <cell r="M310">
            <v>0.32900000000000001</v>
          </cell>
          <cell r="N310">
            <v>0.32600000000000001</v>
          </cell>
          <cell r="O310">
            <v>0.93300000000000005</v>
          </cell>
          <cell r="P310">
            <v>9.9000000000000008E-3</v>
          </cell>
          <cell r="Q310">
            <v>9.68E-4</v>
          </cell>
          <cell r="R310">
            <v>0.93200000000000005</v>
          </cell>
          <cell r="S310">
            <v>0.84799999999999998</v>
          </cell>
          <cell r="T310">
            <v>2.1999999999999999E-2</v>
          </cell>
        </row>
        <row r="311">
          <cell r="F311">
            <v>1207792</v>
          </cell>
          <cell r="G311" t="str">
            <v>FactorKH.Temp</v>
          </cell>
          <cell r="H311">
            <v>1898.29892564651</v>
          </cell>
          <cell r="K311">
            <v>1207841</v>
          </cell>
          <cell r="L311" t="str">
            <v>VD03</v>
          </cell>
          <cell r="M311">
            <v>0.32900000000000001</v>
          </cell>
          <cell r="N311">
            <v>0.27600000000000002</v>
          </cell>
          <cell r="O311">
            <v>0.92600000000000005</v>
          </cell>
          <cell r="P311">
            <v>5.4000000000000003E-3</v>
          </cell>
          <cell r="Q311">
            <v>1.4499999999999999E-3</v>
          </cell>
          <cell r="R311">
            <v>0.92900000000000005</v>
          </cell>
          <cell r="S311">
            <v>0.877</v>
          </cell>
          <cell r="T311">
            <v>2.1399999999999999E-2</v>
          </cell>
        </row>
        <row r="312">
          <cell r="F312">
            <v>1207793</v>
          </cell>
          <cell r="G312" t="str">
            <v>FactorKH.Temp</v>
          </cell>
          <cell r="H312">
            <v>1889.2864268492301</v>
          </cell>
          <cell r="K312">
            <v>1207842</v>
          </cell>
          <cell r="L312" t="str">
            <v>VD03</v>
          </cell>
          <cell r="M312">
            <v>0.32700000000000001</v>
          </cell>
          <cell r="N312">
            <v>0.32500000000000001</v>
          </cell>
          <cell r="O312">
            <v>0.93600000000000005</v>
          </cell>
          <cell r="P312">
            <v>6.3E-3</v>
          </cell>
          <cell r="Q312">
            <v>1.09E-3</v>
          </cell>
          <cell r="R312">
            <v>0.93500000000000005</v>
          </cell>
          <cell r="S312">
            <v>0.871</v>
          </cell>
          <cell r="T312">
            <v>2.4899999999999999E-2</v>
          </cell>
        </row>
        <row r="313">
          <cell r="F313">
            <v>1207794</v>
          </cell>
          <cell r="G313" t="str">
            <v>FactorKH.Temp</v>
          </cell>
          <cell r="H313">
            <v>1893.3464072434101</v>
          </cell>
          <cell r="K313">
            <v>1207843</v>
          </cell>
          <cell r="L313" t="str">
            <v>VD02</v>
          </cell>
          <cell r="M313">
            <v>0.224</v>
          </cell>
          <cell r="N313">
            <v>0.24299999999999999</v>
          </cell>
          <cell r="O313">
            <v>0.89800000000000002</v>
          </cell>
          <cell r="P313">
            <v>7.3000000000000001E-3</v>
          </cell>
          <cell r="Q313">
            <v>1.2600000000000001E-3</v>
          </cell>
          <cell r="R313">
            <v>0.54300000000000004</v>
          </cell>
          <cell r="S313">
            <v>0.51600000000000001</v>
          </cell>
          <cell r="T313">
            <v>2.24E-2</v>
          </cell>
        </row>
        <row r="314">
          <cell r="F314">
            <v>1207795</v>
          </cell>
          <cell r="G314" t="str">
            <v>FactorKH.Temp</v>
          </cell>
          <cell r="H314">
            <v>1888.16144709686</v>
          </cell>
          <cell r="K314">
            <v>1207844</v>
          </cell>
          <cell r="L314" t="str">
            <v>VD02</v>
          </cell>
          <cell r="M314">
            <v>0.11799999999999999</v>
          </cell>
          <cell r="N314">
            <v>0.17499999999999999</v>
          </cell>
          <cell r="O314">
            <v>1.1100000000000001</v>
          </cell>
          <cell r="P314">
            <v>7.3000000000000001E-3</v>
          </cell>
          <cell r="Q314">
            <v>5.96E-3</v>
          </cell>
          <cell r="R314">
            <v>0.22900000000000001</v>
          </cell>
          <cell r="S314">
            <v>0.216</v>
          </cell>
          <cell r="T314">
            <v>3.0099999999999998E-2</v>
          </cell>
        </row>
        <row r="315">
          <cell r="F315">
            <v>1207796</v>
          </cell>
          <cell r="G315" t="str">
            <v>FactorKH.Temp</v>
          </cell>
          <cell r="H315">
            <v>1878.28111891446</v>
          </cell>
          <cell r="K315">
            <v>1207845</v>
          </cell>
          <cell r="L315" t="str">
            <v>VD02</v>
          </cell>
          <cell r="M315">
            <v>0.112</v>
          </cell>
          <cell r="N315">
            <v>0.19</v>
          </cell>
          <cell r="O315">
            <v>1.1100000000000001</v>
          </cell>
          <cell r="P315">
            <v>1.0999999999999999E-2</v>
          </cell>
          <cell r="Q315">
            <v>6.3600000000000002E-3</v>
          </cell>
          <cell r="R315">
            <v>0.20599999999999999</v>
          </cell>
          <cell r="S315">
            <v>0.375</v>
          </cell>
          <cell r="T315">
            <v>3.1199999999999999E-2</v>
          </cell>
        </row>
        <row r="316">
          <cell r="F316">
            <v>1207796</v>
          </cell>
          <cell r="G316" t="str">
            <v>FactorKH.Temp</v>
          </cell>
          <cell r="H316">
            <v>1878.28111891446</v>
          </cell>
          <cell r="K316">
            <v>1207846</v>
          </cell>
          <cell r="L316" t="str">
            <v>VD02</v>
          </cell>
          <cell r="M316">
            <v>9.69E-2</v>
          </cell>
          <cell r="N316">
            <v>0.17799999999999999</v>
          </cell>
          <cell r="O316">
            <v>1.1200000000000001</v>
          </cell>
          <cell r="P316">
            <v>1.23E-2</v>
          </cell>
          <cell r="Q316">
            <v>5.8100000000000001E-3</v>
          </cell>
          <cell r="R316">
            <v>0.248</v>
          </cell>
          <cell r="S316">
            <v>0.44800000000000001</v>
          </cell>
          <cell r="T316">
            <v>2.86E-2</v>
          </cell>
        </row>
        <row r="317">
          <cell r="F317">
            <v>1207797</v>
          </cell>
          <cell r="G317" t="str">
            <v>FactorKH.Temp</v>
          </cell>
          <cell r="H317">
            <v>1879.6043284514401</v>
          </cell>
          <cell r="K317">
            <v>1207847</v>
          </cell>
          <cell r="L317" t="str">
            <v>VD02</v>
          </cell>
          <cell r="M317">
            <v>0.48099999999999998</v>
          </cell>
          <cell r="N317">
            <v>0.23599999999999999</v>
          </cell>
          <cell r="O317">
            <v>1.32</v>
          </cell>
          <cell r="P317">
            <v>1.55E-2</v>
          </cell>
          <cell r="Q317">
            <v>1.11E-2</v>
          </cell>
          <cell r="R317">
            <v>0.25600000000000001</v>
          </cell>
          <cell r="S317">
            <v>0.44700000000000001</v>
          </cell>
          <cell r="T317">
            <v>2.5100000000000001E-2</v>
          </cell>
        </row>
        <row r="318">
          <cell r="F318">
            <v>1207798</v>
          </cell>
          <cell r="G318" t="str">
            <v>FactorKH.Temp</v>
          </cell>
          <cell r="H318">
            <v>1849.0365578643</v>
          </cell>
          <cell r="K318">
            <v>1207848</v>
          </cell>
          <cell r="L318" t="str">
            <v>VD02</v>
          </cell>
          <cell r="M318">
            <v>0.32400000000000001</v>
          </cell>
          <cell r="N318">
            <v>0.28599999999999998</v>
          </cell>
          <cell r="O318">
            <v>0.58599999999999997</v>
          </cell>
          <cell r="P318">
            <v>8.6E-3</v>
          </cell>
          <cell r="Q318">
            <v>1.14E-3</v>
          </cell>
          <cell r="R318">
            <v>1.04</v>
          </cell>
          <cell r="S318">
            <v>0.22600000000000001</v>
          </cell>
          <cell r="T318">
            <v>2.9499999999999998E-2</v>
          </cell>
        </row>
        <row r="319">
          <cell r="F319">
            <v>1207799</v>
          </cell>
          <cell r="G319" t="str">
            <v>FactorKH.Temp</v>
          </cell>
          <cell r="H319">
            <v>1883.2854390972</v>
          </cell>
          <cell r="K319">
            <v>1207849</v>
          </cell>
          <cell r="L319" t="str">
            <v>VD02</v>
          </cell>
          <cell r="M319">
            <v>0.33200000000000002</v>
          </cell>
          <cell r="N319">
            <v>0.29299999999999998</v>
          </cell>
          <cell r="O319">
            <v>0.59599999999999997</v>
          </cell>
          <cell r="P319">
            <v>7.1000000000000004E-3</v>
          </cell>
          <cell r="Q319">
            <v>1.1000000000000001E-3</v>
          </cell>
          <cell r="R319">
            <v>1.07</v>
          </cell>
          <cell r="S319">
            <v>0.23</v>
          </cell>
          <cell r="T319">
            <v>2.8199999999999999E-2</v>
          </cell>
        </row>
        <row r="320">
          <cell r="F320">
            <v>1207800</v>
          </cell>
          <cell r="G320" t="str">
            <v>FactorKH.Temp</v>
          </cell>
          <cell r="H320">
            <v>1888.12523562972</v>
          </cell>
          <cell r="K320">
            <v>1207850</v>
          </cell>
          <cell r="L320" t="str">
            <v>VD02</v>
          </cell>
          <cell r="M320">
            <v>0.33</v>
          </cell>
          <cell r="N320">
            <v>0.27800000000000002</v>
          </cell>
          <cell r="O320">
            <v>0.59399999999999997</v>
          </cell>
          <cell r="P320">
            <v>6.4999999999999997E-3</v>
          </cell>
          <cell r="Q320">
            <v>1.1800000000000001E-3</v>
          </cell>
          <cell r="R320">
            <v>1.07</v>
          </cell>
          <cell r="S320">
            <v>0.221</v>
          </cell>
          <cell r="T320">
            <v>3.5200000000000002E-2</v>
          </cell>
        </row>
        <row r="321">
          <cell r="F321">
            <v>1207800</v>
          </cell>
          <cell r="G321" t="str">
            <v>FactorKH.Temp</v>
          </cell>
          <cell r="H321">
            <v>1883.33077131544</v>
          </cell>
          <cell r="K321">
            <v>1207851</v>
          </cell>
          <cell r="L321" t="str">
            <v>VD02</v>
          </cell>
          <cell r="M321">
            <v>0.16400000000000001</v>
          </cell>
          <cell r="N321">
            <v>0.16600000000000001</v>
          </cell>
          <cell r="O321">
            <v>1.1100000000000001</v>
          </cell>
          <cell r="P321">
            <v>9.4000000000000004E-3</v>
          </cell>
          <cell r="Q321">
            <v>2.0400000000000001E-3</v>
          </cell>
          <cell r="R321">
            <v>0.185</v>
          </cell>
          <cell r="S321">
            <v>0.218</v>
          </cell>
          <cell r="T321">
            <v>2.81E-2</v>
          </cell>
        </row>
        <row r="322">
          <cell r="F322">
            <v>1207800</v>
          </cell>
          <cell r="G322" t="str">
            <v>FactorKH.Temp</v>
          </cell>
          <cell r="H322">
            <v>1883.33077131544</v>
          </cell>
          <cell r="K322">
            <v>1207852</v>
          </cell>
          <cell r="L322" t="str">
            <v>VD02</v>
          </cell>
          <cell r="M322">
            <v>0.158</v>
          </cell>
          <cell r="N322">
            <v>0.186</v>
          </cell>
          <cell r="O322">
            <v>1.1100000000000001</v>
          </cell>
          <cell r="P322">
            <v>7.7000000000000002E-3</v>
          </cell>
          <cell r="Q322">
            <v>2.1900000000000001E-3</v>
          </cell>
          <cell r="R322">
            <v>0.16</v>
          </cell>
          <cell r="S322">
            <v>0.24</v>
          </cell>
          <cell r="T322">
            <v>3.4299999999999997E-2</v>
          </cell>
        </row>
        <row r="323">
          <cell r="F323">
            <v>1207801</v>
          </cell>
          <cell r="G323" t="str">
            <v>FactorKH.Temp</v>
          </cell>
          <cell r="H323">
            <v>1897.5075561722299</v>
          </cell>
          <cell r="K323">
            <v>1207853</v>
          </cell>
          <cell r="L323" t="str">
            <v>VD04</v>
          </cell>
          <cell r="M323">
            <v>8.5099999999999995E-2</v>
          </cell>
          <cell r="N323">
            <v>0.254</v>
          </cell>
          <cell r="O323">
            <v>1.32</v>
          </cell>
          <cell r="P323">
            <v>1.0999999999999999E-2</v>
          </cell>
          <cell r="Q323">
            <v>1.9300000000000001E-3</v>
          </cell>
          <cell r="R323">
            <v>0.16300000000000001</v>
          </cell>
          <cell r="S323">
            <v>0.35699999999999998</v>
          </cell>
          <cell r="T323">
            <v>1.7999999999999999E-2</v>
          </cell>
        </row>
        <row r="324">
          <cell r="F324">
            <v>1207801</v>
          </cell>
          <cell r="G324" t="str">
            <v>FactorKH.Temp</v>
          </cell>
          <cell r="H324">
            <v>1897.5075561722299</v>
          </cell>
          <cell r="K324">
            <v>1207854</v>
          </cell>
          <cell r="L324" t="str">
            <v>VD03</v>
          </cell>
          <cell r="M324">
            <v>0.41</v>
          </cell>
          <cell r="N324">
            <v>0.158</v>
          </cell>
          <cell r="O324">
            <v>0.63700000000000001</v>
          </cell>
          <cell r="P324">
            <v>1.0800000000000001E-2</v>
          </cell>
          <cell r="Q324">
            <v>1.14E-3</v>
          </cell>
          <cell r="R324">
            <v>0.19700000000000001</v>
          </cell>
          <cell r="S324">
            <v>0.27600000000000002</v>
          </cell>
          <cell r="T324">
            <v>1.7899999999999999E-2</v>
          </cell>
        </row>
        <row r="325">
          <cell r="F325">
            <v>1207802</v>
          </cell>
          <cell r="G325" t="str">
            <v>FactorKH.Temp</v>
          </cell>
          <cell r="H325">
            <v>1897.7302017770701</v>
          </cell>
          <cell r="K325">
            <v>1207855</v>
          </cell>
          <cell r="L325" t="str">
            <v>VD02</v>
          </cell>
          <cell r="M325">
            <v>0.32100000000000001</v>
          </cell>
          <cell r="N325">
            <v>0.28100000000000003</v>
          </cell>
          <cell r="O325">
            <v>0.59299999999999997</v>
          </cell>
          <cell r="P325">
            <v>6.8999999999999999E-3</v>
          </cell>
          <cell r="Q325">
            <v>1.23E-3</v>
          </cell>
          <cell r="R325">
            <v>1.08</v>
          </cell>
          <cell r="S325">
            <v>0.22900000000000001</v>
          </cell>
          <cell r="T325">
            <v>2.3699999999999999E-2</v>
          </cell>
        </row>
        <row r="326">
          <cell r="F326">
            <v>1207803</v>
          </cell>
          <cell r="G326" t="str">
            <v>FactorKH.Temp</v>
          </cell>
          <cell r="H326">
            <v>1898.6330340664899</v>
          </cell>
          <cell r="K326">
            <v>1207856</v>
          </cell>
          <cell r="L326" t="str">
            <v>VD03</v>
          </cell>
          <cell r="M326">
            <v>0.14599999999999999</v>
          </cell>
          <cell r="N326">
            <v>0.16900000000000001</v>
          </cell>
          <cell r="O326">
            <v>1.25</v>
          </cell>
          <cell r="P326">
            <v>9.4000000000000004E-3</v>
          </cell>
          <cell r="Q326">
            <v>1.46E-2</v>
          </cell>
          <cell r="R326">
            <v>0.16400000000000001</v>
          </cell>
          <cell r="S326">
            <v>0.10199999999999999</v>
          </cell>
          <cell r="T326">
            <v>2.5000000000000001E-2</v>
          </cell>
        </row>
        <row r="327">
          <cell r="F327">
            <v>1207804</v>
          </cell>
          <cell r="G327" t="str">
            <v>FactorKH.Temp</v>
          </cell>
          <cell r="H327">
            <v>1886.9739101068401</v>
          </cell>
          <cell r="K327">
            <v>1207857</v>
          </cell>
          <cell r="L327" t="str">
            <v>VD02</v>
          </cell>
          <cell r="M327">
            <v>0.11799999999999999</v>
          </cell>
          <cell r="N327">
            <v>0.222</v>
          </cell>
          <cell r="O327">
            <v>1.1100000000000001</v>
          </cell>
          <cell r="P327">
            <v>8.3999999999999995E-3</v>
          </cell>
          <cell r="Q327">
            <v>4.0600000000000002E-3</v>
          </cell>
          <cell r="R327">
            <v>0.109</v>
          </cell>
          <cell r="S327">
            <v>0.34599999999999997</v>
          </cell>
          <cell r="T327">
            <v>3.5000000000000003E-2</v>
          </cell>
        </row>
        <row r="328">
          <cell r="F328">
            <v>1207805</v>
          </cell>
          <cell r="G328" t="str">
            <v>FactorKH.Temp</v>
          </cell>
          <cell r="H328">
            <v>1850.22701248209</v>
          </cell>
          <cell r="K328">
            <v>1207858</v>
          </cell>
          <cell r="L328" t="str">
            <v>VD02</v>
          </cell>
          <cell r="M328">
            <v>0.12</v>
          </cell>
          <cell r="N328">
            <v>0.26700000000000002</v>
          </cell>
          <cell r="O328">
            <v>1.1100000000000001</v>
          </cell>
          <cell r="P328">
            <v>8.0999999999999996E-3</v>
          </cell>
          <cell r="Q328">
            <v>5.8799999999999998E-3</v>
          </cell>
          <cell r="R328">
            <v>0.157</v>
          </cell>
          <cell r="S328">
            <v>0.26400000000000001</v>
          </cell>
          <cell r="T328">
            <v>3.4700000000000002E-2</v>
          </cell>
        </row>
        <row r="329">
          <cell r="F329">
            <v>1207806</v>
          </cell>
          <cell r="G329" t="str">
            <v>FactorKH.Temp</v>
          </cell>
          <cell r="H329">
            <v>1865.1775208701899</v>
          </cell>
          <cell r="K329">
            <v>1207859</v>
          </cell>
          <cell r="L329" t="str">
            <v>VD02</v>
          </cell>
          <cell r="M329">
            <v>0.218</v>
          </cell>
          <cell r="N329">
            <v>0.154</v>
          </cell>
          <cell r="O329">
            <v>0.80500000000000005</v>
          </cell>
          <cell r="P329">
            <v>9.2999999999999992E-3</v>
          </cell>
          <cell r="Q329">
            <v>2.4299999999999999E-2</v>
          </cell>
          <cell r="R329">
            <v>0.14899999999999999</v>
          </cell>
          <cell r="S329">
            <v>0.14499999999999999</v>
          </cell>
          <cell r="T329">
            <v>2.7799999999999998E-2</v>
          </cell>
        </row>
        <row r="330">
          <cell r="F330">
            <v>1207807</v>
          </cell>
          <cell r="G330" t="str">
            <v>FactorKH.Temp</v>
          </cell>
          <cell r="H330">
            <v>1894.2294923709001</v>
          </cell>
          <cell r="K330">
            <v>1207860</v>
          </cell>
          <cell r="L330" t="str">
            <v>VD02</v>
          </cell>
          <cell r="M330">
            <v>0.41</v>
          </cell>
          <cell r="N330">
            <v>0.186</v>
          </cell>
          <cell r="O330">
            <v>0.78100000000000003</v>
          </cell>
          <cell r="P330">
            <v>9.7999999999999997E-3</v>
          </cell>
          <cell r="Q330">
            <v>1.41E-2</v>
          </cell>
          <cell r="R330">
            <v>0.84799999999999998</v>
          </cell>
          <cell r="S330">
            <v>1.84</v>
          </cell>
          <cell r="T330">
            <v>1.54E-2</v>
          </cell>
        </row>
        <row r="331">
          <cell r="F331">
            <v>1207808</v>
          </cell>
          <cell r="G331" t="str">
            <v>FactorKH.Temp</v>
          </cell>
          <cell r="H331">
            <v>1883.2962667239001</v>
          </cell>
          <cell r="K331">
            <v>1207861</v>
          </cell>
          <cell r="L331" t="str">
            <v>VD02</v>
          </cell>
          <cell r="M331">
            <v>0.41899999999999998</v>
          </cell>
          <cell r="N331">
            <v>0.155</v>
          </cell>
          <cell r="O331">
            <v>0.76900000000000002</v>
          </cell>
          <cell r="P331">
            <v>1.0200000000000001E-2</v>
          </cell>
          <cell r="Q331">
            <v>1.3599999999999999E-2</v>
          </cell>
          <cell r="R331">
            <v>0.84099999999999997</v>
          </cell>
          <cell r="S331">
            <v>1.82</v>
          </cell>
          <cell r="T331">
            <v>1.6400000000000001E-2</v>
          </cell>
        </row>
        <row r="332">
          <cell r="F332">
            <v>1207809</v>
          </cell>
          <cell r="G332" t="str">
            <v>FactorKH.Temp</v>
          </cell>
          <cell r="H332">
            <v>1890.3247992644101</v>
          </cell>
          <cell r="K332">
            <v>1207862</v>
          </cell>
          <cell r="L332" t="str">
            <v>VD02</v>
          </cell>
          <cell r="M332">
            <v>0.17799999999999999</v>
          </cell>
          <cell r="N332">
            <v>0.41699999999999998</v>
          </cell>
          <cell r="O332">
            <v>0.63700000000000001</v>
          </cell>
          <cell r="P332">
            <v>8.6999999999999994E-3</v>
          </cell>
          <cell r="Q332">
            <v>1.5299999999999999E-3</v>
          </cell>
          <cell r="R332">
            <v>0.56899999999999995</v>
          </cell>
          <cell r="S332">
            <v>1.54</v>
          </cell>
          <cell r="T332">
            <v>1.84E-2</v>
          </cell>
        </row>
        <row r="333">
          <cell r="F333">
            <v>1207809</v>
          </cell>
          <cell r="G333" t="str">
            <v>FactorKH.Temp</v>
          </cell>
          <cell r="H333">
            <v>1890.3247992644101</v>
          </cell>
          <cell r="K333">
            <v>1207863</v>
          </cell>
          <cell r="L333" t="str">
            <v>VD03</v>
          </cell>
          <cell r="M333">
            <v>0.32900000000000001</v>
          </cell>
          <cell r="N333">
            <v>0.32600000000000001</v>
          </cell>
          <cell r="O333">
            <v>0.93700000000000006</v>
          </cell>
          <cell r="P333">
            <v>6.6E-3</v>
          </cell>
          <cell r="Q333">
            <v>9.7000000000000005E-4</v>
          </cell>
          <cell r="R333">
            <v>0.96199999999999997</v>
          </cell>
          <cell r="S333">
            <v>0.86599999999999999</v>
          </cell>
          <cell r="T333">
            <v>2.6100000000000002E-2</v>
          </cell>
        </row>
        <row r="334">
          <cell r="F334">
            <v>1207810</v>
          </cell>
          <cell r="G334" t="str">
            <v>FactorKH.Temp</v>
          </cell>
          <cell r="H334">
            <v>1877.6430574731201</v>
          </cell>
          <cell r="K334">
            <v>1207864</v>
          </cell>
          <cell r="L334" t="str">
            <v>VD02</v>
          </cell>
          <cell r="M334">
            <v>0.43</v>
          </cell>
          <cell r="N334">
            <v>0.161</v>
          </cell>
          <cell r="O334">
            <v>0.95499999999999996</v>
          </cell>
          <cell r="P334">
            <v>6.3E-3</v>
          </cell>
          <cell r="Q334">
            <v>1.2600000000000001E-3</v>
          </cell>
          <cell r="R334">
            <v>1.07</v>
          </cell>
          <cell r="S334">
            <v>0.216</v>
          </cell>
          <cell r="T334">
            <v>2.35E-2</v>
          </cell>
        </row>
        <row r="335">
          <cell r="F335">
            <v>1207811</v>
          </cell>
          <cell r="G335" t="str">
            <v>FactorKH.Temp</v>
          </cell>
          <cell r="H335">
            <v>1869.82617804089</v>
          </cell>
          <cell r="K335">
            <v>1207865</v>
          </cell>
          <cell r="L335" t="str">
            <v>VD02</v>
          </cell>
          <cell r="M335">
            <v>0.47</v>
          </cell>
          <cell r="N335">
            <v>0.16500000000000001</v>
          </cell>
          <cell r="O335">
            <v>0.68100000000000005</v>
          </cell>
          <cell r="P335">
            <v>7.3000000000000001E-3</v>
          </cell>
          <cell r="Q335">
            <v>2.2499999999999998E-3</v>
          </cell>
          <cell r="R335">
            <v>0.182</v>
          </cell>
          <cell r="S335">
            <v>0.112</v>
          </cell>
          <cell r="T335">
            <v>2.4799999999999999E-2</v>
          </cell>
        </row>
        <row r="336">
          <cell r="F336">
            <v>1207812</v>
          </cell>
          <cell r="G336" t="str">
            <v>FactorKH.Temp</v>
          </cell>
          <cell r="H336">
            <v>1863.0295702579499</v>
          </cell>
          <cell r="K336">
            <v>1207866</v>
          </cell>
          <cell r="L336" t="str">
            <v>VD02</v>
          </cell>
          <cell r="M336">
            <v>0.32</v>
          </cell>
          <cell r="N336">
            <v>0.32700000000000001</v>
          </cell>
          <cell r="O336">
            <v>0.57799999999999996</v>
          </cell>
          <cell r="P336">
            <v>7.0000000000000001E-3</v>
          </cell>
          <cell r="Q336">
            <v>1.2899999999999999E-3</v>
          </cell>
          <cell r="R336">
            <v>1.06</v>
          </cell>
          <cell r="S336">
            <v>0.22</v>
          </cell>
          <cell r="T336">
            <v>2.87E-2</v>
          </cell>
        </row>
        <row r="337">
          <cell r="F337">
            <v>1207813</v>
          </cell>
          <cell r="G337" t="str">
            <v>FactorKH.Temp</v>
          </cell>
          <cell r="H337">
            <v>1844.1050841724</v>
          </cell>
          <cell r="K337">
            <v>1207867</v>
          </cell>
          <cell r="L337" t="str">
            <v>VD02</v>
          </cell>
          <cell r="M337">
            <v>0.185</v>
          </cell>
          <cell r="N337">
            <v>0.17299999999999999</v>
          </cell>
          <cell r="O337">
            <v>0.70499999999999996</v>
          </cell>
          <cell r="P337">
            <v>7.4000000000000003E-3</v>
          </cell>
          <cell r="Q337">
            <v>3.9300000000000003E-3</v>
          </cell>
          <cell r="R337">
            <v>0.13400000000000001</v>
          </cell>
          <cell r="S337">
            <v>9.3299999999999994E-2</v>
          </cell>
          <cell r="T337">
            <v>3.3099999999999997E-2</v>
          </cell>
        </row>
        <row r="338">
          <cell r="F338">
            <v>1207814</v>
          </cell>
          <cell r="G338" t="str">
            <v>FactorKH.Temp</v>
          </cell>
          <cell r="H338">
            <v>1853.43546415939</v>
          </cell>
          <cell r="K338">
            <v>1207868</v>
          </cell>
          <cell r="L338" t="str">
            <v>VD02</v>
          </cell>
          <cell r="M338">
            <v>0.11700000000000001</v>
          </cell>
          <cell r="N338">
            <v>0.16600000000000001</v>
          </cell>
          <cell r="O338">
            <v>1.1100000000000001</v>
          </cell>
          <cell r="P338">
            <v>9.4999999999999998E-3</v>
          </cell>
          <cell r="Q338">
            <v>5.7299999999999999E-3</v>
          </cell>
          <cell r="R338">
            <v>0.184</v>
          </cell>
          <cell r="S338">
            <v>0.318</v>
          </cell>
          <cell r="T338">
            <v>2.69E-2</v>
          </cell>
        </row>
        <row r="339">
          <cell r="F339">
            <v>1207814</v>
          </cell>
          <cell r="G339" t="str">
            <v>FactorKH.Temp</v>
          </cell>
          <cell r="H339">
            <v>1853.43546415939</v>
          </cell>
          <cell r="K339">
            <v>1207869</v>
          </cell>
          <cell r="L339" t="str">
            <v>VD02</v>
          </cell>
          <cell r="M339">
            <v>0.11700000000000001</v>
          </cell>
          <cell r="N339">
            <v>0.223</v>
          </cell>
          <cell r="O339">
            <v>1.1100000000000001</v>
          </cell>
          <cell r="P339">
            <v>1.01E-2</v>
          </cell>
          <cell r="Q339">
            <v>5.1999999999999998E-3</v>
          </cell>
          <cell r="R339">
            <v>0.153</v>
          </cell>
          <cell r="S339">
            <v>0.30499999999999999</v>
          </cell>
          <cell r="T339">
            <v>0.03</v>
          </cell>
        </row>
        <row r="340">
          <cell r="F340">
            <v>1207815</v>
          </cell>
          <cell r="G340" t="str">
            <v>FactorKH.Temp</v>
          </cell>
          <cell r="H340">
            <v>1856.3668435283601</v>
          </cell>
          <cell r="K340">
            <v>1207870</v>
          </cell>
          <cell r="L340" t="str">
            <v>VD04</v>
          </cell>
          <cell r="M340">
            <v>0.14199999999999999</v>
          </cell>
          <cell r="N340">
            <v>0.188</v>
          </cell>
          <cell r="O340">
            <v>1.31</v>
          </cell>
          <cell r="P340">
            <v>8.8999999999999999E-3</v>
          </cell>
          <cell r="Q340">
            <v>1.01E-2</v>
          </cell>
          <cell r="R340">
            <v>8.0299999999999996E-2</v>
          </cell>
          <cell r="S340">
            <v>6.5100000000000005E-2</v>
          </cell>
          <cell r="T340">
            <v>2.6800000000000001E-2</v>
          </cell>
        </row>
        <row r="341">
          <cell r="F341">
            <v>1207816</v>
          </cell>
          <cell r="G341" t="str">
            <v>FactorKH.Temp</v>
          </cell>
          <cell r="H341">
            <v>1857.77968400189</v>
          </cell>
          <cell r="K341">
            <v>1207871</v>
          </cell>
          <cell r="L341" t="str">
            <v>VD04</v>
          </cell>
          <cell r="M341">
            <v>0.13600000000000001</v>
          </cell>
          <cell r="N341">
            <v>0.187</v>
          </cell>
          <cell r="O341">
            <v>1.32</v>
          </cell>
          <cell r="P341">
            <v>8.5000000000000006E-3</v>
          </cell>
          <cell r="Q341">
            <v>8.7899999999999992E-3</v>
          </cell>
          <cell r="R341">
            <v>6.6600000000000006E-2</v>
          </cell>
          <cell r="S341">
            <v>5.1700000000000003E-2</v>
          </cell>
          <cell r="T341">
            <v>2.5399999999999999E-2</v>
          </cell>
        </row>
        <row r="342">
          <cell r="F342">
            <v>1207817</v>
          </cell>
          <cell r="G342" t="str">
            <v>FactorKH.Temp</v>
          </cell>
          <cell r="H342">
            <v>1873.9523567620199</v>
          </cell>
          <cell r="K342">
            <v>1207872</v>
          </cell>
          <cell r="L342" t="str">
            <v>VD03</v>
          </cell>
          <cell r="M342">
            <v>0.16800000000000001</v>
          </cell>
          <cell r="N342">
            <v>0.21199999999999999</v>
          </cell>
          <cell r="O342">
            <v>1.32</v>
          </cell>
          <cell r="P342">
            <v>8.9999999999999993E-3</v>
          </cell>
          <cell r="Q342">
            <v>1.3799999999999999E-3</v>
          </cell>
          <cell r="R342">
            <v>7.7100000000000002E-2</v>
          </cell>
          <cell r="S342">
            <v>0.152</v>
          </cell>
          <cell r="T342">
            <v>2.98E-2</v>
          </cell>
        </row>
        <row r="343">
          <cell r="F343">
            <v>1207818</v>
          </cell>
          <cell r="G343" t="str">
            <v>FactorKH.Temp</v>
          </cell>
          <cell r="H343">
            <v>1886.27108548453</v>
          </cell>
          <cell r="K343">
            <v>1207873</v>
          </cell>
          <cell r="L343" t="str">
            <v>VD02</v>
          </cell>
          <cell r="M343">
            <v>0.121</v>
          </cell>
          <cell r="N343">
            <v>0.157</v>
          </cell>
          <cell r="O343">
            <v>1.1299999999999999</v>
          </cell>
          <cell r="P343">
            <v>1.1900000000000001E-2</v>
          </cell>
          <cell r="Q343">
            <v>5.0099999999999997E-3</v>
          </cell>
          <cell r="R343">
            <v>9.5799999999999996E-2</v>
          </cell>
          <cell r="S343">
            <v>0.17499999999999999</v>
          </cell>
          <cell r="T343">
            <v>3.0599999999999999E-2</v>
          </cell>
        </row>
        <row r="344">
          <cell r="F344">
            <v>1207819</v>
          </cell>
          <cell r="G344" t="str">
            <v>FactorKH.Temp</v>
          </cell>
          <cell r="H344">
            <v>1863.8485853392399</v>
          </cell>
          <cell r="K344">
            <v>1207874</v>
          </cell>
          <cell r="L344" t="str">
            <v>VD02</v>
          </cell>
          <cell r="M344">
            <v>0.123</v>
          </cell>
          <cell r="N344">
            <v>0.20100000000000001</v>
          </cell>
          <cell r="O344">
            <v>1.1100000000000001</v>
          </cell>
          <cell r="P344">
            <v>1.06E-2</v>
          </cell>
          <cell r="Q344">
            <v>5.6600000000000001E-3</v>
          </cell>
          <cell r="R344">
            <v>0.15</v>
          </cell>
          <cell r="S344">
            <v>0.29599999999999999</v>
          </cell>
          <cell r="T344">
            <v>3.0499999999999999E-2</v>
          </cell>
        </row>
        <row r="345">
          <cell r="F345">
            <v>1207819</v>
          </cell>
          <cell r="G345" t="str">
            <v>FactorKH.Temp</v>
          </cell>
          <cell r="H345">
            <v>1872.2712038782599</v>
          </cell>
          <cell r="K345">
            <v>1207875</v>
          </cell>
          <cell r="L345" t="str">
            <v>VD02</v>
          </cell>
          <cell r="M345">
            <v>0.151</v>
          </cell>
          <cell r="N345">
            <v>0.14699999999999999</v>
          </cell>
          <cell r="O345">
            <v>1.25</v>
          </cell>
          <cell r="P345">
            <v>1.0999999999999999E-2</v>
          </cell>
          <cell r="Q345">
            <v>0.01</v>
          </cell>
          <cell r="R345">
            <v>0.129</v>
          </cell>
          <cell r="S345">
            <v>0.16200000000000001</v>
          </cell>
          <cell r="T345">
            <v>2.8199999999999999E-2</v>
          </cell>
        </row>
        <row r="346">
          <cell r="F346">
            <v>1207819</v>
          </cell>
          <cell r="G346" t="str">
            <v>FactorKH.Temp</v>
          </cell>
          <cell r="H346">
            <v>1872.2712038782599</v>
          </cell>
          <cell r="K346">
            <v>1207876</v>
          </cell>
          <cell r="L346" t="str">
            <v>VD03</v>
          </cell>
          <cell r="M346">
            <v>0.32800000000000001</v>
          </cell>
          <cell r="N346">
            <v>0.28399999999999997</v>
          </cell>
          <cell r="O346">
            <v>0.57699999999999996</v>
          </cell>
          <cell r="P346">
            <v>6.3E-3</v>
          </cell>
          <cell r="Q346">
            <v>1.39E-3</v>
          </cell>
          <cell r="R346">
            <v>1.05</v>
          </cell>
          <cell r="S346">
            <v>0.23200000000000001</v>
          </cell>
          <cell r="T346">
            <v>2.9899999999999999E-2</v>
          </cell>
        </row>
        <row r="347">
          <cell r="F347">
            <v>1207820</v>
          </cell>
          <cell r="G347" t="str">
            <v>FactorKH.Temp</v>
          </cell>
          <cell r="H347">
            <v>1879.07178630671</v>
          </cell>
          <cell r="K347">
            <v>1207877</v>
          </cell>
          <cell r="L347" t="str">
            <v>VD02</v>
          </cell>
          <cell r="M347">
            <v>0.32800000000000001</v>
          </cell>
          <cell r="N347">
            <v>0.29299999999999998</v>
          </cell>
          <cell r="O347">
            <v>0.57699999999999996</v>
          </cell>
          <cell r="P347">
            <v>7.1999999999999998E-3</v>
          </cell>
          <cell r="Q347">
            <v>1.2899999999999999E-3</v>
          </cell>
          <cell r="R347">
            <v>1.06</v>
          </cell>
          <cell r="S347">
            <v>0.224</v>
          </cell>
          <cell r="T347">
            <v>2.7699999999999999E-2</v>
          </cell>
        </row>
        <row r="348">
          <cell r="F348">
            <v>1207821</v>
          </cell>
          <cell r="G348" t="str">
            <v>FactorKH.Temp</v>
          </cell>
          <cell r="H348">
            <v>1891.1417505981201</v>
          </cell>
          <cell r="K348">
            <v>1207878</v>
          </cell>
          <cell r="L348" t="str">
            <v>VD02</v>
          </cell>
          <cell r="M348">
            <v>0.33100000000000002</v>
          </cell>
          <cell r="N348">
            <v>0.27600000000000002</v>
          </cell>
          <cell r="O348">
            <v>0.56899999999999995</v>
          </cell>
          <cell r="P348">
            <v>6.7000000000000002E-3</v>
          </cell>
          <cell r="Q348">
            <v>1.25E-3</v>
          </cell>
          <cell r="R348">
            <v>1.06</v>
          </cell>
          <cell r="S348">
            <v>0.23699999999999999</v>
          </cell>
          <cell r="T348">
            <v>2.6700000000000002E-2</v>
          </cell>
        </row>
        <row r="349">
          <cell r="F349">
            <v>1207821</v>
          </cell>
          <cell r="G349" t="str">
            <v>FactorKH.Temp</v>
          </cell>
          <cell r="H349">
            <v>1891.1417505981201</v>
          </cell>
          <cell r="K349">
            <v>1207879</v>
          </cell>
          <cell r="L349" t="str">
            <v>VD03</v>
          </cell>
          <cell r="M349">
            <v>0.41099999999999998</v>
          </cell>
          <cell r="N349">
            <v>0.30199999999999999</v>
          </cell>
          <cell r="O349">
            <v>0.874</v>
          </cell>
          <cell r="P349">
            <v>8.0000000000000002E-3</v>
          </cell>
          <cell r="Q349">
            <v>1.2999999999999999E-3</v>
          </cell>
          <cell r="R349">
            <v>1.06</v>
          </cell>
          <cell r="S349">
            <v>0.189</v>
          </cell>
          <cell r="T349">
            <v>2.5600000000000001E-2</v>
          </cell>
        </row>
        <row r="350">
          <cell r="F350">
            <v>1207822</v>
          </cell>
          <cell r="G350" t="str">
            <v>FactorKH.Temp</v>
          </cell>
          <cell r="H350">
            <v>1886.7918194992601</v>
          </cell>
          <cell r="K350">
            <v>1207880</v>
          </cell>
          <cell r="L350" t="str">
            <v>VD02</v>
          </cell>
          <cell r="M350">
            <v>0.32100000000000001</v>
          </cell>
          <cell r="N350">
            <v>0.29899999999999999</v>
          </cell>
          <cell r="O350">
            <v>0.57099999999999995</v>
          </cell>
          <cell r="P350">
            <v>7.0000000000000001E-3</v>
          </cell>
          <cell r="Q350">
            <v>2.5899999999999999E-3</v>
          </cell>
          <cell r="R350">
            <v>1.05</v>
          </cell>
          <cell r="S350">
            <v>0.20799999999999999</v>
          </cell>
          <cell r="T350">
            <v>2.6800000000000001E-2</v>
          </cell>
        </row>
        <row r="351">
          <cell r="F351">
            <v>1207823</v>
          </cell>
          <cell r="G351" t="str">
            <v>FactorKH.Temp</v>
          </cell>
          <cell r="H351">
            <v>1879.5387462006499</v>
          </cell>
          <cell r="K351">
            <v>1207881</v>
          </cell>
          <cell r="L351" t="str">
            <v>VD03</v>
          </cell>
          <cell r="M351">
            <v>0.318</v>
          </cell>
          <cell r="N351">
            <v>0.3</v>
          </cell>
          <cell r="O351">
            <v>0.57399999999999995</v>
          </cell>
          <cell r="P351">
            <v>8.3000000000000001E-3</v>
          </cell>
          <cell r="Q351">
            <v>2E-3</v>
          </cell>
          <cell r="R351">
            <v>1.05</v>
          </cell>
          <cell r="S351">
            <v>0.247</v>
          </cell>
          <cell r="T351">
            <v>2.4400000000000002E-2</v>
          </cell>
        </row>
        <row r="352">
          <cell r="F352">
            <v>1207824</v>
          </cell>
          <cell r="G352" t="str">
            <v>FactorKH.Temp</v>
          </cell>
          <cell r="H352">
            <v>1892.0920482446199</v>
          </cell>
          <cell r="K352">
            <v>1207882</v>
          </cell>
          <cell r="L352" t="str">
            <v>VD02</v>
          </cell>
          <cell r="M352">
            <v>0.107</v>
          </cell>
          <cell r="N352">
            <v>0.16300000000000001</v>
          </cell>
          <cell r="O352">
            <v>1.1000000000000001</v>
          </cell>
          <cell r="P352">
            <v>1.0200000000000001E-2</v>
          </cell>
          <cell r="Q352">
            <v>6.0000000000000001E-3</v>
          </cell>
          <cell r="R352">
            <v>0.23200000000000001</v>
          </cell>
          <cell r="S352">
            <v>0.34</v>
          </cell>
          <cell r="T352">
            <v>2.81E-2</v>
          </cell>
        </row>
        <row r="353">
          <cell r="F353">
            <v>1207825</v>
          </cell>
          <cell r="G353" t="str">
            <v>FactorKH.Temp</v>
          </cell>
          <cell r="H353">
            <v>1884.1774168811601</v>
          </cell>
          <cell r="K353">
            <v>1207883</v>
          </cell>
          <cell r="L353" t="str">
            <v>VD03</v>
          </cell>
          <cell r="M353">
            <v>0.10100000000000001</v>
          </cell>
          <cell r="N353">
            <v>0.214</v>
          </cell>
          <cell r="O353">
            <v>1.1100000000000001</v>
          </cell>
          <cell r="P353">
            <v>1.01E-2</v>
          </cell>
          <cell r="Q353">
            <v>4.8199999999999996E-3</v>
          </cell>
          <cell r="R353">
            <v>0.23100000000000001</v>
          </cell>
          <cell r="S353">
            <v>0.30399999999999999</v>
          </cell>
          <cell r="T353">
            <v>2.5899999999999999E-2</v>
          </cell>
        </row>
        <row r="354">
          <cell r="F354">
            <v>1207826</v>
          </cell>
          <cell r="G354" t="str">
            <v>FactorKH.Temp</v>
          </cell>
          <cell r="H354">
            <v>1857.1667080816201</v>
          </cell>
          <cell r="K354">
            <v>1207884</v>
          </cell>
          <cell r="L354" t="str">
            <v>VD02</v>
          </cell>
          <cell r="M354">
            <v>0.115</v>
          </cell>
          <cell r="N354">
            <v>0.14699999999999999</v>
          </cell>
          <cell r="O354">
            <v>1.1100000000000001</v>
          </cell>
          <cell r="P354">
            <v>1.11E-2</v>
          </cell>
          <cell r="Q354">
            <v>5.8799999999999998E-3</v>
          </cell>
          <cell r="R354">
            <v>0.20799999999999999</v>
          </cell>
          <cell r="S354">
            <v>0.27200000000000002</v>
          </cell>
          <cell r="T354">
            <v>2.5899999999999999E-2</v>
          </cell>
        </row>
        <row r="355">
          <cell r="F355">
            <v>1207827</v>
          </cell>
          <cell r="G355" t="str">
            <v>FactorKH.Temp</v>
          </cell>
          <cell r="H355">
            <v>1848.2185826259499</v>
          </cell>
          <cell r="K355">
            <v>1207885</v>
          </cell>
          <cell r="L355" t="str">
            <v>VD02</v>
          </cell>
          <cell r="M355">
            <v>0.11600000000000001</v>
          </cell>
          <cell r="N355">
            <v>0.19400000000000001</v>
          </cell>
          <cell r="O355">
            <v>1.1000000000000001</v>
          </cell>
          <cell r="P355">
            <v>1.01E-2</v>
          </cell>
          <cell r="Q355">
            <v>5.62E-3</v>
          </cell>
          <cell r="R355">
            <v>0.151</v>
          </cell>
          <cell r="S355">
            <v>0.28299999999999997</v>
          </cell>
          <cell r="T355">
            <v>2.4799999999999999E-2</v>
          </cell>
        </row>
        <row r="356">
          <cell r="F356">
            <v>1207828</v>
          </cell>
          <cell r="G356" t="str">
            <v>FactorKH.Temp</v>
          </cell>
          <cell r="H356">
            <v>1890.93277625629</v>
          </cell>
          <cell r="K356">
            <v>1207886</v>
          </cell>
          <cell r="L356" t="str">
            <v>VD03</v>
          </cell>
          <cell r="M356">
            <v>9.6199999999999994E-2</v>
          </cell>
          <cell r="N356">
            <v>0.23899999999999999</v>
          </cell>
          <cell r="O356">
            <v>1.1299999999999999</v>
          </cell>
          <cell r="P356">
            <v>1.0999999999999999E-2</v>
          </cell>
          <cell r="Q356">
            <v>6.0000000000000001E-3</v>
          </cell>
          <cell r="R356">
            <v>0.23499999999999999</v>
          </cell>
          <cell r="S356">
            <v>0.35499999999999998</v>
          </cell>
          <cell r="T356">
            <v>2.6100000000000002E-2</v>
          </cell>
        </row>
        <row r="357">
          <cell r="F357">
            <v>1207829</v>
          </cell>
          <cell r="G357" t="str">
            <v>FactorKH.Temp</v>
          </cell>
          <cell r="H357">
            <v>1846.74175060122</v>
          </cell>
          <cell r="K357">
            <v>1207887</v>
          </cell>
          <cell r="L357" t="str">
            <v>VD02</v>
          </cell>
          <cell r="M357">
            <v>0.114</v>
          </cell>
          <cell r="N357">
            <v>0.23899999999999999</v>
          </cell>
          <cell r="O357">
            <v>1.1200000000000001</v>
          </cell>
          <cell r="P357">
            <v>8.9999999999999993E-3</v>
          </cell>
          <cell r="Q357">
            <v>6.1199999999999996E-3</v>
          </cell>
          <cell r="R357">
            <v>0.19</v>
          </cell>
          <cell r="S357">
            <v>0.33600000000000002</v>
          </cell>
          <cell r="T357">
            <v>3.1E-2</v>
          </cell>
        </row>
        <row r="358">
          <cell r="F358">
            <v>1207830</v>
          </cell>
          <cell r="G358" t="str">
            <v>FactorKH.Temp</v>
          </cell>
          <cell r="H358">
            <v>1896.2029950459801</v>
          </cell>
          <cell r="K358">
            <v>1207888</v>
          </cell>
          <cell r="L358" t="str">
            <v>VD03</v>
          </cell>
          <cell r="M358">
            <v>0.16200000000000001</v>
          </cell>
          <cell r="N358">
            <v>0.186</v>
          </cell>
          <cell r="O358">
            <v>1.1200000000000001</v>
          </cell>
          <cell r="P358">
            <v>1.14E-2</v>
          </cell>
          <cell r="Q358">
            <v>1.5399999999999999E-3</v>
          </cell>
          <cell r="R358">
            <v>0.154</v>
          </cell>
          <cell r="S358">
            <v>0.17299999999999999</v>
          </cell>
          <cell r="T358">
            <v>2.8299999999999999E-2</v>
          </cell>
        </row>
        <row r="359">
          <cell r="F359">
            <v>1207831</v>
          </cell>
          <cell r="G359" t="str">
            <v>FactorKH.Temp</v>
          </cell>
          <cell r="H359">
            <v>1887.9585042303099</v>
          </cell>
          <cell r="K359">
            <v>1207889</v>
          </cell>
          <cell r="L359" t="str">
            <v>VD02</v>
          </cell>
          <cell r="M359">
            <v>0.187</v>
          </cell>
          <cell r="N359">
            <v>0.17599999999999999</v>
          </cell>
          <cell r="O359">
            <v>0.72</v>
          </cell>
          <cell r="P359">
            <v>1.0200000000000001E-2</v>
          </cell>
          <cell r="Q359">
            <v>2.3E-3</v>
          </cell>
          <cell r="R359">
            <v>0.156</v>
          </cell>
          <cell r="S359">
            <v>7.9200000000000007E-2</v>
          </cell>
          <cell r="T359">
            <v>3.0300000000000001E-2</v>
          </cell>
        </row>
        <row r="360">
          <cell r="F360">
            <v>1207832</v>
          </cell>
          <cell r="G360" t="str">
            <v>FactorKH.Temp</v>
          </cell>
          <cell r="H360">
            <v>1892.67636169143</v>
          </cell>
          <cell r="K360">
            <v>1207890</v>
          </cell>
          <cell r="L360" t="str">
            <v>VD02</v>
          </cell>
          <cell r="M360">
            <v>0.41299999999999998</v>
          </cell>
          <cell r="N360">
            <v>0.18099999999999999</v>
          </cell>
          <cell r="O360">
            <v>0.76800000000000002</v>
          </cell>
          <cell r="P360">
            <v>1.1299999999999999E-2</v>
          </cell>
          <cell r="Q360">
            <v>1.4800000000000001E-2</v>
          </cell>
          <cell r="R360">
            <v>0.84699999999999998</v>
          </cell>
          <cell r="S360">
            <v>1.84</v>
          </cell>
          <cell r="T360">
            <v>2.8500000000000001E-2</v>
          </cell>
        </row>
        <row r="361">
          <cell r="F361">
            <v>1207833</v>
          </cell>
          <cell r="G361" t="str">
            <v>FactorKH.Temp</v>
          </cell>
          <cell r="H361">
            <v>1878.23980814024</v>
          </cell>
          <cell r="K361">
            <v>1207891</v>
          </cell>
          <cell r="L361" t="str">
            <v>VD03</v>
          </cell>
          <cell r="M361">
            <v>0.122</v>
          </cell>
          <cell r="N361">
            <v>0.158</v>
          </cell>
          <cell r="O361">
            <v>1.1200000000000001</v>
          </cell>
          <cell r="P361">
            <v>9.2999999999999992E-3</v>
          </cell>
          <cell r="Q361">
            <v>6.0499999999999998E-3</v>
          </cell>
          <cell r="R361">
            <v>0.20100000000000001</v>
          </cell>
          <cell r="S361">
            <v>0.26800000000000002</v>
          </cell>
          <cell r="T361">
            <v>2.7E-2</v>
          </cell>
        </row>
        <row r="362">
          <cell r="F362">
            <v>1207834</v>
          </cell>
          <cell r="G362" t="str">
            <v>FactorKH.Temp</v>
          </cell>
          <cell r="H362">
            <v>1873.9792696404199</v>
          </cell>
          <cell r="K362">
            <v>1207892</v>
          </cell>
          <cell r="L362" t="str">
            <v>VD02</v>
          </cell>
          <cell r="M362">
            <v>0.106</v>
          </cell>
          <cell r="N362">
            <v>0.161</v>
          </cell>
          <cell r="O362">
            <v>1.1000000000000001</v>
          </cell>
          <cell r="P362">
            <v>9.7999999999999997E-3</v>
          </cell>
          <cell r="Q362">
            <v>6.0099999999999997E-3</v>
          </cell>
          <cell r="R362">
            <v>0.20200000000000001</v>
          </cell>
          <cell r="S362">
            <v>0.40200000000000002</v>
          </cell>
          <cell r="T362">
            <v>2.6599999999999999E-2</v>
          </cell>
        </row>
        <row r="363">
          <cell r="F363">
            <v>1207835</v>
          </cell>
          <cell r="G363" t="str">
            <v>FactorKH.Temp</v>
          </cell>
          <cell r="H363">
            <v>1870.92432372284</v>
          </cell>
          <cell r="K363">
            <v>1207893</v>
          </cell>
          <cell r="L363" t="str">
            <v>VD03</v>
          </cell>
          <cell r="M363">
            <v>0.14699999999999999</v>
          </cell>
          <cell r="N363">
            <v>0.45</v>
          </cell>
          <cell r="O363">
            <v>1.17</v>
          </cell>
          <cell r="P363">
            <v>1.09E-2</v>
          </cell>
          <cell r="Q363">
            <v>9.0399999999999994E-3</v>
          </cell>
          <cell r="R363">
            <v>0.60799999999999998</v>
          </cell>
          <cell r="S363">
            <v>8.3099999999999993E-2</v>
          </cell>
          <cell r="T363">
            <v>2.7300000000000001E-2</v>
          </cell>
        </row>
        <row r="364">
          <cell r="F364">
            <v>1207836</v>
          </cell>
          <cell r="G364" t="str">
            <v>FactorKH.Temp</v>
          </cell>
          <cell r="H364">
            <v>1864.6868453565801</v>
          </cell>
          <cell r="K364">
            <v>1207894</v>
          </cell>
          <cell r="L364" t="str">
            <v>VD03</v>
          </cell>
          <cell r="M364">
            <v>0.16400000000000001</v>
          </cell>
          <cell r="N364">
            <v>0.46200000000000002</v>
          </cell>
          <cell r="O364">
            <v>1.1499999999999999</v>
          </cell>
          <cell r="P364">
            <v>1.11E-2</v>
          </cell>
          <cell r="Q364">
            <v>1.44E-2</v>
          </cell>
          <cell r="R364">
            <v>0.61899999999999999</v>
          </cell>
          <cell r="S364">
            <v>8.4500000000000006E-2</v>
          </cell>
          <cell r="T364">
            <v>2.64E-2</v>
          </cell>
        </row>
        <row r="365">
          <cell r="F365">
            <v>1207836</v>
          </cell>
          <cell r="G365" t="str">
            <v>FactorKH.Temp</v>
          </cell>
          <cell r="H365">
            <v>1864.6868453565801</v>
          </cell>
          <cell r="K365">
            <v>1207895</v>
          </cell>
          <cell r="L365" t="str">
            <v>VD02</v>
          </cell>
          <cell r="M365">
            <v>0.16400000000000001</v>
          </cell>
          <cell r="N365">
            <v>0.46899999999999997</v>
          </cell>
          <cell r="O365">
            <v>1.17</v>
          </cell>
          <cell r="P365">
            <v>1.61E-2</v>
          </cell>
          <cell r="Q365">
            <v>1.0999999999999999E-2</v>
          </cell>
          <cell r="R365">
            <v>0.622</v>
          </cell>
          <cell r="S365">
            <v>9.1700000000000004E-2</v>
          </cell>
          <cell r="T365">
            <v>2.4299999999999999E-2</v>
          </cell>
        </row>
        <row r="366">
          <cell r="F366">
            <v>1207837</v>
          </cell>
          <cell r="G366" t="str">
            <v>FactorKH.Temp</v>
          </cell>
          <cell r="H366">
            <v>1839.8749779229499</v>
          </cell>
          <cell r="K366">
            <v>1207896</v>
          </cell>
          <cell r="L366" t="str">
            <v>VD02</v>
          </cell>
          <cell r="M366">
            <v>0.28899999999999998</v>
          </cell>
          <cell r="N366">
            <v>0.19400000000000001</v>
          </cell>
          <cell r="O366">
            <v>0.75600000000000001</v>
          </cell>
          <cell r="P366">
            <v>8.2000000000000007E-3</v>
          </cell>
          <cell r="Q366">
            <v>2.2699999999999999E-3</v>
          </cell>
          <cell r="R366">
            <v>1.1299999999999999</v>
          </cell>
          <cell r="S366">
            <v>0.47</v>
          </cell>
          <cell r="T366">
            <v>2.0899999999999998E-2</v>
          </cell>
        </row>
        <row r="367">
          <cell r="F367">
            <v>1207838</v>
          </cell>
          <cell r="G367" t="str">
            <v>FactorKH.Temp</v>
          </cell>
          <cell r="H367">
            <v>1858.51017072899</v>
          </cell>
          <cell r="K367">
            <v>1207897</v>
          </cell>
          <cell r="L367" t="str">
            <v>VD02</v>
          </cell>
          <cell r="M367">
            <v>0.40899999999999997</v>
          </cell>
          <cell r="N367">
            <v>0.26100000000000001</v>
          </cell>
          <cell r="O367">
            <v>0.76500000000000001</v>
          </cell>
          <cell r="P367">
            <v>1.18E-2</v>
          </cell>
          <cell r="Q367">
            <v>3.8500000000000001E-3</v>
          </cell>
          <cell r="R367">
            <v>0.88</v>
          </cell>
          <cell r="S367">
            <v>1.81</v>
          </cell>
          <cell r="T367">
            <v>2.9899999999999999E-2</v>
          </cell>
        </row>
        <row r="368">
          <cell r="F368">
            <v>1207839</v>
          </cell>
          <cell r="G368" t="str">
            <v>FactorKH.Temp</v>
          </cell>
          <cell r="H368">
            <v>1863.9101403163199</v>
          </cell>
          <cell r="K368">
            <v>1207898</v>
          </cell>
          <cell r="L368" t="str">
            <v>VD02</v>
          </cell>
          <cell r="M368">
            <v>0.28799999999999998</v>
          </cell>
          <cell r="N368">
            <v>0.32900000000000001</v>
          </cell>
          <cell r="O368">
            <v>1.08</v>
          </cell>
          <cell r="P368">
            <v>8.0000000000000002E-3</v>
          </cell>
          <cell r="Q368">
            <v>4.4200000000000001E-4</v>
          </cell>
          <cell r="R368">
            <v>0.97799999999999998</v>
          </cell>
          <cell r="S368">
            <v>0.85599999999999998</v>
          </cell>
          <cell r="T368">
            <v>2.5999999999999999E-2</v>
          </cell>
        </row>
        <row r="369">
          <cell r="F369">
            <v>1207840</v>
          </cell>
          <cell r="G369" t="str">
            <v>FactorKH.Temp</v>
          </cell>
          <cell r="H369">
            <v>1857.6902543133599</v>
          </cell>
          <cell r="K369">
            <v>1207899</v>
          </cell>
          <cell r="L369" t="str">
            <v>VD02</v>
          </cell>
          <cell r="M369">
            <v>0.11700000000000001</v>
          </cell>
          <cell r="N369">
            <v>0.16400000000000001</v>
          </cell>
          <cell r="O369">
            <v>1.1399999999999999</v>
          </cell>
          <cell r="P369">
            <v>1.09E-2</v>
          </cell>
          <cell r="Q369">
            <v>5.2199999999999998E-3</v>
          </cell>
          <cell r="R369">
            <v>0.20699999999999999</v>
          </cell>
          <cell r="S369">
            <v>0.19400000000000001</v>
          </cell>
          <cell r="T369">
            <v>2.9499999999999998E-2</v>
          </cell>
        </row>
        <row r="370">
          <cell r="F370">
            <v>1207841</v>
          </cell>
          <cell r="G370" t="str">
            <v>FactorKH.Temp</v>
          </cell>
          <cell r="H370">
            <v>1858.82904137632</v>
          </cell>
          <cell r="K370">
            <v>1207900</v>
          </cell>
          <cell r="L370" t="str">
            <v>VD02</v>
          </cell>
          <cell r="M370">
            <v>0.108</v>
          </cell>
          <cell r="N370">
            <v>0.17499999999999999</v>
          </cell>
          <cell r="O370">
            <v>1.1100000000000001</v>
          </cell>
          <cell r="P370">
            <v>1.0999999999999999E-2</v>
          </cell>
          <cell r="Q370">
            <v>5.7999999999999996E-3</v>
          </cell>
          <cell r="R370">
            <v>0.215</v>
          </cell>
          <cell r="S370">
            <v>0.312</v>
          </cell>
          <cell r="T370">
            <v>2.9100000000000001E-2</v>
          </cell>
        </row>
        <row r="371">
          <cell r="F371">
            <v>1207842</v>
          </cell>
          <cell r="G371" t="str">
            <v>FactorKH.Temp</v>
          </cell>
          <cell r="H371">
            <v>1851.28987967689</v>
          </cell>
          <cell r="K371">
            <v>1207901</v>
          </cell>
          <cell r="L371" t="str">
            <v>VD02</v>
          </cell>
          <cell r="M371">
            <v>0.11</v>
          </cell>
          <cell r="N371">
            <v>0.17299999999999999</v>
          </cell>
          <cell r="O371">
            <v>1.1000000000000001</v>
          </cell>
          <cell r="P371">
            <v>1.01E-2</v>
          </cell>
          <cell r="Q371">
            <v>4.5100000000000001E-3</v>
          </cell>
          <cell r="R371">
            <v>0.18</v>
          </cell>
          <cell r="S371">
            <v>0.35799999999999998</v>
          </cell>
          <cell r="T371">
            <v>2.5499999999999998E-2</v>
          </cell>
        </row>
        <row r="372">
          <cell r="F372">
            <v>1207843</v>
          </cell>
          <cell r="G372" t="str">
            <v>FactorKH.Temp</v>
          </cell>
          <cell r="H372">
            <v>1896.1552115470899</v>
          </cell>
          <cell r="K372">
            <v>1207902</v>
          </cell>
          <cell r="L372" t="str">
            <v>VD02</v>
          </cell>
          <cell r="M372">
            <v>0.17199999999999999</v>
          </cell>
          <cell r="N372">
            <v>0.20599999999999999</v>
          </cell>
          <cell r="O372">
            <v>1.1100000000000001</v>
          </cell>
          <cell r="P372">
            <v>1.0200000000000001E-2</v>
          </cell>
          <cell r="Q372">
            <v>2.63E-3</v>
          </cell>
          <cell r="R372">
            <v>0.13100000000000001</v>
          </cell>
          <cell r="S372">
            <v>0.183</v>
          </cell>
          <cell r="T372">
            <v>2.6800000000000001E-2</v>
          </cell>
        </row>
        <row r="373">
          <cell r="F373">
            <v>1207844</v>
          </cell>
          <cell r="G373" t="str">
            <v>FactorKH.Temp</v>
          </cell>
          <cell r="H373">
            <v>1884.9107820965401</v>
          </cell>
          <cell r="K373">
            <v>1207903</v>
          </cell>
          <cell r="L373" t="str">
            <v>VD02</v>
          </cell>
          <cell r="M373">
            <v>0.124</v>
          </cell>
          <cell r="N373">
            <v>0.17699999999999999</v>
          </cell>
          <cell r="O373">
            <v>1.1000000000000001</v>
          </cell>
          <cell r="P373">
            <v>1.38E-2</v>
          </cell>
          <cell r="Q373">
            <v>4.8700000000000002E-3</v>
          </cell>
          <cell r="R373">
            <v>0.24099999999999999</v>
          </cell>
          <cell r="S373">
            <v>0.32200000000000001</v>
          </cell>
          <cell r="T373">
            <v>2.9399999999999999E-2</v>
          </cell>
        </row>
        <row r="374">
          <cell r="F374">
            <v>1207845</v>
          </cell>
          <cell r="G374" t="str">
            <v>FactorKH.Temp</v>
          </cell>
          <cell r="H374">
            <v>1888.9617441918599</v>
          </cell>
          <cell r="K374">
            <v>1207904</v>
          </cell>
          <cell r="L374" t="str">
            <v>VD02</v>
          </cell>
          <cell r="M374">
            <v>0.106</v>
          </cell>
          <cell r="N374">
            <v>0.153</v>
          </cell>
          <cell r="O374">
            <v>1.1299999999999999</v>
          </cell>
          <cell r="P374">
            <v>1.7899999999999999E-2</v>
          </cell>
          <cell r="Q374">
            <v>5.7400000000000003E-3</v>
          </cell>
          <cell r="R374">
            <v>0.27700000000000002</v>
          </cell>
          <cell r="S374">
            <v>0.29799999999999999</v>
          </cell>
          <cell r="T374">
            <v>2.5999999999999999E-2</v>
          </cell>
        </row>
        <row r="375">
          <cell r="F375">
            <v>1207846</v>
          </cell>
          <cell r="G375" t="str">
            <v>FactorKH.Temp</v>
          </cell>
          <cell r="H375">
            <v>1881.4956323373001</v>
          </cell>
          <cell r="K375">
            <v>1207905</v>
          </cell>
          <cell r="L375" t="str">
            <v>VD02</v>
          </cell>
          <cell r="M375">
            <v>0.109</v>
          </cell>
          <cell r="N375">
            <v>0.2</v>
          </cell>
          <cell r="O375">
            <v>1.1000000000000001</v>
          </cell>
          <cell r="P375">
            <v>1.5299999999999999E-2</v>
          </cell>
          <cell r="Q375">
            <v>4.7200000000000002E-3</v>
          </cell>
          <cell r="R375">
            <v>0.254</v>
          </cell>
          <cell r="S375">
            <v>0.32100000000000001</v>
          </cell>
          <cell r="T375">
            <v>2.5000000000000001E-2</v>
          </cell>
        </row>
        <row r="376">
          <cell r="F376">
            <v>1207847</v>
          </cell>
          <cell r="G376" t="str">
            <v>FactorKH.Temp</v>
          </cell>
          <cell r="H376">
            <v>1861.1236781386999</v>
          </cell>
          <cell r="K376">
            <v>1207906</v>
          </cell>
          <cell r="L376" t="str">
            <v>VD02</v>
          </cell>
          <cell r="M376">
            <v>0.46300000000000002</v>
          </cell>
          <cell r="N376">
            <v>0.20799999999999999</v>
          </cell>
          <cell r="O376">
            <v>0.68400000000000005</v>
          </cell>
          <cell r="P376">
            <v>1.4200000000000001E-2</v>
          </cell>
          <cell r="Q376">
            <v>1.31E-3</v>
          </cell>
          <cell r="R376">
            <v>0.156</v>
          </cell>
          <cell r="S376">
            <v>0.11700000000000001</v>
          </cell>
          <cell r="T376">
            <v>2.6700000000000002E-2</v>
          </cell>
        </row>
        <row r="377">
          <cell r="F377">
            <v>1207848</v>
          </cell>
          <cell r="G377" t="str">
            <v>FactorKH.Temp</v>
          </cell>
          <cell r="H377">
            <v>1860.5642372248001</v>
          </cell>
          <cell r="K377">
            <v>1207907</v>
          </cell>
          <cell r="L377" t="str">
            <v>VD03</v>
          </cell>
          <cell r="M377">
            <v>0.44700000000000001</v>
          </cell>
          <cell r="N377">
            <v>0.16700000000000001</v>
          </cell>
          <cell r="O377">
            <v>0.70499999999999996</v>
          </cell>
          <cell r="P377">
            <v>1.32E-2</v>
          </cell>
          <cell r="Q377">
            <v>1.5299999999999999E-3</v>
          </cell>
          <cell r="R377">
            <v>0.155</v>
          </cell>
          <cell r="S377">
            <v>0.127</v>
          </cell>
          <cell r="T377">
            <v>2.92E-2</v>
          </cell>
        </row>
        <row r="378">
          <cell r="F378">
            <v>1207849</v>
          </cell>
          <cell r="G378" t="str">
            <v>FactorKH.Temp</v>
          </cell>
          <cell r="H378">
            <v>1863.2601068392901</v>
          </cell>
          <cell r="K378">
            <v>1207908</v>
          </cell>
          <cell r="L378" t="str">
            <v>VD03</v>
          </cell>
          <cell r="M378">
            <v>0.41199999999999998</v>
          </cell>
          <cell r="N378">
            <v>0.158</v>
          </cell>
          <cell r="O378">
            <v>0.92600000000000005</v>
          </cell>
          <cell r="P378">
            <v>1.6E-2</v>
          </cell>
          <cell r="Q378">
            <v>2.3800000000000002E-3</v>
          </cell>
          <cell r="R378">
            <v>0.97</v>
          </cell>
          <cell r="S378">
            <v>0.19700000000000001</v>
          </cell>
          <cell r="T378">
            <v>2.24E-2</v>
          </cell>
        </row>
        <row r="379">
          <cell r="F379">
            <v>1207850</v>
          </cell>
          <cell r="G379" t="str">
            <v>FactorKH.Temp</v>
          </cell>
          <cell r="H379">
            <v>1862.8944181888901</v>
          </cell>
          <cell r="K379">
            <v>1207909</v>
          </cell>
          <cell r="L379" t="str">
            <v>VD02</v>
          </cell>
          <cell r="M379">
            <v>0.42499999999999999</v>
          </cell>
          <cell r="N379">
            <v>0.26100000000000001</v>
          </cell>
          <cell r="O379">
            <v>0.77100000000000002</v>
          </cell>
          <cell r="P379">
            <v>8.0999999999999996E-3</v>
          </cell>
          <cell r="Q379">
            <v>4.7699999999999999E-3</v>
          </cell>
          <cell r="R379">
            <v>0.85699999999999998</v>
          </cell>
          <cell r="S379">
            <v>1.78</v>
          </cell>
          <cell r="T379">
            <v>3.5099999999999999E-2</v>
          </cell>
        </row>
        <row r="380">
          <cell r="F380">
            <v>1207851</v>
          </cell>
          <cell r="G380" t="str">
            <v>FactorKH.Temp</v>
          </cell>
          <cell r="H380">
            <v>1897.6937785538</v>
          </cell>
          <cell r="K380">
            <v>1207910</v>
          </cell>
          <cell r="L380" t="str">
            <v>VD04</v>
          </cell>
          <cell r="M380">
            <v>0.11</v>
          </cell>
          <cell r="N380">
            <v>0.193</v>
          </cell>
          <cell r="O380">
            <v>1.1100000000000001</v>
          </cell>
          <cell r="P380">
            <v>1.12E-2</v>
          </cell>
          <cell r="Q380">
            <v>5.77E-3</v>
          </cell>
          <cell r="R380">
            <v>0.17699999999999999</v>
          </cell>
          <cell r="S380">
            <v>0.40300000000000002</v>
          </cell>
          <cell r="T380">
            <v>2.4899999999999999E-2</v>
          </cell>
        </row>
        <row r="381">
          <cell r="F381">
            <v>1207852</v>
          </cell>
          <cell r="G381" t="str">
            <v>FactorKH.Temp</v>
          </cell>
          <cell r="H381">
            <v>1894.3883637438</v>
          </cell>
          <cell r="K381">
            <v>1207911</v>
          </cell>
          <cell r="L381" t="str">
            <v>VD02</v>
          </cell>
          <cell r="M381">
            <v>0.11700000000000001</v>
          </cell>
          <cell r="N381">
            <v>0.19600000000000001</v>
          </cell>
          <cell r="O381">
            <v>1.1100000000000001</v>
          </cell>
          <cell r="P381">
            <v>1.06E-2</v>
          </cell>
          <cell r="Q381">
            <v>5.5999999999999999E-3</v>
          </cell>
          <cell r="R381">
            <v>0.20699999999999999</v>
          </cell>
          <cell r="S381">
            <v>0.311</v>
          </cell>
          <cell r="T381">
            <v>3.5400000000000001E-2</v>
          </cell>
        </row>
        <row r="382">
          <cell r="F382">
            <v>1207853</v>
          </cell>
          <cell r="G382" t="str">
            <v>FactorKH.Temp</v>
          </cell>
          <cell r="H382">
            <v>1910.17486682461</v>
          </cell>
          <cell r="K382">
            <v>1207912</v>
          </cell>
          <cell r="L382" t="str">
            <v>VD03</v>
          </cell>
          <cell r="M382">
            <v>0.10100000000000001</v>
          </cell>
          <cell r="N382">
            <v>0.17</v>
          </cell>
          <cell r="O382">
            <v>1.1100000000000001</v>
          </cell>
          <cell r="P382">
            <v>9.2999999999999992E-3</v>
          </cell>
          <cell r="Q382">
            <v>5.7200000000000003E-3</v>
          </cell>
          <cell r="R382">
            <v>0.22800000000000001</v>
          </cell>
          <cell r="S382">
            <v>0.36099999999999999</v>
          </cell>
          <cell r="T382">
            <v>2.6499999999999999E-2</v>
          </cell>
        </row>
        <row r="383">
          <cell r="F383">
            <v>1207854</v>
          </cell>
          <cell r="G383" t="str">
            <v>FactorKH.Temp</v>
          </cell>
          <cell r="H383">
            <v>1882.2971859914701</v>
          </cell>
          <cell r="K383">
            <v>1207913</v>
          </cell>
          <cell r="L383" t="str">
            <v>VD02</v>
          </cell>
          <cell r="M383">
            <v>0.46500000000000002</v>
          </cell>
          <cell r="N383">
            <v>0.21</v>
          </cell>
          <cell r="O383">
            <v>0.71</v>
          </cell>
          <cell r="P383">
            <v>1.2999999999999999E-2</v>
          </cell>
          <cell r="Q383">
            <v>2.4099999999999998E-3</v>
          </cell>
          <cell r="R383">
            <v>0.17899999999999999</v>
          </cell>
          <cell r="S383">
            <v>0.11</v>
          </cell>
          <cell r="T383">
            <v>2.4899999999999999E-2</v>
          </cell>
        </row>
        <row r="384">
          <cell r="F384">
            <v>1207855</v>
          </cell>
          <cell r="G384" t="str">
            <v>FactorKH.Temp</v>
          </cell>
          <cell r="H384">
            <v>1874.0643470832499</v>
          </cell>
          <cell r="K384">
            <v>1207914</v>
          </cell>
          <cell r="L384" t="str">
            <v>VD02</v>
          </cell>
          <cell r="M384">
            <v>0.39800000000000002</v>
          </cell>
          <cell r="N384">
            <v>0.16500000000000001</v>
          </cell>
          <cell r="O384">
            <v>0.97</v>
          </cell>
          <cell r="P384">
            <v>6.7999999999999996E-3</v>
          </cell>
          <cell r="Q384">
            <v>3.96E-3</v>
          </cell>
          <cell r="R384">
            <v>1.0900000000000001</v>
          </cell>
          <cell r="S384">
            <v>0.21099999999999999</v>
          </cell>
          <cell r="T384">
            <v>2.75E-2</v>
          </cell>
        </row>
        <row r="385">
          <cell r="F385">
            <v>1207856</v>
          </cell>
          <cell r="G385" t="str">
            <v>FactorKH.Temp</v>
          </cell>
          <cell r="H385">
            <v>1907.5359113608799</v>
          </cell>
          <cell r="K385">
            <v>1207915</v>
          </cell>
          <cell r="L385" t="str">
            <v>VD03</v>
          </cell>
          <cell r="M385">
            <v>0.32600000000000001</v>
          </cell>
          <cell r="N385">
            <v>0.28699999999999998</v>
          </cell>
          <cell r="O385">
            <v>0.59</v>
          </cell>
          <cell r="P385">
            <v>5.4999999999999997E-3</v>
          </cell>
          <cell r="Q385">
            <v>1.1000000000000001E-3</v>
          </cell>
          <cell r="R385">
            <v>1.0900000000000001</v>
          </cell>
          <cell r="S385">
            <v>0.214</v>
          </cell>
          <cell r="T385">
            <v>3.3000000000000002E-2</v>
          </cell>
        </row>
        <row r="386">
          <cell r="F386">
            <v>1207857</v>
          </cell>
          <cell r="G386" t="str">
            <v>FactorKH.Temp</v>
          </cell>
          <cell r="H386">
            <v>1902.55470359625</v>
          </cell>
          <cell r="K386">
            <v>1207916</v>
          </cell>
          <cell r="L386" t="str">
            <v>VD02</v>
          </cell>
          <cell r="M386">
            <v>0.11799999999999999</v>
          </cell>
          <cell r="N386">
            <v>0.22700000000000001</v>
          </cell>
          <cell r="O386">
            <v>1.1000000000000001</v>
          </cell>
          <cell r="P386">
            <v>0.01</v>
          </cell>
          <cell r="Q386">
            <v>5.4900000000000001E-3</v>
          </cell>
          <cell r="R386">
            <v>0.217</v>
          </cell>
          <cell r="S386">
            <v>0.219</v>
          </cell>
          <cell r="T386">
            <v>2.64E-2</v>
          </cell>
        </row>
        <row r="387">
          <cell r="F387">
            <v>1207857</v>
          </cell>
          <cell r="G387" t="str">
            <v>FactorKH.Temp</v>
          </cell>
          <cell r="H387">
            <v>1902.55470359625</v>
          </cell>
          <cell r="K387">
            <v>1207917</v>
          </cell>
          <cell r="L387" t="str">
            <v>VD02</v>
          </cell>
          <cell r="M387">
            <v>0.11</v>
          </cell>
          <cell r="N387">
            <v>0.159</v>
          </cell>
          <cell r="O387">
            <v>1.1100000000000001</v>
          </cell>
          <cell r="P387">
            <v>0.01</v>
          </cell>
          <cell r="Q387">
            <v>4.2399999999999998E-3</v>
          </cell>
          <cell r="R387">
            <v>0.22</v>
          </cell>
          <cell r="S387">
            <v>0.28799999999999998</v>
          </cell>
          <cell r="T387">
            <v>2.4199999999999999E-2</v>
          </cell>
        </row>
        <row r="388">
          <cell r="F388">
            <v>1207858</v>
          </cell>
          <cell r="G388" t="str">
            <v>FactorKH.Temp</v>
          </cell>
          <cell r="H388">
            <v>1895.04982586703</v>
          </cell>
          <cell r="K388">
            <v>1207918</v>
          </cell>
          <cell r="L388" t="str">
            <v>VD02</v>
          </cell>
          <cell r="M388">
            <v>0.45600000000000002</v>
          </cell>
          <cell r="N388">
            <v>0.187</v>
          </cell>
          <cell r="O388">
            <v>0.66800000000000004</v>
          </cell>
          <cell r="P388">
            <v>9.4000000000000004E-3</v>
          </cell>
          <cell r="Q388">
            <v>1.09E-3</v>
          </cell>
          <cell r="R388">
            <v>0.245</v>
          </cell>
          <cell r="S388">
            <v>0.14799999999999999</v>
          </cell>
          <cell r="T388">
            <v>3.09E-2</v>
          </cell>
        </row>
        <row r="389">
          <cell r="F389">
            <v>1207859</v>
          </cell>
          <cell r="G389" t="str">
            <v>FactorKH.Temp</v>
          </cell>
          <cell r="H389">
            <v>1901.80432838759</v>
          </cell>
          <cell r="K389">
            <v>1207919</v>
          </cell>
          <cell r="L389" t="str">
            <v>VD02</v>
          </cell>
          <cell r="M389">
            <v>0.47</v>
          </cell>
          <cell r="N389">
            <v>0.187</v>
          </cell>
          <cell r="O389">
            <v>0.71099999999999997</v>
          </cell>
          <cell r="P389">
            <v>9.9000000000000008E-3</v>
          </cell>
          <cell r="Q389">
            <v>2.48E-3</v>
          </cell>
          <cell r="R389">
            <v>0.129</v>
          </cell>
          <cell r="S389">
            <v>9.35E-2</v>
          </cell>
          <cell r="T389">
            <v>2.8299999999999999E-2</v>
          </cell>
        </row>
        <row r="390">
          <cell r="F390">
            <v>1207860</v>
          </cell>
          <cell r="G390" t="str">
            <v>FactorKH.Temp</v>
          </cell>
          <cell r="H390">
            <v>1841.9365461615801</v>
          </cell>
          <cell r="K390">
            <v>1207920</v>
          </cell>
          <cell r="L390" t="str">
            <v>VD02</v>
          </cell>
          <cell r="M390">
            <v>0.46800000000000003</v>
          </cell>
          <cell r="N390">
            <v>0.17699999999999999</v>
          </cell>
          <cell r="O390">
            <v>0.70599999999999996</v>
          </cell>
          <cell r="P390">
            <v>9.1999999999999998E-3</v>
          </cell>
          <cell r="Q390">
            <v>9.8400000000000007E-4</v>
          </cell>
          <cell r="R390">
            <v>0.10100000000000001</v>
          </cell>
          <cell r="S390">
            <v>0.14499999999999999</v>
          </cell>
          <cell r="T390">
            <v>2.9600000000000001E-2</v>
          </cell>
        </row>
        <row r="391">
          <cell r="F391">
            <v>1207861</v>
          </cell>
          <cell r="G391" t="str">
            <v>FactorKH.Temp</v>
          </cell>
          <cell r="H391">
            <v>1846.7414089596</v>
          </cell>
          <cell r="K391">
            <v>1207921</v>
          </cell>
          <cell r="L391" t="str">
            <v>VD02</v>
          </cell>
          <cell r="M391">
            <v>0.20599999999999999</v>
          </cell>
          <cell r="N391">
            <v>0.21</v>
          </cell>
          <cell r="O391">
            <v>0.84799999999999998</v>
          </cell>
          <cell r="P391">
            <v>9.1999999999999998E-3</v>
          </cell>
          <cell r="Q391">
            <v>2.0299999999999999E-2</v>
          </cell>
          <cell r="R391">
            <v>0.126</v>
          </cell>
          <cell r="S391">
            <v>0.186</v>
          </cell>
          <cell r="T391">
            <v>3.7600000000000001E-2</v>
          </cell>
        </row>
        <row r="392">
          <cell r="F392">
            <v>1207862</v>
          </cell>
          <cell r="G392" t="str">
            <v>FactorKH.Temp</v>
          </cell>
          <cell r="H392">
            <v>1874.0960981682599</v>
          </cell>
          <cell r="K392">
            <v>1207922</v>
          </cell>
          <cell r="L392" t="str">
            <v>VD02</v>
          </cell>
          <cell r="M392">
            <v>0.20699999999999999</v>
          </cell>
          <cell r="N392">
            <v>0.17399999999999999</v>
          </cell>
          <cell r="O392">
            <v>0.89300000000000002</v>
          </cell>
          <cell r="P392">
            <v>1.01E-2</v>
          </cell>
          <cell r="Q392">
            <v>1.6299999999999999E-2</v>
          </cell>
          <cell r="R392">
            <v>0.19400000000000001</v>
          </cell>
          <cell r="S392">
            <v>0.21</v>
          </cell>
          <cell r="T392">
            <v>3.32E-2</v>
          </cell>
        </row>
        <row r="393">
          <cell r="F393">
            <v>1207863</v>
          </cell>
          <cell r="G393" t="str">
            <v>FactorKH.Temp</v>
          </cell>
          <cell r="H393">
            <v>1842.8820707125501</v>
          </cell>
          <cell r="K393">
            <v>1207923</v>
          </cell>
          <cell r="L393" t="str">
            <v>VD02</v>
          </cell>
          <cell r="M393">
            <v>9.6600000000000005E-2</v>
          </cell>
          <cell r="N393">
            <v>0.188</v>
          </cell>
          <cell r="O393">
            <v>1.1299999999999999</v>
          </cell>
          <cell r="P393">
            <v>1.1599999999999999E-2</v>
          </cell>
          <cell r="Q393">
            <v>5.8199999999999997E-3</v>
          </cell>
          <cell r="R393">
            <v>0.26400000000000001</v>
          </cell>
          <cell r="S393">
            <v>0.32100000000000001</v>
          </cell>
          <cell r="T393">
            <v>2.5399999999999999E-2</v>
          </cell>
        </row>
        <row r="394">
          <cell r="F394">
            <v>1207864</v>
          </cell>
          <cell r="G394" t="str">
            <v>FactorKH.Temp</v>
          </cell>
          <cell r="H394">
            <v>1850.8393653896101</v>
          </cell>
          <cell r="K394">
            <v>1207924</v>
          </cell>
          <cell r="L394" t="str">
            <v>VD03</v>
          </cell>
          <cell r="M394">
            <v>0.11600000000000001</v>
          </cell>
          <cell r="N394">
            <v>0.18099999999999999</v>
          </cell>
          <cell r="O394">
            <v>1.1000000000000001</v>
          </cell>
          <cell r="P394">
            <v>9.7999999999999997E-3</v>
          </cell>
          <cell r="Q394">
            <v>6.2100000000000002E-3</v>
          </cell>
          <cell r="R394">
            <v>0.192</v>
          </cell>
          <cell r="S394">
            <v>0.34300000000000003</v>
          </cell>
          <cell r="T394">
            <v>2.4400000000000002E-2</v>
          </cell>
        </row>
        <row r="395">
          <cell r="F395">
            <v>1207865</v>
          </cell>
          <cell r="G395" t="str">
            <v>FactorKH.Temp</v>
          </cell>
          <cell r="H395">
            <v>1851.14208565226</v>
          </cell>
          <cell r="K395">
            <v>1207925</v>
          </cell>
          <cell r="L395" t="str">
            <v>VD02</v>
          </cell>
          <cell r="M395">
            <v>0.11600000000000001</v>
          </cell>
          <cell r="N395">
            <v>0.17199999999999999</v>
          </cell>
          <cell r="O395">
            <v>1.1000000000000001</v>
          </cell>
          <cell r="P395">
            <v>9.7000000000000003E-3</v>
          </cell>
          <cell r="Q395">
            <v>6.2399999999999999E-3</v>
          </cell>
          <cell r="R395">
            <v>0.222</v>
          </cell>
          <cell r="S395">
            <v>0.28199999999999997</v>
          </cell>
          <cell r="T395">
            <v>2.5100000000000001E-2</v>
          </cell>
        </row>
        <row r="396">
          <cell r="F396">
            <v>1207866</v>
          </cell>
          <cell r="G396" t="str">
            <v>FactorKH.Temp</v>
          </cell>
          <cell r="H396">
            <v>1879.22317395096</v>
          </cell>
          <cell r="K396">
            <v>1207926</v>
          </cell>
          <cell r="L396" t="str">
            <v>VD02</v>
          </cell>
          <cell r="M396">
            <v>0.12</v>
          </cell>
          <cell r="N396">
            <v>0.20300000000000001</v>
          </cell>
          <cell r="O396">
            <v>1.1200000000000001</v>
          </cell>
          <cell r="P396">
            <v>8.9999999999999993E-3</v>
          </cell>
          <cell r="Q396">
            <v>4.8999999999999998E-3</v>
          </cell>
          <cell r="R396">
            <v>0.20100000000000001</v>
          </cell>
          <cell r="S396">
            <v>0.29499999999999998</v>
          </cell>
          <cell r="T396">
            <v>2.5000000000000001E-2</v>
          </cell>
        </row>
        <row r="397">
          <cell r="F397">
            <v>1207867</v>
          </cell>
          <cell r="G397" t="str">
            <v>FactorKH.Temp</v>
          </cell>
          <cell r="H397">
            <v>1895.5177993029399</v>
          </cell>
          <cell r="K397">
            <v>1207927</v>
          </cell>
          <cell r="L397" t="str">
            <v>VD02</v>
          </cell>
          <cell r="M397">
            <v>0.115</v>
          </cell>
          <cell r="N397">
            <v>0.189</v>
          </cell>
          <cell r="O397">
            <v>1.1000000000000001</v>
          </cell>
          <cell r="P397">
            <v>1.5800000000000002E-2</v>
          </cell>
          <cell r="Q397">
            <v>5.1000000000000004E-3</v>
          </cell>
          <cell r="R397">
            <v>0.26600000000000001</v>
          </cell>
          <cell r="S397">
            <v>0.26100000000000001</v>
          </cell>
          <cell r="T397">
            <v>2.2499999999999999E-2</v>
          </cell>
        </row>
        <row r="398">
          <cell r="F398">
            <v>1207868</v>
          </cell>
          <cell r="G398" t="str">
            <v>FactorKH.Temp</v>
          </cell>
          <cell r="H398">
            <v>1899.8670402421201</v>
          </cell>
          <cell r="K398">
            <v>1207928</v>
          </cell>
          <cell r="L398" t="str">
            <v>VD05</v>
          </cell>
          <cell r="M398">
            <v>0.124</v>
          </cell>
          <cell r="N398">
            <v>0.19</v>
          </cell>
          <cell r="O398">
            <v>1.1100000000000001</v>
          </cell>
          <cell r="P398">
            <v>1.3899999999999999E-2</v>
          </cell>
          <cell r="Q398">
            <v>4.8300000000000001E-3</v>
          </cell>
          <cell r="R398">
            <v>0.23</v>
          </cell>
          <cell r="S398">
            <v>0.26100000000000001</v>
          </cell>
          <cell r="T398">
            <v>2.24E-2</v>
          </cell>
        </row>
        <row r="399">
          <cell r="F399">
            <v>1207869</v>
          </cell>
          <cell r="G399" t="str">
            <v>FactorKH.Temp</v>
          </cell>
          <cell r="H399">
            <v>1893.08484841053</v>
          </cell>
          <cell r="K399">
            <v>1207929</v>
          </cell>
          <cell r="L399" t="str">
            <v>VD02</v>
          </cell>
          <cell r="M399">
            <v>0.104</v>
          </cell>
          <cell r="N399">
            <v>0.19600000000000001</v>
          </cell>
          <cell r="O399">
            <v>1.1000000000000001</v>
          </cell>
          <cell r="P399">
            <v>1.4500000000000001E-2</v>
          </cell>
          <cell r="Q399">
            <v>5.9199999999999999E-3</v>
          </cell>
          <cell r="R399">
            <v>0.25800000000000001</v>
          </cell>
          <cell r="S399">
            <v>0.28899999999999998</v>
          </cell>
          <cell r="T399">
            <v>2.7E-2</v>
          </cell>
        </row>
        <row r="400">
          <cell r="F400">
            <v>1207870</v>
          </cell>
          <cell r="G400" t="str">
            <v>FactorKH.Temp</v>
          </cell>
          <cell r="H400">
            <v>1895.6407788050201</v>
          </cell>
          <cell r="K400">
            <v>1207930</v>
          </cell>
          <cell r="L400" t="str">
            <v>VD02</v>
          </cell>
          <cell r="M400">
            <v>0.45600000000000002</v>
          </cell>
          <cell r="N400">
            <v>0.153</v>
          </cell>
          <cell r="O400">
            <v>0.63700000000000001</v>
          </cell>
          <cell r="P400">
            <v>1.43E-2</v>
          </cell>
          <cell r="Q400">
            <v>1.2899999999999999E-3</v>
          </cell>
          <cell r="R400">
            <v>0.224</v>
          </cell>
          <cell r="S400">
            <v>0.154</v>
          </cell>
          <cell r="T400">
            <v>2.9899999999999999E-2</v>
          </cell>
        </row>
        <row r="401">
          <cell r="F401">
            <v>1207871</v>
          </cell>
          <cell r="G401" t="str">
            <v>FactorKH.Temp</v>
          </cell>
          <cell r="H401">
            <v>1891.2357123348399</v>
          </cell>
          <cell r="K401">
            <v>1207931</v>
          </cell>
          <cell r="L401" t="str">
            <v>VD02</v>
          </cell>
          <cell r="M401">
            <v>0.191</v>
          </cell>
          <cell r="N401">
            <v>0.17</v>
          </cell>
          <cell r="O401">
            <v>0.42899999999999999</v>
          </cell>
          <cell r="P401">
            <v>1.1599999999999999E-2</v>
          </cell>
          <cell r="Q401">
            <v>2.01E-2</v>
          </cell>
          <cell r="R401">
            <v>0.222</v>
          </cell>
          <cell r="S401">
            <v>0.26900000000000002</v>
          </cell>
          <cell r="T401">
            <v>3.3000000000000002E-2</v>
          </cell>
        </row>
        <row r="402">
          <cell r="F402">
            <v>1207871</v>
          </cell>
          <cell r="G402" t="str">
            <v>FactorKH.Temp</v>
          </cell>
          <cell r="H402">
            <v>1891.2357123348399</v>
          </cell>
          <cell r="K402">
            <v>1207932</v>
          </cell>
          <cell r="L402" t="str">
            <v>VD02</v>
          </cell>
          <cell r="M402">
            <v>0.43099999999999999</v>
          </cell>
          <cell r="N402">
            <v>0.32400000000000001</v>
          </cell>
          <cell r="O402">
            <v>0.86699999999999999</v>
          </cell>
          <cell r="P402">
            <v>9.4999999999999998E-3</v>
          </cell>
          <cell r="Q402">
            <v>8.4999999999999995E-4</v>
          </cell>
          <cell r="R402">
            <v>1.05</v>
          </cell>
          <cell r="S402">
            <v>0.14499999999999999</v>
          </cell>
          <cell r="T402">
            <v>2.12E-2</v>
          </cell>
        </row>
        <row r="403">
          <cell r="F403">
            <v>1207872</v>
          </cell>
          <cell r="G403" t="str">
            <v>FactorKH.Temp</v>
          </cell>
          <cell r="H403">
            <v>1893.6181625495501</v>
          </cell>
          <cell r="K403">
            <v>1207933</v>
          </cell>
          <cell r="L403" t="str">
            <v>VD02</v>
          </cell>
          <cell r="M403">
            <v>0.16300000000000001</v>
          </cell>
          <cell r="N403">
            <v>0.16500000000000001</v>
          </cell>
          <cell r="O403">
            <v>1.1200000000000001</v>
          </cell>
          <cell r="P403">
            <v>1.09E-2</v>
          </cell>
          <cell r="Q403">
            <v>7.7499999999999999E-3</v>
          </cell>
          <cell r="R403">
            <v>0.17399999999999999</v>
          </cell>
          <cell r="S403">
            <v>0.13600000000000001</v>
          </cell>
          <cell r="T403">
            <v>2.8899999999999999E-2</v>
          </cell>
        </row>
        <row r="404">
          <cell r="F404">
            <v>1207873</v>
          </cell>
          <cell r="G404" t="str">
            <v>FactorKH.Temp</v>
          </cell>
          <cell r="H404">
            <v>1890.5783901472</v>
          </cell>
          <cell r="K404">
            <v>1207934</v>
          </cell>
          <cell r="L404" t="str">
            <v>VD03</v>
          </cell>
          <cell r="M404">
            <v>0.14699999999999999</v>
          </cell>
          <cell r="N404">
            <v>0.18</v>
          </cell>
          <cell r="O404">
            <v>1.3</v>
          </cell>
          <cell r="P404">
            <v>9.1999999999999998E-3</v>
          </cell>
          <cell r="Q404">
            <v>1.04E-2</v>
          </cell>
          <cell r="R404">
            <v>9.5500000000000002E-2</v>
          </cell>
          <cell r="S404">
            <v>5.3400000000000003E-2</v>
          </cell>
          <cell r="T404">
            <v>2.64E-2</v>
          </cell>
        </row>
        <row r="405">
          <cell r="F405">
            <v>1207874</v>
          </cell>
          <cell r="G405" t="str">
            <v>FactorKH.Temp</v>
          </cell>
          <cell r="H405">
            <v>1888.66753689601</v>
          </cell>
          <cell r="K405">
            <v>1207935</v>
          </cell>
          <cell r="L405" t="str">
            <v>VD02</v>
          </cell>
          <cell r="M405">
            <v>0.77400000000000002</v>
          </cell>
          <cell r="N405">
            <v>0.19</v>
          </cell>
          <cell r="O405">
            <v>0.76600000000000001</v>
          </cell>
          <cell r="P405">
            <v>9.5999999999999992E-3</v>
          </cell>
          <cell r="Q405">
            <v>1.15E-2</v>
          </cell>
          <cell r="R405">
            <v>0.14899999999999999</v>
          </cell>
          <cell r="S405">
            <v>0.111</v>
          </cell>
          <cell r="T405">
            <v>2.2800000000000001E-2</v>
          </cell>
        </row>
        <row r="406">
          <cell r="F406">
            <v>1207875</v>
          </cell>
          <cell r="G406" t="str">
            <v>FactorKH.Temp</v>
          </cell>
          <cell r="H406">
            <v>1907.48075755531</v>
          </cell>
          <cell r="K406">
            <v>1207936</v>
          </cell>
          <cell r="L406" t="str">
            <v>VD02</v>
          </cell>
          <cell r="M406">
            <v>0.16300000000000001</v>
          </cell>
          <cell r="N406">
            <v>0.161</v>
          </cell>
          <cell r="O406">
            <v>1.1000000000000001</v>
          </cell>
          <cell r="P406">
            <v>1.6E-2</v>
          </cell>
          <cell r="Q406">
            <v>2.2399999999999998E-3</v>
          </cell>
          <cell r="R406">
            <v>0.21</v>
          </cell>
          <cell r="S406">
            <v>0.13600000000000001</v>
          </cell>
          <cell r="T406">
            <v>2.24E-2</v>
          </cell>
        </row>
        <row r="407">
          <cell r="F407">
            <v>1207876</v>
          </cell>
          <cell r="G407" t="str">
            <v>FactorKH.Temp</v>
          </cell>
          <cell r="H407">
            <v>1859.74718796355</v>
          </cell>
          <cell r="K407">
            <v>1207937</v>
          </cell>
          <cell r="L407" t="str">
            <v>VD03</v>
          </cell>
          <cell r="M407">
            <v>0.109</v>
          </cell>
          <cell r="N407">
            <v>0.17699999999999999</v>
          </cell>
          <cell r="O407">
            <v>1.1100000000000001</v>
          </cell>
          <cell r="P407">
            <v>1.32E-2</v>
          </cell>
          <cell r="Q407">
            <v>5.1999999999999998E-3</v>
          </cell>
          <cell r="R407">
            <v>0.26300000000000001</v>
          </cell>
          <cell r="S407">
            <v>0.29199999999999998</v>
          </cell>
          <cell r="T407">
            <v>2.6599999999999999E-2</v>
          </cell>
        </row>
        <row r="408">
          <cell r="F408">
            <v>1207877</v>
          </cell>
          <cell r="G408" t="str">
            <v>FactorKH.Temp</v>
          </cell>
          <cell r="H408">
            <v>1863.4347243689001</v>
          </cell>
          <cell r="K408">
            <v>1207938</v>
          </cell>
          <cell r="L408" t="str">
            <v>VD02</v>
          </cell>
          <cell r="M408">
            <v>9.7500000000000003E-2</v>
          </cell>
          <cell r="N408">
            <v>0.215</v>
          </cell>
          <cell r="O408">
            <v>1.1299999999999999</v>
          </cell>
          <cell r="P408">
            <v>1.3899999999999999E-2</v>
          </cell>
          <cell r="Q408">
            <v>5.2500000000000003E-3</v>
          </cell>
          <cell r="R408">
            <v>0.222</v>
          </cell>
          <cell r="S408">
            <v>0.38300000000000001</v>
          </cell>
          <cell r="T408">
            <v>2.5999999999999999E-2</v>
          </cell>
        </row>
        <row r="409">
          <cell r="F409">
            <v>1207878</v>
          </cell>
          <cell r="G409" t="str">
            <v>FactorKH.Temp</v>
          </cell>
          <cell r="H409">
            <v>1862.5047085941901</v>
          </cell>
          <cell r="K409">
            <v>1207939</v>
          </cell>
          <cell r="L409" t="str">
            <v>VD03</v>
          </cell>
          <cell r="M409">
            <v>0.32700000000000001</v>
          </cell>
          <cell r="N409">
            <v>0.29199999999999998</v>
          </cell>
          <cell r="O409">
            <v>0.59699999999999998</v>
          </cell>
          <cell r="P409">
            <v>6.4999999999999997E-3</v>
          </cell>
          <cell r="Q409">
            <v>1.9499999999999999E-3</v>
          </cell>
          <cell r="R409">
            <v>1.0900000000000001</v>
          </cell>
          <cell r="S409">
            <v>0.22600000000000001</v>
          </cell>
          <cell r="T409">
            <v>2.4400000000000002E-2</v>
          </cell>
        </row>
        <row r="410">
          <cell r="F410">
            <v>1207879</v>
          </cell>
          <cell r="G410" t="str">
            <v>FactorKH.Temp</v>
          </cell>
          <cell r="H410">
            <v>1868.65522384576</v>
          </cell>
          <cell r="K410">
            <v>1207940</v>
          </cell>
          <cell r="L410" t="str">
            <v>VD02</v>
          </cell>
          <cell r="M410">
            <v>0.41299999999999998</v>
          </cell>
          <cell r="N410">
            <v>0.16200000000000001</v>
          </cell>
          <cell r="O410">
            <v>0.96</v>
          </cell>
          <cell r="P410">
            <v>7.0000000000000001E-3</v>
          </cell>
          <cell r="Q410">
            <v>9.7499999999999996E-4</v>
          </cell>
          <cell r="R410">
            <v>1.07</v>
          </cell>
          <cell r="S410">
            <v>0.222</v>
          </cell>
          <cell r="T410">
            <v>2.6700000000000002E-2</v>
          </cell>
        </row>
        <row r="411">
          <cell r="F411">
            <v>1207880</v>
          </cell>
          <cell r="G411" t="str">
            <v>FactorKH.Temp</v>
          </cell>
          <cell r="H411">
            <v>1769.4911341704501</v>
          </cell>
          <cell r="K411">
            <v>1207941</v>
          </cell>
          <cell r="L411" t="str">
            <v>VD02</v>
          </cell>
          <cell r="M411">
            <v>0.38100000000000001</v>
          </cell>
          <cell r="N411">
            <v>0.83799999999999997</v>
          </cell>
          <cell r="O411">
            <v>0.38500000000000001</v>
          </cell>
          <cell r="P411">
            <v>2.4299999999999999E-2</v>
          </cell>
          <cell r="Q411">
            <v>9.5799999999999998E-4</v>
          </cell>
          <cell r="R411">
            <v>5.26</v>
          </cell>
          <cell r="S411">
            <v>0.42499999999999999</v>
          </cell>
          <cell r="T411">
            <v>2.41E-2</v>
          </cell>
        </row>
        <row r="412">
          <cell r="F412">
            <v>1207881</v>
          </cell>
          <cell r="G412" t="str">
            <v>FactorKH.Temp</v>
          </cell>
          <cell r="H412">
            <v>1901.41130620281</v>
          </cell>
          <cell r="K412">
            <v>1207942</v>
          </cell>
          <cell r="L412" t="str">
            <v>VD03</v>
          </cell>
          <cell r="M412">
            <v>0.42099999999999999</v>
          </cell>
          <cell r="N412">
            <v>0.27700000000000002</v>
          </cell>
          <cell r="O412">
            <v>0.79</v>
          </cell>
          <cell r="P412">
            <v>1.14E-2</v>
          </cell>
          <cell r="Q412">
            <v>5.5399999999999998E-3</v>
          </cell>
          <cell r="R412">
            <v>0.879</v>
          </cell>
          <cell r="S412">
            <v>1.71</v>
          </cell>
          <cell r="T412">
            <v>2.86E-2</v>
          </cell>
        </row>
        <row r="413">
          <cell r="F413">
            <v>1207882</v>
          </cell>
          <cell r="G413" t="str">
            <v>FactorKH.Temp</v>
          </cell>
          <cell r="H413">
            <v>1889.39977084721</v>
          </cell>
          <cell r="K413">
            <v>1207943</v>
          </cell>
          <cell r="L413" t="str">
            <v>VD02</v>
          </cell>
          <cell r="M413">
            <v>0.42</v>
          </cell>
          <cell r="N413">
            <v>0.182</v>
          </cell>
          <cell r="O413">
            <v>0.77700000000000002</v>
          </cell>
          <cell r="P413">
            <v>7.9000000000000008E-3</v>
          </cell>
          <cell r="Q413">
            <v>1.3599999999999999E-2</v>
          </cell>
          <cell r="R413">
            <v>0.87</v>
          </cell>
          <cell r="S413">
            <v>1.73</v>
          </cell>
          <cell r="T413">
            <v>2.63E-2</v>
          </cell>
        </row>
        <row r="414">
          <cell r="F414">
            <v>1207883</v>
          </cell>
          <cell r="G414" t="str">
            <v>FactorKH.Temp</v>
          </cell>
          <cell r="H414">
            <v>1893.8370072428399</v>
          </cell>
          <cell r="K414">
            <v>1207944</v>
          </cell>
          <cell r="L414" t="str">
            <v>VD02</v>
          </cell>
          <cell r="M414">
            <v>0.41699999999999998</v>
          </cell>
          <cell r="N414">
            <v>0.17299999999999999</v>
          </cell>
          <cell r="O414">
            <v>0.77800000000000002</v>
          </cell>
          <cell r="P414">
            <v>1.1299999999999999E-2</v>
          </cell>
          <cell r="Q414">
            <v>1.29E-2</v>
          </cell>
          <cell r="R414">
            <v>0.86499999999999999</v>
          </cell>
          <cell r="S414">
            <v>1.71</v>
          </cell>
          <cell r="T414">
            <v>2.2700000000000001E-2</v>
          </cell>
        </row>
        <row r="415">
          <cell r="F415">
            <v>1207884</v>
          </cell>
          <cell r="G415" t="str">
            <v>FactorKH.Temp</v>
          </cell>
          <cell r="H415">
            <v>1888.5903288772699</v>
          </cell>
          <cell r="K415">
            <v>1207945</v>
          </cell>
          <cell r="L415" t="str">
            <v>VD02</v>
          </cell>
          <cell r="M415">
            <v>0.42499999999999999</v>
          </cell>
          <cell r="N415">
            <v>0.187</v>
          </cell>
          <cell r="O415">
            <v>0.79100000000000004</v>
          </cell>
          <cell r="P415">
            <v>1.06E-2</v>
          </cell>
          <cell r="Q415">
            <v>1.49E-2</v>
          </cell>
          <cell r="R415">
            <v>0.79600000000000004</v>
          </cell>
          <cell r="S415">
            <v>1.7</v>
          </cell>
          <cell r="T415">
            <v>2.24E-2</v>
          </cell>
        </row>
        <row r="416">
          <cell r="F416">
            <v>1207885</v>
          </cell>
          <cell r="G416" t="str">
            <v>FactorKH.Temp</v>
          </cell>
          <cell r="H416">
            <v>1899.79425493997</v>
          </cell>
          <cell r="K416">
            <v>1207946</v>
          </cell>
          <cell r="L416" t="str">
            <v>VD02</v>
          </cell>
          <cell r="M416">
            <v>0.315</v>
          </cell>
          <cell r="N416">
            <v>0.29499999999999998</v>
          </cell>
          <cell r="O416">
            <v>0.89900000000000002</v>
          </cell>
          <cell r="P416">
            <v>8.5000000000000006E-3</v>
          </cell>
          <cell r="Q416">
            <v>6.4000000000000005E-4</v>
          </cell>
          <cell r="R416">
            <v>0.91300000000000003</v>
          </cell>
          <cell r="S416">
            <v>0.81599999999999995</v>
          </cell>
          <cell r="T416">
            <v>2.5499999999999998E-2</v>
          </cell>
        </row>
        <row r="417">
          <cell r="F417">
            <v>1207886</v>
          </cell>
          <cell r="G417" t="str">
            <v>FactorKH.Temp</v>
          </cell>
          <cell r="H417">
            <v>1900.3142944019</v>
          </cell>
          <cell r="K417">
            <v>1207947</v>
          </cell>
          <cell r="L417" t="str">
            <v>VD02</v>
          </cell>
          <cell r="M417">
            <v>0.32300000000000001</v>
          </cell>
          <cell r="N417">
            <v>0.316</v>
          </cell>
          <cell r="O417">
            <v>0.92700000000000005</v>
          </cell>
          <cell r="P417">
            <v>8.3000000000000001E-3</v>
          </cell>
          <cell r="Q417">
            <v>9.9099999999999991E-4</v>
          </cell>
          <cell r="R417">
            <v>0.91100000000000003</v>
          </cell>
          <cell r="S417">
            <v>0.81799999999999995</v>
          </cell>
          <cell r="T417">
            <v>2.46E-2</v>
          </cell>
        </row>
        <row r="418">
          <cell r="F418">
            <v>1207886</v>
          </cell>
          <cell r="G418" t="str">
            <v>FactorKH.Temp</v>
          </cell>
          <cell r="H418">
            <v>1900.3142944019</v>
          </cell>
          <cell r="K418">
            <v>1207948</v>
          </cell>
          <cell r="L418" t="str">
            <v>VD02</v>
          </cell>
          <cell r="M418">
            <v>0.32400000000000001</v>
          </cell>
          <cell r="N418">
            <v>0.17899999999999999</v>
          </cell>
          <cell r="O418">
            <v>0.78100000000000003</v>
          </cell>
          <cell r="P418">
            <v>7.7999999999999996E-3</v>
          </cell>
          <cell r="Q418">
            <v>6.0099999999999997E-4</v>
          </cell>
          <cell r="R418">
            <v>0.86899999999999999</v>
          </cell>
          <cell r="S418">
            <v>1.67</v>
          </cell>
          <cell r="T418">
            <v>1.6199999999999999E-2</v>
          </cell>
        </row>
        <row r="419">
          <cell r="F419">
            <v>1207887</v>
          </cell>
          <cell r="G419" t="str">
            <v>FactorKH.Temp</v>
          </cell>
          <cell r="H419">
            <v>1893.20729696744</v>
          </cell>
          <cell r="K419">
            <v>1207949</v>
          </cell>
          <cell r="L419" t="str">
            <v>VD02</v>
          </cell>
          <cell r="M419">
            <v>0.115</v>
          </cell>
          <cell r="N419">
            <v>0.16700000000000001</v>
          </cell>
          <cell r="O419">
            <v>1.1000000000000001</v>
          </cell>
          <cell r="P419">
            <v>1.1299999999999999E-2</v>
          </cell>
          <cell r="Q419">
            <v>6.9699999999999996E-3</v>
          </cell>
          <cell r="R419">
            <v>0.23400000000000001</v>
          </cell>
          <cell r="S419">
            <v>0.38600000000000001</v>
          </cell>
          <cell r="T419">
            <v>2.6800000000000001E-2</v>
          </cell>
        </row>
        <row r="420">
          <cell r="F420">
            <v>1207888</v>
          </cell>
          <cell r="G420" t="str">
            <v>FactorKH.Temp</v>
          </cell>
          <cell r="H420">
            <v>1872.51579580157</v>
          </cell>
          <cell r="K420">
            <v>1207950</v>
          </cell>
          <cell r="L420" t="str">
            <v>VD02</v>
          </cell>
          <cell r="M420">
            <v>0.12</v>
          </cell>
          <cell r="N420">
            <v>0.20599999999999999</v>
          </cell>
          <cell r="O420">
            <v>1.1200000000000001</v>
          </cell>
          <cell r="P420">
            <v>1.2699999999999999E-2</v>
          </cell>
          <cell r="Q420">
            <v>6.4599999999999996E-3</v>
          </cell>
          <cell r="R420">
            <v>0.215</v>
          </cell>
          <cell r="S420">
            <v>0.29399999999999998</v>
          </cell>
          <cell r="T420">
            <v>3.3300000000000003E-2</v>
          </cell>
        </row>
        <row r="421">
          <cell r="F421">
            <v>1207889</v>
          </cell>
          <cell r="G421" t="str">
            <v>FactorKH.Temp</v>
          </cell>
          <cell r="H421">
            <v>1879.80059822766</v>
          </cell>
          <cell r="K421">
            <v>1207951</v>
          </cell>
          <cell r="L421" t="str">
            <v>VD03</v>
          </cell>
          <cell r="M421">
            <v>0.1</v>
          </cell>
          <cell r="N421">
            <v>0.17599999999999999</v>
          </cell>
          <cell r="O421">
            <v>1.1000000000000001</v>
          </cell>
          <cell r="P421">
            <v>1.3299999999999999E-2</v>
          </cell>
          <cell r="Q421">
            <v>6.9199999999999999E-3</v>
          </cell>
          <cell r="R421">
            <v>0.27200000000000002</v>
          </cell>
          <cell r="S421">
            <v>0.36499999999999999</v>
          </cell>
          <cell r="T421">
            <v>2.18E-2</v>
          </cell>
        </row>
        <row r="422">
          <cell r="F422">
            <v>1207889</v>
          </cell>
          <cell r="G422" t="str">
            <v>FactorKH.Temp</v>
          </cell>
          <cell r="H422">
            <v>1879.80059822766</v>
          </cell>
          <cell r="K422">
            <v>1207952</v>
          </cell>
          <cell r="L422" t="str">
            <v>VD02</v>
          </cell>
          <cell r="M422">
            <v>0.10299999999999999</v>
          </cell>
          <cell r="N422">
            <v>0.16200000000000001</v>
          </cell>
          <cell r="O422">
            <v>1.1000000000000001</v>
          </cell>
          <cell r="P422">
            <v>1.44E-2</v>
          </cell>
          <cell r="Q422">
            <v>5.2900000000000004E-3</v>
          </cell>
          <cell r="R422">
            <v>0.21299999999999999</v>
          </cell>
          <cell r="S422">
            <v>0.44800000000000001</v>
          </cell>
          <cell r="T422">
            <v>2.3599999999999999E-2</v>
          </cell>
        </row>
        <row r="423">
          <cell r="F423">
            <v>1207890</v>
          </cell>
          <cell r="G423" t="str">
            <v>FactorKH.Temp</v>
          </cell>
          <cell r="H423">
            <v>1855.7917135922401</v>
          </cell>
          <cell r="K423">
            <v>1207953</v>
          </cell>
          <cell r="L423" t="str">
            <v>VD02</v>
          </cell>
          <cell r="M423">
            <v>0.121</v>
          </cell>
          <cell r="N423">
            <v>0.193</v>
          </cell>
          <cell r="O423">
            <v>1.1200000000000001</v>
          </cell>
          <cell r="P423">
            <v>1.44E-2</v>
          </cell>
          <cell r="Q423">
            <v>6.4799999999999996E-3</v>
          </cell>
          <cell r="R423">
            <v>0.183</v>
          </cell>
          <cell r="S423">
            <v>0.33500000000000002</v>
          </cell>
          <cell r="T423">
            <v>2.8299999999999999E-2</v>
          </cell>
        </row>
        <row r="424">
          <cell r="F424">
            <v>1207891</v>
          </cell>
          <cell r="G424" t="str">
            <v>FactorKH.Temp</v>
          </cell>
          <cell r="H424">
            <v>1892.4838252900599</v>
          </cell>
          <cell r="K424">
            <v>1207954</v>
          </cell>
          <cell r="L424" t="str">
            <v>VD03</v>
          </cell>
          <cell r="M424">
            <v>0.161</v>
          </cell>
          <cell r="N424">
            <v>0.19800000000000001</v>
          </cell>
          <cell r="O424">
            <v>1.1399999999999999</v>
          </cell>
          <cell r="P424">
            <v>1.3299999999999999E-2</v>
          </cell>
          <cell r="Q424">
            <v>7.4200000000000004E-3</v>
          </cell>
          <cell r="R424">
            <v>0.161</v>
          </cell>
          <cell r="S424">
            <v>0.192</v>
          </cell>
          <cell r="T424">
            <v>2.47E-2</v>
          </cell>
        </row>
        <row r="425">
          <cell r="F425">
            <v>1207892</v>
          </cell>
          <cell r="G425" t="str">
            <v>FactorKH.Temp</v>
          </cell>
          <cell r="H425">
            <v>1887.5102640289399</v>
          </cell>
          <cell r="K425">
            <v>1207955</v>
          </cell>
          <cell r="L425" t="str">
            <v>VD02</v>
          </cell>
          <cell r="M425">
            <v>0.16600000000000001</v>
          </cell>
          <cell r="N425">
            <v>0.182</v>
          </cell>
          <cell r="O425">
            <v>1.1100000000000001</v>
          </cell>
          <cell r="P425">
            <v>1.4500000000000001E-2</v>
          </cell>
          <cell r="Q425">
            <v>6.9100000000000003E-3</v>
          </cell>
          <cell r="R425">
            <v>0.153</v>
          </cell>
          <cell r="S425">
            <v>0.13300000000000001</v>
          </cell>
          <cell r="T425">
            <v>2.6100000000000002E-2</v>
          </cell>
        </row>
        <row r="426">
          <cell r="F426">
            <v>1207893</v>
          </cell>
          <cell r="G426" t="str">
            <v>FactorKH.Temp</v>
          </cell>
          <cell r="H426">
            <v>1889.37232170846</v>
          </cell>
          <cell r="K426">
            <v>1207956</v>
          </cell>
          <cell r="L426" t="str">
            <v>VD02</v>
          </cell>
          <cell r="M426">
            <v>0.32900000000000001</v>
          </cell>
          <cell r="N426">
            <v>0.27700000000000002</v>
          </cell>
          <cell r="O426">
            <v>0.59199999999999997</v>
          </cell>
          <cell r="P426">
            <v>7.4000000000000003E-3</v>
          </cell>
          <cell r="Q426">
            <v>1.6900000000000001E-3</v>
          </cell>
          <cell r="R426">
            <v>1.08</v>
          </cell>
          <cell r="S426">
            <v>0.23200000000000001</v>
          </cell>
          <cell r="T426">
            <v>2.41E-2</v>
          </cell>
        </row>
        <row r="427">
          <cell r="F427">
            <v>1207894</v>
          </cell>
          <cell r="G427" t="str">
            <v>FactorKH.Temp</v>
          </cell>
          <cell r="H427">
            <v>1893.33876971878</v>
          </cell>
          <cell r="K427">
            <v>1207957</v>
          </cell>
          <cell r="L427" t="str">
            <v>VD03</v>
          </cell>
          <cell r="M427">
            <v>5.3400000000000003E-2</v>
          </cell>
          <cell r="N427">
            <v>0.215</v>
          </cell>
          <cell r="O427">
            <v>1.3</v>
          </cell>
          <cell r="P427">
            <v>8.0000000000000002E-3</v>
          </cell>
          <cell r="Q427">
            <v>1.6900000000000001E-3</v>
          </cell>
          <cell r="R427">
            <v>0.17399999999999999</v>
          </cell>
          <cell r="S427">
            <v>0.93200000000000005</v>
          </cell>
          <cell r="T427">
            <v>2.2200000000000001E-2</v>
          </cell>
        </row>
        <row r="428">
          <cell r="F428">
            <v>1207895</v>
          </cell>
          <cell r="G428" t="str">
            <v>FactorKH.Temp</v>
          </cell>
          <cell r="H428">
            <v>1881.50090595295</v>
          </cell>
          <cell r="K428">
            <v>1207958</v>
          </cell>
          <cell r="L428" t="str">
            <v>VD02</v>
          </cell>
          <cell r="M428">
            <v>0.127</v>
          </cell>
          <cell r="N428">
            <v>0.21199999999999999</v>
          </cell>
          <cell r="O428">
            <v>1.1499999999999999</v>
          </cell>
          <cell r="P428">
            <v>8.6E-3</v>
          </cell>
          <cell r="Q428">
            <v>5.3499999999999997E-3</v>
          </cell>
          <cell r="R428">
            <v>0.14299999999999999</v>
          </cell>
          <cell r="S428">
            <v>0.28499999999999998</v>
          </cell>
          <cell r="T428">
            <v>2.5700000000000001E-2</v>
          </cell>
        </row>
        <row r="429">
          <cell r="F429">
            <v>1207896</v>
          </cell>
          <cell r="G429" t="str">
            <v>FactorKH.Temp</v>
          </cell>
          <cell r="H429">
            <v>1863.5857348663701</v>
          </cell>
          <cell r="K429">
            <v>1207959</v>
          </cell>
          <cell r="L429" t="str">
            <v>VD02</v>
          </cell>
          <cell r="M429">
            <v>0.125</v>
          </cell>
          <cell r="N429">
            <v>0.19800000000000001</v>
          </cell>
          <cell r="O429">
            <v>1.1200000000000001</v>
          </cell>
          <cell r="P429">
            <v>1.1900000000000001E-2</v>
          </cell>
          <cell r="Q429">
            <v>7.0400000000000003E-3</v>
          </cell>
          <cell r="R429">
            <v>0.21199999999999999</v>
          </cell>
          <cell r="S429">
            <v>0.33800000000000002</v>
          </cell>
          <cell r="T429">
            <v>3.0800000000000001E-2</v>
          </cell>
        </row>
        <row r="430">
          <cell r="F430">
            <v>1207897</v>
          </cell>
          <cell r="G430" t="str">
            <v>FactorKH.Temp</v>
          </cell>
          <cell r="H430">
            <v>1855.1285714303201</v>
          </cell>
          <cell r="K430">
            <v>1207960</v>
          </cell>
          <cell r="L430" t="str">
            <v>VD02</v>
          </cell>
          <cell r="M430">
            <v>0.114</v>
          </cell>
          <cell r="N430">
            <v>0.16</v>
          </cell>
          <cell r="O430">
            <v>1.1000000000000001</v>
          </cell>
          <cell r="P430">
            <v>1.14E-2</v>
          </cell>
          <cell r="Q430">
            <v>6.43E-3</v>
          </cell>
          <cell r="R430">
            <v>0.245</v>
          </cell>
          <cell r="S430">
            <v>0.38800000000000001</v>
          </cell>
          <cell r="T430">
            <v>3.3099999999999997E-2</v>
          </cell>
        </row>
        <row r="431">
          <cell r="F431">
            <v>1207898</v>
          </cell>
          <cell r="G431" t="str">
            <v>FactorKH.Temp</v>
          </cell>
          <cell r="H431">
            <v>1860.1611203568</v>
          </cell>
          <cell r="K431">
            <v>1207961</v>
          </cell>
          <cell r="L431" t="str">
            <v>VD02</v>
          </cell>
          <cell r="M431">
            <v>0.115</v>
          </cell>
          <cell r="N431">
            <v>0.155</v>
          </cell>
          <cell r="O431">
            <v>1.1000000000000001</v>
          </cell>
          <cell r="P431">
            <v>1.0999999999999999E-2</v>
          </cell>
          <cell r="Q431">
            <v>5.0200000000000002E-3</v>
          </cell>
          <cell r="R431">
            <v>0.186</v>
          </cell>
          <cell r="S431">
            <v>0.36499999999999999</v>
          </cell>
          <cell r="T431">
            <v>2.81E-2</v>
          </cell>
        </row>
        <row r="432">
          <cell r="F432">
            <v>1207899</v>
          </cell>
          <cell r="G432" t="str">
            <v>FactorKH.Temp</v>
          </cell>
          <cell r="H432">
            <v>1898.1246781068301</v>
          </cell>
          <cell r="K432">
            <v>1207962</v>
          </cell>
          <cell r="L432" t="str">
            <v>VD02</v>
          </cell>
          <cell r="M432">
            <v>0.11600000000000001</v>
          </cell>
          <cell r="N432">
            <v>0.157</v>
          </cell>
          <cell r="O432">
            <v>1.1000000000000001</v>
          </cell>
          <cell r="P432">
            <v>1.5599999999999999E-2</v>
          </cell>
          <cell r="Q432">
            <v>6.9899999999999997E-3</v>
          </cell>
          <cell r="R432">
            <v>0.216</v>
          </cell>
          <cell r="S432">
            <v>0.32100000000000001</v>
          </cell>
          <cell r="T432">
            <v>2.6700000000000002E-2</v>
          </cell>
        </row>
        <row r="433">
          <cell r="F433">
            <v>1207900</v>
          </cell>
          <cell r="G433" t="str">
            <v>FactorKH.Temp</v>
          </cell>
          <cell r="H433">
            <v>1889.3779744616099</v>
          </cell>
          <cell r="K433">
            <v>1207963</v>
          </cell>
          <cell r="L433" t="str">
            <v>VD02</v>
          </cell>
          <cell r="M433">
            <v>0.11799999999999999</v>
          </cell>
          <cell r="N433">
            <v>0.219</v>
          </cell>
          <cell r="O433">
            <v>1.1000000000000001</v>
          </cell>
          <cell r="P433">
            <v>1.3899999999999999E-2</v>
          </cell>
          <cell r="Q433">
            <v>4.9699999999999996E-3</v>
          </cell>
          <cell r="R433">
            <v>0.26600000000000001</v>
          </cell>
          <cell r="S433">
            <v>0.27900000000000003</v>
          </cell>
          <cell r="T433">
            <v>3.1099999999999999E-2</v>
          </cell>
        </row>
        <row r="434">
          <cell r="F434">
            <v>1207901</v>
          </cell>
          <cell r="G434" t="str">
            <v>FactorKH.Temp</v>
          </cell>
          <cell r="H434">
            <v>1897.6954140831599</v>
          </cell>
          <cell r="K434">
            <v>1207964</v>
          </cell>
          <cell r="L434" t="str">
            <v>VD02</v>
          </cell>
          <cell r="M434">
            <v>0.126</v>
          </cell>
          <cell r="N434">
            <v>0.18</v>
          </cell>
          <cell r="O434">
            <v>1.1299999999999999</v>
          </cell>
          <cell r="P434">
            <v>1.18E-2</v>
          </cell>
          <cell r="Q434">
            <v>5.13E-3</v>
          </cell>
          <cell r="R434">
            <v>0.106</v>
          </cell>
          <cell r="S434">
            <v>0.14799999999999999</v>
          </cell>
          <cell r="T434">
            <v>2.2599999999999999E-2</v>
          </cell>
        </row>
        <row r="435">
          <cell r="F435">
            <v>1207902</v>
          </cell>
          <cell r="G435" t="str">
            <v>FactorKH.Temp</v>
          </cell>
          <cell r="H435">
            <v>1891.81216406675</v>
          </cell>
          <cell r="K435">
            <v>1207965</v>
          </cell>
          <cell r="L435" t="str">
            <v>VD03</v>
          </cell>
          <cell r="M435">
            <v>0.14299999999999999</v>
          </cell>
          <cell r="N435">
            <v>0.17599999999999999</v>
          </cell>
          <cell r="O435">
            <v>1.1200000000000001</v>
          </cell>
          <cell r="P435">
            <v>1.14E-2</v>
          </cell>
          <cell r="Q435">
            <v>6.8399999999999997E-3</v>
          </cell>
          <cell r="R435">
            <v>0.112</v>
          </cell>
          <cell r="S435">
            <v>0.24099999999999999</v>
          </cell>
          <cell r="T435">
            <v>2.8199999999999999E-2</v>
          </cell>
        </row>
        <row r="436">
          <cell r="F436">
            <v>1207903</v>
          </cell>
          <cell r="G436" t="str">
            <v>FactorKH.Temp</v>
          </cell>
          <cell r="H436">
            <v>1890.8295210876199</v>
          </cell>
          <cell r="K436">
            <v>1207966</v>
          </cell>
          <cell r="L436" t="str">
            <v>VD02</v>
          </cell>
          <cell r="M436">
            <v>0.46600000000000003</v>
          </cell>
          <cell r="N436">
            <v>0.28899999999999998</v>
          </cell>
          <cell r="O436">
            <v>1.48</v>
          </cell>
          <cell r="P436">
            <v>1.8499999999999999E-2</v>
          </cell>
          <cell r="Q436">
            <v>1.17E-2</v>
          </cell>
          <cell r="R436">
            <v>0.32400000000000001</v>
          </cell>
          <cell r="S436">
            <v>0.20100000000000001</v>
          </cell>
          <cell r="T436">
            <v>2.3800000000000002E-2</v>
          </cell>
        </row>
        <row r="437">
          <cell r="F437">
            <v>1207904</v>
          </cell>
          <cell r="G437" t="str">
            <v>FactorKH.Temp</v>
          </cell>
          <cell r="H437">
            <v>1889.0157687144099</v>
          </cell>
          <cell r="K437">
            <v>1207967</v>
          </cell>
          <cell r="L437" t="str">
            <v>VD02</v>
          </cell>
          <cell r="M437">
            <v>0.19400000000000001</v>
          </cell>
          <cell r="N437">
            <v>0.2</v>
          </cell>
          <cell r="O437">
            <v>0.68600000000000005</v>
          </cell>
          <cell r="P437">
            <v>8.9999999999999993E-3</v>
          </cell>
          <cell r="Q437">
            <v>3.6700000000000001E-3</v>
          </cell>
          <cell r="R437">
            <v>0.11799999999999999</v>
          </cell>
          <cell r="S437">
            <v>0.13300000000000001</v>
          </cell>
          <cell r="T437">
            <v>2.0400000000000001E-2</v>
          </cell>
        </row>
        <row r="438">
          <cell r="F438">
            <v>1207905</v>
          </cell>
          <cell r="G438" t="str">
            <v>FactorKH.Temp</v>
          </cell>
          <cell r="H438">
            <v>1884.6030458218499</v>
          </cell>
          <cell r="K438">
            <v>1207968</v>
          </cell>
          <cell r="L438" t="str">
            <v>VD02</v>
          </cell>
          <cell r="M438">
            <v>0.20399999999999999</v>
          </cell>
          <cell r="N438">
            <v>0.158</v>
          </cell>
          <cell r="O438">
            <v>0.71599999999999997</v>
          </cell>
          <cell r="P438">
            <v>1.47E-2</v>
          </cell>
          <cell r="Q438">
            <v>1.89E-3</v>
          </cell>
          <cell r="R438">
            <v>0.124</v>
          </cell>
          <cell r="S438">
            <v>9.4500000000000001E-2</v>
          </cell>
          <cell r="T438">
            <v>2.7799999999999998E-2</v>
          </cell>
        </row>
        <row r="439">
          <cell r="F439">
            <v>1207906</v>
          </cell>
          <cell r="G439" t="str">
            <v>FactorKH.Temp</v>
          </cell>
          <cell r="H439">
            <v>1875.5455772151199</v>
          </cell>
          <cell r="K439">
            <v>1207969</v>
          </cell>
          <cell r="L439" t="str">
            <v>VD03</v>
          </cell>
          <cell r="M439">
            <v>0.106</v>
          </cell>
          <cell r="N439">
            <v>0.155</v>
          </cell>
          <cell r="O439">
            <v>1.1100000000000001</v>
          </cell>
          <cell r="P439">
            <v>1.35E-2</v>
          </cell>
          <cell r="Q439">
            <v>4.3E-3</v>
          </cell>
          <cell r="R439">
            <v>0.21</v>
          </cell>
          <cell r="S439">
            <v>0.41499999999999998</v>
          </cell>
          <cell r="T439">
            <v>2.6700000000000002E-2</v>
          </cell>
        </row>
        <row r="440">
          <cell r="F440">
            <v>1207907</v>
          </cell>
          <cell r="G440" t="str">
            <v>FactorKH.Temp</v>
          </cell>
          <cell r="H440">
            <v>1874.59860588842</v>
          </cell>
          <cell r="K440">
            <v>1207970</v>
          </cell>
          <cell r="L440" t="str">
            <v>VD02</v>
          </cell>
          <cell r="M440">
            <v>0.121</v>
          </cell>
          <cell r="N440">
            <v>0.16500000000000001</v>
          </cell>
          <cell r="O440">
            <v>1.1000000000000001</v>
          </cell>
          <cell r="P440">
            <v>1.6199999999999999E-2</v>
          </cell>
          <cell r="Q440">
            <v>5.1500000000000001E-3</v>
          </cell>
          <cell r="R440">
            <v>0.26200000000000001</v>
          </cell>
          <cell r="S440">
            <v>0.23799999999999999</v>
          </cell>
          <cell r="T440">
            <v>3.2199999999999999E-2</v>
          </cell>
        </row>
        <row r="441">
          <cell r="F441">
            <v>1207908</v>
          </cell>
          <cell r="G441" t="str">
            <v>FactorKH.Temp</v>
          </cell>
          <cell r="H441">
            <v>1853.68574139867</v>
          </cell>
          <cell r="K441">
            <v>1207971</v>
          </cell>
          <cell r="L441" t="str">
            <v>VD02</v>
          </cell>
          <cell r="M441">
            <v>0.45700000000000002</v>
          </cell>
          <cell r="N441">
            <v>0.185</v>
          </cell>
          <cell r="O441">
            <v>0.69899999999999995</v>
          </cell>
          <cell r="P441">
            <v>1.89E-2</v>
          </cell>
          <cell r="Q441">
            <v>1.3799999999999999E-3</v>
          </cell>
          <cell r="R441">
            <v>0.16500000000000001</v>
          </cell>
          <cell r="S441">
            <v>0.113</v>
          </cell>
          <cell r="T441">
            <v>3.0499999999999999E-2</v>
          </cell>
        </row>
        <row r="442">
          <cell r="F442">
            <v>1207909</v>
          </cell>
          <cell r="G442" t="str">
            <v>FactorKH.Temp</v>
          </cell>
          <cell r="H442">
            <v>1822.47283706642</v>
          </cell>
          <cell r="K442">
            <v>1207972</v>
          </cell>
          <cell r="L442" t="str">
            <v>VD02</v>
          </cell>
          <cell r="M442">
            <v>0.47</v>
          </cell>
          <cell r="N442">
            <v>0.16400000000000001</v>
          </cell>
          <cell r="O442">
            <v>0.67500000000000004</v>
          </cell>
          <cell r="P442">
            <v>1.2E-2</v>
          </cell>
          <cell r="Q442">
            <v>1.31E-3</v>
          </cell>
          <cell r="R442">
            <v>0.126</v>
          </cell>
          <cell r="S442">
            <v>0.192</v>
          </cell>
          <cell r="T442">
            <v>3.0099999999999998E-2</v>
          </cell>
        </row>
        <row r="443">
          <cell r="F443">
            <v>1207910</v>
          </cell>
          <cell r="G443" t="str">
            <v>FactorKH.Temp</v>
          </cell>
          <cell r="H443">
            <v>1898.3790019961</v>
          </cell>
          <cell r="K443">
            <v>1207973</v>
          </cell>
          <cell r="L443" t="str">
            <v>VD02</v>
          </cell>
          <cell r="M443">
            <v>0.48299999999999998</v>
          </cell>
          <cell r="N443">
            <v>0.161</v>
          </cell>
          <cell r="O443">
            <v>0.65700000000000003</v>
          </cell>
          <cell r="P443">
            <v>9.5999999999999992E-3</v>
          </cell>
          <cell r="Q443">
            <v>1.6900000000000001E-3</v>
          </cell>
          <cell r="R443">
            <v>9.35E-2</v>
          </cell>
          <cell r="S443">
            <v>0.13900000000000001</v>
          </cell>
          <cell r="T443">
            <v>2.9100000000000001E-2</v>
          </cell>
        </row>
        <row r="444">
          <cell r="F444">
            <v>1207911</v>
          </cell>
          <cell r="G444" t="str">
            <v>FactorKH.Temp</v>
          </cell>
          <cell r="H444">
            <v>1909.76421139987</v>
          </cell>
          <cell r="K444">
            <v>1207974</v>
          </cell>
          <cell r="L444" t="str">
            <v>VD03</v>
          </cell>
          <cell r="M444">
            <v>0.316</v>
          </cell>
          <cell r="N444">
            <v>0.30399999999999999</v>
          </cell>
          <cell r="O444">
            <v>0.59199999999999997</v>
          </cell>
          <cell r="P444">
            <v>5.7999999999999996E-3</v>
          </cell>
          <cell r="Q444">
            <v>4.5100000000000001E-3</v>
          </cell>
          <cell r="R444">
            <v>1.08</v>
          </cell>
          <cell r="S444">
            <v>0.22600000000000001</v>
          </cell>
          <cell r="T444">
            <v>2.3800000000000002E-2</v>
          </cell>
        </row>
        <row r="445">
          <cell r="F445">
            <v>1207912</v>
          </cell>
          <cell r="G445" t="str">
            <v>FactorKH.Temp</v>
          </cell>
          <cell r="H445">
            <v>1902.2457447424999</v>
          </cell>
          <cell r="K445">
            <v>1207975</v>
          </cell>
          <cell r="L445" t="str">
            <v>VD02</v>
          </cell>
          <cell r="M445">
            <v>0.20399999999999999</v>
          </cell>
          <cell r="N445">
            <v>0.10100000000000001</v>
          </cell>
          <cell r="O445">
            <v>0.97699999999999998</v>
          </cell>
          <cell r="P445">
            <v>1.15E-2</v>
          </cell>
          <cell r="Q445">
            <v>1.12E-2</v>
          </cell>
          <cell r="R445">
            <v>0.622</v>
          </cell>
          <cell r="S445">
            <v>0.18</v>
          </cell>
          <cell r="T445">
            <v>2.87E-2</v>
          </cell>
        </row>
        <row r="446">
          <cell r="F446">
            <v>1207913</v>
          </cell>
          <cell r="G446" t="str">
            <v>FactorKH.Temp</v>
          </cell>
          <cell r="H446">
            <v>1869.3460238186201</v>
          </cell>
          <cell r="K446">
            <v>1207976</v>
          </cell>
          <cell r="L446" t="str">
            <v>VD02</v>
          </cell>
          <cell r="M446">
            <v>0.4</v>
          </cell>
          <cell r="N446">
            <v>0.159</v>
          </cell>
          <cell r="O446">
            <v>0.96699999999999997</v>
          </cell>
          <cell r="P446">
            <v>5.8999999999999999E-3</v>
          </cell>
          <cell r="Q446">
            <v>2.0600000000000002E-3</v>
          </cell>
          <cell r="R446">
            <v>1.06</v>
          </cell>
          <cell r="S446">
            <v>0.20899999999999999</v>
          </cell>
          <cell r="T446">
            <v>2.53E-2</v>
          </cell>
        </row>
        <row r="447">
          <cell r="F447">
            <v>1207914</v>
          </cell>
          <cell r="G447" t="str">
            <v>FactorKH.Temp</v>
          </cell>
          <cell r="H447">
            <v>1849.94092242887</v>
          </cell>
          <cell r="K447">
            <v>1207977</v>
          </cell>
          <cell r="L447" t="str">
            <v>VD02</v>
          </cell>
          <cell r="M447">
            <v>0.41099999999999998</v>
          </cell>
          <cell r="N447">
            <v>0.317</v>
          </cell>
          <cell r="O447">
            <v>0.879</v>
          </cell>
          <cell r="P447">
            <v>8.3000000000000001E-3</v>
          </cell>
          <cell r="Q447">
            <v>1.4300000000000001E-3</v>
          </cell>
          <cell r="R447">
            <v>1.06</v>
          </cell>
          <cell r="S447">
            <v>0.20399999999999999</v>
          </cell>
          <cell r="T447">
            <v>2.6200000000000001E-2</v>
          </cell>
        </row>
        <row r="448">
          <cell r="F448">
            <v>1207915</v>
          </cell>
          <cell r="G448" t="str">
            <v>FactorKH.Temp</v>
          </cell>
          <cell r="H448">
            <v>1870.0465260072599</v>
          </cell>
          <cell r="K448">
            <v>1207978</v>
          </cell>
          <cell r="L448" t="str">
            <v>VD02</v>
          </cell>
          <cell r="M448">
            <v>0.33300000000000002</v>
          </cell>
          <cell r="N448">
            <v>0.29799999999999999</v>
          </cell>
          <cell r="O448">
            <v>0.58499999999999996</v>
          </cell>
          <cell r="P448">
            <v>5.7000000000000002E-3</v>
          </cell>
          <cell r="Q448">
            <v>7.9299999999999998E-4</v>
          </cell>
          <cell r="R448">
            <v>1.08</v>
          </cell>
          <cell r="S448">
            <v>0.20899999999999999</v>
          </cell>
          <cell r="T448">
            <v>2.5000000000000001E-2</v>
          </cell>
        </row>
        <row r="449">
          <cell r="F449">
            <v>1207916</v>
          </cell>
          <cell r="G449" t="str">
            <v>FactorKH.Temp</v>
          </cell>
          <cell r="H449">
            <v>1905.0940345941001</v>
          </cell>
          <cell r="K449">
            <v>1207979</v>
          </cell>
          <cell r="L449" t="str">
            <v>VD02</v>
          </cell>
          <cell r="M449">
            <v>0.47799999999999998</v>
          </cell>
          <cell r="N449">
            <v>0.223</v>
          </cell>
          <cell r="O449">
            <v>1.21</v>
          </cell>
          <cell r="P449">
            <v>1.0800000000000001E-2</v>
          </cell>
          <cell r="Q449">
            <v>1.3599999999999999E-2</v>
          </cell>
          <cell r="R449">
            <v>0.36699999999999999</v>
          </cell>
          <cell r="S449">
            <v>0.255</v>
          </cell>
          <cell r="T449">
            <v>2.81E-2</v>
          </cell>
        </row>
        <row r="450">
          <cell r="F450">
            <v>1207917</v>
          </cell>
          <cell r="G450" t="str">
            <v>FactorKH.Temp</v>
          </cell>
          <cell r="H450">
            <v>1891.0854241904201</v>
          </cell>
          <cell r="K450">
            <v>1207980</v>
          </cell>
          <cell r="L450" t="str">
            <v>VD02</v>
          </cell>
          <cell r="M450">
            <v>0.11600000000000001</v>
          </cell>
          <cell r="N450">
            <v>0.17100000000000001</v>
          </cell>
          <cell r="O450">
            <v>1.1100000000000001</v>
          </cell>
          <cell r="P450">
            <v>1.21E-2</v>
          </cell>
          <cell r="Q450">
            <v>5.7600000000000004E-3</v>
          </cell>
          <cell r="R450">
            <v>0.245</v>
          </cell>
          <cell r="S450">
            <v>0.245</v>
          </cell>
          <cell r="T450">
            <v>2.4299999999999999E-2</v>
          </cell>
        </row>
        <row r="451">
          <cell r="F451">
            <v>1207918</v>
          </cell>
          <cell r="G451" t="str">
            <v>FactorKH.Temp</v>
          </cell>
          <cell r="H451">
            <v>1868.3302239181501</v>
          </cell>
          <cell r="K451">
            <v>1207981</v>
          </cell>
          <cell r="L451" t="str">
            <v>VD02</v>
          </cell>
          <cell r="M451">
            <v>0.115</v>
          </cell>
          <cell r="N451">
            <v>0.17499999999999999</v>
          </cell>
          <cell r="O451">
            <v>1.1200000000000001</v>
          </cell>
          <cell r="P451">
            <v>1.1900000000000001E-2</v>
          </cell>
          <cell r="Q451">
            <v>4.8900000000000002E-3</v>
          </cell>
          <cell r="R451">
            <v>0.23400000000000001</v>
          </cell>
          <cell r="S451">
            <v>0.28499999999999998</v>
          </cell>
          <cell r="T451">
            <v>3.2500000000000001E-2</v>
          </cell>
        </row>
        <row r="452">
          <cell r="F452">
            <v>1207919</v>
          </cell>
          <cell r="G452" t="str">
            <v>FactorKH.Temp</v>
          </cell>
          <cell r="H452">
            <v>1853.7695195536101</v>
          </cell>
          <cell r="K452">
            <v>1207982</v>
          </cell>
          <cell r="L452" t="str">
            <v>VD02</v>
          </cell>
          <cell r="M452">
            <v>0.12</v>
          </cell>
          <cell r="N452">
            <v>0.14899999999999999</v>
          </cell>
          <cell r="O452">
            <v>1.1100000000000001</v>
          </cell>
          <cell r="P452">
            <v>9.7999999999999997E-3</v>
          </cell>
          <cell r="Q452">
            <v>5.2700000000000004E-3</v>
          </cell>
          <cell r="R452">
            <v>0.16900000000000001</v>
          </cell>
          <cell r="S452">
            <v>0.246</v>
          </cell>
          <cell r="T452">
            <v>2.75E-2</v>
          </cell>
        </row>
        <row r="453">
          <cell r="F453">
            <v>1207920</v>
          </cell>
          <cell r="G453" t="str">
            <v>FactorKH.Temp</v>
          </cell>
          <cell r="H453">
            <v>1863.2652424411499</v>
          </cell>
          <cell r="K453">
            <v>1207983</v>
          </cell>
          <cell r="L453" t="str">
            <v>VD02</v>
          </cell>
          <cell r="M453">
            <v>0.115</v>
          </cell>
          <cell r="N453">
            <v>0.16800000000000001</v>
          </cell>
          <cell r="O453">
            <v>1.1100000000000001</v>
          </cell>
          <cell r="P453">
            <v>1.0800000000000001E-2</v>
          </cell>
          <cell r="Q453">
            <v>5.94E-3</v>
          </cell>
          <cell r="R453">
            <v>0.16200000000000001</v>
          </cell>
          <cell r="S453">
            <v>0.253</v>
          </cell>
          <cell r="T453">
            <v>3.1899999999999998E-2</v>
          </cell>
        </row>
        <row r="454">
          <cell r="F454">
            <v>1207921</v>
          </cell>
          <cell r="G454" t="str">
            <v>FactorKH.Temp</v>
          </cell>
          <cell r="H454">
            <v>1893.8443104716</v>
          </cell>
          <cell r="K454">
            <v>1207984</v>
          </cell>
          <cell r="L454" t="str">
            <v>VD02</v>
          </cell>
          <cell r="M454">
            <v>0.115</v>
          </cell>
          <cell r="N454">
            <v>0.16500000000000001</v>
          </cell>
          <cell r="O454">
            <v>1.1000000000000001</v>
          </cell>
          <cell r="P454">
            <v>9.1999999999999998E-3</v>
          </cell>
          <cell r="Q454">
            <v>4.4900000000000001E-3</v>
          </cell>
          <cell r="R454">
            <v>0.193</v>
          </cell>
          <cell r="S454">
            <v>0.31900000000000001</v>
          </cell>
          <cell r="T454">
            <v>2.69E-2</v>
          </cell>
        </row>
        <row r="455">
          <cell r="F455">
            <v>1207922</v>
          </cell>
          <cell r="G455" t="str">
            <v>FactorKH.Temp</v>
          </cell>
          <cell r="H455">
            <v>1899.34929131272</v>
          </cell>
          <cell r="K455">
            <v>1207985</v>
          </cell>
          <cell r="L455" t="str">
            <v>VD02</v>
          </cell>
          <cell r="M455">
            <v>0.11899999999999999</v>
          </cell>
          <cell r="N455">
            <v>0.16600000000000001</v>
          </cell>
          <cell r="O455">
            <v>1.1000000000000001</v>
          </cell>
          <cell r="P455">
            <v>1.01E-2</v>
          </cell>
          <cell r="Q455">
            <v>5.0899999999999999E-3</v>
          </cell>
          <cell r="R455">
            <v>0.17799999999999999</v>
          </cell>
          <cell r="S455">
            <v>0.35399999999999998</v>
          </cell>
          <cell r="T455">
            <v>2.58E-2</v>
          </cell>
        </row>
        <row r="456">
          <cell r="F456">
            <v>1207923</v>
          </cell>
          <cell r="G456" t="str">
            <v>FactorKH.Temp</v>
          </cell>
          <cell r="H456">
            <v>1892.8179893496599</v>
          </cell>
          <cell r="K456">
            <v>1207986</v>
          </cell>
          <cell r="L456" t="str">
            <v>VD02</v>
          </cell>
          <cell r="M456">
            <v>0.11700000000000001</v>
          </cell>
          <cell r="N456">
            <v>0.17199999999999999</v>
          </cell>
          <cell r="O456">
            <v>1.1000000000000001</v>
          </cell>
          <cell r="P456">
            <v>1.1299999999999999E-2</v>
          </cell>
          <cell r="Q456">
            <v>7.0000000000000001E-3</v>
          </cell>
          <cell r="R456">
            <v>0.247</v>
          </cell>
          <cell r="S456">
            <v>0.309</v>
          </cell>
          <cell r="T456">
            <v>2.81E-2</v>
          </cell>
        </row>
        <row r="457">
          <cell r="F457">
            <v>1207924</v>
          </cell>
          <cell r="G457" t="str">
            <v>FactorKH.Temp</v>
          </cell>
          <cell r="H457">
            <v>1889.13201800766</v>
          </cell>
          <cell r="K457">
            <v>1207987</v>
          </cell>
          <cell r="L457" t="str">
            <v>VD02</v>
          </cell>
          <cell r="M457">
            <v>0.11899999999999999</v>
          </cell>
          <cell r="N457">
            <v>0.17899999999999999</v>
          </cell>
          <cell r="O457">
            <v>1.1100000000000001</v>
          </cell>
          <cell r="P457">
            <v>1.2800000000000001E-2</v>
          </cell>
          <cell r="Q457">
            <v>6.6699999999999997E-3</v>
          </cell>
          <cell r="R457">
            <v>0.21099999999999999</v>
          </cell>
          <cell r="S457">
            <v>0.312</v>
          </cell>
          <cell r="T457">
            <v>2.64E-2</v>
          </cell>
        </row>
        <row r="458">
          <cell r="F458">
            <v>1207925</v>
          </cell>
          <cell r="G458" t="str">
            <v>FactorKH.Temp</v>
          </cell>
          <cell r="H458">
            <v>1891.6223953506701</v>
          </cell>
          <cell r="K458">
            <v>1207988</v>
          </cell>
          <cell r="L458" t="str">
            <v>VD06</v>
          </cell>
          <cell r="M458">
            <v>2.41E-2</v>
          </cell>
          <cell r="N458">
            <v>0.46800000000000003</v>
          </cell>
          <cell r="O458">
            <v>0.91600000000000004</v>
          </cell>
          <cell r="P458">
            <v>2.87E-2</v>
          </cell>
          <cell r="Q458">
            <v>9.3999999999999997E-4</v>
          </cell>
          <cell r="R458">
            <v>15.18</v>
          </cell>
          <cell r="S458">
            <v>4.55</v>
          </cell>
          <cell r="T458">
            <v>1.0999999999999999E-2</v>
          </cell>
        </row>
        <row r="459">
          <cell r="F459">
            <v>1207926</v>
          </cell>
          <cell r="G459" t="str">
            <v>FactorKH.Temp</v>
          </cell>
          <cell r="H459">
            <v>1889.4267565164</v>
          </cell>
          <cell r="K459">
            <v>1207989</v>
          </cell>
          <cell r="L459" t="str">
            <v>VD05</v>
          </cell>
          <cell r="M459">
            <v>4.4200000000000003E-2</v>
          </cell>
          <cell r="N459">
            <v>0.30499999999999999</v>
          </cell>
          <cell r="O459">
            <v>1.25</v>
          </cell>
          <cell r="P459">
            <v>3.4099999999999998E-2</v>
          </cell>
          <cell r="Q459">
            <v>4.2700000000000004E-3</v>
          </cell>
          <cell r="R459">
            <v>17.05</v>
          </cell>
          <cell r="S459">
            <v>9.17</v>
          </cell>
          <cell r="T459">
            <v>9.4000000000000004E-3</v>
          </cell>
        </row>
        <row r="460">
          <cell r="F460">
            <v>1207927</v>
          </cell>
          <cell r="G460" t="str">
            <v>FactorKH.Temp</v>
          </cell>
          <cell r="H460">
            <v>1892.5264196552</v>
          </cell>
          <cell r="K460">
            <v>1207990</v>
          </cell>
          <cell r="L460" t="str">
            <v>VD06</v>
          </cell>
          <cell r="M460">
            <v>2.5600000000000001E-2</v>
          </cell>
          <cell r="N460">
            <v>0.224</v>
          </cell>
          <cell r="O460">
            <v>1.3</v>
          </cell>
          <cell r="P460">
            <v>3.4000000000000002E-2</v>
          </cell>
          <cell r="Q460">
            <v>1.7399999999999999E-2</v>
          </cell>
          <cell r="R460">
            <v>16.34</v>
          </cell>
          <cell r="S460">
            <v>10.1</v>
          </cell>
          <cell r="T460">
            <v>1.55E-2</v>
          </cell>
        </row>
        <row r="461">
          <cell r="F461">
            <v>1207928</v>
          </cell>
          <cell r="G461" t="str">
            <v>FactorKH.Temp</v>
          </cell>
          <cell r="H461">
            <v>1890.87826351579</v>
          </cell>
          <cell r="K461">
            <v>1207991</v>
          </cell>
          <cell r="L461" t="str">
            <v>VD05</v>
          </cell>
          <cell r="M461">
            <v>3.4000000000000002E-2</v>
          </cell>
          <cell r="N461">
            <v>0.23799999999999999</v>
          </cell>
          <cell r="O461">
            <v>1.36</v>
          </cell>
          <cell r="P461">
            <v>3.6900000000000002E-2</v>
          </cell>
          <cell r="Q461">
            <v>1.4999999999999999E-2</v>
          </cell>
          <cell r="R461">
            <v>18.329999999999998</v>
          </cell>
          <cell r="S461">
            <v>8.7799999999999994</v>
          </cell>
          <cell r="T461">
            <v>1.12E-2</v>
          </cell>
        </row>
        <row r="462">
          <cell r="F462">
            <v>1207928</v>
          </cell>
          <cell r="G462" t="str">
            <v>FactorKH.Temp</v>
          </cell>
          <cell r="H462">
            <v>1892.6009972065599</v>
          </cell>
          <cell r="K462">
            <v>1207992</v>
          </cell>
          <cell r="L462" t="str">
            <v>VD03</v>
          </cell>
          <cell r="M462">
            <v>0.42199999999999999</v>
          </cell>
          <cell r="N462">
            <v>0.17</v>
          </cell>
          <cell r="O462">
            <v>0.77600000000000002</v>
          </cell>
          <cell r="P462">
            <v>8.5000000000000006E-3</v>
          </cell>
          <cell r="Q462">
            <v>1.38E-2</v>
          </cell>
          <cell r="R462">
            <v>0.85599999999999998</v>
          </cell>
          <cell r="S462">
            <v>1.8</v>
          </cell>
          <cell r="T462">
            <v>1.5299999999999999E-2</v>
          </cell>
        </row>
        <row r="463">
          <cell r="F463">
            <v>1207928</v>
          </cell>
          <cell r="G463" t="str">
            <v>FactorKH.Temp</v>
          </cell>
          <cell r="H463">
            <v>1892.6009972065599</v>
          </cell>
          <cell r="K463">
            <v>1207993</v>
          </cell>
          <cell r="L463" t="str">
            <v>VD02</v>
          </cell>
          <cell r="M463">
            <v>0.32700000000000001</v>
          </cell>
          <cell r="N463">
            <v>0.16200000000000001</v>
          </cell>
          <cell r="O463">
            <v>0.97</v>
          </cell>
          <cell r="P463">
            <v>1.3299999999999999E-2</v>
          </cell>
          <cell r="Q463">
            <v>7.7600000000000004E-3</v>
          </cell>
          <cell r="R463">
            <v>0.879</v>
          </cell>
          <cell r="S463">
            <v>1.74</v>
          </cell>
          <cell r="T463">
            <v>1.6199999999999999E-2</v>
          </cell>
        </row>
        <row r="464">
          <cell r="F464">
            <v>1207928</v>
          </cell>
          <cell r="G464" t="str">
            <v>FactorKH.Temp</v>
          </cell>
          <cell r="H464">
            <v>1892.6009972065599</v>
          </cell>
          <cell r="K464">
            <v>1207994</v>
          </cell>
          <cell r="L464" t="str">
            <v>VD02</v>
          </cell>
          <cell r="M464">
            <v>0.23300000000000001</v>
          </cell>
          <cell r="N464">
            <v>0.23499999999999999</v>
          </cell>
          <cell r="O464">
            <v>0.88100000000000001</v>
          </cell>
          <cell r="P464">
            <v>8.2000000000000007E-3</v>
          </cell>
          <cell r="Q464">
            <v>1.5100000000000001E-3</v>
          </cell>
          <cell r="R464">
            <v>0.56699999999999995</v>
          </cell>
          <cell r="S464">
            <v>0.58799999999999997</v>
          </cell>
          <cell r="T464">
            <v>2.4E-2</v>
          </cell>
        </row>
        <row r="465">
          <cell r="F465">
            <v>1207929</v>
          </cell>
          <cell r="G465" t="str">
            <v>FactorKH.Temp</v>
          </cell>
          <cell r="H465">
            <v>1890.80616533958</v>
          </cell>
          <cell r="K465">
            <v>1207995</v>
          </cell>
          <cell r="L465" t="str">
            <v>VD02</v>
          </cell>
          <cell r="M465">
            <v>0.214</v>
          </cell>
          <cell r="N465">
            <v>0.27100000000000002</v>
          </cell>
          <cell r="O465">
            <v>0.89</v>
          </cell>
          <cell r="P465">
            <v>8.0000000000000002E-3</v>
          </cell>
          <cell r="Q465">
            <v>1.72E-3</v>
          </cell>
          <cell r="R465">
            <v>0.55600000000000005</v>
          </cell>
          <cell r="S465">
            <v>0.53300000000000003</v>
          </cell>
          <cell r="T465">
            <v>2.3699999999999999E-2</v>
          </cell>
        </row>
        <row r="466">
          <cell r="F466">
            <v>1207930</v>
          </cell>
          <cell r="G466" t="str">
            <v>FactorKH.Temp</v>
          </cell>
          <cell r="H466">
            <v>1883.45519624191</v>
          </cell>
          <cell r="K466">
            <v>1207996</v>
          </cell>
          <cell r="L466" t="str">
            <v>VD02</v>
          </cell>
          <cell r="M466">
            <v>0.10100000000000001</v>
          </cell>
          <cell r="N466">
            <v>0.22600000000000001</v>
          </cell>
          <cell r="O466">
            <v>1.1000000000000001</v>
          </cell>
          <cell r="P466">
            <v>0.01</v>
          </cell>
          <cell r="Q466">
            <v>4.9800000000000001E-3</v>
          </cell>
          <cell r="R466">
            <v>0.221</v>
          </cell>
          <cell r="S466">
            <v>0.34699999999999998</v>
          </cell>
          <cell r="T466">
            <v>3.5700000000000003E-2</v>
          </cell>
        </row>
        <row r="467">
          <cell r="F467">
            <v>1207931</v>
          </cell>
          <cell r="G467" t="str">
            <v>FactorKH.Temp</v>
          </cell>
          <cell r="H467">
            <v>1881.9954870582401</v>
          </cell>
          <cell r="K467">
            <v>1207997</v>
          </cell>
          <cell r="L467" t="str">
            <v>VD07</v>
          </cell>
          <cell r="M467">
            <v>9.8500000000000004E-2</v>
          </cell>
          <cell r="N467">
            <v>0.254</v>
          </cell>
          <cell r="O467">
            <v>1.1000000000000001</v>
          </cell>
          <cell r="P467">
            <v>1.3899999999999999E-2</v>
          </cell>
          <cell r="Q467">
            <v>5.3299999999999997E-3</v>
          </cell>
          <cell r="R467">
            <v>0.30299999999999999</v>
          </cell>
          <cell r="S467">
            <v>0.37</v>
          </cell>
          <cell r="T467">
            <v>2.69E-2</v>
          </cell>
        </row>
        <row r="468">
          <cell r="F468">
            <v>1207932</v>
          </cell>
          <cell r="G468" t="str">
            <v>FactorKH.Temp</v>
          </cell>
          <cell r="H468">
            <v>1851.6778947201001</v>
          </cell>
          <cell r="K468">
            <v>1207998</v>
          </cell>
          <cell r="L468" t="str">
            <v>VD02</v>
          </cell>
          <cell r="M468">
            <v>0.122</v>
          </cell>
          <cell r="N468">
            <v>0.17</v>
          </cell>
          <cell r="O468">
            <v>1.1000000000000001</v>
          </cell>
          <cell r="P468">
            <v>1.09E-2</v>
          </cell>
          <cell r="Q468">
            <v>4.8399999999999997E-3</v>
          </cell>
          <cell r="R468">
            <v>0.17499999999999999</v>
          </cell>
          <cell r="S468">
            <v>0.26500000000000001</v>
          </cell>
          <cell r="T468">
            <v>2.2499999999999999E-2</v>
          </cell>
        </row>
        <row r="469">
          <cell r="F469">
            <v>1207933</v>
          </cell>
          <cell r="G469" t="str">
            <v>FactorKH.Temp</v>
          </cell>
          <cell r="H469">
            <v>1885.815006885</v>
          </cell>
          <cell r="K469">
            <v>1207999</v>
          </cell>
          <cell r="L469" t="str">
            <v>VD02</v>
          </cell>
          <cell r="M469">
            <v>0.115</v>
          </cell>
          <cell r="N469">
            <v>0.153</v>
          </cell>
          <cell r="O469">
            <v>1.1100000000000001</v>
          </cell>
          <cell r="P469">
            <v>1.11E-2</v>
          </cell>
          <cell r="Q469">
            <v>6.1500000000000001E-3</v>
          </cell>
          <cell r="R469">
            <v>0.193</v>
          </cell>
          <cell r="S469">
            <v>0.376</v>
          </cell>
          <cell r="T469">
            <v>2.6800000000000001E-2</v>
          </cell>
        </row>
        <row r="470">
          <cell r="F470">
            <v>1207934</v>
          </cell>
          <cell r="G470" t="str">
            <v>FactorKH.Temp</v>
          </cell>
          <cell r="H470">
            <v>1896.0420246942299</v>
          </cell>
          <cell r="K470">
            <v>1208000</v>
          </cell>
          <cell r="L470" t="str">
            <v>VD04</v>
          </cell>
          <cell r="M470">
            <v>0.113</v>
          </cell>
          <cell r="N470">
            <v>0.152</v>
          </cell>
          <cell r="O470">
            <v>1.1000000000000001</v>
          </cell>
          <cell r="P470">
            <v>1.3299999999999999E-2</v>
          </cell>
          <cell r="Q470">
            <v>5.1000000000000004E-3</v>
          </cell>
          <cell r="R470">
            <v>0.24</v>
          </cell>
          <cell r="S470">
            <v>0.40100000000000002</v>
          </cell>
          <cell r="T470">
            <v>2.6100000000000002E-2</v>
          </cell>
        </row>
        <row r="471">
          <cell r="F471">
            <v>1207935</v>
          </cell>
          <cell r="G471" t="str">
            <v>FactorKH.Temp</v>
          </cell>
          <cell r="H471">
            <v>1823.17952722215</v>
          </cell>
          <cell r="K471">
            <v>1208001</v>
          </cell>
          <cell r="L471" t="str">
            <v>VD02</v>
          </cell>
          <cell r="M471">
            <v>0.10299999999999999</v>
          </cell>
          <cell r="N471">
            <v>0.14899999999999999</v>
          </cell>
          <cell r="O471">
            <v>1.1000000000000001</v>
          </cell>
          <cell r="P471">
            <v>1.2999999999999999E-2</v>
          </cell>
          <cell r="Q471">
            <v>5.9300000000000004E-3</v>
          </cell>
          <cell r="R471">
            <v>0.24099999999999999</v>
          </cell>
          <cell r="S471">
            <v>0.34799999999999998</v>
          </cell>
          <cell r="T471">
            <v>2.4500000000000001E-2</v>
          </cell>
        </row>
        <row r="472">
          <cell r="F472">
            <v>1207936</v>
          </cell>
          <cell r="G472" t="str">
            <v>FactorKH.Temp</v>
          </cell>
          <cell r="H472">
            <v>1899.2396989520601</v>
          </cell>
          <cell r="K472">
            <v>1208002</v>
          </cell>
          <cell r="L472" t="str">
            <v>VD04</v>
          </cell>
          <cell r="M472">
            <v>0.10299999999999999</v>
          </cell>
          <cell r="N472">
            <v>0.17</v>
          </cell>
          <cell r="O472">
            <v>1.1000000000000001</v>
          </cell>
          <cell r="P472">
            <v>1.26E-2</v>
          </cell>
          <cell r="Q472">
            <v>5.1799999999999997E-3</v>
          </cell>
          <cell r="R472">
            <v>0.21199999999999999</v>
          </cell>
          <cell r="S472">
            <v>0.53900000000000003</v>
          </cell>
          <cell r="T472">
            <v>2.4899999999999999E-2</v>
          </cell>
        </row>
        <row r="473">
          <cell r="F473">
            <v>1207937</v>
          </cell>
          <cell r="G473" t="str">
            <v>FactorKH.Temp</v>
          </cell>
          <cell r="H473">
            <v>1892.05018258619</v>
          </cell>
          <cell r="K473">
            <v>1208003</v>
          </cell>
          <cell r="L473" t="str">
            <v>VD02</v>
          </cell>
          <cell r="M473">
            <v>0.106</v>
          </cell>
          <cell r="N473">
            <v>0.159</v>
          </cell>
          <cell r="O473">
            <v>1.1000000000000001</v>
          </cell>
          <cell r="P473">
            <v>1.29E-2</v>
          </cell>
          <cell r="Q473">
            <v>5.2100000000000002E-3</v>
          </cell>
          <cell r="R473">
            <v>0.247</v>
          </cell>
          <cell r="S473">
            <v>0.41299999999999998</v>
          </cell>
          <cell r="T473">
            <v>2.2599999999999999E-2</v>
          </cell>
        </row>
        <row r="474">
          <cell r="F474">
            <v>1207938</v>
          </cell>
          <cell r="G474" t="str">
            <v>FactorKH.Temp</v>
          </cell>
          <cell r="H474">
            <v>1896.60975306145</v>
          </cell>
          <cell r="K474">
            <v>1208004</v>
          </cell>
          <cell r="L474" t="str">
            <v>VD02</v>
          </cell>
          <cell r="M474">
            <v>0.185</v>
          </cell>
          <cell r="N474">
            <v>0.16200000000000001</v>
          </cell>
          <cell r="O474">
            <v>1.36</v>
          </cell>
          <cell r="P474">
            <v>1.38E-2</v>
          </cell>
          <cell r="Q474">
            <v>1.38E-2</v>
          </cell>
          <cell r="R474">
            <v>0.158</v>
          </cell>
          <cell r="S474">
            <v>0.151</v>
          </cell>
          <cell r="T474">
            <v>3.56E-2</v>
          </cell>
        </row>
        <row r="475">
          <cell r="F475">
            <v>1207939</v>
          </cell>
          <cell r="G475" t="str">
            <v>FactorKH.Temp</v>
          </cell>
          <cell r="H475">
            <v>1868.90290310506</v>
          </cell>
          <cell r="K475">
            <v>1208005</v>
          </cell>
          <cell r="L475" t="str">
            <v>VD02</v>
          </cell>
          <cell r="M475">
            <v>0.112</v>
          </cell>
          <cell r="N475">
            <v>7.5800000000000006E-2</v>
          </cell>
          <cell r="O475">
            <v>0.39800000000000002</v>
          </cell>
          <cell r="P475">
            <v>8.5000000000000006E-3</v>
          </cell>
          <cell r="Q475">
            <v>1.3299999999999999E-2</v>
          </cell>
          <cell r="R475">
            <v>1.03</v>
          </cell>
          <cell r="S475">
            <v>0.311</v>
          </cell>
          <cell r="T475">
            <v>6.6E-3</v>
          </cell>
        </row>
        <row r="476">
          <cell r="F476">
            <v>1207940</v>
          </cell>
          <cell r="G476" t="str">
            <v>FactorKH.Temp</v>
          </cell>
          <cell r="H476">
            <v>1856.9562246022699</v>
          </cell>
          <cell r="K476">
            <v>1208006</v>
          </cell>
          <cell r="L476" t="str">
            <v>VD02</v>
          </cell>
          <cell r="M476">
            <v>0.41599999999999998</v>
          </cell>
          <cell r="N476">
            <v>0.27300000000000002</v>
          </cell>
          <cell r="O476">
            <v>0.88700000000000001</v>
          </cell>
          <cell r="P476">
            <v>1.11E-2</v>
          </cell>
          <cell r="Q476">
            <v>1.3799999999999999E-3</v>
          </cell>
          <cell r="R476">
            <v>1.05</v>
          </cell>
          <cell r="S476">
            <v>0.22600000000000001</v>
          </cell>
          <cell r="T476">
            <v>2.7799999999999998E-2</v>
          </cell>
        </row>
        <row r="477">
          <cell r="F477">
            <v>1207941</v>
          </cell>
          <cell r="G477" t="str">
            <v>FactorKH.Temp</v>
          </cell>
          <cell r="H477">
            <v>1860.5647811128899</v>
          </cell>
          <cell r="K477">
            <v>1208007</v>
          </cell>
          <cell r="L477" t="str">
            <v>VD02</v>
          </cell>
          <cell r="M477">
            <v>0.42599999999999999</v>
          </cell>
          <cell r="N477">
            <v>0.19500000000000001</v>
          </cell>
          <cell r="O477">
            <v>0.82</v>
          </cell>
          <cell r="P477">
            <v>0.01</v>
          </cell>
          <cell r="Q477">
            <v>1.26E-2</v>
          </cell>
          <cell r="R477">
            <v>1.03</v>
          </cell>
          <cell r="S477">
            <v>0.224</v>
          </cell>
          <cell r="T477">
            <v>2.5899999999999999E-2</v>
          </cell>
        </row>
        <row r="478">
          <cell r="F478">
            <v>1207941</v>
          </cell>
          <cell r="G478" t="str">
            <v>FactorKH.Temp</v>
          </cell>
          <cell r="H478">
            <v>1860.5647811128899</v>
          </cell>
          <cell r="K478">
            <v>1208008</v>
          </cell>
          <cell r="L478" t="str">
            <v>VD03</v>
          </cell>
          <cell r="M478">
            <v>0.11600000000000001</v>
          </cell>
          <cell r="N478">
            <v>0.153</v>
          </cell>
          <cell r="O478">
            <v>1.1000000000000001</v>
          </cell>
          <cell r="P478">
            <v>1.15E-2</v>
          </cell>
          <cell r="Q478">
            <v>4.7000000000000002E-3</v>
          </cell>
          <cell r="R478">
            <v>0.20100000000000001</v>
          </cell>
          <cell r="S478">
            <v>0.26300000000000001</v>
          </cell>
          <cell r="T478">
            <v>2.1600000000000001E-2</v>
          </cell>
        </row>
        <row r="479">
          <cell r="F479">
            <v>1207941</v>
          </cell>
          <cell r="G479" t="str">
            <v>FactorKH.Temp</v>
          </cell>
          <cell r="H479">
            <v>1829.6561450142401</v>
          </cell>
          <cell r="K479">
            <v>1208009</v>
          </cell>
          <cell r="L479" t="str">
            <v>VD02</v>
          </cell>
          <cell r="M479">
            <v>0.105</v>
          </cell>
          <cell r="N479">
            <v>0.16800000000000001</v>
          </cell>
          <cell r="O479">
            <v>1.1000000000000001</v>
          </cell>
          <cell r="P479">
            <v>1.32E-2</v>
          </cell>
          <cell r="Q479">
            <v>4.4099999999999999E-3</v>
          </cell>
          <cell r="R479">
            <v>0.253</v>
          </cell>
          <cell r="S479">
            <v>0.38300000000000001</v>
          </cell>
          <cell r="T479">
            <v>2.5999999999999999E-2</v>
          </cell>
        </row>
        <row r="480">
          <cell r="F480">
            <v>1207942</v>
          </cell>
          <cell r="G480" t="str">
            <v>FactorKH.Temp</v>
          </cell>
          <cell r="H480">
            <v>1865.57265853524</v>
          </cell>
          <cell r="K480">
            <v>1208010</v>
          </cell>
          <cell r="L480" t="str">
            <v>VD03</v>
          </cell>
          <cell r="M480">
            <v>9.2499999999999999E-2</v>
          </cell>
          <cell r="N480">
            <v>0.16600000000000001</v>
          </cell>
          <cell r="O480">
            <v>1.1299999999999999</v>
          </cell>
          <cell r="P480">
            <v>1.29E-2</v>
          </cell>
          <cell r="Q480">
            <v>4.4900000000000001E-3</v>
          </cell>
          <cell r="R480">
            <v>0.23</v>
          </cell>
          <cell r="S480">
            <v>0.36299999999999999</v>
          </cell>
          <cell r="T480">
            <v>2.7199999999999998E-2</v>
          </cell>
        </row>
        <row r="481">
          <cell r="F481">
            <v>1207943</v>
          </cell>
          <cell r="G481" t="str">
            <v>FactorKH.Temp</v>
          </cell>
          <cell r="H481">
            <v>1848.1375425921599</v>
          </cell>
          <cell r="K481">
            <v>1208011</v>
          </cell>
          <cell r="L481" t="str">
            <v>VD02</v>
          </cell>
          <cell r="M481">
            <v>0.115</v>
          </cell>
          <cell r="N481">
            <v>0.16</v>
          </cell>
          <cell r="O481">
            <v>1.1000000000000001</v>
          </cell>
          <cell r="P481">
            <v>1.26E-2</v>
          </cell>
          <cell r="Q481">
            <v>4.2300000000000003E-3</v>
          </cell>
          <cell r="R481">
            <v>0.16300000000000001</v>
          </cell>
          <cell r="S481">
            <v>0.34699999999999998</v>
          </cell>
          <cell r="T481">
            <v>2.63E-2</v>
          </cell>
        </row>
        <row r="482">
          <cell r="F482">
            <v>1207944</v>
          </cell>
          <cell r="G482" t="str">
            <v>FactorKH.Temp</v>
          </cell>
          <cell r="H482">
            <v>1860.1830186038901</v>
          </cell>
          <cell r="K482">
            <v>1208012</v>
          </cell>
          <cell r="L482" t="str">
            <v>VD03</v>
          </cell>
          <cell r="M482">
            <v>0.127</v>
          </cell>
          <cell r="N482">
            <v>0.17699999999999999</v>
          </cell>
          <cell r="O482">
            <v>1.1399999999999999</v>
          </cell>
          <cell r="P482">
            <v>1.21E-2</v>
          </cell>
          <cell r="Q482">
            <v>5.4099999999999999E-3</v>
          </cell>
          <cell r="R482">
            <v>0.124</v>
          </cell>
          <cell r="S482">
            <v>0.17699999999999999</v>
          </cell>
          <cell r="T482">
            <v>2.3199999999999998E-2</v>
          </cell>
        </row>
        <row r="483">
          <cell r="F483">
            <v>1207945</v>
          </cell>
          <cell r="G483" t="str">
            <v>FactorKH.Temp</v>
          </cell>
          <cell r="H483">
            <v>1845.13006452895</v>
          </cell>
          <cell r="K483">
            <v>1208013</v>
          </cell>
          <cell r="L483" t="str">
            <v>VD05</v>
          </cell>
          <cell r="M483">
            <v>0.113</v>
          </cell>
          <cell r="N483">
            <v>0.26700000000000002</v>
          </cell>
          <cell r="O483">
            <v>0.624</v>
          </cell>
          <cell r="P483">
            <v>2.5000000000000001E-2</v>
          </cell>
          <cell r="Q483">
            <v>8.6800000000000002E-3</v>
          </cell>
          <cell r="R483">
            <v>11.89</v>
          </cell>
          <cell r="S483">
            <v>0.42099999999999999</v>
          </cell>
          <cell r="T483">
            <v>1.9E-2</v>
          </cell>
        </row>
        <row r="484">
          <cell r="F484">
            <v>1207946</v>
          </cell>
          <cell r="G484" t="str">
            <v>FactorKH.Temp</v>
          </cell>
          <cell r="H484">
            <v>1861.9881351193601</v>
          </cell>
          <cell r="K484">
            <v>1208014</v>
          </cell>
          <cell r="L484" t="str">
            <v>VD02</v>
          </cell>
          <cell r="M484">
            <v>0.43099999999999999</v>
          </cell>
          <cell r="N484">
            <v>0.192</v>
          </cell>
          <cell r="O484">
            <v>0.86099999999999999</v>
          </cell>
          <cell r="P484">
            <v>7.3000000000000001E-3</v>
          </cell>
          <cell r="Q484">
            <v>9.9599999999999992E-4</v>
          </cell>
          <cell r="R484">
            <v>0.96399999999999997</v>
          </cell>
          <cell r="S484">
            <v>0.16900000000000001</v>
          </cell>
          <cell r="T484">
            <v>2.9399999999999999E-2</v>
          </cell>
        </row>
        <row r="485">
          <cell r="F485">
            <v>1207947</v>
          </cell>
          <cell r="G485" t="str">
            <v>FactorKH.Temp</v>
          </cell>
          <cell r="H485">
            <v>1890.47708212724</v>
          </cell>
          <cell r="K485">
            <v>1208015</v>
          </cell>
          <cell r="L485" t="str">
            <v>VD02</v>
          </cell>
          <cell r="M485">
            <v>0.41</v>
          </cell>
          <cell r="N485">
            <v>0.18099999999999999</v>
          </cell>
          <cell r="O485">
            <v>0.86</v>
          </cell>
          <cell r="P485">
            <v>9.7000000000000003E-3</v>
          </cell>
          <cell r="Q485">
            <v>1.6900000000000001E-3</v>
          </cell>
          <cell r="R485">
            <v>0.97299999999999998</v>
          </cell>
          <cell r="S485">
            <v>0.188</v>
          </cell>
          <cell r="T485">
            <v>2.6800000000000001E-2</v>
          </cell>
        </row>
        <row r="486">
          <cell r="F486">
            <v>1207948</v>
          </cell>
          <cell r="G486" t="str">
            <v>FactorKH.Temp</v>
          </cell>
          <cell r="H486">
            <v>1866.2795261387</v>
          </cell>
          <cell r="K486">
            <v>1208016</v>
          </cell>
          <cell r="L486" t="str">
            <v>VD04</v>
          </cell>
          <cell r="M486">
            <v>0.112</v>
          </cell>
          <cell r="N486">
            <v>0.16</v>
          </cell>
          <cell r="O486">
            <v>1.1100000000000001</v>
          </cell>
          <cell r="P486">
            <v>9.7999999999999997E-3</v>
          </cell>
          <cell r="Q486">
            <v>5.6100000000000004E-3</v>
          </cell>
          <cell r="R486">
            <v>0.22700000000000001</v>
          </cell>
          <cell r="S486">
            <v>0.33600000000000002</v>
          </cell>
          <cell r="T486">
            <v>2.3300000000000001E-2</v>
          </cell>
        </row>
        <row r="487">
          <cell r="F487">
            <v>1207949</v>
          </cell>
          <cell r="G487" t="str">
            <v>FactorKH.Temp</v>
          </cell>
          <cell r="H487">
            <v>1896.7607980329201</v>
          </cell>
          <cell r="K487">
            <v>1208017</v>
          </cell>
          <cell r="L487" t="str">
            <v>VD02</v>
          </cell>
          <cell r="M487">
            <v>9.6799999999999997E-2</v>
          </cell>
          <cell r="N487">
            <v>0.16200000000000001</v>
          </cell>
          <cell r="O487">
            <v>1.1399999999999999</v>
          </cell>
          <cell r="P487">
            <v>1.11E-2</v>
          </cell>
          <cell r="Q487">
            <v>5.45E-3</v>
          </cell>
          <cell r="R487">
            <v>0.26300000000000001</v>
          </cell>
          <cell r="S487">
            <v>0.35699999999999998</v>
          </cell>
          <cell r="T487">
            <v>2.9700000000000001E-2</v>
          </cell>
        </row>
        <row r="488">
          <cell r="F488">
            <v>1207949</v>
          </cell>
          <cell r="G488" t="str">
            <v>FactorKH.Temp</v>
          </cell>
          <cell r="H488">
            <v>1896.7607980329201</v>
          </cell>
          <cell r="K488">
            <v>1208018</v>
          </cell>
          <cell r="L488" t="str">
            <v>VD02</v>
          </cell>
          <cell r="M488">
            <v>0.11600000000000001</v>
          </cell>
          <cell r="N488">
            <v>0.14699999999999999</v>
          </cell>
          <cell r="O488">
            <v>1.1000000000000001</v>
          </cell>
          <cell r="P488">
            <v>1.03E-2</v>
          </cell>
          <cell r="Q488">
            <v>7.0000000000000001E-3</v>
          </cell>
          <cell r="R488">
            <v>0.16200000000000001</v>
          </cell>
          <cell r="S488">
            <v>0.25</v>
          </cell>
          <cell r="T488">
            <v>3.04E-2</v>
          </cell>
        </row>
        <row r="489">
          <cell r="F489">
            <v>1207950</v>
          </cell>
          <cell r="G489" t="str">
            <v>FactorKH.Temp</v>
          </cell>
          <cell r="H489">
            <v>1894.42336955366</v>
          </cell>
          <cell r="K489">
            <v>1208019</v>
          </cell>
          <cell r="L489" t="str">
            <v>VD07</v>
          </cell>
          <cell r="M489">
            <v>0.151</v>
          </cell>
          <cell r="N489">
            <v>0.17699999999999999</v>
          </cell>
          <cell r="O489">
            <v>1.33</v>
          </cell>
          <cell r="P489">
            <v>0.01</v>
          </cell>
          <cell r="Q489">
            <v>1.0800000000000001E-2</v>
          </cell>
          <cell r="R489">
            <v>0.10199999999999999</v>
          </cell>
          <cell r="S489">
            <v>0.105</v>
          </cell>
          <cell r="T489">
            <v>1.95E-2</v>
          </cell>
        </row>
        <row r="490">
          <cell r="F490">
            <v>1207951</v>
          </cell>
          <cell r="G490" t="str">
            <v>FactorKH.Temp</v>
          </cell>
          <cell r="H490">
            <v>1904.5442661002</v>
          </cell>
          <cell r="K490">
            <v>1208020</v>
          </cell>
          <cell r="L490" t="str">
            <v>VD02</v>
          </cell>
          <cell r="M490">
            <v>0.14399999999999999</v>
          </cell>
          <cell r="N490">
            <v>0.19500000000000001</v>
          </cell>
          <cell r="O490">
            <v>1.1200000000000001</v>
          </cell>
          <cell r="P490">
            <v>7.6E-3</v>
          </cell>
          <cell r="Q490">
            <v>6.3200000000000001E-3</v>
          </cell>
          <cell r="R490">
            <v>8.3500000000000005E-2</v>
          </cell>
          <cell r="S490">
            <v>0.126</v>
          </cell>
          <cell r="T490">
            <v>2.8199999999999999E-2</v>
          </cell>
        </row>
        <row r="491">
          <cell r="F491">
            <v>1207952</v>
          </cell>
          <cell r="G491" t="str">
            <v>FactorKH.Temp</v>
          </cell>
          <cell r="H491">
            <v>1890.9334205201001</v>
          </cell>
          <cell r="K491">
            <v>1208021</v>
          </cell>
          <cell r="L491" t="str">
            <v>VD03</v>
          </cell>
          <cell r="M491">
            <v>0.123</v>
          </cell>
          <cell r="N491">
            <v>0.156</v>
          </cell>
          <cell r="O491">
            <v>1.1200000000000001</v>
          </cell>
          <cell r="P491">
            <v>1.0999999999999999E-2</v>
          </cell>
          <cell r="Q491">
            <v>4.7400000000000003E-3</v>
          </cell>
          <cell r="R491">
            <v>0.13900000000000001</v>
          </cell>
          <cell r="S491">
            <v>0.44400000000000001</v>
          </cell>
          <cell r="T491">
            <v>2.9000000000000001E-2</v>
          </cell>
        </row>
        <row r="492">
          <cell r="F492">
            <v>1207953</v>
          </cell>
          <cell r="G492" t="str">
            <v>FactorKH.Temp</v>
          </cell>
          <cell r="H492">
            <v>1892.26081907043</v>
          </cell>
          <cell r="K492">
            <v>1208022</v>
          </cell>
          <cell r="L492" t="str">
            <v>VD02</v>
          </cell>
          <cell r="M492">
            <v>0.115</v>
          </cell>
          <cell r="N492">
            <v>0.16</v>
          </cell>
          <cell r="O492">
            <v>1.1399999999999999</v>
          </cell>
          <cell r="P492">
            <v>1.0800000000000001E-2</v>
          </cell>
          <cell r="Q492">
            <v>4.4999999999999997E-3</v>
          </cell>
          <cell r="R492">
            <v>0.154</v>
          </cell>
          <cell r="S492">
            <v>0.34</v>
          </cell>
          <cell r="T492">
            <v>3.1399999999999997E-2</v>
          </cell>
        </row>
        <row r="493">
          <cell r="F493">
            <v>1207954</v>
          </cell>
          <cell r="G493" t="str">
            <v>FactorKH.Temp</v>
          </cell>
          <cell r="H493">
            <v>1873.7415235338401</v>
          </cell>
          <cell r="K493">
            <v>1208023</v>
          </cell>
          <cell r="L493" t="str">
            <v>VD02</v>
          </cell>
          <cell r="M493">
            <v>0.42499999999999999</v>
          </cell>
          <cell r="N493">
            <v>0.17299999999999999</v>
          </cell>
          <cell r="O493">
            <v>0.874</v>
          </cell>
          <cell r="P493">
            <v>1.1299999999999999E-2</v>
          </cell>
          <cell r="Q493">
            <v>2.6800000000000001E-3</v>
          </cell>
          <cell r="R493">
            <v>0.98699999999999999</v>
          </cell>
          <cell r="S493">
            <v>0.185</v>
          </cell>
          <cell r="T493">
            <v>2.9499999999999998E-2</v>
          </cell>
        </row>
        <row r="494">
          <cell r="F494">
            <v>1207955</v>
          </cell>
          <cell r="G494" t="str">
            <v>FactorKH.Temp</v>
          </cell>
          <cell r="H494">
            <v>1885.5192439283601</v>
          </cell>
          <cell r="K494">
            <v>1208024</v>
          </cell>
          <cell r="L494" t="str">
            <v>VD02</v>
          </cell>
          <cell r="M494">
            <v>0.40600000000000003</v>
          </cell>
          <cell r="N494">
            <v>0.184</v>
          </cell>
          <cell r="O494">
            <v>0.874</v>
          </cell>
          <cell r="P494">
            <v>1.06E-2</v>
          </cell>
          <cell r="Q494">
            <v>2.0100000000000001E-3</v>
          </cell>
          <cell r="R494">
            <v>0.999</v>
          </cell>
          <cell r="S494">
            <v>0.14899999999999999</v>
          </cell>
          <cell r="T494">
            <v>2.6800000000000001E-2</v>
          </cell>
        </row>
        <row r="495">
          <cell r="F495">
            <v>1207956</v>
          </cell>
          <cell r="G495" t="str">
            <v>FactorKH.Temp</v>
          </cell>
          <cell r="H495">
            <v>1870.13288132515</v>
          </cell>
          <cell r="K495">
            <v>1208025</v>
          </cell>
          <cell r="L495" t="str">
            <v>VD02</v>
          </cell>
          <cell r="M495">
            <v>0.42599999999999999</v>
          </cell>
          <cell r="N495">
            <v>0.20499999999999999</v>
          </cell>
          <cell r="O495">
            <v>0.85399999999999998</v>
          </cell>
          <cell r="P495">
            <v>1.11E-2</v>
          </cell>
          <cell r="Q495">
            <v>2.2100000000000002E-3</v>
          </cell>
          <cell r="R495">
            <v>1.01</v>
          </cell>
          <cell r="S495">
            <v>0.13500000000000001</v>
          </cell>
          <cell r="T495">
            <v>2.92E-2</v>
          </cell>
        </row>
        <row r="496">
          <cell r="F496">
            <v>1207957</v>
          </cell>
          <cell r="G496" t="str">
            <v>FactorKH.Temp</v>
          </cell>
          <cell r="H496">
            <v>1891.78427523304</v>
          </cell>
          <cell r="K496">
            <v>1208026</v>
          </cell>
          <cell r="L496" t="str">
            <v>VD03</v>
          </cell>
          <cell r="M496">
            <v>0.40699999999999997</v>
          </cell>
          <cell r="N496">
            <v>0.189</v>
          </cell>
          <cell r="O496">
            <v>0.86499999999999999</v>
          </cell>
          <cell r="P496">
            <v>1.32E-2</v>
          </cell>
          <cell r="Q496">
            <v>2.3999999999999998E-3</v>
          </cell>
          <cell r="R496">
            <v>0.998</v>
          </cell>
          <cell r="S496">
            <v>0.115</v>
          </cell>
          <cell r="T496">
            <v>3.4500000000000003E-2</v>
          </cell>
        </row>
        <row r="497">
          <cell r="F497">
            <v>1207958</v>
          </cell>
          <cell r="G497" t="str">
            <v>FactorKH.Temp</v>
          </cell>
          <cell r="H497">
            <v>1893.8260450953001</v>
          </cell>
          <cell r="K497">
            <v>1208027</v>
          </cell>
          <cell r="L497" t="str">
            <v>VD03</v>
          </cell>
          <cell r="M497">
            <v>0.41899999999999998</v>
          </cell>
          <cell r="N497">
            <v>0.15</v>
          </cell>
          <cell r="O497">
            <v>0.83</v>
          </cell>
          <cell r="P497">
            <v>9.7000000000000003E-3</v>
          </cell>
          <cell r="Q497">
            <v>2.99E-3</v>
          </cell>
          <cell r="R497">
            <v>1.06</v>
          </cell>
          <cell r="S497">
            <v>0.152</v>
          </cell>
          <cell r="T497">
            <v>2.7900000000000001E-2</v>
          </cell>
        </row>
        <row r="498">
          <cell r="F498">
            <v>1207959</v>
          </cell>
          <cell r="G498" t="str">
            <v>FactorKH.Temp</v>
          </cell>
          <cell r="H498">
            <v>1894.2340453725999</v>
          </cell>
          <cell r="K498">
            <v>1208028</v>
          </cell>
          <cell r="L498" t="str">
            <v>VD03</v>
          </cell>
          <cell r="M498">
            <v>0.40699999999999997</v>
          </cell>
          <cell r="N498">
            <v>0.184</v>
          </cell>
          <cell r="O498">
            <v>0.86299999999999999</v>
          </cell>
          <cell r="P498">
            <v>1.1599999999999999E-2</v>
          </cell>
          <cell r="Q498">
            <v>1.6999999999999999E-3</v>
          </cell>
          <cell r="R498">
            <v>1.05</v>
          </cell>
          <cell r="S498">
            <v>0.13200000000000001</v>
          </cell>
          <cell r="T498">
            <v>2.9000000000000001E-2</v>
          </cell>
        </row>
        <row r="499">
          <cell r="F499">
            <v>1207959</v>
          </cell>
          <cell r="G499" t="str">
            <v>(null)</v>
          </cell>
          <cell r="H499" t="str">
            <v>(null)</v>
          </cell>
          <cell r="K499">
            <v>1208029</v>
          </cell>
          <cell r="L499" t="str">
            <v>VD02</v>
          </cell>
          <cell r="M499">
            <v>0.42399999999999999</v>
          </cell>
          <cell r="N499">
            <v>0.189</v>
          </cell>
          <cell r="O499">
            <v>0.83199999999999996</v>
          </cell>
          <cell r="P499">
            <v>1.11E-2</v>
          </cell>
          <cell r="Q499">
            <v>2.16E-3</v>
          </cell>
          <cell r="R499">
            <v>1.01</v>
          </cell>
          <cell r="S499">
            <v>0.17</v>
          </cell>
          <cell r="T499">
            <v>3.0200000000000001E-2</v>
          </cell>
        </row>
        <row r="500">
          <cell r="F500">
            <v>1207960</v>
          </cell>
          <cell r="G500" t="str">
            <v>FactorKH.Temp</v>
          </cell>
          <cell r="H500">
            <v>1893.31028867024</v>
          </cell>
          <cell r="K500">
            <v>1208030</v>
          </cell>
          <cell r="L500" t="str">
            <v>VD02</v>
          </cell>
          <cell r="M500">
            <v>0.48</v>
          </cell>
          <cell r="N500">
            <v>0.20799999999999999</v>
          </cell>
          <cell r="O500">
            <v>1.02</v>
          </cell>
          <cell r="P500">
            <v>7.7999999999999996E-3</v>
          </cell>
          <cell r="Q500">
            <v>8.1200000000000005E-3</v>
          </cell>
          <cell r="R500">
            <v>1.1200000000000001</v>
          </cell>
          <cell r="S500">
            <v>0.20799999999999999</v>
          </cell>
          <cell r="T500">
            <v>1.8800000000000001E-2</v>
          </cell>
        </row>
        <row r="501">
          <cell r="F501">
            <v>1207961</v>
          </cell>
          <cell r="G501" t="str">
            <v>FactorKH.Temp</v>
          </cell>
          <cell r="H501">
            <v>1896.28830171954</v>
          </cell>
          <cell r="K501">
            <v>1208031</v>
          </cell>
          <cell r="L501" t="str">
            <v>VD04</v>
          </cell>
          <cell r="M501">
            <v>0.221</v>
          </cell>
          <cell r="N501">
            <v>0.16200000000000001</v>
          </cell>
          <cell r="O501">
            <v>0.80400000000000005</v>
          </cell>
          <cell r="P501">
            <v>8.0000000000000002E-3</v>
          </cell>
          <cell r="Q501">
            <v>1.67E-2</v>
          </cell>
          <cell r="R501">
            <v>0.161</v>
          </cell>
          <cell r="S501">
            <v>0.13800000000000001</v>
          </cell>
          <cell r="T501">
            <v>2.9499999999999998E-2</v>
          </cell>
        </row>
        <row r="502">
          <cell r="F502">
            <v>1207962</v>
          </cell>
          <cell r="G502" t="str">
            <v>FactorKH.Temp</v>
          </cell>
          <cell r="H502">
            <v>1894.0139184739901</v>
          </cell>
          <cell r="K502">
            <v>1208032</v>
          </cell>
          <cell r="L502" t="str">
            <v>VD02</v>
          </cell>
          <cell r="M502">
            <v>0.21199999999999999</v>
          </cell>
          <cell r="N502">
            <v>0.17199999999999999</v>
          </cell>
          <cell r="O502">
            <v>0.79900000000000004</v>
          </cell>
          <cell r="P502">
            <v>8.8000000000000005E-3</v>
          </cell>
          <cell r="Q502">
            <v>1.6899999999999998E-2</v>
          </cell>
          <cell r="R502">
            <v>0.14000000000000001</v>
          </cell>
          <cell r="S502">
            <v>0.13</v>
          </cell>
          <cell r="T502">
            <v>2.9000000000000001E-2</v>
          </cell>
        </row>
        <row r="503">
          <cell r="F503">
            <v>1207963</v>
          </cell>
          <cell r="G503" t="str">
            <v>FactorKH.Temp</v>
          </cell>
          <cell r="H503">
            <v>1893.6298726504001</v>
          </cell>
          <cell r="K503">
            <v>1208033</v>
          </cell>
          <cell r="L503" t="str">
            <v>VD04</v>
          </cell>
          <cell r="M503">
            <v>2.6700000000000002E-2</v>
          </cell>
          <cell r="N503">
            <v>0.44700000000000001</v>
          </cell>
          <cell r="O503">
            <v>0.81799999999999995</v>
          </cell>
          <cell r="P503">
            <v>2.93E-2</v>
          </cell>
          <cell r="Q503">
            <v>1.04E-2</v>
          </cell>
          <cell r="R503">
            <v>15.1</v>
          </cell>
          <cell r="S503">
            <v>4.5199999999999996</v>
          </cell>
          <cell r="T503">
            <v>9.9000000000000008E-3</v>
          </cell>
        </row>
        <row r="504">
          <cell r="F504">
            <v>1207964</v>
          </cell>
          <cell r="G504" t="str">
            <v>FactorKH.Temp</v>
          </cell>
          <cell r="H504">
            <v>1893.2076240828701</v>
          </cell>
          <cell r="K504">
            <v>1208034</v>
          </cell>
          <cell r="L504" t="str">
            <v>VD09</v>
          </cell>
          <cell r="M504">
            <v>3.3799999999999997E-2</v>
          </cell>
          <cell r="N504">
            <v>0.308</v>
          </cell>
          <cell r="O504">
            <v>1.47</v>
          </cell>
          <cell r="P504">
            <v>3.1899999999999998E-2</v>
          </cell>
          <cell r="Q504">
            <v>2.3699999999999999E-2</v>
          </cell>
          <cell r="R504">
            <v>16.48</v>
          </cell>
          <cell r="S504">
            <v>10.1</v>
          </cell>
          <cell r="T504">
            <v>5.0000000000000001E-4</v>
          </cell>
        </row>
        <row r="505">
          <cell r="F505">
            <v>1207965</v>
          </cell>
          <cell r="G505" t="str">
            <v>FactorKH.Temp</v>
          </cell>
          <cell r="H505">
            <v>1896.3836193606101</v>
          </cell>
          <cell r="K505">
            <v>1208035</v>
          </cell>
          <cell r="L505" t="str">
            <v>VD04</v>
          </cell>
          <cell r="M505">
            <v>0.42499999999999999</v>
          </cell>
          <cell r="N505">
            <v>0.193</v>
          </cell>
          <cell r="O505">
            <v>0.79700000000000004</v>
          </cell>
          <cell r="P505">
            <v>8.0000000000000002E-3</v>
          </cell>
          <cell r="Q505">
            <v>1.1599999999999999E-2</v>
          </cell>
          <cell r="R505">
            <v>0.83899999999999997</v>
          </cell>
          <cell r="S505">
            <v>1.75</v>
          </cell>
          <cell r="T505">
            <v>2.0199999999999999E-2</v>
          </cell>
        </row>
        <row r="506">
          <cell r="F506">
            <v>1207966</v>
          </cell>
          <cell r="G506" t="str">
            <v>FactorKH.Temp</v>
          </cell>
          <cell r="H506">
            <v>1863.0830489344</v>
          </cell>
          <cell r="K506">
            <v>1208036</v>
          </cell>
          <cell r="L506" t="str">
            <v>VD03</v>
          </cell>
          <cell r="M506">
            <v>0.32</v>
          </cell>
          <cell r="N506">
            <v>0.27700000000000002</v>
          </cell>
          <cell r="O506">
            <v>0.93200000000000005</v>
          </cell>
          <cell r="P506">
            <v>5.1999999999999998E-3</v>
          </cell>
          <cell r="Q506">
            <v>1.1199999999999999E-3</v>
          </cell>
          <cell r="R506">
            <v>0.98899999999999999</v>
          </cell>
          <cell r="S506">
            <v>0.875</v>
          </cell>
          <cell r="T506">
            <v>2.52E-2</v>
          </cell>
        </row>
        <row r="507">
          <cell r="F507">
            <v>1207967</v>
          </cell>
          <cell r="G507" t="str">
            <v>FactorKH.Temp</v>
          </cell>
          <cell r="H507">
            <v>1912.4739302016001</v>
          </cell>
          <cell r="K507">
            <v>1208037</v>
          </cell>
          <cell r="L507" t="str">
            <v>VD02</v>
          </cell>
          <cell r="M507">
            <v>0.31900000000000001</v>
          </cell>
          <cell r="N507">
            <v>0.32200000000000001</v>
          </cell>
          <cell r="O507">
            <v>0.93400000000000005</v>
          </cell>
          <cell r="P507">
            <v>5.7000000000000002E-3</v>
          </cell>
          <cell r="Q507">
            <v>5.6700000000000001E-4</v>
          </cell>
          <cell r="R507">
            <v>0.97799999999999998</v>
          </cell>
          <cell r="S507">
            <v>0.86799999999999999</v>
          </cell>
          <cell r="T507">
            <v>2.8799999999999999E-2</v>
          </cell>
        </row>
        <row r="508">
          <cell r="F508">
            <v>1207968</v>
          </cell>
          <cell r="G508" t="str">
            <v>FactorKH.Temp</v>
          </cell>
          <cell r="H508">
            <v>1899.78819008401</v>
          </cell>
          <cell r="K508">
            <v>1208038</v>
          </cell>
          <cell r="L508" t="str">
            <v>VD02</v>
          </cell>
          <cell r="M508">
            <v>0.41399999999999998</v>
          </cell>
          <cell r="N508">
            <v>0.16700000000000001</v>
          </cell>
          <cell r="O508">
            <v>0.96399999999999997</v>
          </cell>
          <cell r="P508">
            <v>4.1000000000000003E-3</v>
          </cell>
          <cell r="Q508">
            <v>1.4499999999999999E-3</v>
          </cell>
          <cell r="R508">
            <v>1.06</v>
          </cell>
          <cell r="S508">
            <v>0.222</v>
          </cell>
          <cell r="T508">
            <v>2.7199999999999998E-2</v>
          </cell>
        </row>
        <row r="509">
          <cell r="F509">
            <v>1207969</v>
          </cell>
          <cell r="G509" t="str">
            <v>FactorKH.Temp</v>
          </cell>
          <cell r="H509">
            <v>1917.1187750368399</v>
          </cell>
          <cell r="K509">
            <v>1208039</v>
          </cell>
          <cell r="L509" t="str">
            <v>VD02</v>
          </cell>
          <cell r="M509">
            <v>0.128</v>
          </cell>
          <cell r="N509">
            <v>0.155</v>
          </cell>
          <cell r="O509">
            <v>1.21</v>
          </cell>
          <cell r="P509">
            <v>7.7000000000000002E-3</v>
          </cell>
          <cell r="Q509">
            <v>6.4999999999999997E-3</v>
          </cell>
          <cell r="R509">
            <v>0.18099999999999999</v>
          </cell>
          <cell r="S509">
            <v>0.19</v>
          </cell>
          <cell r="T509">
            <v>2.7699999999999999E-2</v>
          </cell>
        </row>
        <row r="510">
          <cell r="F510">
            <v>1207970</v>
          </cell>
          <cell r="G510" t="str">
            <v>FactorKH.Temp</v>
          </cell>
          <cell r="H510">
            <v>1901.74889937591</v>
          </cell>
          <cell r="K510">
            <v>1208040</v>
          </cell>
          <cell r="L510" t="str">
            <v>VD04</v>
          </cell>
          <cell r="M510">
            <v>0.11600000000000001</v>
          </cell>
          <cell r="N510">
            <v>0.184</v>
          </cell>
          <cell r="O510">
            <v>1.1499999999999999</v>
          </cell>
          <cell r="P510">
            <v>0.01</v>
          </cell>
          <cell r="Q510">
            <v>5.1999999999999998E-3</v>
          </cell>
          <cell r="R510">
            <v>0.17499999999999999</v>
          </cell>
          <cell r="S510">
            <v>0.36899999999999999</v>
          </cell>
          <cell r="T510">
            <v>2.46E-2</v>
          </cell>
        </row>
        <row r="511">
          <cell r="F511">
            <v>1207971</v>
          </cell>
          <cell r="G511" t="str">
            <v>FactorKH.Temp</v>
          </cell>
          <cell r="H511">
            <v>1849.20308782642</v>
          </cell>
          <cell r="K511">
            <v>1208041</v>
          </cell>
          <cell r="L511" t="str">
            <v>VD05</v>
          </cell>
          <cell r="M511">
            <v>0.107</v>
          </cell>
          <cell r="N511">
            <v>0.20399999999999999</v>
          </cell>
          <cell r="O511">
            <v>1.25</v>
          </cell>
          <cell r="P511">
            <v>1.1299999999999999E-2</v>
          </cell>
          <cell r="Q511">
            <v>9.2399999999999999E-3</v>
          </cell>
          <cell r="R511">
            <v>0.16900000000000001</v>
          </cell>
          <cell r="S511">
            <v>0.35699999999999998</v>
          </cell>
          <cell r="T511">
            <v>2.5499999999999998E-2</v>
          </cell>
        </row>
        <row r="512">
          <cell r="F512">
            <v>1207972</v>
          </cell>
          <cell r="G512" t="str">
            <v>FactorKH.Temp</v>
          </cell>
          <cell r="H512">
            <v>1852.9557696816701</v>
          </cell>
          <cell r="K512">
            <v>1208042</v>
          </cell>
          <cell r="L512" t="str">
            <v>VD02</v>
          </cell>
          <cell r="M512">
            <v>0.109</v>
          </cell>
          <cell r="N512">
            <v>0.14699999999999999</v>
          </cell>
          <cell r="O512">
            <v>1.1100000000000001</v>
          </cell>
          <cell r="P512">
            <v>1.12E-2</v>
          </cell>
          <cell r="Q512">
            <v>5.5199999999999997E-3</v>
          </cell>
          <cell r="R512">
            <v>0.22500000000000001</v>
          </cell>
          <cell r="S512">
            <v>0.51600000000000001</v>
          </cell>
          <cell r="T512">
            <v>2.9100000000000001E-2</v>
          </cell>
        </row>
        <row r="513">
          <cell r="F513">
            <v>1207973</v>
          </cell>
          <cell r="G513" t="str">
            <v>FactorKH.Temp</v>
          </cell>
          <cell r="H513">
            <v>1857.95739419597</v>
          </cell>
          <cell r="K513">
            <v>1208043</v>
          </cell>
          <cell r="L513" t="str">
            <v>VD03</v>
          </cell>
          <cell r="M513">
            <v>0.13400000000000001</v>
          </cell>
          <cell r="N513">
            <v>0.16</v>
          </cell>
          <cell r="O513">
            <v>1.1399999999999999</v>
          </cell>
          <cell r="P513">
            <v>1.0999999999999999E-2</v>
          </cell>
          <cell r="Q513">
            <v>5.2399999999999999E-3</v>
          </cell>
          <cell r="R513">
            <v>0.18099999999999999</v>
          </cell>
          <cell r="S513">
            <v>0.317</v>
          </cell>
          <cell r="T513">
            <v>3.0599999999999999E-2</v>
          </cell>
        </row>
        <row r="514">
          <cell r="F514">
            <v>1207974</v>
          </cell>
          <cell r="G514" t="str">
            <v>FactorKH.Temp</v>
          </cell>
          <cell r="H514">
            <v>1861.82788858808</v>
          </cell>
          <cell r="K514">
            <v>1208044</v>
          </cell>
          <cell r="L514" t="str">
            <v>VD03</v>
          </cell>
          <cell r="M514">
            <v>0.152</v>
          </cell>
          <cell r="N514">
            <v>0.156</v>
          </cell>
          <cell r="O514">
            <v>1.31</v>
          </cell>
          <cell r="P514">
            <v>8.0000000000000002E-3</v>
          </cell>
          <cell r="Q514">
            <v>1.12E-2</v>
          </cell>
          <cell r="R514">
            <v>8.8599999999999998E-2</v>
          </cell>
          <cell r="S514">
            <v>8.5999999999999993E-2</v>
          </cell>
          <cell r="T514">
            <v>2.75E-2</v>
          </cell>
        </row>
        <row r="515">
          <cell r="F515">
            <v>1207975</v>
          </cell>
          <cell r="G515" t="str">
            <v>FactorKH.Temp</v>
          </cell>
          <cell r="H515">
            <v>1881.5757465231</v>
          </cell>
          <cell r="K515">
            <v>1208045</v>
          </cell>
          <cell r="L515" t="str">
            <v>VD04</v>
          </cell>
          <cell r="M515">
            <v>0.157</v>
          </cell>
          <cell r="N515">
            <v>0.17399999999999999</v>
          </cell>
          <cell r="O515">
            <v>1.3</v>
          </cell>
          <cell r="P515">
            <v>7.7999999999999996E-3</v>
          </cell>
          <cell r="Q515">
            <v>1.14E-2</v>
          </cell>
          <cell r="R515">
            <v>6.8900000000000003E-2</v>
          </cell>
          <cell r="S515">
            <v>8.7999999999999995E-2</v>
          </cell>
          <cell r="T515">
            <v>2.1999999999999999E-2</v>
          </cell>
        </row>
        <row r="516">
          <cell r="F516">
            <v>1207976</v>
          </cell>
          <cell r="G516" t="str">
            <v>FactorKH.Temp</v>
          </cell>
          <cell r="H516">
            <v>1856.02756490462</v>
          </cell>
          <cell r="K516">
            <v>1208046</v>
          </cell>
          <cell r="L516" t="str">
            <v>VD03</v>
          </cell>
          <cell r="M516">
            <v>0.14699999999999999</v>
          </cell>
          <cell r="N516">
            <v>0.16800000000000001</v>
          </cell>
          <cell r="O516">
            <v>1.31</v>
          </cell>
          <cell r="P516">
            <v>8.3999999999999995E-3</v>
          </cell>
          <cell r="Q516">
            <v>9.2300000000000004E-3</v>
          </cell>
          <cell r="R516">
            <v>7.7700000000000005E-2</v>
          </cell>
          <cell r="S516">
            <v>6.2300000000000001E-2</v>
          </cell>
          <cell r="T516">
            <v>2.8400000000000002E-2</v>
          </cell>
        </row>
        <row r="517">
          <cell r="F517">
            <v>1207977</v>
          </cell>
          <cell r="G517" t="str">
            <v>FactorKH.Temp</v>
          </cell>
          <cell r="H517">
            <v>1850.93522948958</v>
          </cell>
          <cell r="K517">
            <v>1208047</v>
          </cell>
          <cell r="L517" t="str">
            <v>VD03</v>
          </cell>
          <cell r="M517">
            <v>0.14599999999999999</v>
          </cell>
          <cell r="N517">
            <v>0.159</v>
          </cell>
          <cell r="O517">
            <v>1.32</v>
          </cell>
          <cell r="P517">
            <v>8.3000000000000001E-3</v>
          </cell>
          <cell r="Q517">
            <v>9.1699999999999993E-3</v>
          </cell>
          <cell r="R517">
            <v>8.4099999999999994E-2</v>
          </cell>
          <cell r="S517">
            <v>5.3199999999999997E-2</v>
          </cell>
          <cell r="T517">
            <v>2.8199999999999999E-2</v>
          </cell>
        </row>
        <row r="518">
          <cell r="F518">
            <v>1207978</v>
          </cell>
          <cell r="G518" t="str">
            <v>FactorKH.Temp</v>
          </cell>
          <cell r="H518">
            <v>1874.1344788547999</v>
          </cell>
          <cell r="K518">
            <v>1208048</v>
          </cell>
          <cell r="L518" t="str">
            <v>VD04</v>
          </cell>
          <cell r="M518">
            <v>0.37</v>
          </cell>
          <cell r="N518">
            <v>0.91400000000000003</v>
          </cell>
          <cell r="O518">
            <v>0.33500000000000002</v>
          </cell>
          <cell r="P518">
            <v>2.8799999999999999E-2</v>
          </cell>
          <cell r="Q518">
            <v>7.9199999999999995E-4</v>
          </cell>
          <cell r="R518">
            <v>5.09</v>
          </cell>
          <cell r="S518">
            <v>0.27900000000000003</v>
          </cell>
          <cell r="T518">
            <v>2.7900000000000001E-2</v>
          </cell>
        </row>
        <row r="519">
          <cell r="F519">
            <v>1207979</v>
          </cell>
          <cell r="G519" t="str">
            <v>FactorKH.Temp</v>
          </cell>
          <cell r="H519">
            <v>1862.87066023184</v>
          </cell>
          <cell r="K519">
            <v>1208049</v>
          </cell>
          <cell r="L519" t="str">
            <v>VD03</v>
          </cell>
          <cell r="M519">
            <v>0.376</v>
          </cell>
          <cell r="N519">
            <v>0.89500000000000002</v>
          </cell>
          <cell r="O519">
            <v>0.34899999999999998</v>
          </cell>
          <cell r="P519">
            <v>2.3699999999999999E-2</v>
          </cell>
          <cell r="Q519">
            <v>1.0499999999999999E-3</v>
          </cell>
          <cell r="R519">
            <v>5</v>
          </cell>
          <cell r="S519">
            <v>0.27900000000000003</v>
          </cell>
          <cell r="T519">
            <v>3.49E-2</v>
          </cell>
        </row>
        <row r="520">
          <cell r="F520">
            <v>1207980</v>
          </cell>
          <cell r="G520" t="str">
            <v>FactorKH.Temp</v>
          </cell>
          <cell r="H520">
            <v>1891.3232922484999</v>
          </cell>
          <cell r="K520">
            <v>1208050</v>
          </cell>
          <cell r="L520" t="str">
            <v>VD02</v>
          </cell>
          <cell r="M520">
            <v>0.316</v>
          </cell>
          <cell r="N520">
            <v>0.30599999999999999</v>
          </cell>
          <cell r="O520">
            <v>0.90600000000000003</v>
          </cell>
          <cell r="P520">
            <v>6.3E-3</v>
          </cell>
          <cell r="Q520">
            <v>6.9399999999999996E-4</v>
          </cell>
          <cell r="R520">
            <v>1</v>
          </cell>
          <cell r="S520">
            <v>0.89400000000000002</v>
          </cell>
          <cell r="T520">
            <v>2.9399999999999999E-2</v>
          </cell>
        </row>
        <row r="521">
          <cell r="F521">
            <v>1207981</v>
          </cell>
          <cell r="G521" t="str">
            <v>FactorKH.Temp</v>
          </cell>
          <cell r="H521">
            <v>1880.5490927738099</v>
          </cell>
          <cell r="K521">
            <v>1208051</v>
          </cell>
          <cell r="L521" t="str">
            <v>VD03</v>
          </cell>
          <cell r="M521">
            <v>0.128</v>
          </cell>
          <cell r="N521">
            <v>0.159</v>
          </cell>
          <cell r="O521">
            <v>1.1100000000000001</v>
          </cell>
          <cell r="P521">
            <v>8.8000000000000005E-3</v>
          </cell>
          <cell r="Q521">
            <v>6.0299999999999998E-3</v>
          </cell>
          <cell r="R521">
            <v>0.19400000000000001</v>
          </cell>
          <cell r="S521">
            <v>0.313</v>
          </cell>
          <cell r="T521">
            <v>2.69E-2</v>
          </cell>
        </row>
        <row r="522">
          <cell r="F522">
            <v>1207982</v>
          </cell>
          <cell r="G522" t="str">
            <v>FactorKH.Temp</v>
          </cell>
          <cell r="H522">
            <v>1886.0942403777699</v>
          </cell>
          <cell r="K522">
            <v>1208052</v>
          </cell>
          <cell r="L522" t="str">
            <v>VD02</v>
          </cell>
          <cell r="M522">
            <v>0.12</v>
          </cell>
          <cell r="N522">
            <v>0.17100000000000001</v>
          </cell>
          <cell r="O522">
            <v>1.1200000000000001</v>
          </cell>
          <cell r="P522">
            <v>7.6E-3</v>
          </cell>
          <cell r="Q522">
            <v>5.77E-3</v>
          </cell>
          <cell r="R522">
            <v>0.23200000000000001</v>
          </cell>
          <cell r="S522">
            <v>0.35099999999999998</v>
          </cell>
          <cell r="T522">
            <v>2.86E-2</v>
          </cell>
        </row>
        <row r="523">
          <cell r="F523">
            <v>1207983</v>
          </cell>
          <cell r="G523" t="str">
            <v>FactorKH.Temp</v>
          </cell>
          <cell r="H523">
            <v>1886.6197470897901</v>
          </cell>
          <cell r="K523">
            <v>1208053</v>
          </cell>
          <cell r="L523" t="str">
            <v>VD03</v>
          </cell>
          <cell r="M523">
            <v>0.122</v>
          </cell>
          <cell r="N523">
            <v>0.156</v>
          </cell>
          <cell r="O523">
            <v>1.1100000000000001</v>
          </cell>
          <cell r="P523">
            <v>1.06E-2</v>
          </cell>
          <cell r="Q523">
            <v>5.2199999999999998E-3</v>
          </cell>
          <cell r="R523">
            <v>0.247</v>
          </cell>
          <cell r="S523">
            <v>0.375</v>
          </cell>
          <cell r="T523">
            <v>2.3900000000000001E-2</v>
          </cell>
        </row>
        <row r="524">
          <cell r="F524">
            <v>1207984</v>
          </cell>
          <cell r="G524" t="str">
            <v>FactorKH.Temp</v>
          </cell>
          <cell r="H524">
            <v>1904.85865536405</v>
          </cell>
          <cell r="K524">
            <v>1208054</v>
          </cell>
          <cell r="L524" t="str">
            <v>VD03</v>
          </cell>
          <cell r="M524">
            <v>0.113</v>
          </cell>
          <cell r="N524">
            <v>0.183</v>
          </cell>
          <cell r="O524">
            <v>1.1299999999999999</v>
          </cell>
          <cell r="P524">
            <v>1.0699999999999999E-2</v>
          </cell>
          <cell r="Q524">
            <v>4.7999999999999996E-3</v>
          </cell>
          <cell r="R524">
            <v>0.222</v>
          </cell>
          <cell r="S524">
            <v>0.41899999999999998</v>
          </cell>
          <cell r="T524">
            <v>2.7300000000000001E-2</v>
          </cell>
        </row>
        <row r="525">
          <cell r="F525">
            <v>1207985</v>
          </cell>
          <cell r="G525" t="str">
            <v>FactorKH.Temp</v>
          </cell>
          <cell r="H525">
            <v>1891.6261506630501</v>
          </cell>
          <cell r="K525">
            <v>1208055</v>
          </cell>
          <cell r="L525" t="str">
            <v>VD03</v>
          </cell>
          <cell r="M525">
            <v>0.13400000000000001</v>
          </cell>
          <cell r="N525">
            <v>0.16200000000000001</v>
          </cell>
          <cell r="O525">
            <v>1.1100000000000001</v>
          </cell>
          <cell r="P525">
            <v>1.17E-2</v>
          </cell>
          <cell r="Q525">
            <v>4.0000000000000001E-3</v>
          </cell>
          <cell r="R525">
            <v>0.18</v>
          </cell>
          <cell r="S525">
            <v>0.32100000000000001</v>
          </cell>
          <cell r="T525">
            <v>2.6100000000000002E-2</v>
          </cell>
        </row>
        <row r="526">
          <cell r="F526">
            <v>1207986</v>
          </cell>
          <cell r="G526" t="str">
            <v>FactorKH.Temp</v>
          </cell>
          <cell r="H526">
            <v>1886.5824053858601</v>
          </cell>
          <cell r="K526">
            <v>1208056</v>
          </cell>
          <cell r="L526" t="str">
            <v>VD03</v>
          </cell>
          <cell r="M526">
            <v>0.161</v>
          </cell>
          <cell r="N526">
            <v>0.16900000000000001</v>
          </cell>
          <cell r="O526">
            <v>1.1000000000000001</v>
          </cell>
          <cell r="P526">
            <v>1.24E-2</v>
          </cell>
          <cell r="Q526">
            <v>8.5800000000000008E-3</v>
          </cell>
          <cell r="R526">
            <v>0.151</v>
          </cell>
          <cell r="S526">
            <v>0.219</v>
          </cell>
          <cell r="T526">
            <v>2.8199999999999999E-2</v>
          </cell>
        </row>
        <row r="527">
          <cell r="F527">
            <v>1207987</v>
          </cell>
          <cell r="G527" t="str">
            <v>FactorKH.Temp</v>
          </cell>
          <cell r="H527">
            <v>1894.85377444132</v>
          </cell>
          <cell r="K527">
            <v>1208057</v>
          </cell>
          <cell r="L527" t="str">
            <v>VD02</v>
          </cell>
          <cell r="M527">
            <v>0.11899999999999999</v>
          </cell>
          <cell r="N527">
            <v>0.16200000000000001</v>
          </cell>
          <cell r="O527">
            <v>1.1299999999999999</v>
          </cell>
          <cell r="P527">
            <v>1.35E-2</v>
          </cell>
          <cell r="Q527">
            <v>5.6600000000000001E-3</v>
          </cell>
          <cell r="R527">
            <v>0.23300000000000001</v>
          </cell>
          <cell r="S527">
            <v>0.36399999999999999</v>
          </cell>
          <cell r="T527">
            <v>2.75E-2</v>
          </cell>
        </row>
        <row r="528">
          <cell r="F528">
            <v>1207988</v>
          </cell>
          <cell r="G528" t="str">
            <v>FactorKH.Temp</v>
          </cell>
          <cell r="H528">
            <v>1815.28742397982</v>
          </cell>
          <cell r="K528">
            <v>1208058</v>
          </cell>
          <cell r="L528" t="str">
            <v>VD02</v>
          </cell>
          <cell r="M528">
            <v>0.123</v>
          </cell>
          <cell r="N528">
            <v>0.14799999999999999</v>
          </cell>
          <cell r="O528">
            <v>1.1000000000000001</v>
          </cell>
          <cell r="P528">
            <v>9.4999999999999998E-3</v>
          </cell>
          <cell r="Q528">
            <v>7.0099999999999997E-3</v>
          </cell>
          <cell r="R528">
            <v>0.16700000000000001</v>
          </cell>
          <cell r="S528">
            <v>0.38200000000000001</v>
          </cell>
          <cell r="T528">
            <v>2.7900000000000001E-2</v>
          </cell>
        </row>
        <row r="529">
          <cell r="F529">
            <v>1207989</v>
          </cell>
          <cell r="G529" t="str">
            <v>FactorKH.Temp</v>
          </cell>
          <cell r="H529">
            <v>1831.04200705266</v>
          </cell>
          <cell r="K529">
            <v>1208059</v>
          </cell>
          <cell r="L529" t="str">
            <v>VD02</v>
          </cell>
          <cell r="M529">
            <v>0.13200000000000001</v>
          </cell>
          <cell r="N529">
            <v>0.16800000000000001</v>
          </cell>
          <cell r="O529">
            <v>1.1000000000000001</v>
          </cell>
          <cell r="P529">
            <v>9.5999999999999992E-3</v>
          </cell>
          <cell r="Q529">
            <v>5.28E-3</v>
          </cell>
          <cell r="R529">
            <v>0.187</v>
          </cell>
          <cell r="S529">
            <v>0.34100000000000003</v>
          </cell>
          <cell r="T529">
            <v>2.7E-2</v>
          </cell>
        </row>
        <row r="530">
          <cell r="F530">
            <v>1207990</v>
          </cell>
          <cell r="G530" t="str">
            <v>FactorKH.Temp</v>
          </cell>
          <cell r="H530">
            <v>1868.6818304777801</v>
          </cell>
          <cell r="K530">
            <v>1208060</v>
          </cell>
          <cell r="L530" t="str">
            <v>VD02</v>
          </cell>
          <cell r="M530">
            <v>0.17299999999999999</v>
          </cell>
          <cell r="N530">
            <v>0.183</v>
          </cell>
          <cell r="O530">
            <v>1.1200000000000001</v>
          </cell>
          <cell r="P530">
            <v>8.6999999999999994E-3</v>
          </cell>
          <cell r="Q530">
            <v>1.9499999999999999E-3</v>
          </cell>
          <cell r="R530">
            <v>0.14099999999999999</v>
          </cell>
          <cell r="S530">
            <v>0.23</v>
          </cell>
          <cell r="T530">
            <v>0.03</v>
          </cell>
        </row>
        <row r="531">
          <cell r="F531">
            <v>1207990</v>
          </cell>
          <cell r="G531" t="str">
            <v>FactorKH.Temp</v>
          </cell>
          <cell r="H531">
            <v>1868.6818304777801</v>
          </cell>
          <cell r="K531">
            <v>1208061</v>
          </cell>
          <cell r="L531" t="str">
            <v>VD02</v>
          </cell>
          <cell r="M531">
            <v>0.28299999999999997</v>
          </cell>
          <cell r="N531">
            <v>0.16700000000000001</v>
          </cell>
          <cell r="O531">
            <v>0.73299999999999998</v>
          </cell>
          <cell r="P531">
            <v>7.3000000000000001E-3</v>
          </cell>
          <cell r="Q531">
            <v>1.5200000000000001E-3</v>
          </cell>
          <cell r="R531">
            <v>1.1200000000000001</v>
          </cell>
          <cell r="S531">
            <v>0.50800000000000001</v>
          </cell>
          <cell r="T531">
            <v>1.3299999999999999E-2</v>
          </cell>
        </row>
        <row r="532">
          <cell r="F532">
            <v>1207990</v>
          </cell>
          <cell r="G532" t="str">
            <v>FactorKH.Temp</v>
          </cell>
          <cell r="H532">
            <v>1800.7877672392301</v>
          </cell>
          <cell r="K532">
            <v>1208062</v>
          </cell>
          <cell r="L532" t="str">
            <v>VD02</v>
          </cell>
          <cell r="M532">
            <v>0.41699999999999998</v>
          </cell>
          <cell r="N532">
            <v>0.21299999999999999</v>
          </cell>
          <cell r="O532">
            <v>0.85399999999999998</v>
          </cell>
          <cell r="P532">
            <v>8.3000000000000001E-3</v>
          </cell>
          <cell r="Q532">
            <v>7.6300000000000001E-4</v>
          </cell>
          <cell r="R532">
            <v>0.96299999999999997</v>
          </cell>
          <cell r="S532">
            <v>0.21299999999999999</v>
          </cell>
          <cell r="T532">
            <v>3.44E-2</v>
          </cell>
        </row>
        <row r="533">
          <cell r="F533">
            <v>1207991</v>
          </cell>
          <cell r="G533" t="str">
            <v>FactorKH.Temp</v>
          </cell>
          <cell r="H533">
            <v>1878.07522557378</v>
          </cell>
          <cell r="K533">
            <v>1208063</v>
          </cell>
          <cell r="L533" t="str">
            <v>VD04</v>
          </cell>
          <cell r="M533">
            <v>0.11899999999999999</v>
          </cell>
          <cell r="N533">
            <v>0.158</v>
          </cell>
          <cell r="O533">
            <v>1.1399999999999999</v>
          </cell>
          <cell r="P533">
            <v>7.1000000000000004E-3</v>
          </cell>
          <cell r="Q533">
            <v>4.4000000000000003E-3</v>
          </cell>
          <cell r="R533">
            <v>0.155</v>
          </cell>
          <cell r="S533">
            <v>0.48699999999999999</v>
          </cell>
          <cell r="T533">
            <v>2.76E-2</v>
          </cell>
        </row>
        <row r="534">
          <cell r="F534">
            <v>1207991</v>
          </cell>
          <cell r="G534" t="str">
            <v>FactorKH.Temp</v>
          </cell>
          <cell r="H534">
            <v>1878.07522557378</v>
          </cell>
          <cell r="K534">
            <v>1208064</v>
          </cell>
          <cell r="L534" t="str">
            <v>VD03</v>
          </cell>
          <cell r="M534">
            <v>0.13400000000000001</v>
          </cell>
          <cell r="N534">
            <v>0.16700000000000001</v>
          </cell>
          <cell r="O534">
            <v>1.19</v>
          </cell>
          <cell r="P534">
            <v>9.7000000000000003E-3</v>
          </cell>
          <cell r="Q534">
            <v>5.0400000000000002E-3</v>
          </cell>
          <cell r="R534">
            <v>0.214</v>
          </cell>
          <cell r="S534">
            <v>0.24299999999999999</v>
          </cell>
          <cell r="T534">
            <v>2.4E-2</v>
          </cell>
        </row>
        <row r="535">
          <cell r="F535">
            <v>1207991</v>
          </cell>
          <cell r="G535" t="str">
            <v>FactorKH.Temp</v>
          </cell>
          <cell r="H535">
            <v>1801.0815994546099</v>
          </cell>
          <cell r="K535">
            <v>1208065</v>
          </cell>
          <cell r="L535" t="str">
            <v>VD02</v>
          </cell>
          <cell r="M535">
            <v>0.129</v>
          </cell>
          <cell r="N535">
            <v>0.154</v>
          </cell>
          <cell r="O535">
            <v>1.1100000000000001</v>
          </cell>
          <cell r="P535">
            <v>1.0999999999999999E-2</v>
          </cell>
          <cell r="Q535">
            <v>4.7800000000000004E-3</v>
          </cell>
          <cell r="R535">
            <v>0.161</v>
          </cell>
          <cell r="S535">
            <v>0.42699999999999999</v>
          </cell>
          <cell r="T535">
            <v>2.7E-2</v>
          </cell>
        </row>
        <row r="536">
          <cell r="F536">
            <v>1207992</v>
          </cell>
          <cell r="G536" t="str">
            <v>FactorKH.Temp</v>
          </cell>
          <cell r="H536">
            <v>1855.8087376385199</v>
          </cell>
          <cell r="K536">
            <v>1208066</v>
          </cell>
          <cell r="L536" t="str">
            <v>VD03</v>
          </cell>
          <cell r="M536">
            <v>0.13500000000000001</v>
          </cell>
          <cell r="N536">
            <v>0.154</v>
          </cell>
          <cell r="O536">
            <v>1.1499999999999999</v>
          </cell>
          <cell r="P536">
            <v>0.01</v>
          </cell>
          <cell r="Q536">
            <v>4.3400000000000001E-3</v>
          </cell>
          <cell r="R536">
            <v>0.14799999999999999</v>
          </cell>
          <cell r="S536">
            <v>0.39400000000000002</v>
          </cell>
          <cell r="T536">
            <v>2.4E-2</v>
          </cell>
        </row>
        <row r="537">
          <cell r="F537">
            <v>1207993</v>
          </cell>
          <cell r="G537" t="str">
            <v>FactorKH.Temp</v>
          </cell>
          <cell r="H537">
            <v>1864.27482640577</v>
          </cell>
          <cell r="K537">
            <v>1208067</v>
          </cell>
          <cell r="L537" t="str">
            <v>VD02</v>
          </cell>
          <cell r="M537">
            <v>0.13400000000000001</v>
          </cell>
          <cell r="N537">
            <v>0.153</v>
          </cell>
          <cell r="O537">
            <v>1.1299999999999999</v>
          </cell>
          <cell r="P537">
            <v>0.01</v>
          </cell>
          <cell r="Q537">
            <v>5.7999999999999996E-3</v>
          </cell>
          <cell r="R537">
            <v>0.14799999999999999</v>
          </cell>
          <cell r="S537">
            <v>0.36299999999999999</v>
          </cell>
          <cell r="T537">
            <v>2.7E-2</v>
          </cell>
        </row>
        <row r="538">
          <cell r="F538">
            <v>1207994</v>
          </cell>
          <cell r="G538" t="str">
            <v>FactorKH.Temp</v>
          </cell>
          <cell r="H538">
            <v>1892.4259405914599</v>
          </cell>
          <cell r="K538">
            <v>1208068</v>
          </cell>
          <cell r="L538" t="str">
            <v>VD02</v>
          </cell>
          <cell r="M538">
            <v>0.21099999999999999</v>
          </cell>
          <cell r="N538">
            <v>3.6400000000000002E-2</v>
          </cell>
          <cell r="O538">
            <v>0.27700000000000002</v>
          </cell>
          <cell r="P538">
            <v>5.3E-3</v>
          </cell>
          <cell r="Q538">
            <v>2.0999999999999999E-3</v>
          </cell>
          <cell r="R538">
            <v>1.52</v>
          </cell>
          <cell r="S538">
            <v>2.82</v>
          </cell>
          <cell r="T538">
            <v>1.4500000000000001E-2</v>
          </cell>
        </row>
        <row r="539">
          <cell r="F539">
            <v>1207995</v>
          </cell>
          <cell r="G539" t="str">
            <v>FactorKH.Temp</v>
          </cell>
          <cell r="H539">
            <v>1884.69604535806</v>
          </cell>
          <cell r="K539">
            <v>1208069</v>
          </cell>
          <cell r="L539" t="str">
            <v>VD03</v>
          </cell>
          <cell r="M539">
            <v>0.13200000000000001</v>
          </cell>
          <cell r="N539">
            <v>0.16800000000000001</v>
          </cell>
          <cell r="O539">
            <v>1.1599999999999999</v>
          </cell>
          <cell r="P539">
            <v>8.8999999999999999E-3</v>
          </cell>
          <cell r="Q539">
            <v>5.0000000000000001E-3</v>
          </cell>
          <cell r="R539">
            <v>0.18</v>
          </cell>
          <cell r="S539">
            <v>0.26</v>
          </cell>
          <cell r="T539">
            <v>2.8000000000000001E-2</v>
          </cell>
        </row>
        <row r="540">
          <cell r="F540">
            <v>1207996</v>
          </cell>
          <cell r="G540" t="str">
            <v>FactorKH.Temp</v>
          </cell>
          <cell r="H540">
            <v>1890.7984911819501</v>
          </cell>
          <cell r="K540">
            <v>1208070</v>
          </cell>
          <cell r="L540" t="str">
            <v>VD03</v>
          </cell>
          <cell r="M540">
            <v>0.128</v>
          </cell>
          <cell r="N540">
            <v>0.16300000000000001</v>
          </cell>
          <cell r="O540">
            <v>1.1599999999999999</v>
          </cell>
          <cell r="P540">
            <v>9.4999999999999998E-3</v>
          </cell>
          <cell r="Q540">
            <v>5.2300000000000003E-3</v>
          </cell>
          <cell r="R540">
            <v>0.17199999999999999</v>
          </cell>
          <cell r="S540">
            <v>0.35699999999999998</v>
          </cell>
          <cell r="T540">
            <v>3.3000000000000002E-2</v>
          </cell>
        </row>
        <row r="541">
          <cell r="F541">
            <v>1207997</v>
          </cell>
          <cell r="G541" t="str">
            <v>FactorKH.Temp</v>
          </cell>
          <cell r="H541">
            <v>1882.50424295737</v>
          </cell>
          <cell r="K541">
            <v>1208071</v>
          </cell>
          <cell r="L541" t="str">
            <v>VD02</v>
          </cell>
          <cell r="M541">
            <v>0.121</v>
          </cell>
          <cell r="N541">
            <v>0.155</v>
          </cell>
          <cell r="O541">
            <v>1.1200000000000001</v>
          </cell>
          <cell r="P541">
            <v>8.3000000000000001E-3</v>
          </cell>
          <cell r="Q541">
            <v>6.1000000000000004E-3</v>
          </cell>
          <cell r="R541">
            <v>0.21099999999999999</v>
          </cell>
          <cell r="S541">
            <v>0.40899999999999997</v>
          </cell>
          <cell r="T541">
            <v>0.02</v>
          </cell>
        </row>
        <row r="542">
          <cell r="F542">
            <v>1207997</v>
          </cell>
          <cell r="G542" t="str">
            <v>FactorKH.Temp</v>
          </cell>
          <cell r="H542">
            <v>1895.6511189380999</v>
          </cell>
          <cell r="K542">
            <v>1208072</v>
          </cell>
          <cell r="L542" t="str">
            <v>VD02</v>
          </cell>
          <cell r="M542">
            <v>0.316</v>
          </cell>
          <cell r="N542">
            <v>0.156</v>
          </cell>
          <cell r="O542">
            <v>0.97299999999999998</v>
          </cell>
          <cell r="P542">
            <v>8.0000000000000002E-3</v>
          </cell>
          <cell r="Q542">
            <v>8.0300000000000007E-3</v>
          </cell>
          <cell r="R542">
            <v>0.89900000000000002</v>
          </cell>
          <cell r="S542">
            <v>1.73</v>
          </cell>
          <cell r="T542">
            <v>2.0500000000000001E-2</v>
          </cell>
        </row>
        <row r="543">
          <cell r="F543">
            <v>1207997</v>
          </cell>
          <cell r="G543" t="str">
            <v>(null)</v>
          </cell>
          <cell r="H543" t="str">
            <v>(null)</v>
          </cell>
          <cell r="K543">
            <v>1208073</v>
          </cell>
          <cell r="L543" t="str">
            <v>VD02</v>
          </cell>
          <cell r="M543">
            <v>0.13400000000000001</v>
          </cell>
          <cell r="N543">
            <v>0.161</v>
          </cell>
          <cell r="O543">
            <v>1.21</v>
          </cell>
          <cell r="P543">
            <v>9.1999999999999998E-3</v>
          </cell>
          <cell r="Q543">
            <v>5.6800000000000002E-3</v>
          </cell>
          <cell r="R543">
            <v>0.16900000000000001</v>
          </cell>
          <cell r="S543">
            <v>0.26600000000000001</v>
          </cell>
          <cell r="T543">
            <v>3.1E-2</v>
          </cell>
        </row>
        <row r="544">
          <cell r="F544">
            <v>1207998</v>
          </cell>
          <cell r="G544" t="str">
            <v>FactorKH.Temp</v>
          </cell>
          <cell r="H544">
            <v>1897.9877975275001</v>
          </cell>
          <cell r="K544">
            <v>1208074</v>
          </cell>
          <cell r="L544" t="str">
            <v>VD03</v>
          </cell>
          <cell r="M544">
            <v>0.13400000000000001</v>
          </cell>
          <cell r="N544">
            <v>0.14699999999999999</v>
          </cell>
          <cell r="O544">
            <v>1.1100000000000001</v>
          </cell>
          <cell r="P544">
            <v>8.0000000000000002E-3</v>
          </cell>
          <cell r="Q544">
            <v>5.3099999999999996E-3</v>
          </cell>
          <cell r="R544">
            <v>0.13900000000000001</v>
          </cell>
          <cell r="S544">
            <v>0.439</v>
          </cell>
          <cell r="T544">
            <v>2.7E-2</v>
          </cell>
        </row>
        <row r="545">
          <cell r="F545">
            <v>1207999</v>
          </cell>
          <cell r="G545" t="str">
            <v>FactorKH.Temp</v>
          </cell>
          <cell r="H545">
            <v>1883.31640674909</v>
          </cell>
          <cell r="K545">
            <v>1208075</v>
          </cell>
          <cell r="L545" t="str">
            <v>VD02</v>
          </cell>
          <cell r="M545">
            <v>0.11700000000000001</v>
          </cell>
          <cell r="N545">
            <v>0.157</v>
          </cell>
          <cell r="O545">
            <v>1.1399999999999999</v>
          </cell>
          <cell r="P545">
            <v>1.3299999999999999E-2</v>
          </cell>
          <cell r="Q545">
            <v>5.8799999999999998E-3</v>
          </cell>
          <cell r="R545">
            <v>0.19600000000000001</v>
          </cell>
          <cell r="S545">
            <v>0.47199999999999998</v>
          </cell>
          <cell r="T545">
            <v>2.3800000000000002E-2</v>
          </cell>
        </row>
        <row r="546">
          <cell r="F546">
            <v>1208000</v>
          </cell>
          <cell r="G546" t="str">
            <v>FactorKH.Temp</v>
          </cell>
          <cell r="H546">
            <v>1884.8633746548501</v>
          </cell>
          <cell r="K546">
            <v>1208076</v>
          </cell>
          <cell r="L546" t="str">
            <v>VD02</v>
          </cell>
          <cell r="M546">
            <v>0.12</v>
          </cell>
          <cell r="N546">
            <v>0.156</v>
          </cell>
          <cell r="O546">
            <v>1.1200000000000001</v>
          </cell>
          <cell r="P546">
            <v>1.72E-2</v>
          </cell>
          <cell r="Q546">
            <v>6.9899999999999997E-3</v>
          </cell>
          <cell r="R546">
            <v>0.28999999999999998</v>
          </cell>
          <cell r="S546">
            <v>0.24199999999999999</v>
          </cell>
          <cell r="T546">
            <v>3.1699999999999999E-2</v>
          </cell>
        </row>
        <row r="547">
          <cell r="F547">
            <v>1208000</v>
          </cell>
          <cell r="G547" t="str">
            <v>FactorKH.Temp</v>
          </cell>
          <cell r="H547">
            <v>1902.44424290914</v>
          </cell>
          <cell r="K547">
            <v>1208077</v>
          </cell>
          <cell r="L547" t="str">
            <v>VD03</v>
          </cell>
          <cell r="M547">
            <v>0.13</v>
          </cell>
          <cell r="N547">
            <v>0.17799999999999999</v>
          </cell>
          <cell r="O547">
            <v>1.1299999999999999</v>
          </cell>
          <cell r="P547">
            <v>9.4999999999999998E-3</v>
          </cell>
          <cell r="Q547">
            <v>6.5199999999999998E-3</v>
          </cell>
          <cell r="R547">
            <v>8.5900000000000004E-2</v>
          </cell>
          <cell r="S547">
            <v>0.23400000000000001</v>
          </cell>
          <cell r="T547">
            <v>2.2599999999999999E-2</v>
          </cell>
        </row>
        <row r="548">
          <cell r="F548">
            <v>1208001</v>
          </cell>
          <cell r="G548" t="str">
            <v>FactorKH.Temp</v>
          </cell>
          <cell r="H548">
            <v>1901.75373816295</v>
          </cell>
          <cell r="K548">
            <v>1208078</v>
          </cell>
          <cell r="L548" t="str">
            <v>VD02</v>
          </cell>
          <cell r="M548">
            <v>0.127</v>
          </cell>
          <cell r="N548">
            <v>0.16300000000000001</v>
          </cell>
          <cell r="O548">
            <v>1.1299999999999999</v>
          </cell>
          <cell r="P548">
            <v>9.1000000000000004E-3</v>
          </cell>
          <cell r="Q548">
            <v>6.1199999999999996E-3</v>
          </cell>
          <cell r="R548">
            <v>0.106</v>
          </cell>
          <cell r="S548">
            <v>0.26800000000000002</v>
          </cell>
          <cell r="T548">
            <v>2.52E-2</v>
          </cell>
        </row>
        <row r="549">
          <cell r="F549">
            <v>1208002</v>
          </cell>
          <cell r="G549" t="str">
            <v>FactorKH.Temp</v>
          </cell>
          <cell r="H549">
            <v>1892.25150637088</v>
          </cell>
          <cell r="K549">
            <v>1208079</v>
          </cell>
          <cell r="L549" t="str">
            <v>VD02</v>
          </cell>
          <cell r="M549">
            <v>0.122</v>
          </cell>
          <cell r="N549">
            <v>0.16600000000000001</v>
          </cell>
          <cell r="O549">
            <v>1.1100000000000001</v>
          </cell>
          <cell r="P549">
            <v>8.9999999999999993E-3</v>
          </cell>
          <cell r="Q549">
            <v>5.1500000000000001E-3</v>
          </cell>
          <cell r="R549">
            <v>0.14299999999999999</v>
          </cell>
          <cell r="S549">
            <v>0.311</v>
          </cell>
          <cell r="T549">
            <v>3.1199999999999999E-2</v>
          </cell>
        </row>
        <row r="550">
          <cell r="F550">
            <v>1208003</v>
          </cell>
          <cell r="G550" t="str">
            <v>FactorKH.Temp</v>
          </cell>
          <cell r="H550">
            <v>1897.33585650124</v>
          </cell>
          <cell r="K550">
            <v>1208080</v>
          </cell>
          <cell r="L550" t="str">
            <v>VD02</v>
          </cell>
          <cell r="M550">
            <v>0.216</v>
          </cell>
          <cell r="N550">
            <v>0.19</v>
          </cell>
          <cell r="O550">
            <v>0.86199999999999999</v>
          </cell>
          <cell r="P550">
            <v>8.2000000000000007E-3</v>
          </cell>
          <cell r="Q550">
            <v>1.8200000000000001E-2</v>
          </cell>
          <cell r="R550">
            <v>0.115</v>
          </cell>
          <cell r="S550">
            <v>0.16700000000000001</v>
          </cell>
          <cell r="T550">
            <v>2.9499999999999998E-2</v>
          </cell>
        </row>
        <row r="551">
          <cell r="F551">
            <v>1208004</v>
          </cell>
          <cell r="G551" t="str">
            <v>FactorKH.Temp</v>
          </cell>
          <cell r="H551">
            <v>1903.35370373776</v>
          </cell>
          <cell r="K551">
            <v>1208081</v>
          </cell>
          <cell r="L551" t="str">
            <v>VD02</v>
          </cell>
          <cell r="M551">
            <v>0.14599999999999999</v>
          </cell>
          <cell r="N551">
            <v>0.23200000000000001</v>
          </cell>
          <cell r="O551">
            <v>1.17</v>
          </cell>
          <cell r="P551">
            <v>1.24E-2</v>
          </cell>
          <cell r="Q551">
            <v>7.6E-3</v>
          </cell>
          <cell r="R551">
            <v>0.186</v>
          </cell>
          <cell r="S551">
            <v>0.217</v>
          </cell>
          <cell r="T551">
            <v>2.0299999999999999E-2</v>
          </cell>
        </row>
        <row r="552">
          <cell r="F552">
            <v>1208005</v>
          </cell>
          <cell r="G552" t="str">
            <v>FactorKH.Temp</v>
          </cell>
          <cell r="H552">
            <v>1899.91413835771</v>
          </cell>
          <cell r="K552">
            <v>1208082</v>
          </cell>
          <cell r="L552" t="str">
            <v>VD02</v>
          </cell>
          <cell r="M552">
            <v>0.15</v>
          </cell>
          <cell r="N552">
            <v>0.185</v>
          </cell>
          <cell r="O552">
            <v>1.18</v>
          </cell>
          <cell r="P552">
            <v>9.4999999999999998E-3</v>
          </cell>
          <cell r="Q552">
            <v>2.0200000000000001E-3</v>
          </cell>
          <cell r="R552">
            <v>0.127</v>
          </cell>
          <cell r="S552">
            <v>0.2</v>
          </cell>
          <cell r="T552">
            <v>3.1399999999999997E-2</v>
          </cell>
        </row>
        <row r="553">
          <cell r="F553">
            <v>1208006</v>
          </cell>
          <cell r="G553" t="str">
            <v>FactorKH.Temp</v>
          </cell>
          <cell r="H553">
            <v>1872.3596051587699</v>
          </cell>
          <cell r="K553">
            <v>1208083</v>
          </cell>
          <cell r="L553" t="str">
            <v>VD02</v>
          </cell>
          <cell r="M553">
            <v>0.13400000000000001</v>
          </cell>
          <cell r="N553">
            <v>0.191</v>
          </cell>
          <cell r="O553">
            <v>1.1100000000000001</v>
          </cell>
          <cell r="P553">
            <v>7.4000000000000003E-3</v>
          </cell>
          <cell r="Q553">
            <v>5.3899999999999998E-3</v>
          </cell>
          <cell r="R553">
            <v>0.12</v>
          </cell>
          <cell r="S553">
            <v>0.27100000000000002</v>
          </cell>
          <cell r="T553">
            <v>2.53E-2</v>
          </cell>
        </row>
        <row r="554">
          <cell r="F554">
            <v>1208007</v>
          </cell>
          <cell r="G554" t="str">
            <v>FactorKH.Temp</v>
          </cell>
          <cell r="H554">
            <v>1864.7278601809801</v>
          </cell>
          <cell r="K554">
            <v>1208084</v>
          </cell>
          <cell r="L554" t="str">
            <v>VD02</v>
          </cell>
          <cell r="M554">
            <v>0.41899999999999998</v>
          </cell>
          <cell r="N554">
            <v>0.26800000000000002</v>
          </cell>
          <cell r="O554">
            <v>0.86499999999999999</v>
          </cell>
          <cell r="P554">
            <v>7.4000000000000003E-3</v>
          </cell>
          <cell r="Q554">
            <v>7.5199999999999996E-4</v>
          </cell>
          <cell r="R554">
            <v>1.06</v>
          </cell>
          <cell r="S554">
            <v>0.156</v>
          </cell>
          <cell r="T554">
            <v>2.7099999999999999E-2</v>
          </cell>
        </row>
        <row r="555">
          <cell r="F555">
            <v>1208008</v>
          </cell>
          <cell r="G555" t="str">
            <v>FactorKH.Temp</v>
          </cell>
          <cell r="H555">
            <v>1897.1712573402799</v>
          </cell>
          <cell r="K555">
            <v>1208085</v>
          </cell>
          <cell r="L555" t="str">
            <v>VD02</v>
          </cell>
          <cell r="M555">
            <v>0.40899999999999997</v>
          </cell>
          <cell r="N555">
            <v>0.20300000000000001</v>
          </cell>
          <cell r="O555">
            <v>0.748</v>
          </cell>
          <cell r="P555">
            <v>7.4000000000000003E-3</v>
          </cell>
          <cell r="Q555">
            <v>1.1299999999999999E-3</v>
          </cell>
          <cell r="R555">
            <v>0.87</v>
          </cell>
          <cell r="S555">
            <v>1.91</v>
          </cell>
          <cell r="T555">
            <v>2.2599999999999999E-2</v>
          </cell>
        </row>
        <row r="556">
          <cell r="F556">
            <v>1208009</v>
          </cell>
          <cell r="G556" t="str">
            <v>FactorKH.Temp</v>
          </cell>
          <cell r="H556">
            <v>1884.32616561242</v>
          </cell>
          <cell r="K556">
            <v>1208086</v>
          </cell>
          <cell r="L556" t="str">
            <v>VD02</v>
          </cell>
          <cell r="M556">
            <v>0.41199999999999998</v>
          </cell>
          <cell r="N556">
            <v>0.2</v>
          </cell>
          <cell r="O556">
            <v>0.745</v>
          </cell>
          <cell r="P556">
            <v>6.4000000000000003E-3</v>
          </cell>
          <cell r="Q556">
            <v>1.6199999999999999E-3</v>
          </cell>
          <cell r="R556">
            <v>0.86099999999999999</v>
          </cell>
          <cell r="S556">
            <v>1.9</v>
          </cell>
          <cell r="T556">
            <v>1.9199999999999998E-2</v>
          </cell>
        </row>
        <row r="557">
          <cell r="F557">
            <v>1208010</v>
          </cell>
          <cell r="G557" t="str">
            <v>FactorKH.Temp</v>
          </cell>
          <cell r="H557">
            <v>1902.5901854041699</v>
          </cell>
          <cell r="K557">
            <v>1208087</v>
          </cell>
          <cell r="L557" t="str">
            <v>VD03</v>
          </cell>
          <cell r="M557">
            <v>0.115</v>
          </cell>
          <cell r="N557">
            <v>0.16700000000000001</v>
          </cell>
          <cell r="O557">
            <v>1.1000000000000001</v>
          </cell>
          <cell r="P557">
            <v>8.2000000000000007E-3</v>
          </cell>
          <cell r="Q557">
            <v>5.1200000000000004E-3</v>
          </cell>
          <cell r="R557">
            <v>0.18</v>
          </cell>
          <cell r="S557">
            <v>0.42699999999999999</v>
          </cell>
          <cell r="T557">
            <v>2.06E-2</v>
          </cell>
        </row>
        <row r="558">
          <cell r="F558">
            <v>1208010</v>
          </cell>
          <cell r="G558" t="str">
            <v>FactorKH.Temp</v>
          </cell>
          <cell r="H558">
            <v>1902.5901854041699</v>
          </cell>
          <cell r="K558">
            <v>1208088</v>
          </cell>
          <cell r="L558" t="str">
            <v>VD02</v>
          </cell>
          <cell r="M558">
            <v>0.11</v>
          </cell>
          <cell r="N558">
            <v>0.182</v>
          </cell>
          <cell r="O558">
            <v>1.19</v>
          </cell>
          <cell r="P558">
            <v>9.4999999999999998E-3</v>
          </cell>
          <cell r="Q558">
            <v>5.7800000000000004E-3</v>
          </cell>
          <cell r="R558">
            <v>0.16300000000000001</v>
          </cell>
          <cell r="S558">
            <v>0.35199999999999998</v>
          </cell>
          <cell r="T558">
            <v>3.3700000000000001E-2</v>
          </cell>
        </row>
        <row r="559">
          <cell r="F559">
            <v>1208011</v>
          </cell>
          <cell r="G559" t="str">
            <v>FactorKH.Temp</v>
          </cell>
          <cell r="H559">
            <v>1900.0190888515399</v>
          </cell>
          <cell r="K559">
            <v>1208089</v>
          </cell>
          <cell r="L559" t="str">
            <v>VD02</v>
          </cell>
          <cell r="M559">
            <v>0.121</v>
          </cell>
          <cell r="N559">
            <v>0.16700000000000001</v>
          </cell>
          <cell r="O559">
            <v>1.1299999999999999</v>
          </cell>
          <cell r="P559">
            <v>1.01E-2</v>
          </cell>
          <cell r="Q559">
            <v>5.3200000000000001E-3</v>
          </cell>
          <cell r="R559">
            <v>0.16200000000000001</v>
          </cell>
          <cell r="S559">
            <v>0.32</v>
          </cell>
          <cell r="T559">
            <v>2.81E-2</v>
          </cell>
        </row>
        <row r="560">
          <cell r="F560">
            <v>1208012</v>
          </cell>
          <cell r="G560" t="str">
            <v>FactorKH.Temp</v>
          </cell>
          <cell r="H560">
            <v>1899.6076936816</v>
          </cell>
          <cell r="K560">
            <v>1208090</v>
          </cell>
          <cell r="L560" t="str">
            <v>VD02</v>
          </cell>
          <cell r="M560">
            <v>0.20799999999999999</v>
          </cell>
          <cell r="N560">
            <v>0.20499999999999999</v>
          </cell>
          <cell r="O560">
            <v>1</v>
          </cell>
          <cell r="P560">
            <v>9.2999999999999992E-3</v>
          </cell>
          <cell r="Q560">
            <v>7.6899999999999998E-3</v>
          </cell>
          <cell r="R560">
            <v>0.152</v>
          </cell>
          <cell r="S560">
            <v>0.11</v>
          </cell>
          <cell r="T560">
            <v>2.3800000000000002E-2</v>
          </cell>
        </row>
        <row r="561">
          <cell r="F561">
            <v>1208013</v>
          </cell>
          <cell r="G561" t="str">
            <v>FactorKH.Temp</v>
          </cell>
          <cell r="H561">
            <v>1842.8734634446</v>
          </cell>
          <cell r="K561">
            <v>1208091</v>
          </cell>
          <cell r="L561" t="str">
            <v>VD02</v>
          </cell>
          <cell r="M561">
            <v>0.11700000000000001</v>
          </cell>
          <cell r="N561">
            <v>0.16300000000000001</v>
          </cell>
          <cell r="O561">
            <v>1.1200000000000001</v>
          </cell>
          <cell r="P561">
            <v>9.1000000000000004E-3</v>
          </cell>
          <cell r="Q561">
            <v>5.3699999999999998E-3</v>
          </cell>
          <cell r="R561">
            <v>0.154</v>
          </cell>
          <cell r="S561">
            <v>0.33300000000000002</v>
          </cell>
          <cell r="T561">
            <v>2.18E-2</v>
          </cell>
        </row>
        <row r="562">
          <cell r="F562">
            <v>1208013</v>
          </cell>
          <cell r="G562" t="str">
            <v>FactorKH.Temp</v>
          </cell>
          <cell r="H562">
            <v>1842.8734634446</v>
          </cell>
          <cell r="K562">
            <v>1208092</v>
          </cell>
          <cell r="L562" t="str">
            <v>VD02</v>
          </cell>
          <cell r="M562">
            <v>0.28799999999999998</v>
          </cell>
          <cell r="N562">
            <v>0.157</v>
          </cell>
          <cell r="O562">
            <v>0.72699999999999998</v>
          </cell>
          <cell r="P562">
            <v>6.0000000000000001E-3</v>
          </cell>
          <cell r="Q562">
            <v>8.9599999999999999E-4</v>
          </cell>
          <cell r="R562">
            <v>1.1299999999999999</v>
          </cell>
          <cell r="S562">
            <v>0.46100000000000002</v>
          </cell>
          <cell r="T562">
            <v>1.7299999999999999E-2</v>
          </cell>
        </row>
        <row r="563">
          <cell r="F563">
            <v>1208013</v>
          </cell>
          <cell r="G563" t="str">
            <v>FactorKH.Temp</v>
          </cell>
          <cell r="H563">
            <v>1842.8734634446</v>
          </cell>
          <cell r="K563">
            <v>1208093</v>
          </cell>
          <cell r="L563" t="str">
            <v>VD04</v>
          </cell>
          <cell r="M563">
            <v>0.111</v>
          </cell>
          <cell r="N563">
            <v>0.19500000000000001</v>
          </cell>
          <cell r="O563">
            <v>0.74399999999999999</v>
          </cell>
          <cell r="P563">
            <v>3.0599999999999999E-2</v>
          </cell>
          <cell r="Q563">
            <v>3.3899999999999998E-3</v>
          </cell>
          <cell r="R563">
            <v>11.62</v>
          </cell>
          <cell r="S563">
            <v>0.36699999999999999</v>
          </cell>
          <cell r="T563">
            <v>1.78E-2</v>
          </cell>
        </row>
        <row r="564">
          <cell r="F564">
            <v>1208014</v>
          </cell>
          <cell r="G564" t="str">
            <v>FactorKH.Temp</v>
          </cell>
          <cell r="H564">
            <v>1877.7194367212901</v>
          </cell>
          <cell r="K564">
            <v>1208094</v>
          </cell>
          <cell r="L564" t="str">
            <v>VD04</v>
          </cell>
          <cell r="M564">
            <v>0.11</v>
          </cell>
          <cell r="N564">
            <v>0.20799999999999999</v>
          </cell>
          <cell r="O564">
            <v>0.72799999999999998</v>
          </cell>
          <cell r="P564">
            <v>2.5000000000000001E-2</v>
          </cell>
          <cell r="Q564">
            <v>1.56E-3</v>
          </cell>
          <cell r="R564">
            <v>11.67</v>
          </cell>
          <cell r="S564">
            <v>0.35699999999999998</v>
          </cell>
          <cell r="T564">
            <v>1.8599999999999998E-2</v>
          </cell>
        </row>
        <row r="565">
          <cell r="F565">
            <v>1208015</v>
          </cell>
          <cell r="G565" t="str">
            <v>FactorKH.Temp</v>
          </cell>
          <cell r="H565">
            <v>1882.0974160611399</v>
          </cell>
          <cell r="K565">
            <v>1208095</v>
          </cell>
          <cell r="L565" t="str">
            <v>VD03</v>
          </cell>
          <cell r="M565">
            <v>0.41399999999999998</v>
          </cell>
          <cell r="N565">
            <v>0.184</v>
          </cell>
          <cell r="O565">
            <v>0.85799999999999998</v>
          </cell>
          <cell r="P565">
            <v>6.8999999999999999E-3</v>
          </cell>
          <cell r="Q565">
            <v>2.0400000000000001E-3</v>
          </cell>
          <cell r="R565">
            <v>0.97299999999999998</v>
          </cell>
          <cell r="S565">
            <v>0.17399999999999999</v>
          </cell>
          <cell r="T565">
            <v>2.53E-2</v>
          </cell>
        </row>
        <row r="566">
          <cell r="F566">
            <v>1208016</v>
          </cell>
          <cell r="G566" t="str">
            <v>FactorKH.Temp</v>
          </cell>
          <cell r="H566">
            <v>1890.17527478428</v>
          </cell>
          <cell r="K566">
            <v>1208096</v>
          </cell>
          <cell r="L566" t="str">
            <v>VD04</v>
          </cell>
          <cell r="M566">
            <v>0.42699999999999999</v>
          </cell>
          <cell r="N566">
            <v>0.14299999999999999</v>
          </cell>
          <cell r="O566">
            <v>0.84599999999999997</v>
          </cell>
          <cell r="P566">
            <v>7.4999999999999997E-3</v>
          </cell>
          <cell r="Q566">
            <v>7.94E-4</v>
          </cell>
          <cell r="R566">
            <v>1.01</v>
          </cell>
          <cell r="S566">
            <v>0.16400000000000001</v>
          </cell>
          <cell r="T566">
            <v>2.93E-2</v>
          </cell>
        </row>
        <row r="567">
          <cell r="F567">
            <v>1208017</v>
          </cell>
          <cell r="G567" t="str">
            <v>FactorKH.Temp</v>
          </cell>
          <cell r="H567">
            <v>1897.7692570811</v>
          </cell>
          <cell r="K567">
            <v>1208097</v>
          </cell>
          <cell r="L567" t="str">
            <v>VD03</v>
          </cell>
          <cell r="M567">
            <v>0.41099999999999998</v>
          </cell>
          <cell r="N567">
            <v>0.247</v>
          </cell>
          <cell r="O567">
            <v>0.85899999999999999</v>
          </cell>
          <cell r="P567">
            <v>6.8999999999999999E-3</v>
          </cell>
          <cell r="Q567">
            <v>7.9100000000000004E-4</v>
          </cell>
          <cell r="R567">
            <v>0.96599999999999997</v>
          </cell>
          <cell r="S567">
            <v>0.183</v>
          </cell>
          <cell r="T567">
            <v>2.98E-2</v>
          </cell>
        </row>
        <row r="568">
          <cell r="F568">
            <v>1208018</v>
          </cell>
          <cell r="G568" t="str">
            <v>FactorKH.Temp</v>
          </cell>
          <cell r="H568">
            <v>1900.3081918704099</v>
          </cell>
          <cell r="K568">
            <v>1208098</v>
          </cell>
          <cell r="L568" t="str">
            <v>VD03</v>
          </cell>
          <cell r="M568">
            <v>0.42</v>
          </cell>
          <cell r="N568">
            <v>0.19</v>
          </cell>
          <cell r="O568">
            <v>0.86499999999999999</v>
          </cell>
          <cell r="P568">
            <v>6.1000000000000004E-3</v>
          </cell>
          <cell r="Q568">
            <v>1.65E-3</v>
          </cell>
          <cell r="R568">
            <v>0.99399999999999999</v>
          </cell>
          <cell r="S568">
            <v>0.17100000000000001</v>
          </cell>
          <cell r="T568">
            <v>2.4199999999999999E-2</v>
          </cell>
        </row>
        <row r="569">
          <cell r="F569">
            <v>1208019</v>
          </cell>
          <cell r="G569" t="str">
            <v>FactorKH.Temp</v>
          </cell>
          <cell r="H569">
            <v>1907.8821203011801</v>
          </cell>
          <cell r="K569">
            <v>1208099</v>
          </cell>
          <cell r="L569" t="str">
            <v>VD02</v>
          </cell>
          <cell r="M569">
            <v>0.432</v>
          </cell>
          <cell r="N569">
            <v>0.14399999999999999</v>
          </cell>
          <cell r="O569">
            <v>0.86</v>
          </cell>
          <cell r="P569">
            <v>7.0000000000000001E-3</v>
          </cell>
          <cell r="Q569">
            <v>1.8500000000000001E-3</v>
          </cell>
          <cell r="R569">
            <v>0.98199999999999998</v>
          </cell>
          <cell r="S569">
            <v>0.192</v>
          </cell>
          <cell r="T569">
            <v>2.4199999999999999E-2</v>
          </cell>
        </row>
        <row r="570">
          <cell r="F570">
            <v>1208019</v>
          </cell>
          <cell r="G570" t="str">
            <v>FactorKH.Temp</v>
          </cell>
          <cell r="H570">
            <v>1910.9603938616101</v>
          </cell>
          <cell r="K570">
            <v>1208100</v>
          </cell>
          <cell r="L570" t="str">
            <v>VD03</v>
          </cell>
          <cell r="M570">
            <v>0.41499999999999998</v>
          </cell>
          <cell r="N570">
            <v>0.152</v>
          </cell>
          <cell r="O570">
            <v>0.86699999999999999</v>
          </cell>
          <cell r="P570">
            <v>7.6E-3</v>
          </cell>
          <cell r="Q570">
            <v>1.9E-3</v>
          </cell>
          <cell r="R570">
            <v>1.06</v>
          </cell>
          <cell r="S570">
            <v>0.19</v>
          </cell>
          <cell r="T570">
            <v>2.63E-2</v>
          </cell>
        </row>
        <row r="571">
          <cell r="F571">
            <v>1208020</v>
          </cell>
          <cell r="G571" t="str">
            <v>FactorKH.Temp</v>
          </cell>
          <cell r="H571">
            <v>1891.2668970346899</v>
          </cell>
          <cell r="K571">
            <v>1208101</v>
          </cell>
          <cell r="L571" t="str">
            <v>VD02</v>
          </cell>
          <cell r="M571">
            <v>0.11600000000000001</v>
          </cell>
          <cell r="N571">
            <v>0.17100000000000001</v>
          </cell>
          <cell r="O571">
            <v>1.1200000000000001</v>
          </cell>
          <cell r="P571">
            <v>7.3000000000000001E-3</v>
          </cell>
          <cell r="Q571">
            <v>5.7000000000000002E-3</v>
          </cell>
          <cell r="R571">
            <v>0.16700000000000001</v>
          </cell>
          <cell r="S571">
            <v>0.19900000000000001</v>
          </cell>
          <cell r="T571">
            <v>2.9399999999999999E-2</v>
          </cell>
        </row>
        <row r="572">
          <cell r="F572">
            <v>1208021</v>
          </cell>
          <cell r="G572" t="str">
            <v>FactorKH.Temp</v>
          </cell>
          <cell r="H572">
            <v>1899.0941895583801</v>
          </cell>
          <cell r="K572">
            <v>1208102</v>
          </cell>
          <cell r="L572" t="str">
            <v>VD05</v>
          </cell>
          <cell r="M572">
            <v>0.125</v>
          </cell>
          <cell r="N572">
            <v>0.158</v>
          </cell>
          <cell r="O572">
            <v>1.1000000000000001</v>
          </cell>
          <cell r="P572">
            <v>8.3000000000000001E-3</v>
          </cell>
          <cell r="Q572">
            <v>5.4400000000000004E-3</v>
          </cell>
          <cell r="R572">
            <v>0.20200000000000001</v>
          </cell>
          <cell r="S572">
            <v>0.27700000000000002</v>
          </cell>
          <cell r="T572">
            <v>2.0299999999999999E-2</v>
          </cell>
        </row>
        <row r="573">
          <cell r="F573">
            <v>1208022</v>
          </cell>
          <cell r="G573" t="str">
            <v>FactorKH.Temp</v>
          </cell>
          <cell r="H573">
            <v>1889.32476245819</v>
          </cell>
          <cell r="K573">
            <v>1208103</v>
          </cell>
          <cell r="L573" t="str">
            <v>VD02</v>
          </cell>
          <cell r="M573">
            <v>0.115</v>
          </cell>
          <cell r="N573">
            <v>0.16300000000000001</v>
          </cell>
          <cell r="O573">
            <v>1.1200000000000001</v>
          </cell>
          <cell r="P573">
            <v>9.2999999999999992E-3</v>
          </cell>
          <cell r="Q573">
            <v>6.5500000000000003E-3</v>
          </cell>
          <cell r="R573">
            <v>0.20899999999999999</v>
          </cell>
          <cell r="S573">
            <v>0.32400000000000001</v>
          </cell>
          <cell r="T573">
            <v>3.0200000000000001E-2</v>
          </cell>
        </row>
        <row r="574">
          <cell r="F574">
            <v>1208023</v>
          </cell>
          <cell r="G574" t="str">
            <v>FactorKH.Temp</v>
          </cell>
          <cell r="H574">
            <v>1873.15958103448</v>
          </cell>
          <cell r="K574">
            <v>1208104</v>
          </cell>
          <cell r="L574" t="str">
            <v>VD05</v>
          </cell>
          <cell r="M574">
            <v>2.6700000000000002E-2</v>
          </cell>
          <cell r="N574">
            <v>0.38300000000000001</v>
          </cell>
          <cell r="O574">
            <v>1.48</v>
          </cell>
          <cell r="P574">
            <v>3.2800000000000003E-2</v>
          </cell>
          <cell r="Q574">
            <v>3.7299999999999998E-3</v>
          </cell>
          <cell r="R574">
            <v>16.559999999999999</v>
          </cell>
          <cell r="S574">
            <v>10.02</v>
          </cell>
          <cell r="T574">
            <v>1.8599999999999998E-2</v>
          </cell>
        </row>
        <row r="575">
          <cell r="F575">
            <v>1208024</v>
          </cell>
          <cell r="G575" t="str">
            <v>FactorKH.Temp</v>
          </cell>
          <cell r="H575">
            <v>1881.4872921461599</v>
          </cell>
          <cell r="K575">
            <v>1208105</v>
          </cell>
          <cell r="L575" t="str">
            <v>VD07</v>
          </cell>
          <cell r="M575">
            <v>4.3900000000000002E-2</v>
          </cell>
          <cell r="N575">
            <v>0.47899999999999998</v>
          </cell>
          <cell r="O575">
            <v>1.42</v>
          </cell>
          <cell r="P575">
            <v>3.5299999999999998E-2</v>
          </cell>
          <cell r="Q575">
            <v>3.0500000000000002E-3</v>
          </cell>
          <cell r="R575">
            <v>17.41</v>
          </cell>
          <cell r="S575">
            <v>9.52</v>
          </cell>
          <cell r="T575">
            <v>3.0499999999999999E-2</v>
          </cell>
        </row>
        <row r="576">
          <cell r="F576">
            <v>1208025</v>
          </cell>
          <cell r="G576" t="str">
            <v>FactorKH.Temp</v>
          </cell>
          <cell r="H576">
            <v>1891.28229508305</v>
          </cell>
          <cell r="K576">
            <v>1208106</v>
          </cell>
          <cell r="L576" t="str">
            <v>VD03</v>
          </cell>
          <cell r="M576">
            <v>0.41</v>
          </cell>
          <cell r="N576">
            <v>0.19400000000000001</v>
          </cell>
          <cell r="O576">
            <v>0.78100000000000003</v>
          </cell>
          <cell r="P576">
            <v>1.1900000000000001E-2</v>
          </cell>
          <cell r="Q576">
            <v>1.7000000000000001E-2</v>
          </cell>
          <cell r="R576">
            <v>0.80700000000000005</v>
          </cell>
          <cell r="S576">
            <v>1.81</v>
          </cell>
          <cell r="T576">
            <v>1.8100000000000002E-2</v>
          </cell>
        </row>
        <row r="577">
          <cell r="F577">
            <v>1208026</v>
          </cell>
          <cell r="G577" t="str">
            <v>FactorKH.Temp</v>
          </cell>
          <cell r="H577">
            <v>1862.20395049287</v>
          </cell>
          <cell r="K577">
            <v>1208107</v>
          </cell>
          <cell r="L577" t="str">
            <v>VD03</v>
          </cell>
          <cell r="M577">
            <v>0.33200000000000002</v>
          </cell>
          <cell r="N577">
            <v>0.318</v>
          </cell>
          <cell r="O577">
            <v>0.91900000000000004</v>
          </cell>
          <cell r="P577">
            <v>5.7000000000000002E-3</v>
          </cell>
          <cell r="Q577">
            <v>9.810000000000001E-4</v>
          </cell>
          <cell r="R577">
            <v>0.97299999999999998</v>
          </cell>
          <cell r="S577">
            <v>0.85199999999999998</v>
          </cell>
          <cell r="T577">
            <v>2.98E-2</v>
          </cell>
        </row>
        <row r="578">
          <cell r="F578">
            <v>1208026</v>
          </cell>
          <cell r="G578" t="str">
            <v>FactorKH.Temp</v>
          </cell>
          <cell r="H578">
            <v>1862.20395049287</v>
          </cell>
          <cell r="K578">
            <v>1208108</v>
          </cell>
          <cell r="L578" t="str">
            <v>VD03</v>
          </cell>
          <cell r="M578">
            <v>0.21099999999999999</v>
          </cell>
          <cell r="N578">
            <v>0.26100000000000001</v>
          </cell>
          <cell r="O578">
            <v>0.85199999999999998</v>
          </cell>
          <cell r="P578">
            <v>7.3000000000000001E-3</v>
          </cell>
          <cell r="Q578">
            <v>1.7700000000000001E-3</v>
          </cell>
          <cell r="R578">
            <v>0.47299999999999998</v>
          </cell>
          <cell r="S578">
            <v>0.70099999999999996</v>
          </cell>
          <cell r="T578">
            <v>2.6200000000000001E-2</v>
          </cell>
        </row>
        <row r="579">
          <cell r="F579">
            <v>1208027</v>
          </cell>
          <cell r="G579" t="str">
            <v>FactorKH.Temp</v>
          </cell>
          <cell r="H579">
            <v>1880.0340441056901</v>
          </cell>
          <cell r="K579">
            <v>1208109</v>
          </cell>
          <cell r="L579" t="str">
            <v>VD03</v>
          </cell>
          <cell r="M579">
            <v>0.11700000000000001</v>
          </cell>
          <cell r="N579">
            <v>0.16400000000000001</v>
          </cell>
          <cell r="O579">
            <v>1.1100000000000001</v>
          </cell>
          <cell r="P579">
            <v>8.8999999999999999E-3</v>
          </cell>
          <cell r="Q579">
            <v>4.8399999999999997E-3</v>
          </cell>
          <cell r="R579">
            <v>0.217</v>
          </cell>
          <cell r="S579">
            <v>0.254</v>
          </cell>
          <cell r="T579">
            <v>2.4799999999999999E-2</v>
          </cell>
        </row>
        <row r="580">
          <cell r="F580">
            <v>1208027</v>
          </cell>
          <cell r="G580" t="str">
            <v>FactorKH.Temp</v>
          </cell>
          <cell r="H580">
            <v>1874.29389332968</v>
          </cell>
          <cell r="K580">
            <v>1208110</v>
          </cell>
          <cell r="L580" t="str">
            <v>VD03</v>
          </cell>
          <cell r="M580">
            <v>0.115</v>
          </cell>
          <cell r="N580">
            <v>0.16400000000000001</v>
          </cell>
          <cell r="O580">
            <v>1.1399999999999999</v>
          </cell>
          <cell r="P580">
            <v>8.8000000000000005E-3</v>
          </cell>
          <cell r="Q580">
            <v>7.0400000000000003E-3</v>
          </cell>
          <cell r="R580">
            <v>0.16900000000000001</v>
          </cell>
          <cell r="S580">
            <v>0.28299999999999997</v>
          </cell>
          <cell r="T580">
            <v>2.5000000000000001E-2</v>
          </cell>
        </row>
        <row r="581">
          <cell r="F581">
            <v>1208027</v>
          </cell>
          <cell r="G581" t="str">
            <v>FactorKH.Temp</v>
          </cell>
          <cell r="H581">
            <v>1874.29389332968</v>
          </cell>
          <cell r="K581">
            <v>1208111</v>
          </cell>
          <cell r="L581" t="str">
            <v>VD02</v>
          </cell>
          <cell r="M581">
            <v>0.11700000000000001</v>
          </cell>
          <cell r="N581">
            <v>0.157</v>
          </cell>
          <cell r="O581">
            <v>1.1100000000000001</v>
          </cell>
          <cell r="P581">
            <v>1.11E-2</v>
          </cell>
          <cell r="Q581">
            <v>5.1000000000000004E-3</v>
          </cell>
          <cell r="R581">
            <v>0.29699999999999999</v>
          </cell>
          <cell r="S581">
            <v>0.312</v>
          </cell>
          <cell r="T581">
            <v>2.5000000000000001E-2</v>
          </cell>
        </row>
        <row r="582">
          <cell r="F582">
            <v>1208028</v>
          </cell>
          <cell r="G582" t="str">
            <v>FactorKH.Temp</v>
          </cell>
          <cell r="H582">
            <v>1887.81519411657</v>
          </cell>
          <cell r="K582">
            <v>1208112</v>
          </cell>
          <cell r="L582" t="str">
            <v>VD02</v>
          </cell>
          <cell r="M582">
            <v>0.10199999999999999</v>
          </cell>
          <cell r="N582">
            <v>0.15</v>
          </cell>
          <cell r="O582">
            <v>1.1200000000000001</v>
          </cell>
          <cell r="P582">
            <v>1.0200000000000001E-2</v>
          </cell>
          <cell r="Q582">
            <v>5.2399999999999999E-3</v>
          </cell>
          <cell r="R582">
            <v>0.246</v>
          </cell>
          <cell r="S582">
            <v>0.36799999999999999</v>
          </cell>
          <cell r="T582">
            <v>2.8799999999999999E-2</v>
          </cell>
        </row>
        <row r="583">
          <cell r="F583">
            <v>1208029</v>
          </cell>
          <cell r="G583" t="str">
            <v>FactorKH.Temp</v>
          </cell>
          <cell r="H583">
            <v>1871.8109090984201</v>
          </cell>
          <cell r="K583">
            <v>1208113</v>
          </cell>
          <cell r="L583" t="str">
            <v>VD03</v>
          </cell>
          <cell r="M583">
            <v>0.17399999999999999</v>
          </cell>
          <cell r="N583">
            <v>0.17</v>
          </cell>
          <cell r="O583">
            <v>1.1399999999999999</v>
          </cell>
          <cell r="P583">
            <v>9.9000000000000008E-3</v>
          </cell>
          <cell r="Q583">
            <v>3.29E-3</v>
          </cell>
          <cell r="R583">
            <v>0.16400000000000001</v>
          </cell>
          <cell r="S583">
            <v>0.222</v>
          </cell>
          <cell r="T583">
            <v>1.9699999999999999E-2</v>
          </cell>
        </row>
        <row r="584">
          <cell r="F584">
            <v>1208030</v>
          </cell>
          <cell r="G584" t="str">
            <v>FactorKH.Temp</v>
          </cell>
          <cell r="H584">
            <v>1861.0140006787401</v>
          </cell>
          <cell r="K584">
            <v>1208114</v>
          </cell>
          <cell r="L584" t="str">
            <v>VD02</v>
          </cell>
          <cell r="M584">
            <v>0.186</v>
          </cell>
          <cell r="N584">
            <v>0.16700000000000001</v>
          </cell>
          <cell r="O584">
            <v>0.434</v>
          </cell>
          <cell r="P584">
            <v>7.7999999999999996E-3</v>
          </cell>
          <cell r="Q584">
            <v>1.32E-2</v>
          </cell>
          <cell r="R584">
            <v>0.24</v>
          </cell>
          <cell r="S584">
            <v>0.315</v>
          </cell>
          <cell r="T584">
            <v>2.1000000000000001E-2</v>
          </cell>
        </row>
        <row r="585">
          <cell r="F585">
            <v>1208031</v>
          </cell>
          <cell r="G585" t="str">
            <v>FactorKH.Temp</v>
          </cell>
          <cell r="H585">
            <v>1905.83180208003</v>
          </cell>
          <cell r="K585">
            <v>1208115</v>
          </cell>
          <cell r="L585" t="str">
            <v>VD02</v>
          </cell>
          <cell r="M585">
            <v>0.46600000000000003</v>
          </cell>
          <cell r="N585">
            <v>0.189</v>
          </cell>
          <cell r="O585">
            <v>0.66</v>
          </cell>
          <cell r="P585">
            <v>9.5999999999999992E-3</v>
          </cell>
          <cell r="Q585">
            <v>6.3599999999999996E-4</v>
          </cell>
          <cell r="R585">
            <v>0.16</v>
          </cell>
          <cell r="S585">
            <v>0.20599999999999999</v>
          </cell>
          <cell r="T585">
            <v>3.8199999999999998E-2</v>
          </cell>
        </row>
        <row r="586">
          <cell r="F586">
            <v>1208031</v>
          </cell>
          <cell r="G586" t="str">
            <v>FactorKH.Temp</v>
          </cell>
          <cell r="H586">
            <v>1905.26238923813</v>
          </cell>
          <cell r="K586">
            <v>1208116</v>
          </cell>
          <cell r="L586" t="str">
            <v>VD02</v>
          </cell>
          <cell r="M586">
            <v>0.32400000000000001</v>
          </cell>
          <cell r="N586">
            <v>0.32500000000000001</v>
          </cell>
          <cell r="O586">
            <v>0.57299999999999995</v>
          </cell>
          <cell r="P586">
            <v>8.0999999999999996E-3</v>
          </cell>
          <cell r="Q586">
            <v>1.23E-3</v>
          </cell>
          <cell r="R586">
            <v>1.06</v>
          </cell>
          <cell r="S586">
            <v>0.20100000000000001</v>
          </cell>
          <cell r="T586">
            <v>3.32E-2</v>
          </cell>
        </row>
        <row r="587">
          <cell r="F587">
            <v>1208031</v>
          </cell>
          <cell r="G587" t="str">
            <v>(null)</v>
          </cell>
          <cell r="H587" t="str">
            <v>(null)</v>
          </cell>
          <cell r="K587">
            <v>1208117</v>
          </cell>
          <cell r="L587" t="str">
            <v>VD02</v>
          </cell>
          <cell r="M587">
            <v>0.31900000000000001</v>
          </cell>
          <cell r="N587">
            <v>0.34899999999999998</v>
          </cell>
          <cell r="O587">
            <v>0.58799999999999997</v>
          </cell>
          <cell r="P587">
            <v>7.4000000000000003E-3</v>
          </cell>
          <cell r="Q587">
            <v>9.6000000000000002E-4</v>
          </cell>
          <cell r="R587">
            <v>1.06</v>
          </cell>
          <cell r="S587">
            <v>0.19800000000000001</v>
          </cell>
          <cell r="T587">
            <v>2.7099999999999999E-2</v>
          </cell>
        </row>
        <row r="588">
          <cell r="F588">
            <v>1208032</v>
          </cell>
          <cell r="G588" t="str">
            <v>FactorKH.Temp</v>
          </cell>
          <cell r="H588">
            <v>1900.36609680469</v>
          </cell>
          <cell r="K588">
            <v>1208118</v>
          </cell>
          <cell r="L588" t="str">
            <v>VD02</v>
          </cell>
          <cell r="M588">
            <v>0.32700000000000001</v>
          </cell>
          <cell r="N588">
            <v>0.308</v>
          </cell>
          <cell r="O588">
            <v>0.57699999999999996</v>
          </cell>
          <cell r="P588">
            <v>7.7000000000000002E-3</v>
          </cell>
          <cell r="Q588">
            <v>2.2499999999999998E-3</v>
          </cell>
          <cell r="R588">
            <v>1.05</v>
          </cell>
          <cell r="S588">
            <v>0.216</v>
          </cell>
          <cell r="T588">
            <v>0.03</v>
          </cell>
        </row>
        <row r="589">
          <cell r="F589">
            <v>1208033</v>
          </cell>
          <cell r="G589" t="str">
            <v>FactorKH.Temp</v>
          </cell>
          <cell r="H589">
            <v>1840.31512120202</v>
          </cell>
          <cell r="K589">
            <v>1208119</v>
          </cell>
          <cell r="L589" t="str">
            <v>VD02</v>
          </cell>
          <cell r="M589">
            <v>0.42099999999999999</v>
          </cell>
          <cell r="N589">
            <v>0.312</v>
          </cell>
          <cell r="O589">
            <v>0.86399999999999999</v>
          </cell>
          <cell r="P589">
            <v>1.11E-2</v>
          </cell>
          <cell r="Q589">
            <v>8.8099999999999995E-4</v>
          </cell>
          <cell r="R589">
            <v>1.05</v>
          </cell>
          <cell r="S589">
            <v>0.192</v>
          </cell>
          <cell r="T589">
            <v>3.5700000000000003E-2</v>
          </cell>
        </row>
        <row r="590">
          <cell r="F590">
            <v>1208033</v>
          </cell>
          <cell r="G590" t="str">
            <v>FactorKH.Temp</v>
          </cell>
          <cell r="H590">
            <v>1840.31512120202</v>
          </cell>
          <cell r="K590">
            <v>1208120</v>
          </cell>
          <cell r="L590" t="str">
            <v>VD02</v>
          </cell>
          <cell r="M590">
            <v>0.40600000000000003</v>
          </cell>
          <cell r="N590">
            <v>0.29099999999999998</v>
          </cell>
          <cell r="O590">
            <v>0.872</v>
          </cell>
          <cell r="P590">
            <v>1.14E-2</v>
          </cell>
          <cell r="Q590">
            <v>9.5799999999999998E-4</v>
          </cell>
          <cell r="R590">
            <v>1.07</v>
          </cell>
          <cell r="S590">
            <v>0.187</v>
          </cell>
          <cell r="T590">
            <v>3.8600000000000002E-2</v>
          </cell>
        </row>
        <row r="591">
          <cell r="F591">
            <v>1208033</v>
          </cell>
          <cell r="G591" t="str">
            <v>FactorKH.Temp</v>
          </cell>
          <cell r="H591">
            <v>1802.5412063884901</v>
          </cell>
          <cell r="K591">
            <v>1208121</v>
          </cell>
          <cell r="L591" t="str">
            <v>VD02</v>
          </cell>
          <cell r="M591">
            <v>0.41699999999999998</v>
          </cell>
          <cell r="N591">
            <v>0.16</v>
          </cell>
          <cell r="O591">
            <v>0.85899999999999999</v>
          </cell>
          <cell r="P591">
            <v>1.17E-2</v>
          </cell>
          <cell r="Q591">
            <v>2.15E-3</v>
          </cell>
          <cell r="R591">
            <v>1.07</v>
          </cell>
          <cell r="S591">
            <v>0.20300000000000001</v>
          </cell>
          <cell r="T591">
            <v>2.1399999999999999E-2</v>
          </cell>
        </row>
        <row r="592">
          <cell r="F592">
            <v>1208034</v>
          </cell>
          <cell r="G592" t="str">
            <v>FactorKH.Temp</v>
          </cell>
          <cell r="H592">
            <v>1846.23131859665</v>
          </cell>
          <cell r="K592">
            <v>1208122</v>
          </cell>
          <cell r="L592" t="str">
            <v>VD03</v>
          </cell>
          <cell r="M592">
            <v>0.41499999999999998</v>
          </cell>
          <cell r="N592">
            <v>0.17799999999999999</v>
          </cell>
          <cell r="O592">
            <v>0.84899999999999998</v>
          </cell>
          <cell r="P592">
            <v>9.5999999999999992E-3</v>
          </cell>
          <cell r="Q592">
            <v>2.16E-3</v>
          </cell>
          <cell r="R592">
            <v>0.99299999999999999</v>
          </cell>
          <cell r="S592">
            <v>0.16800000000000001</v>
          </cell>
          <cell r="T592">
            <v>2.53E-2</v>
          </cell>
        </row>
        <row r="593">
          <cell r="F593">
            <v>1208035</v>
          </cell>
          <cell r="G593" t="str">
            <v>FactorKH.Temp</v>
          </cell>
          <cell r="H593">
            <v>1847.91346135093</v>
          </cell>
          <cell r="K593">
            <v>1208123</v>
          </cell>
          <cell r="L593" t="str">
            <v>VD02</v>
          </cell>
          <cell r="M593">
            <v>0.40500000000000003</v>
          </cell>
          <cell r="N593">
            <v>0.19500000000000001</v>
          </cell>
          <cell r="O593">
            <v>0.86599999999999999</v>
          </cell>
          <cell r="P593">
            <v>9.5999999999999992E-3</v>
          </cell>
          <cell r="Q593">
            <v>1.81E-3</v>
          </cell>
          <cell r="R593">
            <v>1.02</v>
          </cell>
          <cell r="S593">
            <v>0.16500000000000001</v>
          </cell>
          <cell r="T593">
            <v>2.5499999999999998E-2</v>
          </cell>
        </row>
        <row r="594">
          <cell r="F594">
            <v>1208035</v>
          </cell>
          <cell r="G594" t="str">
            <v>(null)</v>
          </cell>
          <cell r="H594" t="str">
            <v>(null)</v>
          </cell>
          <cell r="K594">
            <v>1208124</v>
          </cell>
          <cell r="L594" t="str">
            <v>VD03</v>
          </cell>
          <cell r="M594">
            <v>0.33200000000000002</v>
          </cell>
          <cell r="N594">
            <v>0.32900000000000001</v>
          </cell>
          <cell r="O594">
            <v>0.90900000000000003</v>
          </cell>
          <cell r="P594">
            <v>5.7000000000000002E-3</v>
          </cell>
          <cell r="Q594">
            <v>6.3699999999999998E-4</v>
          </cell>
          <cell r="R594">
            <v>1</v>
          </cell>
          <cell r="S594">
            <v>0.86</v>
          </cell>
          <cell r="T594">
            <v>2.5100000000000001E-2</v>
          </cell>
        </row>
        <row r="595">
          <cell r="F595">
            <v>1208036</v>
          </cell>
          <cell r="G595" t="str">
            <v>FactorKH.Temp</v>
          </cell>
          <cell r="H595">
            <v>1858.6440054473101</v>
          </cell>
          <cell r="K595">
            <v>1208125</v>
          </cell>
          <cell r="L595" t="str">
            <v>VD03</v>
          </cell>
          <cell r="M595">
            <v>0.13</v>
          </cell>
          <cell r="N595">
            <v>0.16900000000000001</v>
          </cell>
          <cell r="O595">
            <v>1.1499999999999999</v>
          </cell>
          <cell r="P595">
            <v>7.4000000000000003E-3</v>
          </cell>
          <cell r="Q595">
            <v>6.94E-3</v>
          </cell>
          <cell r="R595">
            <v>0.21</v>
          </cell>
          <cell r="S595">
            <v>0.25</v>
          </cell>
          <cell r="T595">
            <v>2.69E-2</v>
          </cell>
        </row>
        <row r="596">
          <cell r="F596">
            <v>1208036</v>
          </cell>
          <cell r="G596" t="str">
            <v>FactorKH.Temp</v>
          </cell>
          <cell r="H596">
            <v>1858.6440054473101</v>
          </cell>
          <cell r="K596">
            <v>1208126</v>
          </cell>
          <cell r="L596" t="str">
            <v>VD02</v>
          </cell>
          <cell r="M596">
            <v>0.11700000000000001</v>
          </cell>
          <cell r="N596">
            <v>0.19900000000000001</v>
          </cell>
          <cell r="O596">
            <v>1.1100000000000001</v>
          </cell>
          <cell r="P596">
            <v>8.5000000000000006E-3</v>
          </cell>
          <cell r="Q596">
            <v>4.6600000000000001E-3</v>
          </cell>
          <cell r="R596">
            <v>0.183</v>
          </cell>
          <cell r="S596">
            <v>0.309</v>
          </cell>
          <cell r="T596">
            <v>2.8400000000000002E-2</v>
          </cell>
        </row>
        <row r="597">
          <cell r="F597">
            <v>1208037</v>
          </cell>
          <cell r="G597" t="str">
            <v>FactorKH.Temp</v>
          </cell>
          <cell r="H597">
            <v>1861.3554270724301</v>
          </cell>
          <cell r="K597">
            <v>1208127</v>
          </cell>
          <cell r="L597" t="str">
            <v>VD03</v>
          </cell>
          <cell r="M597">
            <v>0.12</v>
          </cell>
          <cell r="N597">
            <v>0.153</v>
          </cell>
          <cell r="O597">
            <v>1.1100000000000001</v>
          </cell>
          <cell r="P597">
            <v>1.03E-2</v>
          </cell>
          <cell r="Q597">
            <v>6.3E-3</v>
          </cell>
          <cell r="R597">
            <v>0.14699999999999999</v>
          </cell>
          <cell r="S597">
            <v>0.16700000000000001</v>
          </cell>
          <cell r="T597">
            <v>2.7900000000000001E-2</v>
          </cell>
        </row>
        <row r="598">
          <cell r="F598">
            <v>1208038</v>
          </cell>
          <cell r="G598" t="str">
            <v>FactorKH.Temp</v>
          </cell>
          <cell r="H598">
            <v>1857.5684455601099</v>
          </cell>
          <cell r="K598">
            <v>1208128</v>
          </cell>
          <cell r="L598" t="str">
            <v>VD02</v>
          </cell>
          <cell r="M598">
            <v>0.41399999999999998</v>
          </cell>
          <cell r="N598">
            <v>0.16800000000000001</v>
          </cell>
          <cell r="O598">
            <v>0.86</v>
          </cell>
          <cell r="P598">
            <v>5.4999999999999997E-3</v>
          </cell>
          <cell r="Q598">
            <v>2.0600000000000002E-3</v>
          </cell>
          <cell r="R598">
            <v>0.995</v>
          </cell>
          <cell r="S598">
            <v>0.13200000000000001</v>
          </cell>
          <cell r="T598">
            <v>3.0300000000000001E-2</v>
          </cell>
        </row>
        <row r="599">
          <cell r="F599">
            <v>1208038</v>
          </cell>
          <cell r="G599" t="str">
            <v>FactorKH.Temp</v>
          </cell>
          <cell r="H599">
            <v>1857.5684455601099</v>
          </cell>
          <cell r="K599">
            <v>1208129</v>
          </cell>
          <cell r="L599" t="str">
            <v>VD02</v>
          </cell>
          <cell r="M599">
            <v>0.41499999999999998</v>
          </cell>
          <cell r="N599">
            <v>0.186</v>
          </cell>
          <cell r="O599">
            <v>0.85799999999999998</v>
          </cell>
          <cell r="P599">
            <v>5.7000000000000002E-3</v>
          </cell>
          <cell r="Q599">
            <v>1.65E-3</v>
          </cell>
          <cell r="R599">
            <v>0.99</v>
          </cell>
          <cell r="S599">
            <v>0.156</v>
          </cell>
          <cell r="T599">
            <v>2.9100000000000001E-2</v>
          </cell>
        </row>
        <row r="600">
          <cell r="F600">
            <v>1208039</v>
          </cell>
          <cell r="G600" t="str">
            <v>FactorKH.Temp</v>
          </cell>
          <cell r="H600">
            <v>1896.09108346724</v>
          </cell>
          <cell r="K600">
            <v>1208130</v>
          </cell>
          <cell r="L600" t="str">
            <v>VD02</v>
          </cell>
          <cell r="M600">
            <v>0.42299999999999999</v>
          </cell>
          <cell r="N600">
            <v>0.193</v>
          </cell>
          <cell r="O600">
            <v>0.85499999999999998</v>
          </cell>
          <cell r="P600">
            <v>5.7999999999999996E-3</v>
          </cell>
          <cell r="Q600">
            <v>1.42E-3</v>
          </cell>
          <cell r="R600">
            <v>0.98899999999999999</v>
          </cell>
          <cell r="S600">
            <v>0.14799999999999999</v>
          </cell>
          <cell r="T600">
            <v>2.92E-2</v>
          </cell>
        </row>
        <row r="601">
          <cell r="F601">
            <v>1208040</v>
          </cell>
          <cell r="G601" t="str">
            <v>FactorKH.Temp</v>
          </cell>
          <cell r="H601">
            <v>1898.3874232327801</v>
          </cell>
          <cell r="K601">
            <v>1208131</v>
          </cell>
          <cell r="L601" t="str">
            <v>VD03</v>
          </cell>
          <cell r="M601">
            <v>0.41</v>
          </cell>
          <cell r="N601">
            <v>0.17399999999999999</v>
          </cell>
          <cell r="O601">
            <v>0.80900000000000005</v>
          </cell>
          <cell r="P601">
            <v>6.8999999999999999E-3</v>
          </cell>
          <cell r="Q601">
            <v>1.8799999999999999E-3</v>
          </cell>
          <cell r="R601">
            <v>1.1299999999999999</v>
          </cell>
          <cell r="S601">
            <v>0.16300000000000001</v>
          </cell>
          <cell r="T601">
            <v>2.7099999999999999E-2</v>
          </cell>
        </row>
        <row r="602">
          <cell r="F602">
            <v>1208040</v>
          </cell>
          <cell r="G602" t="str">
            <v>FactorKH.Temp</v>
          </cell>
          <cell r="H602">
            <v>1898.3874232327801</v>
          </cell>
          <cell r="K602">
            <v>1208132</v>
          </cell>
          <cell r="L602" t="str">
            <v>VD03</v>
          </cell>
          <cell r="M602">
            <v>0.316</v>
          </cell>
          <cell r="N602">
            <v>0.3</v>
          </cell>
          <cell r="O602">
            <v>0.59299999999999997</v>
          </cell>
          <cell r="P602">
            <v>5.1999999999999998E-3</v>
          </cell>
          <cell r="Q602">
            <v>1.64E-3</v>
          </cell>
          <cell r="R602">
            <v>1.07</v>
          </cell>
          <cell r="S602">
            <v>0.21199999999999999</v>
          </cell>
          <cell r="T602">
            <v>2.7199999999999998E-2</v>
          </cell>
        </row>
        <row r="603">
          <cell r="F603">
            <v>1208041</v>
          </cell>
          <cell r="G603" t="str">
            <v>FactorKH.Temp</v>
          </cell>
          <cell r="H603">
            <v>1910.02573250007</v>
          </cell>
          <cell r="K603">
            <v>1208133</v>
          </cell>
          <cell r="L603" t="str">
            <v>VD05</v>
          </cell>
          <cell r="M603">
            <v>0.11700000000000001</v>
          </cell>
          <cell r="N603">
            <v>0.16600000000000001</v>
          </cell>
          <cell r="O603">
            <v>1.1000000000000001</v>
          </cell>
          <cell r="P603">
            <v>9.2999999999999992E-3</v>
          </cell>
          <cell r="Q603">
            <v>5.5999999999999999E-3</v>
          </cell>
          <cell r="R603">
            <v>0.221</v>
          </cell>
          <cell r="S603">
            <v>0.316</v>
          </cell>
          <cell r="T603">
            <v>2.93E-2</v>
          </cell>
        </row>
        <row r="604">
          <cell r="F604">
            <v>1208041</v>
          </cell>
          <cell r="G604" t="str">
            <v>FactorKH.Temp</v>
          </cell>
          <cell r="H604">
            <v>1910.02573250007</v>
          </cell>
          <cell r="K604">
            <v>1208134</v>
          </cell>
          <cell r="L604" t="str">
            <v>VD02</v>
          </cell>
          <cell r="M604">
            <v>0.22</v>
          </cell>
          <cell r="N604">
            <v>0.14799999999999999</v>
          </cell>
          <cell r="O604">
            <v>0.85199999999999998</v>
          </cell>
          <cell r="P604">
            <v>7.6E-3</v>
          </cell>
          <cell r="Q604">
            <v>1.77E-2</v>
          </cell>
          <cell r="R604">
            <v>0.17299999999999999</v>
          </cell>
          <cell r="S604">
            <v>0.24</v>
          </cell>
          <cell r="T604">
            <v>3.1399999999999997E-2</v>
          </cell>
        </row>
        <row r="605">
          <cell r="F605">
            <v>1208041</v>
          </cell>
          <cell r="G605" t="str">
            <v>FactorKH.Temp</v>
          </cell>
          <cell r="H605">
            <v>1915.01306199994</v>
          </cell>
          <cell r="K605">
            <v>1208135</v>
          </cell>
          <cell r="L605" t="str">
            <v>VD02</v>
          </cell>
          <cell r="M605">
            <v>0.217</v>
          </cell>
          <cell r="N605">
            <v>0.157</v>
          </cell>
          <cell r="O605">
            <v>0.82599999999999996</v>
          </cell>
          <cell r="P605">
            <v>1.1299999999999999E-2</v>
          </cell>
          <cell r="Q605">
            <v>1.7500000000000002E-2</v>
          </cell>
          <cell r="R605">
            <v>0.19700000000000001</v>
          </cell>
          <cell r="S605">
            <v>0.222</v>
          </cell>
          <cell r="T605">
            <v>3.0200000000000001E-2</v>
          </cell>
        </row>
        <row r="606">
          <cell r="F606">
            <v>1208042</v>
          </cell>
          <cell r="G606" t="str">
            <v>FactorKH.Temp</v>
          </cell>
          <cell r="H606">
            <v>1891.46386946903</v>
          </cell>
          <cell r="K606">
            <v>1208136</v>
          </cell>
          <cell r="L606" t="str">
            <v>VD02</v>
          </cell>
          <cell r="M606">
            <v>0.42699999999999999</v>
          </cell>
          <cell r="N606">
            <v>0.20499999999999999</v>
          </cell>
          <cell r="O606">
            <v>0.76300000000000001</v>
          </cell>
          <cell r="P606">
            <v>9.9000000000000008E-3</v>
          </cell>
          <cell r="Q606">
            <v>6.4700000000000001E-3</v>
          </cell>
          <cell r="R606">
            <v>0.86799999999999999</v>
          </cell>
          <cell r="S606">
            <v>1.67</v>
          </cell>
          <cell r="T606">
            <v>3.1199999999999999E-2</v>
          </cell>
        </row>
        <row r="607">
          <cell r="F607">
            <v>1208043</v>
          </cell>
          <cell r="G607" t="str">
            <v>FactorKH.Temp</v>
          </cell>
          <cell r="H607">
            <v>1894.6390272982001</v>
          </cell>
          <cell r="K607">
            <v>1208137</v>
          </cell>
          <cell r="L607" t="str">
            <v>VD02</v>
          </cell>
          <cell r="M607">
            <v>0.40899999999999997</v>
          </cell>
          <cell r="N607">
            <v>0.20399999999999999</v>
          </cell>
          <cell r="O607">
            <v>0.77400000000000002</v>
          </cell>
          <cell r="P607">
            <v>1.24E-2</v>
          </cell>
          <cell r="Q607">
            <v>1.3599999999999999E-2</v>
          </cell>
          <cell r="R607">
            <v>0.86599999999999999</v>
          </cell>
          <cell r="S607">
            <v>1.67</v>
          </cell>
          <cell r="T607">
            <v>1.8599999999999998E-2</v>
          </cell>
        </row>
        <row r="608">
          <cell r="F608">
            <v>1208044</v>
          </cell>
          <cell r="G608" t="str">
            <v>FactorKH.Temp</v>
          </cell>
          <cell r="H608">
            <v>1897.49160381302</v>
          </cell>
          <cell r="K608">
            <v>1208138</v>
          </cell>
          <cell r="L608" t="str">
            <v>VD02</v>
          </cell>
          <cell r="M608">
            <v>0.311</v>
          </cell>
          <cell r="N608">
            <v>0.32100000000000001</v>
          </cell>
          <cell r="O608">
            <v>0.92700000000000005</v>
          </cell>
          <cell r="P608">
            <v>9.1000000000000004E-3</v>
          </cell>
          <cell r="Q608">
            <v>4.9899999999999999E-4</v>
          </cell>
          <cell r="R608">
            <v>0.97799999999999998</v>
          </cell>
          <cell r="S608">
            <v>0.90300000000000002</v>
          </cell>
          <cell r="T608">
            <v>1.9800000000000002E-2</v>
          </cell>
        </row>
        <row r="609">
          <cell r="F609">
            <v>1208045</v>
          </cell>
          <cell r="G609" t="str">
            <v>FactorKH.Temp</v>
          </cell>
          <cell r="H609">
            <v>1906.03187041616</v>
          </cell>
          <cell r="K609">
            <v>1208139</v>
          </cell>
          <cell r="L609" t="str">
            <v>VD02</v>
          </cell>
          <cell r="M609">
            <v>0.308</v>
          </cell>
          <cell r="N609">
            <v>0.22900000000000001</v>
          </cell>
          <cell r="O609">
            <v>0.92900000000000005</v>
          </cell>
          <cell r="P609">
            <v>6.8999999999999999E-3</v>
          </cell>
          <cell r="Q609">
            <v>1.0300000000000001E-3</v>
          </cell>
          <cell r="R609">
            <v>0.94799999999999995</v>
          </cell>
          <cell r="S609">
            <v>0.81699999999999995</v>
          </cell>
          <cell r="T609">
            <v>2.1100000000000001E-2</v>
          </cell>
        </row>
        <row r="610">
          <cell r="F610">
            <v>1208045</v>
          </cell>
          <cell r="G610" t="str">
            <v>FactorKH.Temp</v>
          </cell>
          <cell r="H610">
            <v>1906.03187041616</v>
          </cell>
          <cell r="K610">
            <v>1208140</v>
          </cell>
          <cell r="L610" t="str">
            <v>VD06</v>
          </cell>
          <cell r="M610">
            <v>2.3099999999999999E-2</v>
          </cell>
          <cell r="N610">
            <v>0.224</v>
          </cell>
          <cell r="O610">
            <v>0.60299999999999998</v>
          </cell>
          <cell r="P610">
            <v>2.5600000000000001E-2</v>
          </cell>
          <cell r="Q610">
            <v>9.8900000000000008E-4</v>
          </cell>
          <cell r="R610">
            <v>14.68</v>
          </cell>
          <cell r="S610">
            <v>4.2300000000000004</v>
          </cell>
          <cell r="T610">
            <v>0.02</v>
          </cell>
        </row>
        <row r="611">
          <cell r="F611">
            <v>1208046</v>
          </cell>
          <cell r="G611" t="str">
            <v>FactorKH.Temp</v>
          </cell>
          <cell r="H611">
            <v>1912.9081235006199</v>
          </cell>
          <cell r="K611">
            <v>1208141</v>
          </cell>
          <cell r="L611" t="str">
            <v>VD06</v>
          </cell>
          <cell r="M611">
            <v>2.8000000000000001E-2</v>
          </cell>
          <cell r="N611">
            <v>0.374</v>
          </cell>
          <cell r="O611">
            <v>1.43</v>
          </cell>
          <cell r="P611">
            <v>2.7799999999999998E-2</v>
          </cell>
          <cell r="Q611">
            <v>1.4999999999999999E-2</v>
          </cell>
          <cell r="R611">
            <v>16.28</v>
          </cell>
          <cell r="S611">
            <v>10.09</v>
          </cell>
          <cell r="T611">
            <v>1.0200000000000001E-2</v>
          </cell>
        </row>
        <row r="612">
          <cell r="F612">
            <v>1208047</v>
          </cell>
          <cell r="G612" t="str">
            <v>FactorKH.Temp</v>
          </cell>
          <cell r="H612">
            <v>1903.28871057075</v>
          </cell>
          <cell r="K612">
            <v>1208142</v>
          </cell>
          <cell r="L612" t="str">
            <v>VD03</v>
          </cell>
          <cell r="M612">
            <v>0.32400000000000001</v>
          </cell>
          <cell r="N612">
            <v>0.32200000000000001</v>
          </cell>
          <cell r="O612">
            <v>0.93600000000000005</v>
          </cell>
          <cell r="P612">
            <v>7.7999999999999996E-3</v>
          </cell>
          <cell r="Q612">
            <v>2.7000000000000001E-3</v>
          </cell>
          <cell r="R612">
            <v>0.94799999999999995</v>
          </cell>
          <cell r="S612">
            <v>0.89900000000000002</v>
          </cell>
          <cell r="T612">
            <v>2.2100000000000002E-2</v>
          </cell>
        </row>
        <row r="613">
          <cell r="F613">
            <v>1208048</v>
          </cell>
          <cell r="G613" t="str">
            <v>FactorKH.Temp</v>
          </cell>
          <cell r="H613">
            <v>1855.3774485256299</v>
          </cell>
          <cell r="K613">
            <v>1208143</v>
          </cell>
          <cell r="L613" t="str">
            <v>VD02</v>
          </cell>
          <cell r="M613">
            <v>0.42799999999999999</v>
          </cell>
          <cell r="N613">
            <v>0.20399999999999999</v>
          </cell>
          <cell r="O613">
            <v>0.77300000000000002</v>
          </cell>
          <cell r="P613">
            <v>9.7000000000000003E-3</v>
          </cell>
          <cell r="Q613">
            <v>1.18E-2</v>
          </cell>
          <cell r="R613">
            <v>0.87</v>
          </cell>
          <cell r="S613">
            <v>1.71</v>
          </cell>
          <cell r="T613">
            <v>1.8700000000000001E-2</v>
          </cell>
        </row>
        <row r="614">
          <cell r="F614">
            <v>1208048</v>
          </cell>
          <cell r="G614" t="str">
            <v>FactorKH.Temp</v>
          </cell>
          <cell r="H614">
            <v>1855.3774485256299</v>
          </cell>
          <cell r="K614">
            <v>1208144</v>
          </cell>
          <cell r="L614" t="str">
            <v>VD04</v>
          </cell>
          <cell r="M614">
            <v>0.41</v>
          </cell>
          <cell r="N614">
            <v>0.185</v>
          </cell>
          <cell r="O614">
            <v>0.79</v>
          </cell>
          <cell r="P614">
            <v>9.9000000000000008E-3</v>
          </cell>
          <cell r="Q614">
            <v>1.21E-2</v>
          </cell>
          <cell r="R614">
            <v>0.86499999999999999</v>
          </cell>
          <cell r="S614">
            <v>1.71</v>
          </cell>
          <cell r="T614">
            <v>2.1299999999999999E-2</v>
          </cell>
        </row>
        <row r="615">
          <cell r="F615">
            <v>1208048</v>
          </cell>
          <cell r="G615" t="str">
            <v>FactorKH.Temp</v>
          </cell>
          <cell r="H615">
            <v>1830.67518119786</v>
          </cell>
          <cell r="K615">
            <v>1208145</v>
          </cell>
          <cell r="L615" t="str">
            <v>VD02</v>
          </cell>
          <cell r="M615">
            <v>0.33400000000000002</v>
          </cell>
          <cell r="N615">
            <v>0.29299999999999998</v>
          </cell>
          <cell r="O615">
            <v>0.91</v>
          </cell>
          <cell r="P615">
            <v>9.2999999999999992E-3</v>
          </cell>
          <cell r="Q615">
            <v>9.2000000000000003E-4</v>
          </cell>
          <cell r="R615">
            <v>0.96399999999999997</v>
          </cell>
          <cell r="S615">
            <v>0.86299999999999999</v>
          </cell>
          <cell r="T615">
            <v>2.4500000000000001E-2</v>
          </cell>
        </row>
        <row r="616">
          <cell r="F616">
            <v>1208049</v>
          </cell>
          <cell r="G616" t="str">
            <v>FactorKH.Temp</v>
          </cell>
          <cell r="H616">
            <v>1843.54807117991</v>
          </cell>
          <cell r="K616">
            <v>1208146</v>
          </cell>
          <cell r="L616" t="str">
            <v>VD03</v>
          </cell>
          <cell r="M616">
            <v>0.317</v>
          </cell>
          <cell r="N616">
            <v>0.29399999999999998</v>
          </cell>
          <cell r="O616">
            <v>0.56599999999999995</v>
          </cell>
          <cell r="P616">
            <v>8.0999999999999996E-3</v>
          </cell>
          <cell r="Q616">
            <v>5.8299999999999997E-4</v>
          </cell>
          <cell r="R616">
            <v>1.06</v>
          </cell>
          <cell r="S616">
            <v>0.27200000000000002</v>
          </cell>
          <cell r="T616">
            <v>3.0499999999999999E-2</v>
          </cell>
        </row>
        <row r="617">
          <cell r="F617">
            <v>1208049</v>
          </cell>
          <cell r="G617" t="str">
            <v>FactorKH.Temp</v>
          </cell>
          <cell r="H617">
            <v>1843.54807117991</v>
          </cell>
          <cell r="K617">
            <v>1208147</v>
          </cell>
          <cell r="L617" t="str">
            <v>VD03</v>
          </cell>
          <cell r="M617">
            <v>0.41699999999999998</v>
          </cell>
          <cell r="N617">
            <v>0.26800000000000002</v>
          </cell>
          <cell r="O617">
            <v>0.83799999999999997</v>
          </cell>
          <cell r="P617">
            <v>8.0000000000000002E-3</v>
          </cell>
          <cell r="Q617">
            <v>4.1599999999999996E-3</v>
          </cell>
          <cell r="R617">
            <v>0.98799999999999999</v>
          </cell>
          <cell r="S617">
            <v>0.19600000000000001</v>
          </cell>
          <cell r="T617">
            <v>2.8899999999999999E-2</v>
          </cell>
        </row>
        <row r="618">
          <cell r="F618">
            <v>1208049</v>
          </cell>
          <cell r="G618" t="str">
            <v>FactorKH.Temp</v>
          </cell>
          <cell r="H618">
            <v>1841.0445321910499</v>
          </cell>
          <cell r="K618">
            <v>1208148</v>
          </cell>
          <cell r="L618" t="str">
            <v>VD02</v>
          </cell>
          <cell r="M618">
            <v>0.23300000000000001</v>
          </cell>
          <cell r="N618">
            <v>3.8899999999999997E-2</v>
          </cell>
          <cell r="O618">
            <v>1.01</v>
          </cell>
          <cell r="P618">
            <v>9.7000000000000003E-3</v>
          </cell>
          <cell r="Q618">
            <v>1.7600000000000001E-2</v>
          </cell>
          <cell r="R618">
            <v>0.64200000000000002</v>
          </cell>
          <cell r="S618">
            <v>0.24299999999999999</v>
          </cell>
          <cell r="T618">
            <v>2.3599999999999999E-2</v>
          </cell>
        </row>
        <row r="619">
          <cell r="F619">
            <v>1208049</v>
          </cell>
          <cell r="G619" t="str">
            <v>FactorKH.Temp</v>
          </cell>
          <cell r="H619">
            <v>1841.0445321910499</v>
          </cell>
          <cell r="K619">
            <v>1208149</v>
          </cell>
          <cell r="L619" t="str">
            <v>VD03</v>
          </cell>
          <cell r="M619">
            <v>0.32700000000000001</v>
          </cell>
          <cell r="N619">
            <v>0.28100000000000003</v>
          </cell>
          <cell r="O619">
            <v>0.57499999999999996</v>
          </cell>
          <cell r="P619">
            <v>7.1999999999999998E-3</v>
          </cell>
          <cell r="Q619">
            <v>1.9400000000000001E-3</v>
          </cell>
          <cell r="R619">
            <v>1.08</v>
          </cell>
          <cell r="S619">
            <v>0.219</v>
          </cell>
          <cell r="T619">
            <v>2.2700000000000001E-2</v>
          </cell>
        </row>
        <row r="620">
          <cell r="F620">
            <v>1208049</v>
          </cell>
          <cell r="G620" t="str">
            <v>FactorKH.Temp</v>
          </cell>
          <cell r="H620">
            <v>1809.5964491074801</v>
          </cell>
          <cell r="K620">
            <v>1208150</v>
          </cell>
          <cell r="L620" t="str">
            <v>VD02</v>
          </cell>
          <cell r="M620">
            <v>0.42699999999999999</v>
          </cell>
          <cell r="N620">
            <v>0.22900000000000001</v>
          </cell>
          <cell r="O620">
            <v>0.84</v>
          </cell>
          <cell r="P620">
            <v>7.6E-3</v>
          </cell>
          <cell r="Q620">
            <v>1.1199999999999999E-3</v>
          </cell>
          <cell r="R620">
            <v>0.998</v>
          </cell>
          <cell r="S620">
            <v>0.16</v>
          </cell>
          <cell r="T620">
            <v>3.3099999999999997E-2</v>
          </cell>
        </row>
        <row r="621">
          <cell r="F621">
            <v>1208050</v>
          </cell>
          <cell r="G621" t="str">
            <v>FactorKH.Temp</v>
          </cell>
          <cell r="H621">
            <v>1851.6853327482199</v>
          </cell>
          <cell r="K621">
            <v>1208151</v>
          </cell>
          <cell r="L621" t="str">
            <v>VD03</v>
          </cell>
          <cell r="M621">
            <v>0.40899999999999997</v>
          </cell>
          <cell r="N621">
            <v>0.17899999999999999</v>
          </cell>
          <cell r="O621">
            <v>0.85899999999999999</v>
          </cell>
          <cell r="P621">
            <v>8.0000000000000002E-3</v>
          </cell>
          <cell r="Q621">
            <v>2.65E-3</v>
          </cell>
          <cell r="R621">
            <v>1.1000000000000001</v>
          </cell>
          <cell r="S621">
            <v>0.191</v>
          </cell>
          <cell r="T621">
            <v>2.1100000000000001E-2</v>
          </cell>
        </row>
        <row r="622">
          <cell r="F622">
            <v>1208051</v>
          </cell>
          <cell r="G622" t="str">
            <v>FactorKH.Temp</v>
          </cell>
          <cell r="H622">
            <v>1897.6719821434799</v>
          </cell>
          <cell r="K622">
            <v>1208152</v>
          </cell>
          <cell r="L622" t="str">
            <v>VD02</v>
          </cell>
          <cell r="M622">
            <v>0.13400000000000001</v>
          </cell>
          <cell r="N622">
            <v>0.17299999999999999</v>
          </cell>
          <cell r="O622">
            <v>0.53400000000000003</v>
          </cell>
          <cell r="P622">
            <v>9.4999999999999998E-3</v>
          </cell>
          <cell r="Q622">
            <v>1.09E-3</v>
          </cell>
          <cell r="R622">
            <v>2.4</v>
          </cell>
          <cell r="S622">
            <v>0.182</v>
          </cell>
          <cell r="T622">
            <v>2.7400000000000001E-2</v>
          </cell>
        </row>
        <row r="623">
          <cell r="F623">
            <v>1208052</v>
          </cell>
          <cell r="G623" t="str">
            <v>FactorKH.Temp</v>
          </cell>
          <cell r="H623">
            <v>1900.9757093087501</v>
          </cell>
          <cell r="K623">
            <v>1208153</v>
          </cell>
          <cell r="L623" t="str">
            <v>VD03</v>
          </cell>
          <cell r="M623">
            <v>0.11799999999999999</v>
          </cell>
          <cell r="N623">
            <v>0.155</v>
          </cell>
          <cell r="O623">
            <v>1.1399999999999999</v>
          </cell>
          <cell r="P623">
            <v>8.6999999999999994E-3</v>
          </cell>
          <cell r="Q623">
            <v>4.62E-3</v>
          </cell>
          <cell r="R623">
            <v>0.18099999999999999</v>
          </cell>
          <cell r="S623">
            <v>0.217</v>
          </cell>
          <cell r="T623">
            <v>2.69E-2</v>
          </cell>
        </row>
        <row r="624">
          <cell r="F624">
            <v>1208053</v>
          </cell>
          <cell r="G624" t="str">
            <v>FactorKH.Temp</v>
          </cell>
          <cell r="H624">
            <v>1901.3655630362</v>
          </cell>
          <cell r="K624">
            <v>1208154</v>
          </cell>
          <cell r="L624" t="str">
            <v>VD03</v>
          </cell>
          <cell r="M624">
            <v>0.115</v>
          </cell>
          <cell r="N624">
            <v>0.158</v>
          </cell>
          <cell r="O624">
            <v>1.1100000000000001</v>
          </cell>
          <cell r="P624">
            <v>8.5000000000000006E-3</v>
          </cell>
          <cell r="Q624">
            <v>4.8700000000000002E-3</v>
          </cell>
          <cell r="R624">
            <v>0.187</v>
          </cell>
          <cell r="S624">
            <v>0.25900000000000001</v>
          </cell>
          <cell r="T624">
            <v>2.8400000000000002E-2</v>
          </cell>
        </row>
        <row r="625">
          <cell r="F625">
            <v>1208054</v>
          </cell>
          <cell r="G625" t="str">
            <v>FactorKH.Temp</v>
          </cell>
          <cell r="H625">
            <v>1900.34184385501</v>
          </cell>
          <cell r="K625">
            <v>1208155</v>
          </cell>
          <cell r="L625" t="str">
            <v>VD02</v>
          </cell>
          <cell r="M625">
            <v>0.11700000000000001</v>
          </cell>
          <cell r="N625">
            <v>0.16900000000000001</v>
          </cell>
          <cell r="O625">
            <v>1.1100000000000001</v>
          </cell>
          <cell r="P625">
            <v>9.1000000000000004E-3</v>
          </cell>
          <cell r="Q625">
            <v>5.3699999999999998E-3</v>
          </cell>
          <cell r="R625">
            <v>0.221</v>
          </cell>
          <cell r="S625">
            <v>0.27900000000000003</v>
          </cell>
          <cell r="T625">
            <v>2.7799999999999998E-2</v>
          </cell>
        </row>
        <row r="626">
          <cell r="F626">
            <v>1208055</v>
          </cell>
          <cell r="G626" t="str">
            <v>FactorKH.Temp</v>
          </cell>
          <cell r="H626">
            <v>1889.3071537713199</v>
          </cell>
          <cell r="K626">
            <v>1208156</v>
          </cell>
          <cell r="L626" t="str">
            <v>VD02</v>
          </cell>
          <cell r="M626">
            <v>0.11600000000000001</v>
          </cell>
          <cell r="N626">
            <v>0.182</v>
          </cell>
          <cell r="O626">
            <v>1.1100000000000001</v>
          </cell>
          <cell r="P626">
            <v>9.7999999999999997E-3</v>
          </cell>
          <cell r="Q626">
            <v>6.6400000000000001E-3</v>
          </cell>
          <cell r="R626">
            <v>0.22</v>
          </cell>
          <cell r="S626">
            <v>0.34200000000000003</v>
          </cell>
          <cell r="T626">
            <v>2.92E-2</v>
          </cell>
        </row>
        <row r="627">
          <cell r="F627">
            <v>1208056</v>
          </cell>
          <cell r="G627" t="str">
            <v>FactorKH.Temp</v>
          </cell>
          <cell r="H627">
            <v>1891.91862387479</v>
          </cell>
          <cell r="K627">
            <v>1208157</v>
          </cell>
          <cell r="L627" t="str">
            <v>VD03</v>
          </cell>
          <cell r="M627">
            <v>0.104</v>
          </cell>
          <cell r="N627">
            <v>0.23699999999999999</v>
          </cell>
          <cell r="O627">
            <v>1.35</v>
          </cell>
          <cell r="P627">
            <v>8.2000000000000007E-3</v>
          </cell>
          <cell r="Q627">
            <v>1.1100000000000001E-3</v>
          </cell>
          <cell r="R627">
            <v>0.23</v>
          </cell>
          <cell r="S627">
            <v>0.3</v>
          </cell>
          <cell r="T627">
            <v>2.5999999999999999E-2</v>
          </cell>
        </row>
        <row r="628">
          <cell r="F628">
            <v>1208057</v>
          </cell>
          <cell r="G628" t="str">
            <v>FactorKH.Temp</v>
          </cell>
          <cell r="H628">
            <v>1907.9649847461201</v>
          </cell>
          <cell r="K628">
            <v>1208158</v>
          </cell>
          <cell r="L628" t="str">
            <v>VD03</v>
          </cell>
          <cell r="M628">
            <v>9.7000000000000003E-2</v>
          </cell>
          <cell r="N628">
            <v>0.16500000000000001</v>
          </cell>
          <cell r="O628">
            <v>1.1100000000000001</v>
          </cell>
          <cell r="P628">
            <v>0.01</v>
          </cell>
          <cell r="Q628">
            <v>4.5900000000000003E-3</v>
          </cell>
          <cell r="R628">
            <v>0.25700000000000001</v>
          </cell>
          <cell r="S628">
            <v>0.41299999999999998</v>
          </cell>
          <cell r="T628">
            <v>2.6499999999999999E-2</v>
          </cell>
        </row>
        <row r="629">
          <cell r="F629">
            <v>1208058</v>
          </cell>
          <cell r="G629" t="str">
            <v>FactorKH.Temp</v>
          </cell>
          <cell r="H629">
            <v>1898.2031978657001</v>
          </cell>
          <cell r="K629">
            <v>1208159</v>
          </cell>
          <cell r="L629" t="str">
            <v>VD02</v>
          </cell>
          <cell r="M629">
            <v>0.1</v>
          </cell>
          <cell r="N629">
            <v>0.17899999999999999</v>
          </cell>
          <cell r="O629">
            <v>1.1100000000000001</v>
          </cell>
          <cell r="P629">
            <v>8.8999999999999999E-3</v>
          </cell>
          <cell r="Q629">
            <v>4.2900000000000004E-3</v>
          </cell>
          <cell r="R629">
            <v>0.22700000000000001</v>
          </cell>
          <cell r="S629">
            <v>0.41799999999999998</v>
          </cell>
          <cell r="T629">
            <v>2.7699999999999999E-2</v>
          </cell>
        </row>
        <row r="630">
          <cell r="F630">
            <v>1208059</v>
          </cell>
          <cell r="G630" t="str">
            <v>FactorKH.Temp</v>
          </cell>
          <cell r="H630">
            <v>1915.04551943203</v>
          </cell>
          <cell r="K630">
            <v>1208160</v>
          </cell>
          <cell r="L630" t="str">
            <v>VD03</v>
          </cell>
          <cell r="M630">
            <v>0.105</v>
          </cell>
          <cell r="N630">
            <v>0.154</v>
          </cell>
          <cell r="O630">
            <v>1.1100000000000001</v>
          </cell>
          <cell r="P630">
            <v>8.2000000000000007E-3</v>
          </cell>
          <cell r="Q630">
            <v>5.4999999999999997E-3</v>
          </cell>
          <cell r="R630">
            <v>0.18</v>
          </cell>
          <cell r="S630">
            <v>0.46</v>
          </cell>
          <cell r="T630">
            <v>2.7799999999999998E-2</v>
          </cell>
        </row>
        <row r="631">
          <cell r="F631">
            <v>1208060</v>
          </cell>
          <cell r="G631" t="str">
            <v>FactorKH.Temp</v>
          </cell>
          <cell r="H631">
            <v>1906.78656711384</v>
          </cell>
          <cell r="K631">
            <v>1208161</v>
          </cell>
          <cell r="L631" t="str">
            <v>VD03</v>
          </cell>
          <cell r="M631">
            <v>0.11600000000000001</v>
          </cell>
          <cell r="N631">
            <v>0.17899999999999999</v>
          </cell>
          <cell r="O631">
            <v>1.1200000000000001</v>
          </cell>
          <cell r="P631">
            <v>9.7999999999999997E-3</v>
          </cell>
          <cell r="Q631">
            <v>6.3400000000000001E-3</v>
          </cell>
          <cell r="R631">
            <v>0.191</v>
          </cell>
          <cell r="S631">
            <v>0.38400000000000001</v>
          </cell>
          <cell r="T631">
            <v>2.9399999999999999E-2</v>
          </cell>
        </row>
        <row r="632">
          <cell r="F632">
            <v>1208061</v>
          </cell>
          <cell r="G632" t="str">
            <v>FactorKH.Temp</v>
          </cell>
          <cell r="H632">
            <v>1848.53200624076</v>
          </cell>
          <cell r="K632">
            <v>1208162</v>
          </cell>
          <cell r="L632" t="str">
            <v>VD02</v>
          </cell>
          <cell r="M632">
            <v>0.11700000000000001</v>
          </cell>
          <cell r="N632">
            <v>0.193</v>
          </cell>
          <cell r="O632">
            <v>1.1200000000000001</v>
          </cell>
          <cell r="P632">
            <v>9.5999999999999992E-3</v>
          </cell>
          <cell r="Q632">
            <v>5.7999999999999996E-3</v>
          </cell>
          <cell r="R632">
            <v>0.155</v>
          </cell>
          <cell r="S632">
            <v>0.23899999999999999</v>
          </cell>
          <cell r="T632">
            <v>3.3500000000000002E-2</v>
          </cell>
        </row>
        <row r="633">
          <cell r="F633">
            <v>1208062</v>
          </cell>
          <cell r="G633" t="str">
            <v>FactorKH.Temp</v>
          </cell>
          <cell r="H633">
            <v>1869.4278489378401</v>
          </cell>
          <cell r="K633">
            <v>1208163</v>
          </cell>
          <cell r="L633" t="str">
            <v>VD02</v>
          </cell>
          <cell r="M633">
            <v>0.16700000000000001</v>
          </cell>
          <cell r="N633">
            <v>0.45300000000000001</v>
          </cell>
          <cell r="O633">
            <v>1.21</v>
          </cell>
          <cell r="P633">
            <v>8.3999999999999995E-3</v>
          </cell>
          <cell r="Q633">
            <v>8.1099999999999992E-3</v>
          </cell>
          <cell r="R633">
            <v>0.65200000000000002</v>
          </cell>
          <cell r="S633">
            <v>8.6699999999999999E-2</v>
          </cell>
          <cell r="T633">
            <v>2.4E-2</v>
          </cell>
        </row>
        <row r="634">
          <cell r="F634">
            <v>1208063</v>
          </cell>
          <cell r="G634" t="str">
            <v>FactorKH.Temp</v>
          </cell>
          <cell r="H634">
            <v>1895.81381365166</v>
          </cell>
          <cell r="K634">
            <v>1208164</v>
          </cell>
          <cell r="L634" t="str">
            <v>VD04</v>
          </cell>
          <cell r="M634">
            <v>0.19</v>
          </cell>
          <cell r="N634">
            <v>0.159</v>
          </cell>
          <cell r="O634">
            <v>0.45400000000000001</v>
          </cell>
          <cell r="P634">
            <v>7.1999999999999998E-3</v>
          </cell>
          <cell r="Q634">
            <v>1.11E-2</v>
          </cell>
          <cell r="R634">
            <v>0.17</v>
          </cell>
          <cell r="S634">
            <v>0.29899999999999999</v>
          </cell>
          <cell r="T634">
            <v>2.1299999999999999E-2</v>
          </cell>
        </row>
        <row r="635">
          <cell r="F635">
            <v>1208064</v>
          </cell>
          <cell r="G635" t="str">
            <v>FactorKH.Temp</v>
          </cell>
          <cell r="H635">
            <v>1893.1163541334799</v>
          </cell>
          <cell r="K635">
            <v>1208165</v>
          </cell>
          <cell r="L635" t="str">
            <v>VD03</v>
          </cell>
          <cell r="M635">
            <v>0.11899999999999999</v>
          </cell>
          <cell r="N635">
            <v>0.16500000000000001</v>
          </cell>
          <cell r="O635">
            <v>1.1100000000000001</v>
          </cell>
          <cell r="P635">
            <v>0.01</v>
          </cell>
          <cell r="Q635">
            <v>5.1999999999999998E-3</v>
          </cell>
          <cell r="R635">
            <v>0.17799999999999999</v>
          </cell>
          <cell r="S635">
            <v>0.33600000000000002</v>
          </cell>
          <cell r="T635">
            <v>2.1100000000000001E-2</v>
          </cell>
        </row>
        <row r="636">
          <cell r="F636">
            <v>1208065</v>
          </cell>
          <cell r="G636" t="str">
            <v>FactorKH.Temp</v>
          </cell>
          <cell r="H636">
            <v>1898.96711046469</v>
          </cell>
          <cell r="K636">
            <v>1208166</v>
          </cell>
          <cell r="L636" t="str">
            <v>VD03</v>
          </cell>
          <cell r="M636">
            <v>0.11600000000000001</v>
          </cell>
          <cell r="N636">
            <v>0.16300000000000001</v>
          </cell>
          <cell r="O636">
            <v>1.1100000000000001</v>
          </cell>
          <cell r="P636">
            <v>0.01</v>
          </cell>
          <cell r="Q636">
            <v>4.3E-3</v>
          </cell>
          <cell r="R636">
            <v>0.21</v>
          </cell>
          <cell r="S636">
            <v>0.32700000000000001</v>
          </cell>
          <cell r="T636">
            <v>2.63E-2</v>
          </cell>
        </row>
        <row r="637">
          <cell r="F637">
            <v>1208066</v>
          </cell>
          <cell r="G637" t="str">
            <v>FactorKH.Temp</v>
          </cell>
          <cell r="H637">
            <v>1905.99563252646</v>
          </cell>
          <cell r="K637">
            <v>1208167</v>
          </cell>
          <cell r="L637" t="str">
            <v>VD02</v>
          </cell>
          <cell r="M637">
            <v>0.123</v>
          </cell>
          <cell r="N637">
            <v>0.16400000000000001</v>
          </cell>
          <cell r="O637">
            <v>1.1399999999999999</v>
          </cell>
          <cell r="P637">
            <v>7.7999999999999996E-3</v>
          </cell>
          <cell r="Q637">
            <v>5.1900000000000002E-3</v>
          </cell>
          <cell r="R637">
            <v>0.13500000000000001</v>
          </cell>
          <cell r="S637">
            <v>0.26</v>
          </cell>
          <cell r="T637">
            <v>2.9100000000000001E-2</v>
          </cell>
        </row>
        <row r="638">
          <cell r="F638">
            <v>1208067</v>
          </cell>
          <cell r="G638" t="str">
            <v>FactorKH.Temp</v>
          </cell>
          <cell r="H638">
            <v>1892.72885499925</v>
          </cell>
          <cell r="K638">
            <v>1208168</v>
          </cell>
          <cell r="L638" t="str">
            <v>VD03</v>
          </cell>
          <cell r="M638">
            <v>0.32500000000000001</v>
          </cell>
          <cell r="N638">
            <v>0.27700000000000002</v>
          </cell>
          <cell r="O638">
            <v>0.59299999999999997</v>
          </cell>
          <cell r="P638">
            <v>5.8999999999999999E-3</v>
          </cell>
          <cell r="Q638">
            <v>3.3899999999999998E-3</v>
          </cell>
          <cell r="R638">
            <v>1.08</v>
          </cell>
          <cell r="S638">
            <v>0.21199999999999999</v>
          </cell>
          <cell r="T638">
            <v>2.47E-2</v>
          </cell>
        </row>
        <row r="639">
          <cell r="F639">
            <v>1208068</v>
          </cell>
          <cell r="G639" t="str">
            <v>FactorKH.Temp</v>
          </cell>
          <cell r="H639">
            <v>1865.7908173016101</v>
          </cell>
          <cell r="K639">
            <v>1208169</v>
          </cell>
          <cell r="L639" t="str">
            <v>VD03</v>
          </cell>
          <cell r="M639">
            <v>0.42399999999999999</v>
          </cell>
          <cell r="N639">
            <v>0.17499999999999999</v>
          </cell>
          <cell r="O639">
            <v>0.77400000000000002</v>
          </cell>
          <cell r="P639">
            <v>1.1299999999999999E-2</v>
          </cell>
          <cell r="Q639">
            <v>1.84E-2</v>
          </cell>
          <cell r="R639">
            <v>0.872</v>
          </cell>
          <cell r="S639">
            <v>1.76</v>
          </cell>
          <cell r="T639">
            <v>2.4799999999999999E-2</v>
          </cell>
        </row>
        <row r="640">
          <cell r="F640">
            <v>1208069</v>
          </cell>
          <cell r="G640" t="str">
            <v>FactorKH.Temp</v>
          </cell>
          <cell r="H640">
            <v>1897.7341120153101</v>
          </cell>
          <cell r="K640">
            <v>1208170</v>
          </cell>
          <cell r="L640" t="str">
            <v>VD02</v>
          </cell>
          <cell r="M640">
            <v>0.114</v>
          </cell>
          <cell r="N640">
            <v>0.16500000000000001</v>
          </cell>
          <cell r="O640">
            <v>1.1200000000000001</v>
          </cell>
          <cell r="P640">
            <v>1.14E-2</v>
          </cell>
          <cell r="Q640">
            <v>5.96E-3</v>
          </cell>
          <cell r="R640">
            <v>0.192</v>
          </cell>
          <cell r="S640">
            <v>0.379</v>
          </cell>
          <cell r="T640">
            <v>3.0099999999999998E-2</v>
          </cell>
        </row>
        <row r="641">
          <cell r="F641">
            <v>1208070</v>
          </cell>
          <cell r="G641" t="str">
            <v>FactorKH.Temp</v>
          </cell>
          <cell r="H641">
            <v>1893.7004230405701</v>
          </cell>
          <cell r="K641">
            <v>1208171</v>
          </cell>
          <cell r="L641" t="str">
            <v>VD03</v>
          </cell>
          <cell r="M641">
            <v>0.123</v>
          </cell>
          <cell r="N641">
            <v>0.155</v>
          </cell>
          <cell r="O641">
            <v>1.1100000000000001</v>
          </cell>
          <cell r="P641">
            <v>9.5999999999999992E-3</v>
          </cell>
          <cell r="Q641">
            <v>4.1799999999999997E-3</v>
          </cell>
          <cell r="R641">
            <v>0.2</v>
          </cell>
          <cell r="S641">
            <v>0.29699999999999999</v>
          </cell>
          <cell r="T641">
            <v>2.7699999999999999E-2</v>
          </cell>
        </row>
        <row r="642">
          <cell r="F642">
            <v>1208071</v>
          </cell>
          <cell r="G642" t="str">
            <v>FactorKH.Temp</v>
          </cell>
          <cell r="H642">
            <v>1897.01880438951</v>
          </cell>
          <cell r="K642">
            <v>1208172</v>
          </cell>
          <cell r="L642" t="str">
            <v>VD07</v>
          </cell>
          <cell r="M642">
            <v>0.154</v>
          </cell>
          <cell r="N642">
            <v>0.17699999999999999</v>
          </cell>
          <cell r="O642">
            <v>1.31</v>
          </cell>
          <cell r="P642">
            <v>9.5999999999999992E-3</v>
          </cell>
          <cell r="Q642">
            <v>1.0800000000000001E-2</v>
          </cell>
          <cell r="R642">
            <v>0.10100000000000001</v>
          </cell>
          <cell r="S642">
            <v>0.13100000000000001</v>
          </cell>
          <cell r="T642">
            <v>2.5499999999999998E-2</v>
          </cell>
        </row>
        <row r="643">
          <cell r="F643">
            <v>1208072</v>
          </cell>
          <cell r="G643" t="str">
            <v>FactorKH.Temp</v>
          </cell>
          <cell r="H643">
            <v>1854.3261932580999</v>
          </cell>
          <cell r="K643">
            <v>1208173</v>
          </cell>
          <cell r="L643" t="str">
            <v>VD04</v>
          </cell>
          <cell r="M643">
            <v>0.14499999999999999</v>
          </cell>
          <cell r="N643">
            <v>0.17699999999999999</v>
          </cell>
          <cell r="O643">
            <v>1.32</v>
          </cell>
          <cell r="P643">
            <v>8.9999999999999993E-3</v>
          </cell>
          <cell r="Q643">
            <v>9.3699999999999999E-3</v>
          </cell>
          <cell r="R643">
            <v>9.4299999999999995E-2</v>
          </cell>
          <cell r="S643">
            <v>0.10100000000000001</v>
          </cell>
          <cell r="T643">
            <v>2.5000000000000001E-2</v>
          </cell>
        </row>
        <row r="644">
          <cell r="F644">
            <v>1208073</v>
          </cell>
          <cell r="G644" t="str">
            <v>FactorKH.Temp</v>
          </cell>
          <cell r="H644">
            <v>1902.2049589896501</v>
          </cell>
          <cell r="K644">
            <v>1208174</v>
          </cell>
          <cell r="L644" t="str">
            <v>VD04</v>
          </cell>
          <cell r="M644">
            <v>0.14599999999999999</v>
          </cell>
          <cell r="N644">
            <v>0.156</v>
          </cell>
          <cell r="O644">
            <v>1.1000000000000001</v>
          </cell>
          <cell r="P644">
            <v>7.9000000000000008E-3</v>
          </cell>
          <cell r="Q644">
            <v>4.5500000000000002E-3</v>
          </cell>
          <cell r="R644">
            <v>0.106</v>
          </cell>
          <cell r="S644">
            <v>0.17499999999999999</v>
          </cell>
          <cell r="T644">
            <v>2.5499999999999998E-2</v>
          </cell>
        </row>
        <row r="645">
          <cell r="F645">
            <v>1208074</v>
          </cell>
          <cell r="G645" t="str">
            <v>FactorKH.Temp</v>
          </cell>
          <cell r="H645">
            <v>1900.1516276852999</v>
          </cell>
          <cell r="K645">
            <v>1208175</v>
          </cell>
          <cell r="L645" t="str">
            <v>VD03</v>
          </cell>
          <cell r="M645">
            <v>0.115</v>
          </cell>
          <cell r="N645">
            <v>0.182</v>
          </cell>
          <cell r="O645">
            <v>1.1200000000000001</v>
          </cell>
          <cell r="P645">
            <v>1.03E-2</v>
          </cell>
          <cell r="Q645">
            <v>5.2700000000000004E-3</v>
          </cell>
          <cell r="R645">
            <v>0.155</v>
          </cell>
          <cell r="S645">
            <v>0.41399999999999998</v>
          </cell>
          <cell r="T645">
            <v>3.2800000000000003E-2</v>
          </cell>
        </row>
        <row r="646">
          <cell r="F646">
            <v>1208075</v>
          </cell>
          <cell r="G646" t="str">
            <v>FactorKH.Temp</v>
          </cell>
          <cell r="H646">
            <v>1918.8318154922799</v>
          </cell>
          <cell r="K646">
            <v>1208176</v>
          </cell>
          <cell r="L646" t="str">
            <v>VD03</v>
          </cell>
          <cell r="M646">
            <v>0.42899999999999999</v>
          </cell>
          <cell r="N646">
            <v>0.29699999999999999</v>
          </cell>
          <cell r="O646">
            <v>0.78400000000000003</v>
          </cell>
          <cell r="P646">
            <v>1.1299999999999999E-2</v>
          </cell>
          <cell r="Q646">
            <v>7.8100000000000001E-3</v>
          </cell>
          <cell r="R646">
            <v>0.87</v>
          </cell>
          <cell r="S646">
            <v>1.68</v>
          </cell>
          <cell r="T646">
            <v>0.03</v>
          </cell>
        </row>
        <row r="647">
          <cell r="F647">
            <v>1208076</v>
          </cell>
          <cell r="G647" t="str">
            <v>FactorKH.Temp</v>
          </cell>
          <cell r="H647">
            <v>1907.1517016883099</v>
          </cell>
          <cell r="K647">
            <v>1208177</v>
          </cell>
          <cell r="L647" t="str">
            <v>VD02</v>
          </cell>
          <cell r="M647">
            <v>0.17199999999999999</v>
          </cell>
          <cell r="N647">
            <v>0.16900000000000001</v>
          </cell>
          <cell r="O647">
            <v>1.1200000000000001</v>
          </cell>
          <cell r="P647">
            <v>1.23E-2</v>
          </cell>
          <cell r="Q647">
            <v>5.4599999999999996E-3</v>
          </cell>
          <cell r="R647">
            <v>0.113</v>
          </cell>
          <cell r="S647">
            <v>0.159</v>
          </cell>
          <cell r="T647">
            <v>2.69E-2</v>
          </cell>
        </row>
        <row r="648">
          <cell r="F648">
            <v>1208077</v>
          </cell>
          <cell r="G648" t="str">
            <v>FactorKH.Temp</v>
          </cell>
          <cell r="H648">
            <v>1915.5549370081901</v>
          </cell>
          <cell r="K648">
            <v>1208178</v>
          </cell>
          <cell r="L648" t="str">
            <v>VD02</v>
          </cell>
          <cell r="M648">
            <v>0.16900000000000001</v>
          </cell>
          <cell r="N648">
            <v>0.186</v>
          </cell>
          <cell r="O648">
            <v>1.1499999999999999</v>
          </cell>
          <cell r="P648">
            <v>9.7999999999999997E-3</v>
          </cell>
          <cell r="Q648">
            <v>4.0899999999999999E-3</v>
          </cell>
          <cell r="R648">
            <v>9.01E-2</v>
          </cell>
          <cell r="S648">
            <v>0.185</v>
          </cell>
          <cell r="T648">
            <v>2.8000000000000001E-2</v>
          </cell>
        </row>
        <row r="649">
          <cell r="F649">
            <v>1208078</v>
          </cell>
          <cell r="G649" t="str">
            <v>FactorKH.Temp</v>
          </cell>
          <cell r="H649">
            <v>1918.64865094732</v>
          </cell>
          <cell r="K649">
            <v>1208179</v>
          </cell>
          <cell r="L649" t="str">
            <v>VD02</v>
          </cell>
          <cell r="M649">
            <v>0.16600000000000001</v>
          </cell>
          <cell r="N649">
            <v>0.159</v>
          </cell>
          <cell r="O649">
            <v>1.1299999999999999</v>
          </cell>
          <cell r="P649">
            <v>9.2999999999999992E-3</v>
          </cell>
          <cell r="Q649">
            <v>1E-3</v>
          </cell>
          <cell r="R649">
            <v>8.6999999999999994E-2</v>
          </cell>
          <cell r="S649">
            <v>0.21199999999999999</v>
          </cell>
          <cell r="T649">
            <v>2.6599999999999999E-2</v>
          </cell>
        </row>
        <row r="650">
          <cell r="F650">
            <v>1208079</v>
          </cell>
          <cell r="G650" t="str">
            <v>FactorKH.Temp</v>
          </cell>
          <cell r="H650">
            <v>1920.9481493907299</v>
          </cell>
          <cell r="K650">
            <v>1208180</v>
          </cell>
          <cell r="L650" t="str">
            <v>VD02</v>
          </cell>
          <cell r="M650">
            <v>0.28499999999999998</v>
          </cell>
          <cell r="N650">
            <v>0.154</v>
          </cell>
          <cell r="O650">
            <v>0.68600000000000005</v>
          </cell>
          <cell r="P650">
            <v>9.4999999999999998E-3</v>
          </cell>
          <cell r="Q650">
            <v>1.3599999999999999E-2</v>
          </cell>
          <cell r="R650">
            <v>0.129</v>
          </cell>
          <cell r="S650">
            <v>0.31900000000000001</v>
          </cell>
          <cell r="T650">
            <v>2.8299999999999999E-2</v>
          </cell>
        </row>
        <row r="651">
          <cell r="F651">
            <v>1208080</v>
          </cell>
          <cell r="G651" t="str">
            <v>FactorKH.Temp</v>
          </cell>
          <cell r="H651">
            <v>1925.53353277205</v>
          </cell>
          <cell r="K651">
            <v>1208181</v>
          </cell>
          <cell r="L651" t="str">
            <v>VD03</v>
          </cell>
          <cell r="M651">
            <v>0.153</v>
          </cell>
          <cell r="N651">
            <v>0.161</v>
          </cell>
          <cell r="O651">
            <v>1.1499999999999999</v>
          </cell>
          <cell r="P651">
            <v>8.0000000000000002E-3</v>
          </cell>
          <cell r="Q651">
            <v>2.97E-3</v>
          </cell>
          <cell r="R651">
            <v>0.13200000000000001</v>
          </cell>
          <cell r="S651">
            <v>0.16500000000000001</v>
          </cell>
          <cell r="T651">
            <v>2.7799999999999998E-2</v>
          </cell>
        </row>
        <row r="652">
          <cell r="F652">
            <v>1208081</v>
          </cell>
          <cell r="G652" t="str">
            <v>FactorKH.Temp</v>
          </cell>
          <cell r="H652">
            <v>1946.00677513816</v>
          </cell>
          <cell r="K652">
            <v>1208182</v>
          </cell>
          <cell r="L652" t="str">
            <v>VD03</v>
          </cell>
          <cell r="M652">
            <v>0.156</v>
          </cell>
          <cell r="N652">
            <v>0.17499999999999999</v>
          </cell>
          <cell r="O652">
            <v>1.1000000000000001</v>
          </cell>
          <cell r="P652">
            <v>8.3999999999999995E-3</v>
          </cell>
          <cell r="Q652">
            <v>2.7399999999999998E-3</v>
          </cell>
          <cell r="R652">
            <v>9.74E-2</v>
          </cell>
          <cell r="S652">
            <v>0.18099999999999999</v>
          </cell>
          <cell r="T652">
            <v>2.3400000000000001E-2</v>
          </cell>
        </row>
        <row r="653">
          <cell r="F653">
            <v>1208082</v>
          </cell>
          <cell r="G653" t="str">
            <v>FactorKH.Temp</v>
          </cell>
          <cell r="H653">
            <v>1919.4565268295501</v>
          </cell>
          <cell r="K653">
            <v>1208183</v>
          </cell>
          <cell r="L653" t="str">
            <v>VD02</v>
          </cell>
          <cell r="M653">
            <v>0.17299999999999999</v>
          </cell>
          <cell r="N653">
            <v>0.18099999999999999</v>
          </cell>
          <cell r="O653">
            <v>1.1200000000000001</v>
          </cell>
          <cell r="P653">
            <v>9.1999999999999998E-3</v>
          </cell>
          <cell r="Q653">
            <v>8.5800000000000004E-4</v>
          </cell>
          <cell r="R653">
            <v>9.1300000000000006E-2</v>
          </cell>
          <cell r="S653">
            <v>0.185</v>
          </cell>
          <cell r="T653">
            <v>2.5000000000000001E-2</v>
          </cell>
        </row>
        <row r="654">
          <cell r="F654">
            <v>1208083</v>
          </cell>
          <cell r="G654" t="str">
            <v>FactorKH.Temp</v>
          </cell>
          <cell r="H654">
            <v>1905.8382155034101</v>
          </cell>
          <cell r="K654">
            <v>1208184</v>
          </cell>
          <cell r="L654" t="str">
            <v>VD02</v>
          </cell>
          <cell r="M654">
            <v>0.312</v>
          </cell>
          <cell r="N654">
            <v>0.32300000000000001</v>
          </cell>
          <cell r="O654">
            <v>0.55600000000000005</v>
          </cell>
          <cell r="P654">
            <v>7.1999999999999998E-3</v>
          </cell>
          <cell r="Q654">
            <v>8.5800000000000004E-4</v>
          </cell>
          <cell r="R654">
            <v>1.0900000000000001</v>
          </cell>
          <cell r="S654">
            <v>0.22600000000000001</v>
          </cell>
          <cell r="T654">
            <v>2.9100000000000001E-2</v>
          </cell>
        </row>
        <row r="655">
          <cell r="F655">
            <v>1208083</v>
          </cell>
          <cell r="G655" t="str">
            <v>FactorKH.Temp</v>
          </cell>
          <cell r="H655">
            <v>1905.8382155034101</v>
          </cell>
          <cell r="K655">
            <v>1208185</v>
          </cell>
          <cell r="L655" t="str">
            <v>VD02</v>
          </cell>
          <cell r="M655">
            <v>0.32</v>
          </cell>
          <cell r="N655">
            <v>0.308</v>
          </cell>
          <cell r="O655">
            <v>0.92500000000000004</v>
          </cell>
          <cell r="P655">
            <v>5.4000000000000003E-3</v>
          </cell>
          <cell r="Q655">
            <v>1.0399999999999999E-3</v>
          </cell>
          <cell r="R655">
            <v>0.97799999999999998</v>
          </cell>
          <cell r="S655">
            <v>0.85099999999999998</v>
          </cell>
          <cell r="T655">
            <v>2.6499999999999999E-2</v>
          </cell>
        </row>
        <row r="656">
          <cell r="F656">
            <v>1208084</v>
          </cell>
          <cell r="G656" t="str">
            <v>FactorKH.Temp</v>
          </cell>
          <cell r="H656">
            <v>1858.51652175704</v>
          </cell>
          <cell r="K656">
            <v>1208186</v>
          </cell>
          <cell r="L656" t="str">
            <v>VD02</v>
          </cell>
          <cell r="M656">
            <v>0.41499999999999998</v>
          </cell>
          <cell r="N656">
            <v>0.18099999999999999</v>
          </cell>
          <cell r="O656">
            <v>0.85399999999999998</v>
          </cell>
          <cell r="P656">
            <v>8.0999999999999996E-3</v>
          </cell>
          <cell r="Q656">
            <v>1.48E-3</v>
          </cell>
          <cell r="R656">
            <v>1.02</v>
          </cell>
          <cell r="S656">
            <v>0.20100000000000001</v>
          </cell>
          <cell r="T656">
            <v>2.6700000000000002E-2</v>
          </cell>
        </row>
        <row r="657">
          <cell r="F657">
            <v>1208085</v>
          </cell>
          <cell r="G657" t="str">
            <v>FactorKH.Temp</v>
          </cell>
          <cell r="H657">
            <v>1854.09784377336</v>
          </cell>
          <cell r="K657">
            <v>1208187</v>
          </cell>
          <cell r="L657" t="str">
            <v>VD02</v>
          </cell>
          <cell r="M657">
            <v>0.41199999999999998</v>
          </cell>
          <cell r="N657">
            <v>0.185</v>
          </cell>
          <cell r="O657">
            <v>0.84299999999999997</v>
          </cell>
          <cell r="P657">
            <v>8.6E-3</v>
          </cell>
          <cell r="Q657">
            <v>1.9300000000000001E-3</v>
          </cell>
          <cell r="R657">
            <v>1</v>
          </cell>
          <cell r="S657">
            <v>0.156</v>
          </cell>
          <cell r="T657">
            <v>2.63E-2</v>
          </cell>
        </row>
        <row r="658">
          <cell r="F658">
            <v>1208086</v>
          </cell>
          <cell r="G658" t="str">
            <v>FactorKH.Temp</v>
          </cell>
          <cell r="H658">
            <v>1860.48858472438</v>
          </cell>
          <cell r="K658">
            <v>1208188</v>
          </cell>
          <cell r="L658" t="str">
            <v>VD05</v>
          </cell>
          <cell r="M658">
            <v>0.113</v>
          </cell>
          <cell r="N658">
            <v>0.191</v>
          </cell>
          <cell r="O658">
            <v>0.65900000000000003</v>
          </cell>
          <cell r="P658">
            <v>2.4500000000000001E-2</v>
          </cell>
          <cell r="Q658">
            <v>1.1000000000000001E-3</v>
          </cell>
          <cell r="R658">
            <v>11.84</v>
          </cell>
          <cell r="S658">
            <v>0.46400000000000002</v>
          </cell>
          <cell r="T658">
            <v>1.77E-2</v>
          </cell>
        </row>
        <row r="659">
          <cell r="F659">
            <v>1208087</v>
          </cell>
          <cell r="G659" t="str">
            <v>FactorKH.Temp</v>
          </cell>
          <cell r="H659">
            <v>1890.88628339037</v>
          </cell>
          <cell r="K659">
            <v>1208189</v>
          </cell>
          <cell r="L659" t="str">
            <v>VD05</v>
          </cell>
          <cell r="M659">
            <v>0.112</v>
          </cell>
          <cell r="N659">
            <v>0.20699999999999999</v>
          </cell>
          <cell r="O659">
            <v>0.71199999999999997</v>
          </cell>
          <cell r="P659">
            <v>2.1100000000000001E-2</v>
          </cell>
          <cell r="Q659">
            <v>3.2599999999999999E-3</v>
          </cell>
          <cell r="R659">
            <v>11.77</v>
          </cell>
          <cell r="S659">
            <v>0.497</v>
          </cell>
          <cell r="T659">
            <v>1.61E-2</v>
          </cell>
        </row>
        <row r="660">
          <cell r="F660">
            <v>1208088</v>
          </cell>
          <cell r="G660" t="str">
            <v>FactorKH.Temp</v>
          </cell>
          <cell r="H660">
            <v>1884.61823102823</v>
          </cell>
          <cell r="K660">
            <v>1208190</v>
          </cell>
          <cell r="L660" t="str">
            <v>VD02</v>
          </cell>
          <cell r="M660">
            <v>0.40799999999999997</v>
          </cell>
          <cell r="N660">
            <v>0.20200000000000001</v>
          </cell>
          <cell r="O660">
            <v>0.89400000000000002</v>
          </cell>
          <cell r="P660">
            <v>5.7999999999999996E-3</v>
          </cell>
          <cell r="Q660">
            <v>1.2099999999999999E-3</v>
          </cell>
          <cell r="R660">
            <v>0.98199999999999998</v>
          </cell>
          <cell r="S660">
            <v>0.14000000000000001</v>
          </cell>
          <cell r="T660">
            <v>2.5999999999999999E-2</v>
          </cell>
        </row>
        <row r="661">
          <cell r="F661">
            <v>1208089</v>
          </cell>
          <cell r="G661" t="str">
            <v>FactorKH.Temp</v>
          </cell>
          <cell r="H661">
            <v>1905.1051695491201</v>
          </cell>
          <cell r="K661">
            <v>1208191</v>
          </cell>
          <cell r="L661" t="str">
            <v>VD03</v>
          </cell>
          <cell r="M661">
            <v>0.40799999999999997</v>
          </cell>
          <cell r="N661">
            <v>0.17599999999999999</v>
          </cell>
          <cell r="O661">
            <v>0.96099999999999997</v>
          </cell>
          <cell r="P661">
            <v>6.7999999999999996E-3</v>
          </cell>
          <cell r="Q661">
            <v>1.2600000000000001E-3</v>
          </cell>
          <cell r="R661">
            <v>1.06</v>
          </cell>
          <cell r="S661">
            <v>0.2</v>
          </cell>
          <cell r="T661">
            <v>2.4E-2</v>
          </cell>
        </row>
        <row r="662">
          <cell r="F662">
            <v>1208090</v>
          </cell>
          <cell r="G662" t="str">
            <v>FactorKH.Temp</v>
          </cell>
          <cell r="H662">
            <v>1881.76900552288</v>
          </cell>
          <cell r="K662">
            <v>1208192</v>
          </cell>
          <cell r="L662" t="str">
            <v>VD04</v>
          </cell>
          <cell r="M662">
            <v>9.1300000000000006E-2</v>
          </cell>
          <cell r="N662">
            <v>0.24099999999999999</v>
          </cell>
          <cell r="O662">
            <v>0.45</v>
          </cell>
          <cell r="P662">
            <v>1.5599999999999999E-2</v>
          </cell>
          <cell r="Q662">
            <v>9.8999999999999999E-4</v>
          </cell>
          <cell r="R662">
            <v>9.07</v>
          </cell>
          <cell r="S662">
            <v>0.11</v>
          </cell>
          <cell r="T662">
            <v>5.0000000000000001E-4</v>
          </cell>
        </row>
        <row r="663">
          <cell r="F663">
            <v>1208091</v>
          </cell>
          <cell r="G663" t="str">
            <v>FactorKH.Temp</v>
          </cell>
          <cell r="H663">
            <v>1893.33743570823</v>
          </cell>
          <cell r="K663">
            <v>1208193</v>
          </cell>
          <cell r="L663" t="str">
            <v>VD03</v>
          </cell>
          <cell r="M663">
            <v>0.42599999999999999</v>
          </cell>
          <cell r="N663">
            <v>0.27400000000000002</v>
          </cell>
          <cell r="O663">
            <v>0.77500000000000002</v>
          </cell>
          <cell r="P663">
            <v>8.9999999999999993E-3</v>
          </cell>
          <cell r="Q663">
            <v>3.65E-3</v>
          </cell>
          <cell r="R663">
            <v>0.84299999999999997</v>
          </cell>
          <cell r="S663">
            <v>1.73</v>
          </cell>
          <cell r="T663">
            <v>2.3599999999999999E-2</v>
          </cell>
        </row>
        <row r="664">
          <cell r="F664">
            <v>1208092</v>
          </cell>
          <cell r="G664" t="str">
            <v>FactorKH.Temp</v>
          </cell>
          <cell r="H664">
            <v>1861.05428988482</v>
          </cell>
          <cell r="K664">
            <v>1208195</v>
          </cell>
          <cell r="L664" t="str">
            <v>VD02</v>
          </cell>
          <cell r="M664">
            <v>0.41199999999999998</v>
          </cell>
          <cell r="N664">
            <v>0.16300000000000001</v>
          </cell>
          <cell r="O664">
            <v>0.76600000000000001</v>
          </cell>
          <cell r="P664">
            <v>0.01</v>
          </cell>
          <cell r="Q664">
            <v>1.47E-2</v>
          </cell>
          <cell r="R664">
            <v>0.90100000000000002</v>
          </cell>
          <cell r="S664">
            <v>1.69</v>
          </cell>
          <cell r="T664">
            <v>2.2499999999999999E-2</v>
          </cell>
        </row>
        <row r="665">
          <cell r="F665">
            <v>1208093</v>
          </cell>
          <cell r="G665" t="str">
            <v>FactorKH.Temp</v>
          </cell>
          <cell r="H665">
            <v>1850.7003265946701</v>
          </cell>
          <cell r="K665">
            <v>1208196</v>
          </cell>
          <cell r="L665" t="str">
            <v>VD03</v>
          </cell>
          <cell r="M665">
            <v>0.40500000000000003</v>
          </cell>
          <cell r="N665">
            <v>0.17599999999999999</v>
          </cell>
          <cell r="O665">
            <v>0.78500000000000003</v>
          </cell>
          <cell r="P665">
            <v>7.4000000000000003E-3</v>
          </cell>
          <cell r="Q665">
            <v>1.5699999999999999E-2</v>
          </cell>
          <cell r="R665">
            <v>0.87</v>
          </cell>
          <cell r="S665">
            <v>1.71</v>
          </cell>
          <cell r="T665">
            <v>1.52E-2</v>
          </cell>
        </row>
        <row r="666">
          <cell r="F666">
            <v>1208094</v>
          </cell>
          <cell r="G666" t="str">
            <v>FactorKH.Temp</v>
          </cell>
          <cell r="H666">
            <v>1869.56314089234</v>
          </cell>
          <cell r="K666">
            <v>1208197</v>
          </cell>
          <cell r="L666" t="str">
            <v>VD02</v>
          </cell>
          <cell r="M666">
            <v>0.42499999999999999</v>
          </cell>
          <cell r="N666">
            <v>0.156</v>
          </cell>
          <cell r="O666">
            <v>0.73599999999999999</v>
          </cell>
          <cell r="P666">
            <v>5.8999999999999999E-3</v>
          </cell>
          <cell r="Q666">
            <v>1.3799999999999999E-3</v>
          </cell>
          <cell r="R666">
            <v>0.86</v>
          </cell>
          <cell r="S666">
            <v>1.94</v>
          </cell>
          <cell r="T666">
            <v>2.23E-2</v>
          </cell>
        </row>
        <row r="667">
          <cell r="F667">
            <v>1208094</v>
          </cell>
          <cell r="G667" t="str">
            <v>FactorKH.Temp</v>
          </cell>
          <cell r="H667">
            <v>1869.56314089234</v>
          </cell>
          <cell r="K667">
            <v>1208198</v>
          </cell>
          <cell r="L667" t="str">
            <v>VD02</v>
          </cell>
          <cell r="M667">
            <v>0.10199999999999999</v>
          </cell>
          <cell r="N667">
            <v>0.26600000000000001</v>
          </cell>
          <cell r="O667">
            <v>1.1200000000000001</v>
          </cell>
          <cell r="P667">
            <v>6.1999999999999998E-3</v>
          </cell>
          <cell r="Q667">
            <v>4.13E-3</v>
          </cell>
          <cell r="R667">
            <v>0.27300000000000002</v>
          </cell>
          <cell r="S667">
            <v>0.38800000000000001</v>
          </cell>
          <cell r="T667">
            <v>2.29E-2</v>
          </cell>
        </row>
        <row r="668">
          <cell r="F668">
            <v>1208094</v>
          </cell>
          <cell r="G668" t="str">
            <v>FactorKH.Temp</v>
          </cell>
          <cell r="H668">
            <v>1854.7572570754301</v>
          </cell>
          <cell r="K668">
            <v>1208199</v>
          </cell>
          <cell r="L668" t="str">
            <v>VD02</v>
          </cell>
          <cell r="M668">
            <v>0.115</v>
          </cell>
          <cell r="N668">
            <v>0.14699999999999999</v>
          </cell>
          <cell r="O668">
            <v>1.1000000000000001</v>
          </cell>
          <cell r="P668">
            <v>8.3999999999999995E-3</v>
          </cell>
          <cell r="Q668">
            <v>5.3800000000000002E-3</v>
          </cell>
          <cell r="R668">
            <v>0.21099999999999999</v>
          </cell>
          <cell r="S668">
            <v>0.38500000000000001</v>
          </cell>
          <cell r="T668">
            <v>2.69E-2</v>
          </cell>
        </row>
        <row r="669">
          <cell r="F669">
            <v>1208095</v>
          </cell>
          <cell r="G669" t="str">
            <v>FactorKH.Temp</v>
          </cell>
          <cell r="H669">
            <v>1849.4559277367</v>
          </cell>
          <cell r="K669">
            <v>1208200</v>
          </cell>
          <cell r="L669" t="str">
            <v>VD02</v>
          </cell>
          <cell r="M669">
            <v>0.112</v>
          </cell>
          <cell r="N669">
            <v>0.186</v>
          </cell>
          <cell r="O669">
            <v>1.1200000000000001</v>
          </cell>
          <cell r="P669">
            <v>8.3999999999999995E-3</v>
          </cell>
          <cell r="Q669">
            <v>6.6699999999999997E-3</v>
          </cell>
          <cell r="R669">
            <v>0.22</v>
          </cell>
          <cell r="S669">
            <v>0.38100000000000001</v>
          </cell>
          <cell r="T669">
            <v>3.0300000000000001E-2</v>
          </cell>
        </row>
        <row r="670">
          <cell r="F670">
            <v>1208096</v>
          </cell>
          <cell r="G670" t="str">
            <v>FactorKH.Temp</v>
          </cell>
          <cell r="H670">
            <v>1869.7881704463</v>
          </cell>
          <cell r="K670">
            <v>1208201</v>
          </cell>
          <cell r="L670" t="str">
            <v>VD05</v>
          </cell>
          <cell r="M670">
            <v>3.2199999999999999E-2</v>
          </cell>
          <cell r="N670">
            <v>0.35099999999999998</v>
          </cell>
          <cell r="O670">
            <v>1.33</v>
          </cell>
          <cell r="P670">
            <v>3.1899999999999998E-2</v>
          </cell>
          <cell r="Q670">
            <v>3.5400000000000002E-3</v>
          </cell>
          <cell r="R670">
            <v>18.03</v>
          </cell>
          <cell r="S670">
            <v>8.61</v>
          </cell>
          <cell r="T670">
            <v>1.1599999999999999E-2</v>
          </cell>
        </row>
        <row r="671">
          <cell r="F671">
            <v>1208096</v>
          </cell>
          <cell r="G671" t="str">
            <v>FactorKH.Temp</v>
          </cell>
          <cell r="H671">
            <v>1870.49175136299</v>
          </cell>
          <cell r="K671">
            <v>1208202</v>
          </cell>
          <cell r="L671" t="str">
            <v>VD07</v>
          </cell>
          <cell r="M671">
            <v>3.1899999999999998E-2</v>
          </cell>
          <cell r="N671">
            <v>0.32800000000000001</v>
          </cell>
          <cell r="O671">
            <v>1.31</v>
          </cell>
          <cell r="P671">
            <v>3.2800000000000003E-2</v>
          </cell>
          <cell r="Q671">
            <v>4.0000000000000001E-3</v>
          </cell>
          <cell r="R671">
            <v>18.27</v>
          </cell>
          <cell r="S671">
            <v>8.7899999999999991</v>
          </cell>
          <cell r="T671">
            <v>1.32E-2</v>
          </cell>
        </row>
        <row r="672">
          <cell r="F672">
            <v>1208097</v>
          </cell>
          <cell r="G672" t="str">
            <v>FactorKH.Temp</v>
          </cell>
          <cell r="H672">
            <v>1869.1044295975501</v>
          </cell>
          <cell r="K672">
            <v>1208203</v>
          </cell>
          <cell r="L672" t="str">
            <v>VD06</v>
          </cell>
          <cell r="M672">
            <v>2.2200000000000001E-2</v>
          </cell>
          <cell r="N672">
            <v>0.32100000000000001</v>
          </cell>
          <cell r="O672">
            <v>1.42</v>
          </cell>
          <cell r="P672">
            <v>3.2300000000000002E-2</v>
          </cell>
          <cell r="Q672">
            <v>2.5899999999999999E-3</v>
          </cell>
          <cell r="R672">
            <v>18.32</v>
          </cell>
          <cell r="S672">
            <v>9</v>
          </cell>
          <cell r="T672">
            <v>2.4400000000000002E-2</v>
          </cell>
        </row>
        <row r="673">
          <cell r="F673">
            <v>1208098</v>
          </cell>
          <cell r="G673" t="str">
            <v>FactorKH.Temp</v>
          </cell>
          <cell r="H673">
            <v>1891.85169575856</v>
          </cell>
          <cell r="K673">
            <v>1208204</v>
          </cell>
          <cell r="L673" t="str">
            <v>VD04</v>
          </cell>
          <cell r="M673">
            <v>2.5600000000000001E-2</v>
          </cell>
          <cell r="N673">
            <v>0.25800000000000001</v>
          </cell>
          <cell r="O673">
            <v>1.68</v>
          </cell>
          <cell r="P673">
            <v>3.6499999999999998E-2</v>
          </cell>
          <cell r="Q673">
            <v>8.7799999999999996E-3</v>
          </cell>
          <cell r="R673">
            <v>18.25</v>
          </cell>
          <cell r="S673">
            <v>8.7799999999999994</v>
          </cell>
          <cell r="T673">
            <v>1.4E-2</v>
          </cell>
        </row>
        <row r="674">
          <cell r="F674">
            <v>1208099</v>
          </cell>
          <cell r="G674" t="str">
            <v>FactorKH.Temp</v>
          </cell>
          <cell r="H674">
            <v>1870.6586716428201</v>
          </cell>
          <cell r="K674">
            <v>1208205</v>
          </cell>
          <cell r="L674" t="str">
            <v>VD03</v>
          </cell>
          <cell r="M674">
            <v>0.432</v>
          </cell>
          <cell r="N674">
            <v>0.17599999999999999</v>
          </cell>
          <cell r="O674">
            <v>0.78700000000000003</v>
          </cell>
          <cell r="P674">
            <v>7.7999999999999996E-3</v>
          </cell>
          <cell r="Q674">
            <v>1.35E-2</v>
          </cell>
          <cell r="R674">
            <v>0.79400000000000004</v>
          </cell>
          <cell r="S674">
            <v>1.8</v>
          </cell>
          <cell r="T674">
            <v>2.1499999999999998E-2</v>
          </cell>
        </row>
        <row r="675">
          <cell r="F675">
            <v>1208100</v>
          </cell>
          <cell r="G675" t="str">
            <v>FactorKH.Temp</v>
          </cell>
          <cell r="H675">
            <v>1877.5019159338499</v>
          </cell>
          <cell r="K675">
            <v>1208206</v>
          </cell>
          <cell r="L675" t="str">
            <v>VD03</v>
          </cell>
          <cell r="M675">
            <v>0.32</v>
          </cell>
          <cell r="N675">
            <v>0.29199999999999998</v>
          </cell>
          <cell r="O675">
            <v>0.93</v>
          </cell>
          <cell r="P675">
            <v>8.6E-3</v>
          </cell>
          <cell r="Q675">
            <v>9.19E-4</v>
          </cell>
          <cell r="R675">
            <v>0.98199999999999998</v>
          </cell>
          <cell r="S675">
            <v>0.86899999999999999</v>
          </cell>
          <cell r="T675">
            <v>2.98E-2</v>
          </cell>
        </row>
        <row r="676">
          <cell r="F676">
            <v>1208101</v>
          </cell>
          <cell r="G676" t="str">
            <v>FactorKH.Temp</v>
          </cell>
          <cell r="H676">
            <v>1892.83881005383</v>
          </cell>
          <cell r="K676">
            <v>1208207</v>
          </cell>
          <cell r="L676" t="str">
            <v>VD02</v>
          </cell>
          <cell r="M676">
            <v>0.218</v>
          </cell>
          <cell r="N676">
            <v>0.22600000000000001</v>
          </cell>
          <cell r="O676">
            <v>0.875</v>
          </cell>
          <cell r="P676">
            <v>7.4999999999999997E-3</v>
          </cell>
          <cell r="Q676">
            <v>1.98E-3</v>
          </cell>
          <cell r="R676">
            <v>0.51500000000000001</v>
          </cell>
          <cell r="S676">
            <v>0.57399999999999995</v>
          </cell>
          <cell r="T676">
            <v>2.23E-2</v>
          </cell>
        </row>
        <row r="677">
          <cell r="F677">
            <v>1208102</v>
          </cell>
          <cell r="G677" t="str">
            <v>FactorKH.Temp</v>
          </cell>
          <cell r="H677">
            <v>1897.81710497021</v>
          </cell>
          <cell r="K677">
            <v>1208208</v>
          </cell>
          <cell r="L677" t="str">
            <v>VD02</v>
          </cell>
          <cell r="M677">
            <v>0.13</v>
          </cell>
          <cell r="N677">
            <v>0.17899999999999999</v>
          </cell>
          <cell r="O677">
            <v>1.1200000000000001</v>
          </cell>
          <cell r="P677">
            <v>8.9999999999999993E-3</v>
          </cell>
          <cell r="Q677">
            <v>4.1099999999999999E-3</v>
          </cell>
          <cell r="R677">
            <v>0.19</v>
          </cell>
          <cell r="S677">
            <v>0.23400000000000001</v>
          </cell>
          <cell r="T677">
            <v>3.04E-2</v>
          </cell>
        </row>
        <row r="678">
          <cell r="F678">
            <v>1208102</v>
          </cell>
          <cell r="G678" t="str">
            <v>FactorKH.Temp</v>
          </cell>
          <cell r="H678">
            <v>1902.2030609585599</v>
          </cell>
          <cell r="K678">
            <v>1208209</v>
          </cell>
          <cell r="L678" t="str">
            <v>VD02</v>
          </cell>
          <cell r="M678">
            <v>0.121</v>
          </cell>
          <cell r="N678">
            <v>0.16700000000000001</v>
          </cell>
          <cell r="O678">
            <v>1.1299999999999999</v>
          </cell>
          <cell r="P678">
            <v>1.06E-2</v>
          </cell>
          <cell r="Q678">
            <v>5.6600000000000001E-3</v>
          </cell>
          <cell r="R678">
            <v>0.14499999999999999</v>
          </cell>
          <cell r="S678">
            <v>0.24299999999999999</v>
          </cell>
          <cell r="T678">
            <v>2.9700000000000001E-2</v>
          </cell>
        </row>
        <row r="679">
          <cell r="F679">
            <v>1208103</v>
          </cell>
          <cell r="G679" t="str">
            <v>FactorKH.Temp</v>
          </cell>
          <cell r="H679">
            <v>1904.99983289786</v>
          </cell>
          <cell r="K679">
            <v>1208210</v>
          </cell>
          <cell r="L679" t="str">
            <v>VD03</v>
          </cell>
          <cell r="M679">
            <v>0.153</v>
          </cell>
          <cell r="N679">
            <v>0.17199999999999999</v>
          </cell>
          <cell r="O679">
            <v>1.25</v>
          </cell>
          <cell r="P679">
            <v>1.14E-2</v>
          </cell>
          <cell r="Q679">
            <v>5.0200000000000002E-3</v>
          </cell>
          <cell r="R679">
            <v>0.153</v>
          </cell>
          <cell r="S679">
            <v>9.2799999999999994E-2</v>
          </cell>
          <cell r="T679">
            <v>2.47E-2</v>
          </cell>
        </row>
        <row r="680">
          <cell r="F680">
            <v>1208104</v>
          </cell>
          <cell r="G680" t="str">
            <v>FactorKH.Temp</v>
          </cell>
          <cell r="H680">
            <v>1840.61459242716</v>
          </cell>
          <cell r="K680">
            <v>1208211</v>
          </cell>
          <cell r="L680" t="str">
            <v>VD03</v>
          </cell>
          <cell r="M680">
            <v>0.12</v>
          </cell>
          <cell r="N680">
            <v>0.16400000000000001</v>
          </cell>
          <cell r="O680">
            <v>1.1200000000000001</v>
          </cell>
          <cell r="P680">
            <v>1.2E-2</v>
          </cell>
          <cell r="Q680">
            <v>5.5500000000000002E-3</v>
          </cell>
          <cell r="R680">
            <v>0.16600000000000001</v>
          </cell>
          <cell r="S680">
            <v>0.3</v>
          </cell>
          <cell r="T680">
            <v>3.1300000000000001E-2</v>
          </cell>
        </row>
        <row r="681">
          <cell r="F681">
            <v>1208105</v>
          </cell>
          <cell r="G681" t="str">
            <v>FactorKH.Temp</v>
          </cell>
          <cell r="H681">
            <v>1867.0959572697</v>
          </cell>
          <cell r="K681">
            <v>1208212</v>
          </cell>
          <cell r="L681" t="str">
            <v>VD03</v>
          </cell>
          <cell r="M681">
            <v>0.121</v>
          </cell>
          <cell r="N681">
            <v>0.16200000000000001</v>
          </cell>
          <cell r="O681">
            <v>1.1200000000000001</v>
          </cell>
          <cell r="P681">
            <v>1.12E-2</v>
          </cell>
          <cell r="Q681">
            <v>5.0400000000000002E-3</v>
          </cell>
          <cell r="R681">
            <v>0.16</v>
          </cell>
          <cell r="S681">
            <v>0.33900000000000002</v>
          </cell>
          <cell r="T681">
            <v>2.4299999999999999E-2</v>
          </cell>
        </row>
        <row r="682">
          <cell r="F682">
            <v>1208105</v>
          </cell>
          <cell r="G682" t="str">
            <v>FactorKH.Temp</v>
          </cell>
          <cell r="H682">
            <v>1867.0959572697</v>
          </cell>
          <cell r="K682">
            <v>1208213</v>
          </cell>
          <cell r="L682" t="str">
            <v>VD06</v>
          </cell>
          <cell r="M682">
            <v>0.49</v>
          </cell>
          <cell r="N682">
            <v>0.20599999999999999</v>
          </cell>
          <cell r="O682">
            <v>0.78600000000000003</v>
          </cell>
          <cell r="P682">
            <v>1.3599999999999999E-2</v>
          </cell>
          <cell r="Q682">
            <v>1.41E-2</v>
          </cell>
          <cell r="R682">
            <v>0.90500000000000003</v>
          </cell>
          <cell r="S682">
            <v>0.17599999999999999</v>
          </cell>
          <cell r="T682">
            <v>1.6299999999999999E-2</v>
          </cell>
        </row>
        <row r="683">
          <cell r="F683">
            <v>1208105</v>
          </cell>
          <cell r="G683" t="str">
            <v>FactorKH.Temp</v>
          </cell>
          <cell r="H683">
            <v>1812.0465277722701</v>
          </cell>
          <cell r="K683">
            <v>1208214</v>
          </cell>
          <cell r="L683" t="str">
            <v>VD02</v>
          </cell>
          <cell r="M683">
            <v>0.113</v>
          </cell>
          <cell r="N683">
            <v>3.04E-2</v>
          </cell>
          <cell r="O683">
            <v>0.30599999999999999</v>
          </cell>
          <cell r="P683">
            <v>7.1999999999999998E-3</v>
          </cell>
          <cell r="Q683">
            <v>1.9E-3</v>
          </cell>
          <cell r="R683">
            <v>2.06</v>
          </cell>
          <cell r="S683">
            <v>0.219</v>
          </cell>
          <cell r="T683">
            <v>2.07E-2</v>
          </cell>
        </row>
        <row r="684">
          <cell r="F684">
            <v>1208105</v>
          </cell>
          <cell r="G684" t="str">
            <v>FactorKH.Temp</v>
          </cell>
          <cell r="H684">
            <v>1812.0465277722701</v>
          </cell>
          <cell r="K684">
            <v>1208215</v>
          </cell>
          <cell r="L684" t="str">
            <v>VD02</v>
          </cell>
          <cell r="M684">
            <v>0.13100000000000001</v>
          </cell>
          <cell r="N684">
            <v>0.152</v>
          </cell>
          <cell r="O684">
            <v>0.55900000000000005</v>
          </cell>
          <cell r="P684">
            <v>8.0000000000000002E-3</v>
          </cell>
          <cell r="Q684">
            <v>1.6000000000000001E-3</v>
          </cell>
          <cell r="R684">
            <v>2.39</v>
          </cell>
          <cell r="S684">
            <v>0.20399999999999999</v>
          </cell>
          <cell r="T684">
            <v>2.7900000000000001E-2</v>
          </cell>
        </row>
        <row r="685">
          <cell r="F685">
            <v>1208105</v>
          </cell>
          <cell r="G685" t="str">
            <v>FactorKH.Temp</v>
          </cell>
          <cell r="H685">
            <v>1813.34189802585</v>
          </cell>
          <cell r="K685">
            <v>1208216</v>
          </cell>
          <cell r="L685" t="str">
            <v>VD03</v>
          </cell>
          <cell r="M685">
            <v>0.79800000000000004</v>
          </cell>
          <cell r="N685">
            <v>0.17899999999999999</v>
          </cell>
          <cell r="O685">
            <v>0.75800000000000001</v>
          </cell>
          <cell r="P685">
            <v>7.9000000000000008E-3</v>
          </cell>
          <cell r="Q685">
            <v>1.3100000000000001E-2</v>
          </cell>
          <cell r="R685">
            <v>0.21199999999999999</v>
          </cell>
          <cell r="S685">
            <v>0.20899999999999999</v>
          </cell>
          <cell r="T685">
            <v>2.2599999999999999E-2</v>
          </cell>
        </row>
        <row r="686">
          <cell r="F686">
            <v>1208106</v>
          </cell>
          <cell r="G686" t="str">
            <v>FactorKH.Temp</v>
          </cell>
          <cell r="H686">
            <v>1849.1205885971401</v>
          </cell>
          <cell r="K686">
            <v>1208217</v>
          </cell>
          <cell r="L686" t="str">
            <v>VD03</v>
          </cell>
          <cell r="M686">
            <v>8.5800000000000001E-2</v>
          </cell>
          <cell r="N686">
            <v>0.20799999999999999</v>
          </cell>
          <cell r="O686">
            <v>1.3</v>
          </cell>
          <cell r="P686">
            <v>8.8000000000000005E-3</v>
          </cell>
          <cell r="Q686">
            <v>1.24E-3</v>
          </cell>
          <cell r="R686">
            <v>0.188</v>
          </cell>
          <cell r="S686">
            <v>0.34699999999999998</v>
          </cell>
          <cell r="T686">
            <v>2.4500000000000001E-2</v>
          </cell>
        </row>
        <row r="687">
          <cell r="F687">
            <v>1208107</v>
          </cell>
          <cell r="G687" t="str">
            <v>FactorKH.Temp</v>
          </cell>
          <cell r="H687">
            <v>1865.34455675544</v>
          </cell>
          <cell r="K687">
            <v>1208218</v>
          </cell>
          <cell r="L687" t="str">
            <v>VD02</v>
          </cell>
          <cell r="M687">
            <v>0.47299999999999998</v>
          </cell>
          <cell r="N687">
            <v>0.16400000000000001</v>
          </cell>
          <cell r="O687">
            <v>0.64500000000000002</v>
          </cell>
          <cell r="P687">
            <v>7.7999999999999996E-3</v>
          </cell>
          <cell r="Q687">
            <v>1.42E-3</v>
          </cell>
          <cell r="R687">
            <v>0.16900000000000001</v>
          </cell>
          <cell r="S687">
            <v>0.26700000000000002</v>
          </cell>
          <cell r="T687">
            <v>2.9499999999999998E-2</v>
          </cell>
        </row>
        <row r="688">
          <cell r="F688">
            <v>1208108</v>
          </cell>
          <cell r="G688" t="str">
            <v>FactorKH.Temp</v>
          </cell>
          <cell r="H688">
            <v>1894.7871784940801</v>
          </cell>
          <cell r="K688">
            <v>1208219</v>
          </cell>
          <cell r="L688" t="str">
            <v>VD02</v>
          </cell>
          <cell r="M688">
            <v>0.34599999999999997</v>
          </cell>
          <cell r="N688">
            <v>0.22600000000000001</v>
          </cell>
          <cell r="O688">
            <v>0.66</v>
          </cell>
          <cell r="P688">
            <v>8.6E-3</v>
          </cell>
          <cell r="Q688">
            <v>1.38E-2</v>
          </cell>
          <cell r="R688">
            <v>0.14499999999999999</v>
          </cell>
          <cell r="S688">
            <v>0.23799999999999999</v>
          </cell>
          <cell r="T688">
            <v>1.9300000000000001E-2</v>
          </cell>
        </row>
        <row r="689">
          <cell r="F689">
            <v>1208109</v>
          </cell>
          <cell r="G689" t="str">
            <v>FactorKH.Temp</v>
          </cell>
          <cell r="H689">
            <v>1902.0572930974299</v>
          </cell>
          <cell r="K689">
            <v>1208220</v>
          </cell>
          <cell r="L689" t="str">
            <v>VD02</v>
          </cell>
          <cell r="M689">
            <v>0.11700000000000001</v>
          </cell>
          <cell r="N689">
            <v>0.17499999999999999</v>
          </cell>
          <cell r="O689">
            <v>1.1599999999999999</v>
          </cell>
          <cell r="P689">
            <v>9.4000000000000004E-3</v>
          </cell>
          <cell r="Q689">
            <v>3.96E-3</v>
          </cell>
          <cell r="R689">
            <v>0.126</v>
          </cell>
          <cell r="S689">
            <v>0.24099999999999999</v>
          </cell>
          <cell r="T689">
            <v>2.8899999999999999E-2</v>
          </cell>
        </row>
        <row r="690">
          <cell r="F690">
            <v>1208109</v>
          </cell>
          <cell r="G690" t="str">
            <v>FactorKH.Temp</v>
          </cell>
          <cell r="H690">
            <v>1902.0572930974299</v>
          </cell>
          <cell r="K690">
            <v>1208221</v>
          </cell>
          <cell r="L690" t="str">
            <v>VD02</v>
          </cell>
          <cell r="M690">
            <v>0.11899999999999999</v>
          </cell>
          <cell r="N690">
            <v>0.18099999999999999</v>
          </cell>
          <cell r="O690">
            <v>1.1200000000000001</v>
          </cell>
          <cell r="P690">
            <v>9.4999999999999998E-3</v>
          </cell>
          <cell r="Q690">
            <v>6.1599999999999997E-3</v>
          </cell>
          <cell r="R690">
            <v>0.29199999999999998</v>
          </cell>
          <cell r="S690">
            <v>0.13700000000000001</v>
          </cell>
          <cell r="T690">
            <v>2.8899999999999999E-2</v>
          </cell>
        </row>
        <row r="691">
          <cell r="F691">
            <v>1208110</v>
          </cell>
          <cell r="G691" t="str">
            <v>FactorKH.Temp</v>
          </cell>
          <cell r="H691">
            <v>1900.16128349309</v>
          </cell>
          <cell r="K691">
            <v>1208222</v>
          </cell>
          <cell r="L691" t="str">
            <v>VD05</v>
          </cell>
          <cell r="M691">
            <v>0.20499999999999999</v>
          </cell>
          <cell r="N691">
            <v>0.20899999999999999</v>
          </cell>
          <cell r="O691">
            <v>1.1200000000000001</v>
          </cell>
          <cell r="P691">
            <v>6.4000000000000003E-3</v>
          </cell>
          <cell r="Q691">
            <v>6.9399999999999996E-4</v>
          </cell>
          <cell r="R691">
            <v>5.8000000000000003E-2</v>
          </cell>
          <cell r="S691">
            <v>3.0800000000000001E-2</v>
          </cell>
          <cell r="T691">
            <v>2.6200000000000001E-2</v>
          </cell>
        </row>
        <row r="692">
          <cell r="F692">
            <v>1208111</v>
          </cell>
          <cell r="G692" t="str">
            <v>FactorKH.Temp</v>
          </cell>
          <cell r="H692">
            <v>1901.4414797500201</v>
          </cell>
          <cell r="K692">
            <v>1208223</v>
          </cell>
          <cell r="L692" t="str">
            <v>VD04</v>
          </cell>
          <cell r="M692">
            <v>0.11899999999999999</v>
          </cell>
          <cell r="N692">
            <v>0.16300000000000001</v>
          </cell>
          <cell r="O692">
            <v>1.1200000000000001</v>
          </cell>
          <cell r="P692">
            <v>8.8000000000000005E-3</v>
          </cell>
          <cell r="Q692">
            <v>5.0000000000000001E-3</v>
          </cell>
          <cell r="R692">
            <v>0.16400000000000001</v>
          </cell>
          <cell r="S692">
            <v>0.34599999999999997</v>
          </cell>
          <cell r="T692">
            <v>2.9700000000000001E-2</v>
          </cell>
        </row>
        <row r="693">
          <cell r="F693">
            <v>1208111</v>
          </cell>
          <cell r="G693" t="str">
            <v>FactorKH.Temp</v>
          </cell>
          <cell r="H693">
            <v>1901.4414797500201</v>
          </cell>
          <cell r="K693">
            <v>1208224</v>
          </cell>
          <cell r="L693" t="str">
            <v>VD02</v>
          </cell>
          <cell r="M693">
            <v>0.23400000000000001</v>
          </cell>
          <cell r="N693">
            <v>0.254</v>
          </cell>
          <cell r="O693">
            <v>0.88800000000000001</v>
          </cell>
          <cell r="P693">
            <v>1.4E-2</v>
          </cell>
          <cell r="Q693">
            <v>2.1199999999999999E-3</v>
          </cell>
          <cell r="R693">
            <v>0.48399999999999999</v>
          </cell>
          <cell r="S693">
            <v>0.50800000000000001</v>
          </cell>
          <cell r="T693">
            <v>2.7900000000000001E-2</v>
          </cell>
        </row>
        <row r="694">
          <cell r="F694">
            <v>1208112</v>
          </cell>
          <cell r="G694" t="str">
            <v>FactorKH.Temp</v>
          </cell>
          <cell r="H694">
            <v>1906.6001952192601</v>
          </cell>
          <cell r="K694">
            <v>1208225</v>
          </cell>
          <cell r="L694" t="str">
            <v>VD03</v>
          </cell>
          <cell r="M694">
            <v>0.122</v>
          </cell>
          <cell r="N694">
            <v>0.22</v>
          </cell>
          <cell r="O694">
            <v>1.1100000000000001</v>
          </cell>
          <cell r="P694">
            <v>9.1999999999999998E-3</v>
          </cell>
          <cell r="Q694">
            <v>6.3400000000000001E-3</v>
          </cell>
          <cell r="R694">
            <v>0.154</v>
          </cell>
          <cell r="S694">
            <v>0.44600000000000001</v>
          </cell>
          <cell r="T694">
            <v>4.2700000000000002E-2</v>
          </cell>
        </row>
        <row r="695">
          <cell r="F695">
            <v>1208113</v>
          </cell>
          <cell r="G695" t="str">
            <v>FactorKH.Temp</v>
          </cell>
          <cell r="H695">
            <v>1893.4847309325301</v>
          </cell>
          <cell r="K695">
            <v>1208226</v>
          </cell>
          <cell r="L695" t="str">
            <v>VD03</v>
          </cell>
          <cell r="M695">
            <v>0.32200000000000001</v>
          </cell>
          <cell r="N695">
            <v>0.313</v>
          </cell>
          <cell r="O695">
            <v>0.59199999999999997</v>
          </cell>
          <cell r="P695">
            <v>5.1000000000000004E-3</v>
          </cell>
          <cell r="Q695">
            <v>2.31E-3</v>
          </cell>
          <cell r="R695">
            <v>1.04</v>
          </cell>
          <cell r="S695">
            <v>0.20699999999999999</v>
          </cell>
          <cell r="T695">
            <v>3.1199999999999999E-2</v>
          </cell>
        </row>
        <row r="696">
          <cell r="F696">
            <v>1208113</v>
          </cell>
          <cell r="G696" t="str">
            <v>FactorKH.Temp</v>
          </cell>
          <cell r="H696">
            <v>1908.96181175272</v>
          </cell>
          <cell r="K696">
            <v>1208227</v>
          </cell>
          <cell r="L696" t="str">
            <v>VD03</v>
          </cell>
          <cell r="M696">
            <v>0.42499999999999999</v>
          </cell>
          <cell r="N696">
            <v>0.311</v>
          </cell>
          <cell r="O696">
            <v>0.87</v>
          </cell>
          <cell r="P696">
            <v>1.12E-2</v>
          </cell>
          <cell r="Q696">
            <v>1.1299999999999999E-3</v>
          </cell>
          <cell r="R696">
            <v>1.08</v>
          </cell>
          <cell r="S696">
            <v>0.14699999999999999</v>
          </cell>
          <cell r="T696">
            <v>3.3300000000000003E-2</v>
          </cell>
        </row>
        <row r="697">
          <cell r="F697">
            <v>1208114</v>
          </cell>
          <cell r="G697" t="str">
            <v>FactorKH.Temp</v>
          </cell>
          <cell r="H697">
            <v>1875.08821764299</v>
          </cell>
          <cell r="K697">
            <v>1208228</v>
          </cell>
          <cell r="L697" t="str">
            <v>VD02</v>
          </cell>
          <cell r="M697">
            <v>0.215</v>
          </cell>
          <cell r="N697">
            <v>0.26900000000000002</v>
          </cell>
          <cell r="O697">
            <v>0.83399999999999996</v>
          </cell>
          <cell r="P697">
            <v>7.4999999999999997E-3</v>
          </cell>
          <cell r="Q697">
            <v>6.29E-4</v>
          </cell>
          <cell r="R697">
            <v>0.57299999999999995</v>
          </cell>
          <cell r="S697">
            <v>0.55800000000000005</v>
          </cell>
          <cell r="T697">
            <v>3.1300000000000001E-2</v>
          </cell>
        </row>
        <row r="698">
          <cell r="F698">
            <v>1208114</v>
          </cell>
          <cell r="G698" t="str">
            <v>FactorKH.Temp</v>
          </cell>
          <cell r="H698">
            <v>1875.08821764299</v>
          </cell>
          <cell r="K698">
            <v>1208229</v>
          </cell>
          <cell r="L698" t="str">
            <v>VD02</v>
          </cell>
          <cell r="M698">
            <v>0.41899999999999998</v>
          </cell>
          <cell r="N698">
            <v>0.28399999999999997</v>
          </cell>
          <cell r="O698">
            <v>0.86799999999999999</v>
          </cell>
          <cell r="P698">
            <v>8.6E-3</v>
          </cell>
          <cell r="Q698">
            <v>3.97E-4</v>
          </cell>
          <cell r="R698">
            <v>1.06</v>
          </cell>
          <cell r="S698">
            <v>0.192</v>
          </cell>
          <cell r="T698">
            <v>3.4200000000000001E-2</v>
          </cell>
        </row>
        <row r="699">
          <cell r="F699">
            <v>1208115</v>
          </cell>
          <cell r="G699" t="str">
            <v>FactorKH.Temp</v>
          </cell>
          <cell r="H699">
            <v>1859.8485412549201</v>
          </cell>
          <cell r="K699">
            <v>1208230</v>
          </cell>
          <cell r="L699" t="str">
            <v>VD03</v>
          </cell>
          <cell r="M699">
            <v>0.317</v>
          </cell>
          <cell r="N699">
            <v>0.24199999999999999</v>
          </cell>
          <cell r="O699">
            <v>0.98499999999999999</v>
          </cell>
          <cell r="P699">
            <v>8.8000000000000005E-3</v>
          </cell>
          <cell r="Q699">
            <v>8.4899999999999993E-3</v>
          </cell>
          <cell r="R699">
            <v>0.91600000000000004</v>
          </cell>
          <cell r="S699">
            <v>1.7</v>
          </cell>
          <cell r="T699">
            <v>2.01E-2</v>
          </cell>
        </row>
        <row r="700">
          <cell r="F700">
            <v>1208115</v>
          </cell>
          <cell r="G700" t="str">
            <v>FactorKH.Temp</v>
          </cell>
          <cell r="H700">
            <v>1859.8485412549201</v>
          </cell>
          <cell r="K700">
            <v>1208231</v>
          </cell>
          <cell r="L700" t="str">
            <v>VD02</v>
          </cell>
          <cell r="M700">
            <v>0.40899999999999997</v>
          </cell>
          <cell r="N700">
            <v>0.161</v>
          </cell>
          <cell r="O700">
            <v>0.92200000000000004</v>
          </cell>
          <cell r="P700">
            <v>7.9000000000000008E-3</v>
          </cell>
          <cell r="Q700">
            <v>7.8299999999999995E-4</v>
          </cell>
          <cell r="R700">
            <v>0.96599999999999997</v>
          </cell>
          <cell r="S700">
            <v>0.19700000000000001</v>
          </cell>
          <cell r="T700">
            <v>3.3300000000000003E-2</v>
          </cell>
        </row>
        <row r="701">
          <cell r="F701">
            <v>1208116</v>
          </cell>
          <cell r="G701" t="str">
            <v>FactorKH.Temp</v>
          </cell>
          <cell r="H701">
            <v>1893.67221407496</v>
          </cell>
          <cell r="K701">
            <v>1208232</v>
          </cell>
          <cell r="L701" t="str">
            <v>VD03</v>
          </cell>
          <cell r="M701">
            <v>0.32200000000000001</v>
          </cell>
          <cell r="N701">
            <v>0.28499999999999998</v>
          </cell>
          <cell r="O701">
            <v>0.60399999999999998</v>
          </cell>
          <cell r="P701">
            <v>5.7000000000000002E-3</v>
          </cell>
          <cell r="Q701">
            <v>1.15E-3</v>
          </cell>
          <cell r="R701">
            <v>1.08</v>
          </cell>
          <cell r="S701">
            <v>0.23499999999999999</v>
          </cell>
          <cell r="T701">
            <v>2.2100000000000002E-2</v>
          </cell>
        </row>
        <row r="702">
          <cell r="F702">
            <v>1208117</v>
          </cell>
          <cell r="G702" t="str">
            <v>FactorKH.Temp</v>
          </cell>
          <cell r="H702">
            <v>1886.3768461959</v>
          </cell>
          <cell r="K702">
            <v>1208233</v>
          </cell>
          <cell r="L702" t="str">
            <v>VD02</v>
          </cell>
          <cell r="M702">
            <v>0.32300000000000001</v>
          </cell>
          <cell r="N702">
            <v>0.21</v>
          </cell>
          <cell r="O702">
            <v>0.95699999999999996</v>
          </cell>
          <cell r="P702">
            <v>8.3000000000000001E-3</v>
          </cell>
          <cell r="Q702">
            <v>7.92E-3</v>
          </cell>
          <cell r="R702">
            <v>0.93100000000000005</v>
          </cell>
          <cell r="S702">
            <v>1.71</v>
          </cell>
          <cell r="T702">
            <v>2.9399999999999999E-2</v>
          </cell>
        </row>
        <row r="703">
          <cell r="F703">
            <v>1208117</v>
          </cell>
          <cell r="G703" t="str">
            <v>FactorKH.Temp</v>
          </cell>
          <cell r="H703">
            <v>1886.3768461959</v>
          </cell>
          <cell r="K703">
            <v>1208234</v>
          </cell>
          <cell r="L703" t="str">
            <v>VD02</v>
          </cell>
          <cell r="M703">
            <v>0.41</v>
          </cell>
          <cell r="N703">
            <v>0.14299999999999999</v>
          </cell>
          <cell r="O703">
            <v>0.86699999999999999</v>
          </cell>
          <cell r="P703">
            <v>9.1000000000000004E-3</v>
          </cell>
          <cell r="Q703">
            <v>8.9800000000000004E-4</v>
          </cell>
          <cell r="R703">
            <v>0.98599999999999999</v>
          </cell>
          <cell r="S703">
            <v>0.23200000000000001</v>
          </cell>
          <cell r="T703">
            <v>2.3900000000000001E-2</v>
          </cell>
        </row>
        <row r="704">
          <cell r="F704">
            <v>1208118</v>
          </cell>
          <cell r="G704" t="str">
            <v>FactorKH.Temp</v>
          </cell>
          <cell r="H704">
            <v>1887.19333846779</v>
          </cell>
          <cell r="K704">
            <v>1208235</v>
          </cell>
          <cell r="L704" t="str">
            <v>VD02</v>
          </cell>
          <cell r="M704">
            <v>0.18</v>
          </cell>
          <cell r="N704">
            <v>0.16700000000000001</v>
          </cell>
          <cell r="O704">
            <v>0.65600000000000003</v>
          </cell>
          <cell r="P704">
            <v>6.3E-3</v>
          </cell>
          <cell r="Q704">
            <v>1.24E-3</v>
          </cell>
          <cell r="R704">
            <v>0.2</v>
          </cell>
          <cell r="S704">
            <v>0.17100000000000001</v>
          </cell>
          <cell r="T704">
            <v>2.46E-2</v>
          </cell>
        </row>
        <row r="705">
          <cell r="F705">
            <v>1208119</v>
          </cell>
          <cell r="G705" t="str">
            <v>FactorKH.Temp</v>
          </cell>
          <cell r="H705">
            <v>1853.3151284221599</v>
          </cell>
          <cell r="K705">
            <v>1208236</v>
          </cell>
          <cell r="L705" t="str">
            <v>VD02</v>
          </cell>
          <cell r="M705">
            <v>0.45700000000000002</v>
          </cell>
          <cell r="N705">
            <v>0.22900000000000001</v>
          </cell>
          <cell r="O705">
            <v>0.64300000000000002</v>
          </cell>
          <cell r="P705">
            <v>8.3999999999999995E-3</v>
          </cell>
          <cell r="Q705">
            <v>1.5499999999999999E-3</v>
          </cell>
          <cell r="R705">
            <v>0.20399999999999999</v>
          </cell>
          <cell r="S705">
            <v>0.128</v>
          </cell>
          <cell r="T705">
            <v>2.52E-2</v>
          </cell>
        </row>
        <row r="706">
          <cell r="F706">
            <v>1208120</v>
          </cell>
          <cell r="G706" t="str">
            <v>FactorKH.Temp</v>
          </cell>
          <cell r="H706">
            <v>1857.9236326712501</v>
          </cell>
          <cell r="K706">
            <v>1208237</v>
          </cell>
          <cell r="L706" t="str">
            <v>VD02</v>
          </cell>
          <cell r="M706">
            <v>0.17899999999999999</v>
          </cell>
          <cell r="N706">
            <v>0.20699999999999999</v>
          </cell>
          <cell r="O706">
            <v>0.41299999999999998</v>
          </cell>
          <cell r="P706">
            <v>8.3999999999999995E-3</v>
          </cell>
          <cell r="Q706">
            <v>1.38E-2</v>
          </cell>
          <cell r="R706">
            <v>0.214</v>
          </cell>
          <cell r="S706">
            <v>0.65800000000000003</v>
          </cell>
          <cell r="T706">
            <v>2.8400000000000002E-2</v>
          </cell>
        </row>
        <row r="707">
          <cell r="F707">
            <v>1208121</v>
          </cell>
          <cell r="G707" t="str">
            <v>FactorKH.Temp</v>
          </cell>
          <cell r="H707">
            <v>1880.1726942391799</v>
          </cell>
          <cell r="K707">
            <v>1208238</v>
          </cell>
          <cell r="L707" t="str">
            <v>VD03</v>
          </cell>
          <cell r="M707">
            <v>0.11799999999999999</v>
          </cell>
          <cell r="N707">
            <v>0.192</v>
          </cell>
          <cell r="O707">
            <v>1.1100000000000001</v>
          </cell>
          <cell r="P707">
            <v>9.7999999999999997E-3</v>
          </cell>
          <cell r="Q707">
            <v>5.13E-3</v>
          </cell>
          <cell r="R707">
            <v>0.20200000000000001</v>
          </cell>
          <cell r="S707">
            <v>0.32800000000000001</v>
          </cell>
          <cell r="T707">
            <v>2.64E-2</v>
          </cell>
        </row>
        <row r="708">
          <cell r="F708">
            <v>1208122</v>
          </cell>
          <cell r="G708" t="str">
            <v>FactorKH.Temp</v>
          </cell>
          <cell r="H708">
            <v>1872.5506472032</v>
          </cell>
          <cell r="K708">
            <v>1208239</v>
          </cell>
          <cell r="L708" t="str">
            <v>VD02</v>
          </cell>
          <cell r="M708">
            <v>0.21099999999999999</v>
          </cell>
          <cell r="N708">
            <v>0.186</v>
          </cell>
          <cell r="O708">
            <v>0.98299999999999998</v>
          </cell>
          <cell r="P708">
            <v>1.0699999999999999E-2</v>
          </cell>
          <cell r="Q708">
            <v>1.6799999999999999E-2</v>
          </cell>
          <cell r="R708">
            <v>0.191</v>
          </cell>
          <cell r="S708">
            <v>0.214</v>
          </cell>
          <cell r="T708">
            <v>2.93E-2</v>
          </cell>
        </row>
        <row r="709">
          <cell r="F709">
            <v>1208123</v>
          </cell>
          <cell r="G709" t="str">
            <v>FactorKH.Temp</v>
          </cell>
          <cell r="H709">
            <v>1872.3697000295799</v>
          </cell>
          <cell r="K709">
            <v>1208240</v>
          </cell>
          <cell r="L709" t="str">
            <v>VD03</v>
          </cell>
          <cell r="M709">
            <v>0.15</v>
          </cell>
          <cell r="N709">
            <v>0.16500000000000001</v>
          </cell>
          <cell r="O709">
            <v>1.23</v>
          </cell>
          <cell r="P709">
            <v>9.5999999999999992E-3</v>
          </cell>
          <cell r="Q709">
            <v>9.9099999999999991E-4</v>
          </cell>
          <cell r="R709">
            <v>0.125</v>
          </cell>
          <cell r="S709">
            <v>0.13</v>
          </cell>
          <cell r="T709">
            <v>3.2500000000000001E-2</v>
          </cell>
        </row>
        <row r="710">
          <cell r="F710">
            <v>1208124</v>
          </cell>
          <cell r="G710" t="str">
            <v>FactorKH.Temp</v>
          </cell>
          <cell r="H710">
            <v>1860.10415833517</v>
          </cell>
          <cell r="K710">
            <v>1208241</v>
          </cell>
          <cell r="L710" t="str">
            <v>VD05</v>
          </cell>
          <cell r="M710">
            <v>0.112</v>
          </cell>
          <cell r="N710">
            <v>0.17199999999999999</v>
          </cell>
          <cell r="O710">
            <v>1.1100000000000001</v>
          </cell>
          <cell r="P710">
            <v>8.8000000000000005E-3</v>
          </cell>
          <cell r="Q710">
            <v>5.1799999999999997E-3</v>
          </cell>
          <cell r="R710">
            <v>0.248</v>
          </cell>
          <cell r="S710">
            <v>0.4</v>
          </cell>
          <cell r="T710">
            <v>1.9699999999999999E-2</v>
          </cell>
        </row>
        <row r="711">
          <cell r="F711">
            <v>1208125</v>
          </cell>
          <cell r="G711" t="str">
            <v>FactorKH.Temp</v>
          </cell>
          <cell r="H711">
            <v>1894.29158523108</v>
          </cell>
          <cell r="K711">
            <v>1208242</v>
          </cell>
          <cell r="L711" t="str">
            <v>VD04</v>
          </cell>
          <cell r="M711">
            <v>0.114</v>
          </cell>
          <cell r="N711">
            <v>0.159</v>
          </cell>
          <cell r="O711">
            <v>1.1000000000000001</v>
          </cell>
          <cell r="P711">
            <v>1.04E-2</v>
          </cell>
          <cell r="Q711">
            <v>6.9699999999999996E-3</v>
          </cell>
          <cell r="R711">
            <v>0.216</v>
          </cell>
          <cell r="S711">
            <v>0.48299999999999998</v>
          </cell>
          <cell r="T711">
            <v>2.8199999999999999E-2</v>
          </cell>
        </row>
        <row r="712">
          <cell r="F712">
            <v>1208126</v>
          </cell>
          <cell r="G712" t="str">
            <v>FactorKH.Temp</v>
          </cell>
          <cell r="H712">
            <v>1887.6996330448601</v>
          </cell>
          <cell r="K712">
            <v>1208243</v>
          </cell>
          <cell r="L712" t="str">
            <v>VD02</v>
          </cell>
          <cell r="M712">
            <v>0.188</v>
          </cell>
          <cell r="N712">
            <v>0.152</v>
          </cell>
          <cell r="O712">
            <v>0.435</v>
          </cell>
          <cell r="P712">
            <v>1.0699999999999999E-2</v>
          </cell>
          <cell r="Q712">
            <v>1.54E-2</v>
          </cell>
          <cell r="R712">
            <v>0.25600000000000001</v>
          </cell>
          <cell r="S712">
            <v>0.61699999999999999</v>
          </cell>
          <cell r="T712">
            <v>2.4799999999999999E-2</v>
          </cell>
        </row>
        <row r="713">
          <cell r="F713">
            <v>1208127</v>
          </cell>
          <cell r="G713" t="str">
            <v>FactorKH.Temp</v>
          </cell>
          <cell r="H713">
            <v>1880.9179476397201</v>
          </cell>
          <cell r="K713">
            <v>1208244</v>
          </cell>
          <cell r="L713" t="str">
            <v>VD02</v>
          </cell>
          <cell r="M713">
            <v>0.12</v>
          </cell>
          <cell r="N713">
            <v>0.183</v>
          </cell>
          <cell r="O713">
            <v>1.1000000000000001</v>
          </cell>
          <cell r="P713">
            <v>9.1999999999999998E-3</v>
          </cell>
          <cell r="Q713">
            <v>5.5500000000000002E-3</v>
          </cell>
          <cell r="R713">
            <v>0.14000000000000001</v>
          </cell>
          <cell r="S713">
            <v>0.3</v>
          </cell>
          <cell r="T713">
            <v>2.53E-2</v>
          </cell>
        </row>
        <row r="714">
          <cell r="F714">
            <v>1208128</v>
          </cell>
          <cell r="G714" t="str">
            <v>FactorKH.Temp</v>
          </cell>
          <cell r="H714">
            <v>1879.3002051006699</v>
          </cell>
          <cell r="K714">
            <v>1208245</v>
          </cell>
          <cell r="L714" t="str">
            <v>VD02</v>
          </cell>
          <cell r="M714">
            <v>0.46300000000000002</v>
          </cell>
          <cell r="N714">
            <v>0.20300000000000001</v>
          </cell>
          <cell r="O714">
            <v>0.61599999999999999</v>
          </cell>
          <cell r="P714">
            <v>7.4999999999999997E-3</v>
          </cell>
          <cell r="Q714">
            <v>8.6399999999999997E-4</v>
          </cell>
          <cell r="R714">
            <v>0.20799999999999999</v>
          </cell>
          <cell r="S714">
            <v>0.215</v>
          </cell>
          <cell r="T714">
            <v>2.41E-2</v>
          </cell>
        </row>
        <row r="715">
          <cell r="F715">
            <v>1208129</v>
          </cell>
          <cell r="G715" t="str">
            <v>FactorKH.Temp</v>
          </cell>
          <cell r="H715">
            <v>1879.3894098370799</v>
          </cell>
          <cell r="K715">
            <v>1208246</v>
          </cell>
          <cell r="L715" t="str">
            <v>VD03</v>
          </cell>
          <cell r="M715">
            <v>0.31900000000000001</v>
          </cell>
          <cell r="N715">
            <v>0.27900000000000003</v>
          </cell>
          <cell r="O715">
            <v>0.57699999999999996</v>
          </cell>
          <cell r="P715">
            <v>6.7000000000000002E-3</v>
          </cell>
          <cell r="Q715">
            <v>1.15E-3</v>
          </cell>
          <cell r="R715">
            <v>1.05</v>
          </cell>
          <cell r="S715">
            <v>0.247</v>
          </cell>
          <cell r="T715">
            <v>2.7099999999999999E-2</v>
          </cell>
        </row>
        <row r="716">
          <cell r="F716">
            <v>1208130</v>
          </cell>
          <cell r="G716" t="str">
            <v>FactorKH.Temp</v>
          </cell>
          <cell r="H716">
            <v>1870.3995738711601</v>
          </cell>
          <cell r="K716">
            <v>1208247</v>
          </cell>
          <cell r="L716" t="str">
            <v>VD03</v>
          </cell>
          <cell r="M716">
            <v>0.32200000000000001</v>
          </cell>
          <cell r="N716">
            <v>0.28299999999999997</v>
          </cell>
          <cell r="O716">
            <v>0.59599999999999997</v>
          </cell>
          <cell r="P716">
            <v>6.1999999999999998E-3</v>
          </cell>
          <cell r="Q716">
            <v>1.0200000000000001E-3</v>
          </cell>
          <cell r="R716">
            <v>1.07</v>
          </cell>
          <cell r="S716">
            <v>0.252</v>
          </cell>
          <cell r="T716">
            <v>0.02</v>
          </cell>
        </row>
        <row r="717">
          <cell r="F717">
            <v>1208131</v>
          </cell>
          <cell r="G717" t="str">
            <v>FactorKH.Temp</v>
          </cell>
          <cell r="H717">
            <v>1891.6162831797701</v>
          </cell>
          <cell r="K717">
            <v>1208248</v>
          </cell>
          <cell r="L717" t="str">
            <v>VD11</v>
          </cell>
          <cell r="M717">
            <v>0.40600000000000003</v>
          </cell>
          <cell r="N717">
            <v>0.19500000000000001</v>
          </cell>
          <cell r="O717">
            <v>0.81100000000000005</v>
          </cell>
          <cell r="P717">
            <v>1.15E-2</v>
          </cell>
          <cell r="Q717">
            <v>9.7099999999999997E-4</v>
          </cell>
          <cell r="R717">
            <v>0.999</v>
          </cell>
          <cell r="S717">
            <v>0.19500000000000001</v>
          </cell>
          <cell r="T717">
            <v>3.9899999999999998E-2</v>
          </cell>
        </row>
        <row r="718">
          <cell r="F718">
            <v>1208131</v>
          </cell>
          <cell r="G718" t="str">
            <v>FactorKH.Temp</v>
          </cell>
          <cell r="H718">
            <v>1891.6162831797701</v>
          </cell>
          <cell r="K718">
            <v>1208249</v>
          </cell>
          <cell r="L718" t="str">
            <v>VD04</v>
          </cell>
          <cell r="M718">
            <v>0.32100000000000001</v>
          </cell>
          <cell r="N718">
            <v>0.28599999999999998</v>
          </cell>
          <cell r="O718">
            <v>0.58599999999999997</v>
          </cell>
          <cell r="P718">
            <v>8.6999999999999994E-3</v>
          </cell>
          <cell r="Q718">
            <v>7.8200000000000003E-4</v>
          </cell>
          <cell r="R718">
            <v>1.0900000000000001</v>
          </cell>
          <cell r="S718">
            <v>0.23</v>
          </cell>
          <cell r="T718">
            <v>2.53E-2</v>
          </cell>
        </row>
        <row r="719">
          <cell r="F719">
            <v>1208132</v>
          </cell>
          <cell r="G719" t="str">
            <v>FactorKH.Temp</v>
          </cell>
          <cell r="H719">
            <v>1876.70529716279</v>
          </cell>
          <cell r="K719">
            <v>1208250</v>
          </cell>
          <cell r="L719" t="str">
            <v>VD02</v>
          </cell>
          <cell r="M719">
            <v>0.41199999999999998</v>
          </cell>
          <cell r="N719">
            <v>0.314</v>
          </cell>
          <cell r="O719">
            <v>0.86399999999999999</v>
          </cell>
          <cell r="P719">
            <v>1.2500000000000001E-2</v>
          </cell>
          <cell r="Q719">
            <v>9.8900000000000008E-4</v>
          </cell>
          <cell r="R719">
            <v>1.06</v>
          </cell>
          <cell r="S719">
            <v>0.185</v>
          </cell>
          <cell r="T719">
            <v>2.5499999999999998E-2</v>
          </cell>
        </row>
        <row r="720">
          <cell r="F720">
            <v>1208133</v>
          </cell>
          <cell r="G720" t="str">
            <v>FactorKH.Temp</v>
          </cell>
          <cell r="H720">
            <v>1895.5119007906101</v>
          </cell>
          <cell r="K720">
            <v>1208251</v>
          </cell>
          <cell r="L720" t="str">
            <v>VD02</v>
          </cell>
          <cell r="M720">
            <v>0.42099999999999999</v>
          </cell>
          <cell r="N720">
            <v>0.28699999999999998</v>
          </cell>
          <cell r="O720">
            <v>0.78200000000000003</v>
          </cell>
          <cell r="P720">
            <v>1.06E-2</v>
          </cell>
          <cell r="Q720">
            <v>8.7200000000000003E-3</v>
          </cell>
          <cell r="R720">
            <v>0.86499999999999999</v>
          </cell>
          <cell r="S720">
            <v>1.72</v>
          </cell>
          <cell r="T720">
            <v>2.3099999999999999E-2</v>
          </cell>
        </row>
        <row r="721">
          <cell r="F721">
            <v>1208133</v>
          </cell>
          <cell r="G721" t="str">
            <v>FactorKH.Temp</v>
          </cell>
          <cell r="H721">
            <v>1904.2511718365499</v>
          </cell>
          <cell r="K721">
            <v>1208252</v>
          </cell>
          <cell r="L721" t="str">
            <v>VD03</v>
          </cell>
          <cell r="M721">
            <v>0.108</v>
          </cell>
          <cell r="N721">
            <v>0.187</v>
          </cell>
          <cell r="O721">
            <v>0.69899999999999995</v>
          </cell>
          <cell r="P721">
            <v>2.5000000000000001E-2</v>
          </cell>
          <cell r="Q721">
            <v>4.1599999999999996E-3</v>
          </cell>
          <cell r="R721">
            <v>12.07</v>
          </cell>
          <cell r="S721">
            <v>0.35299999999999998</v>
          </cell>
          <cell r="T721">
            <v>1.7000000000000001E-2</v>
          </cell>
        </row>
        <row r="722">
          <cell r="F722">
            <v>1208134</v>
          </cell>
          <cell r="G722" t="str">
            <v>FactorKH.Temp</v>
          </cell>
          <cell r="H722">
            <v>1919.5937968969599</v>
          </cell>
          <cell r="K722">
            <v>1208253</v>
          </cell>
          <cell r="L722" t="str">
            <v>VD05</v>
          </cell>
          <cell r="M722">
            <v>3.95E-2</v>
          </cell>
          <cell r="N722">
            <v>0.27200000000000002</v>
          </cell>
          <cell r="O722">
            <v>1.33</v>
          </cell>
          <cell r="P722">
            <v>3.49E-2</v>
          </cell>
          <cell r="Q722">
            <v>5.7099999999999998E-3</v>
          </cell>
          <cell r="R722">
            <v>17.43</v>
          </cell>
          <cell r="S722">
            <v>9.0500000000000007</v>
          </cell>
          <cell r="T722">
            <v>1.0800000000000001E-2</v>
          </cell>
        </row>
        <row r="723">
          <cell r="F723">
            <v>1208135</v>
          </cell>
          <cell r="G723" t="str">
            <v>FactorKH.Temp</v>
          </cell>
          <cell r="H723">
            <v>1901.1088168942799</v>
          </cell>
          <cell r="K723">
            <v>1208254</v>
          </cell>
          <cell r="L723" t="str">
            <v>VD06</v>
          </cell>
          <cell r="M723">
            <v>4.1599999999999998E-2</v>
          </cell>
          <cell r="N723">
            <v>0.32700000000000001</v>
          </cell>
          <cell r="O723">
            <v>1.36</v>
          </cell>
          <cell r="P723">
            <v>3.5499999999999997E-2</v>
          </cell>
          <cell r="Q723">
            <v>2.64E-3</v>
          </cell>
          <cell r="R723">
            <v>17.29</v>
          </cell>
          <cell r="S723">
            <v>9.01</v>
          </cell>
          <cell r="T723">
            <v>1.5299999999999999E-2</v>
          </cell>
        </row>
        <row r="724">
          <cell r="F724">
            <v>1208136</v>
          </cell>
          <cell r="G724" t="str">
            <v>FactorKH.Temp</v>
          </cell>
          <cell r="H724">
            <v>1862.98254648382</v>
          </cell>
          <cell r="K724">
            <v>1208255</v>
          </cell>
          <cell r="L724" t="str">
            <v>VD06</v>
          </cell>
          <cell r="M724">
            <v>2.7799999999999998E-2</v>
          </cell>
          <cell r="N724">
            <v>0.27500000000000002</v>
          </cell>
          <cell r="O724">
            <v>1.4</v>
          </cell>
          <cell r="P724">
            <v>3.2000000000000001E-2</v>
          </cell>
          <cell r="Q724">
            <v>3.1199999999999999E-3</v>
          </cell>
          <cell r="R724">
            <v>16.78</v>
          </cell>
          <cell r="S724">
            <v>10.01</v>
          </cell>
          <cell r="T724">
            <v>4.1999999999999997E-3</v>
          </cell>
        </row>
        <row r="725">
          <cell r="F725">
            <v>1208137</v>
          </cell>
          <cell r="G725" t="str">
            <v>FactorKH.Temp</v>
          </cell>
          <cell r="H725">
            <v>1847.3342976605099</v>
          </cell>
          <cell r="K725">
            <v>1208256</v>
          </cell>
          <cell r="L725" t="str">
            <v>VD05</v>
          </cell>
          <cell r="M725">
            <v>2.6700000000000002E-2</v>
          </cell>
          <cell r="N725">
            <v>0.21099999999999999</v>
          </cell>
          <cell r="O725">
            <v>1.41</v>
          </cell>
          <cell r="P725">
            <v>3.2800000000000003E-2</v>
          </cell>
          <cell r="Q725">
            <v>3.7599999999999999E-3</v>
          </cell>
          <cell r="R725">
            <v>18.37</v>
          </cell>
          <cell r="S725">
            <v>8.91</v>
          </cell>
          <cell r="T725">
            <v>9.7000000000000003E-3</v>
          </cell>
        </row>
        <row r="726">
          <cell r="F726">
            <v>1208138</v>
          </cell>
          <cell r="G726" t="str">
            <v>FactorKH.Temp</v>
          </cell>
          <cell r="H726">
            <v>1861.4025790186199</v>
          </cell>
          <cell r="K726">
            <v>1208257</v>
          </cell>
          <cell r="L726" t="str">
            <v>VD04</v>
          </cell>
          <cell r="M726">
            <v>0.41199999999999998</v>
          </cell>
          <cell r="N726">
            <v>0.18099999999999999</v>
          </cell>
          <cell r="O726">
            <v>0.76700000000000002</v>
          </cell>
          <cell r="P726">
            <v>1.0699999999999999E-2</v>
          </cell>
          <cell r="Q726">
            <v>1.7899999999999999E-2</v>
          </cell>
          <cell r="R726">
            <v>0.83799999999999997</v>
          </cell>
          <cell r="S726">
            <v>1.73</v>
          </cell>
          <cell r="T726">
            <v>1.9E-2</v>
          </cell>
        </row>
        <row r="727">
          <cell r="F727">
            <v>1208139</v>
          </cell>
          <cell r="G727" t="str">
            <v>FactorKH.Temp</v>
          </cell>
          <cell r="H727">
            <v>1884.3389609774899</v>
          </cell>
          <cell r="K727">
            <v>1208258</v>
          </cell>
          <cell r="L727" t="str">
            <v>VD02</v>
          </cell>
          <cell r="M727">
            <v>0.41</v>
          </cell>
          <cell r="N727">
            <v>0.27600000000000002</v>
          </cell>
          <cell r="O727">
            <v>0.77700000000000002</v>
          </cell>
          <cell r="P727">
            <v>8.6999999999999994E-3</v>
          </cell>
          <cell r="Q727">
            <v>9.4400000000000005E-3</v>
          </cell>
          <cell r="R727">
            <v>0.88500000000000001</v>
          </cell>
          <cell r="S727">
            <v>1.67</v>
          </cell>
          <cell r="T727">
            <v>3.1E-2</v>
          </cell>
        </row>
        <row r="728">
          <cell r="F728">
            <v>1208140</v>
          </cell>
          <cell r="G728" t="str">
            <v>FactorKH.Temp</v>
          </cell>
          <cell r="H728">
            <v>1828.3328337962801</v>
          </cell>
          <cell r="K728">
            <v>1208259</v>
          </cell>
          <cell r="L728" t="str">
            <v>VD02</v>
          </cell>
          <cell r="M728">
            <v>0.40799999999999997</v>
          </cell>
          <cell r="N728">
            <v>0.23100000000000001</v>
          </cell>
          <cell r="O728">
            <v>0.747</v>
          </cell>
          <cell r="P728">
            <v>7.7999999999999996E-3</v>
          </cell>
          <cell r="Q728">
            <v>6.9100000000000003E-3</v>
          </cell>
          <cell r="R728">
            <v>0.875</v>
          </cell>
          <cell r="S728">
            <v>1.69</v>
          </cell>
          <cell r="T728">
            <v>2.8199999999999999E-2</v>
          </cell>
        </row>
        <row r="729">
          <cell r="F729">
            <v>1208140</v>
          </cell>
          <cell r="G729" t="str">
            <v>FactorKH.Temp</v>
          </cell>
          <cell r="H729">
            <v>1828.3328337962801</v>
          </cell>
          <cell r="K729">
            <v>1208260</v>
          </cell>
          <cell r="L729" t="str">
            <v>VD02</v>
          </cell>
          <cell r="M729">
            <v>0.433</v>
          </cell>
          <cell r="N729">
            <v>0.16200000000000001</v>
          </cell>
          <cell r="O729">
            <v>0.72199999999999998</v>
          </cell>
          <cell r="P729">
            <v>9.7999999999999997E-3</v>
          </cell>
          <cell r="Q729">
            <v>1.57E-3</v>
          </cell>
          <cell r="R729">
            <v>1.1299999999999999</v>
          </cell>
          <cell r="S729">
            <v>0.20699999999999999</v>
          </cell>
          <cell r="T729">
            <v>2.64E-2</v>
          </cell>
        </row>
        <row r="730">
          <cell r="F730">
            <v>1208140</v>
          </cell>
          <cell r="G730" t="str">
            <v>FactorKH.Temp</v>
          </cell>
          <cell r="H730">
            <v>1806.97254314009</v>
          </cell>
          <cell r="K730">
            <v>1208261</v>
          </cell>
          <cell r="L730" t="str">
            <v>VD02</v>
          </cell>
          <cell r="M730">
            <v>0.41799999999999998</v>
          </cell>
          <cell r="N730">
            <v>0.20499999999999999</v>
          </cell>
          <cell r="O730">
            <v>0.86899999999999999</v>
          </cell>
          <cell r="P730">
            <v>0.01</v>
          </cell>
          <cell r="Q730">
            <v>4.8299999999999998E-4</v>
          </cell>
          <cell r="R730">
            <v>0.94799999999999995</v>
          </cell>
          <cell r="S730">
            <v>0.16800000000000001</v>
          </cell>
          <cell r="T730">
            <v>2.58E-2</v>
          </cell>
        </row>
        <row r="731">
          <cell r="F731">
            <v>1208141</v>
          </cell>
          <cell r="G731" t="str">
            <v>FactorKH.Temp</v>
          </cell>
          <cell r="H731">
            <v>1854.364764726</v>
          </cell>
          <cell r="K731">
            <v>1208262</v>
          </cell>
          <cell r="L731" t="str">
            <v>VD02</v>
          </cell>
          <cell r="M731">
            <v>0.318</v>
          </cell>
          <cell r="N731">
            <v>0.30399999999999999</v>
          </cell>
          <cell r="O731">
            <v>0.56000000000000005</v>
          </cell>
          <cell r="P731">
            <v>6.6E-3</v>
          </cell>
          <cell r="Q731">
            <v>7.7899999999999996E-4</v>
          </cell>
          <cell r="R731">
            <v>1.07</v>
          </cell>
          <cell r="S731">
            <v>0.23</v>
          </cell>
          <cell r="T731">
            <v>3.4599999999999999E-2</v>
          </cell>
        </row>
        <row r="732">
          <cell r="F732">
            <v>1208142</v>
          </cell>
          <cell r="G732" t="str">
            <v>FactorKH.Temp</v>
          </cell>
          <cell r="H732">
            <v>1885.86045091812</v>
          </cell>
          <cell r="K732">
            <v>1208263</v>
          </cell>
          <cell r="L732" t="str">
            <v>VD02</v>
          </cell>
          <cell r="M732">
            <v>0.41499999999999998</v>
          </cell>
          <cell r="N732">
            <v>0.17699999999999999</v>
          </cell>
          <cell r="O732">
            <v>0.79100000000000004</v>
          </cell>
          <cell r="P732">
            <v>7.3000000000000001E-3</v>
          </cell>
          <cell r="Q732">
            <v>1.44E-2</v>
          </cell>
          <cell r="R732">
            <v>0.86299999999999999</v>
          </cell>
          <cell r="S732">
            <v>1.73</v>
          </cell>
          <cell r="T732">
            <v>2.6499999999999999E-2</v>
          </cell>
        </row>
        <row r="733">
          <cell r="F733">
            <v>1208143</v>
          </cell>
          <cell r="G733" t="str">
            <v>FactorKH.Temp</v>
          </cell>
          <cell r="H733">
            <v>1874.85292526635</v>
          </cell>
          <cell r="K733">
            <v>1208264</v>
          </cell>
          <cell r="L733" t="str">
            <v>VD02</v>
          </cell>
          <cell r="M733">
            <v>0.42299999999999999</v>
          </cell>
          <cell r="N733">
            <v>0.14399999999999999</v>
          </cell>
          <cell r="O733">
            <v>0.84599999999999997</v>
          </cell>
          <cell r="P733">
            <v>1.0800000000000001E-2</v>
          </cell>
          <cell r="Q733">
            <v>1.65E-3</v>
          </cell>
          <cell r="R733">
            <v>0.98499999999999999</v>
          </cell>
          <cell r="S733">
            <v>0.186</v>
          </cell>
          <cell r="T733">
            <v>2.1100000000000001E-2</v>
          </cell>
        </row>
        <row r="734">
          <cell r="F734">
            <v>1208143</v>
          </cell>
          <cell r="G734" t="str">
            <v>FactorKH.Temp</v>
          </cell>
          <cell r="H734">
            <v>1874.85292526635</v>
          </cell>
          <cell r="K734">
            <v>1208265</v>
          </cell>
          <cell r="L734" t="str">
            <v>VD02</v>
          </cell>
          <cell r="M734">
            <v>0.41499999999999998</v>
          </cell>
          <cell r="N734">
            <v>0.25</v>
          </cell>
          <cell r="O734">
            <v>0.85599999999999998</v>
          </cell>
          <cell r="P734">
            <v>1.2800000000000001E-2</v>
          </cell>
          <cell r="Q734">
            <v>8.7500000000000002E-4</v>
          </cell>
          <cell r="R734">
            <v>1.1000000000000001</v>
          </cell>
          <cell r="S734">
            <v>0.13600000000000001</v>
          </cell>
          <cell r="T734">
            <v>2.5700000000000001E-2</v>
          </cell>
        </row>
        <row r="735">
          <cell r="F735">
            <v>1208144</v>
          </cell>
          <cell r="G735" t="str">
            <v>FactorKH.Temp</v>
          </cell>
          <cell r="H735">
            <v>1878.50106077643</v>
          </cell>
          <cell r="K735">
            <v>1208266</v>
          </cell>
          <cell r="L735" t="str">
            <v>VD02</v>
          </cell>
          <cell r="M735">
            <v>0.32</v>
          </cell>
          <cell r="N735">
            <v>0.314</v>
          </cell>
          <cell r="O735">
            <v>0.56699999999999995</v>
          </cell>
          <cell r="P735">
            <v>7.9000000000000008E-3</v>
          </cell>
          <cell r="Q735">
            <v>1.6299999999999999E-3</v>
          </cell>
          <cell r="R735">
            <v>1.05</v>
          </cell>
          <cell r="S735">
            <v>0.20699999999999999</v>
          </cell>
          <cell r="T735">
            <v>3.0200000000000001E-2</v>
          </cell>
        </row>
        <row r="736">
          <cell r="F736">
            <v>1208144</v>
          </cell>
          <cell r="G736" t="str">
            <v>FactorKH.Temp</v>
          </cell>
          <cell r="H736">
            <v>1878.50106077643</v>
          </cell>
          <cell r="K736">
            <v>1208267</v>
          </cell>
          <cell r="L736" t="str">
            <v>VD02</v>
          </cell>
          <cell r="M736">
            <v>0.317</v>
          </cell>
          <cell r="N736">
            <v>0.34100000000000003</v>
          </cell>
          <cell r="O736">
            <v>0.57399999999999995</v>
          </cell>
          <cell r="P736">
            <v>7.3000000000000001E-3</v>
          </cell>
          <cell r="Q736">
            <v>1.23E-3</v>
          </cell>
          <cell r="R736">
            <v>1.08</v>
          </cell>
          <cell r="S736">
            <v>0.22900000000000001</v>
          </cell>
          <cell r="T736">
            <v>2.87E-2</v>
          </cell>
        </row>
        <row r="737">
          <cell r="F737">
            <v>1208144</v>
          </cell>
          <cell r="G737" t="str">
            <v>FactorKH.Temp</v>
          </cell>
          <cell r="H737">
            <v>1894.91739714857</v>
          </cell>
          <cell r="K737">
            <v>1208268</v>
          </cell>
          <cell r="L737" t="str">
            <v>VD02</v>
          </cell>
          <cell r="M737">
            <v>0.41099999999999998</v>
          </cell>
          <cell r="N737">
            <v>0.29499999999999998</v>
          </cell>
          <cell r="O737">
            <v>0.86199999999999999</v>
          </cell>
          <cell r="P737">
            <v>8.9999999999999993E-3</v>
          </cell>
          <cell r="Q737">
            <v>6.0300000000000002E-4</v>
          </cell>
          <cell r="R737">
            <v>1.08</v>
          </cell>
          <cell r="S737">
            <v>0.13100000000000001</v>
          </cell>
          <cell r="T737">
            <v>3.3799999999999997E-2</v>
          </cell>
        </row>
        <row r="738">
          <cell r="F738">
            <v>1208144</v>
          </cell>
          <cell r="G738" t="str">
            <v>FactorKH.Temp</v>
          </cell>
          <cell r="H738">
            <v>1894.91739714857</v>
          </cell>
          <cell r="K738">
            <v>1208269</v>
          </cell>
          <cell r="L738" t="str">
            <v>VD04</v>
          </cell>
          <cell r="M738">
            <v>0.121</v>
          </cell>
          <cell r="N738">
            <v>0.14599999999999999</v>
          </cell>
          <cell r="O738">
            <v>1.1100000000000001</v>
          </cell>
          <cell r="P738">
            <v>9.2999999999999992E-3</v>
          </cell>
          <cell r="Q738">
            <v>5.1399999999999996E-3</v>
          </cell>
          <cell r="R738">
            <v>0.21</v>
          </cell>
          <cell r="S738">
            <v>0.24299999999999999</v>
          </cell>
          <cell r="T738">
            <v>2.98E-2</v>
          </cell>
        </row>
        <row r="739">
          <cell r="F739">
            <v>1208145</v>
          </cell>
          <cell r="G739" t="str">
            <v>FactorKH.Temp</v>
          </cell>
          <cell r="H739">
            <v>1867.1377426454301</v>
          </cell>
          <cell r="K739">
            <v>1208270</v>
          </cell>
          <cell r="L739" t="str">
            <v>VD02</v>
          </cell>
          <cell r="M739">
            <v>0.16400000000000001</v>
          </cell>
          <cell r="N739">
            <v>0.19500000000000001</v>
          </cell>
          <cell r="O739">
            <v>1.1200000000000001</v>
          </cell>
          <cell r="P739">
            <v>1.04E-2</v>
          </cell>
          <cell r="Q739">
            <v>9.9900000000000006E-3</v>
          </cell>
          <cell r="R739">
            <v>0.14499999999999999</v>
          </cell>
          <cell r="S739">
            <v>0.23100000000000001</v>
          </cell>
          <cell r="T739">
            <v>3.95E-2</v>
          </cell>
        </row>
        <row r="740">
          <cell r="F740">
            <v>1208146</v>
          </cell>
          <cell r="G740" t="str">
            <v>FactorKH.Temp</v>
          </cell>
          <cell r="H740">
            <v>1877.23031933846</v>
          </cell>
          <cell r="K740">
            <v>1208271</v>
          </cell>
          <cell r="L740" t="str">
            <v>VD03</v>
          </cell>
          <cell r="M740">
            <v>0.157</v>
          </cell>
          <cell r="N740">
            <v>0.16</v>
          </cell>
          <cell r="O740">
            <v>1.1100000000000001</v>
          </cell>
          <cell r="P740">
            <v>1.0500000000000001E-2</v>
          </cell>
          <cell r="Q740">
            <v>8.7299999999999999E-3</v>
          </cell>
          <cell r="R740">
            <v>0.13500000000000001</v>
          </cell>
          <cell r="S740">
            <v>0.23300000000000001</v>
          </cell>
          <cell r="T740">
            <v>2.7900000000000001E-2</v>
          </cell>
        </row>
        <row r="741">
          <cell r="F741">
            <v>1208146</v>
          </cell>
          <cell r="G741" t="str">
            <v>FactorKH.Temp</v>
          </cell>
          <cell r="H741">
            <v>1877.23031933846</v>
          </cell>
          <cell r="K741">
            <v>1208272</v>
          </cell>
          <cell r="L741" t="str">
            <v>VD02</v>
          </cell>
          <cell r="M741">
            <v>0.161</v>
          </cell>
          <cell r="N741">
            <v>0.16200000000000001</v>
          </cell>
          <cell r="O741">
            <v>1.1000000000000001</v>
          </cell>
          <cell r="P741">
            <v>9.4999999999999998E-3</v>
          </cell>
          <cell r="Q741">
            <v>1.41E-3</v>
          </cell>
          <cell r="R741">
            <v>0.11899999999999999</v>
          </cell>
          <cell r="S741">
            <v>0.23699999999999999</v>
          </cell>
          <cell r="T741">
            <v>3.3599999999999998E-2</v>
          </cell>
        </row>
        <row r="742">
          <cell r="F742">
            <v>1208147</v>
          </cell>
          <cell r="G742" t="str">
            <v>FactorKH.Temp</v>
          </cell>
          <cell r="H742">
            <v>1887.52865434266</v>
          </cell>
          <cell r="K742">
            <v>1208273</v>
          </cell>
          <cell r="L742" t="str">
            <v>VD04</v>
          </cell>
          <cell r="M742">
            <v>0.41299999999999998</v>
          </cell>
          <cell r="N742">
            <v>0.161</v>
          </cell>
          <cell r="O742">
            <v>0.96</v>
          </cell>
          <cell r="P742">
            <v>8.3999999999999995E-3</v>
          </cell>
          <cell r="Q742">
            <v>1.41E-3</v>
          </cell>
          <cell r="R742">
            <v>1.05</v>
          </cell>
          <cell r="S742">
            <v>0.20599999999999999</v>
          </cell>
          <cell r="T742">
            <v>2.2499999999999999E-2</v>
          </cell>
        </row>
        <row r="743">
          <cell r="F743">
            <v>1208148</v>
          </cell>
          <cell r="G743" t="str">
            <v>FactorKH.Temp</v>
          </cell>
          <cell r="H743">
            <v>1895.05790494133</v>
          </cell>
          <cell r="K743">
            <v>1208274</v>
          </cell>
          <cell r="L743" t="str">
            <v>VD03</v>
          </cell>
          <cell r="M743">
            <v>0.49299999999999999</v>
          </cell>
          <cell r="N743">
            <v>0.21199999999999999</v>
          </cell>
          <cell r="O743">
            <v>0.81599999999999995</v>
          </cell>
          <cell r="P743">
            <v>9.5999999999999992E-3</v>
          </cell>
          <cell r="Q743">
            <v>1.2E-2</v>
          </cell>
          <cell r="R743">
            <v>0.93100000000000005</v>
          </cell>
          <cell r="S743">
            <v>0.14299999999999999</v>
          </cell>
          <cell r="T743">
            <v>2.3699999999999999E-2</v>
          </cell>
        </row>
        <row r="744">
          <cell r="F744">
            <v>1208149</v>
          </cell>
          <cell r="G744" t="str">
            <v>FactorKH.Temp</v>
          </cell>
          <cell r="H744">
            <v>1882.61066382801</v>
          </cell>
          <cell r="K744">
            <v>1208275</v>
          </cell>
          <cell r="L744" t="str">
            <v>VD02</v>
          </cell>
          <cell r="M744">
            <v>0.41399999999999998</v>
          </cell>
          <cell r="N744">
            <v>0.28699999999999998</v>
          </cell>
          <cell r="O744">
            <v>0.88400000000000001</v>
          </cell>
          <cell r="P744">
            <v>1.1900000000000001E-2</v>
          </cell>
          <cell r="Q744">
            <v>2.7000000000000001E-3</v>
          </cell>
          <cell r="R744">
            <v>1.05</v>
          </cell>
          <cell r="S744">
            <v>0.20499999999999999</v>
          </cell>
          <cell r="T744">
            <v>2.75E-2</v>
          </cell>
        </row>
        <row r="745">
          <cell r="F745">
            <v>1208149</v>
          </cell>
          <cell r="G745" t="str">
            <v>FactorKH.Temp</v>
          </cell>
          <cell r="H745">
            <v>1882.61066382801</v>
          </cell>
          <cell r="K745">
            <v>1208276</v>
          </cell>
          <cell r="L745" t="str">
            <v>VD03</v>
          </cell>
          <cell r="M745">
            <v>0.152</v>
          </cell>
          <cell r="N745">
            <v>0.17899999999999999</v>
          </cell>
          <cell r="O745">
            <v>0.64900000000000002</v>
          </cell>
          <cell r="P745">
            <v>9.2999999999999992E-3</v>
          </cell>
          <cell r="Q745">
            <v>7.2399999999999999E-3</v>
          </cell>
          <cell r="R745">
            <v>1.74</v>
          </cell>
          <cell r="S745">
            <v>1.6</v>
          </cell>
          <cell r="T745">
            <v>3.2099999999999997E-2</v>
          </cell>
        </row>
        <row r="746">
          <cell r="F746">
            <v>1208150</v>
          </cell>
          <cell r="G746" t="str">
            <v>FactorKH.Temp</v>
          </cell>
          <cell r="H746">
            <v>1882.7462565251999</v>
          </cell>
          <cell r="K746">
            <v>1208277</v>
          </cell>
          <cell r="L746" t="str">
            <v>VD03</v>
          </cell>
          <cell r="M746">
            <v>0.32700000000000001</v>
          </cell>
          <cell r="N746">
            <v>0.29099999999999998</v>
          </cell>
          <cell r="O746">
            <v>0.58499999999999996</v>
          </cell>
          <cell r="P746">
            <v>4.3E-3</v>
          </cell>
          <cell r="Q746">
            <v>1.5399999999999999E-3</v>
          </cell>
          <cell r="R746">
            <v>1.06</v>
          </cell>
          <cell r="S746">
            <v>0.22600000000000001</v>
          </cell>
          <cell r="T746">
            <v>3.0599999999999999E-2</v>
          </cell>
        </row>
        <row r="747">
          <cell r="F747">
            <v>1208151</v>
          </cell>
          <cell r="G747" t="str">
            <v>FactorKH.Temp</v>
          </cell>
          <cell r="H747">
            <v>1887.28379957164</v>
          </cell>
          <cell r="K747">
            <v>1208278</v>
          </cell>
          <cell r="L747" t="str">
            <v>VD02</v>
          </cell>
          <cell r="M747">
            <v>0.317</v>
          </cell>
          <cell r="N747">
            <v>0.28000000000000003</v>
          </cell>
          <cell r="O747">
            <v>0.57599999999999996</v>
          </cell>
          <cell r="P747">
            <v>7.3000000000000001E-3</v>
          </cell>
          <cell r="Q747">
            <v>1.2999999999999999E-3</v>
          </cell>
          <cell r="R747">
            <v>1.07</v>
          </cell>
          <cell r="S747">
            <v>0.24099999999999999</v>
          </cell>
          <cell r="T747">
            <v>2.6499999999999999E-2</v>
          </cell>
        </row>
        <row r="748">
          <cell r="F748">
            <v>1208152</v>
          </cell>
          <cell r="G748" t="str">
            <v>FactorKH.Temp</v>
          </cell>
          <cell r="H748">
            <v>1903.6756044004001</v>
          </cell>
          <cell r="K748">
            <v>1208279</v>
          </cell>
          <cell r="L748" t="str">
            <v>VD02</v>
          </cell>
          <cell r="M748">
            <v>0.32900000000000001</v>
          </cell>
          <cell r="N748">
            <v>0.29799999999999999</v>
          </cell>
          <cell r="O748">
            <v>0.59099999999999997</v>
          </cell>
          <cell r="P748">
            <v>5.7999999999999996E-3</v>
          </cell>
          <cell r="Q748">
            <v>9.1699999999999995E-4</v>
          </cell>
          <cell r="R748">
            <v>1.0900000000000001</v>
          </cell>
          <cell r="S748">
            <v>0.21299999999999999</v>
          </cell>
          <cell r="T748">
            <v>2.7900000000000001E-2</v>
          </cell>
        </row>
        <row r="749">
          <cell r="F749">
            <v>1208153</v>
          </cell>
          <cell r="G749" t="str">
            <v>FactorKH.Temp</v>
          </cell>
          <cell r="H749">
            <v>1905.4062386401499</v>
          </cell>
          <cell r="K749">
            <v>1208280</v>
          </cell>
          <cell r="L749" t="str">
            <v>VD04</v>
          </cell>
          <cell r="M749">
            <v>0.33100000000000002</v>
          </cell>
          <cell r="N749">
            <v>0.29699999999999999</v>
          </cell>
          <cell r="O749">
            <v>0.58199999999999996</v>
          </cell>
          <cell r="P749">
            <v>6.1999999999999998E-3</v>
          </cell>
          <cell r="Q749">
            <v>1.64E-3</v>
          </cell>
          <cell r="R749">
            <v>1.1000000000000001</v>
          </cell>
          <cell r="S749">
            <v>0.223</v>
          </cell>
          <cell r="T749">
            <v>2.1700000000000001E-2</v>
          </cell>
        </row>
        <row r="750">
          <cell r="F750">
            <v>1208154</v>
          </cell>
          <cell r="G750" t="str">
            <v>FactorKH.Temp</v>
          </cell>
          <cell r="H750">
            <v>1906.5617099061301</v>
          </cell>
          <cell r="K750">
            <v>1208281</v>
          </cell>
          <cell r="L750" t="str">
            <v>VD03</v>
          </cell>
          <cell r="M750">
            <v>0.32800000000000001</v>
          </cell>
          <cell r="N750">
            <v>0.312</v>
          </cell>
          <cell r="O750">
            <v>0.57299999999999995</v>
          </cell>
          <cell r="P750">
            <v>6.7999999999999996E-3</v>
          </cell>
          <cell r="Q750">
            <v>6.5399999999999996E-4</v>
          </cell>
          <cell r="R750">
            <v>1.08</v>
          </cell>
          <cell r="S750">
            <v>0.215</v>
          </cell>
          <cell r="T750">
            <v>3.8800000000000001E-2</v>
          </cell>
        </row>
        <row r="751">
          <cell r="F751">
            <v>1208155</v>
          </cell>
          <cell r="G751" t="str">
            <v>FactorKH.Temp</v>
          </cell>
          <cell r="H751">
            <v>1903.8976842022601</v>
          </cell>
          <cell r="K751">
            <v>1208282</v>
          </cell>
          <cell r="L751" t="str">
            <v>VD03</v>
          </cell>
          <cell r="M751">
            <v>0.311</v>
          </cell>
          <cell r="N751">
            <v>0.28599999999999998</v>
          </cell>
          <cell r="O751">
            <v>0.90400000000000003</v>
          </cell>
          <cell r="P751">
            <v>8.6999999999999994E-3</v>
          </cell>
          <cell r="Q751">
            <v>1.1199999999999999E-3</v>
          </cell>
          <cell r="R751">
            <v>0.91800000000000004</v>
          </cell>
          <cell r="S751">
            <v>0.80700000000000005</v>
          </cell>
          <cell r="T751">
            <v>2.8299999999999999E-2</v>
          </cell>
        </row>
        <row r="752">
          <cell r="F752">
            <v>1208156</v>
          </cell>
          <cell r="G752" t="str">
            <v>FactorKH.Temp</v>
          </cell>
          <cell r="H752">
            <v>1904.9537690903801</v>
          </cell>
          <cell r="K752">
            <v>1208283</v>
          </cell>
          <cell r="L752" t="str">
            <v>VD03</v>
          </cell>
          <cell r="M752">
            <v>0.11600000000000001</v>
          </cell>
          <cell r="N752">
            <v>0.16800000000000001</v>
          </cell>
          <cell r="O752">
            <v>1.1299999999999999</v>
          </cell>
          <cell r="P752">
            <v>6.4999999999999997E-3</v>
          </cell>
          <cell r="Q752">
            <v>5.7400000000000003E-3</v>
          </cell>
          <cell r="R752">
            <v>0.215</v>
          </cell>
          <cell r="S752">
            <v>0.26600000000000001</v>
          </cell>
          <cell r="T752">
            <v>2.7099999999999999E-2</v>
          </cell>
        </row>
        <row r="753">
          <cell r="F753">
            <v>1208157</v>
          </cell>
          <cell r="G753" t="str">
            <v>FactorKH.Temp</v>
          </cell>
          <cell r="H753">
            <v>1892.6505471801199</v>
          </cell>
          <cell r="K753">
            <v>1208284</v>
          </cell>
          <cell r="L753" t="str">
            <v>VD03</v>
          </cell>
          <cell r="M753">
            <v>0.11600000000000001</v>
          </cell>
          <cell r="N753">
            <v>0.16500000000000001</v>
          </cell>
          <cell r="O753">
            <v>1.1000000000000001</v>
          </cell>
          <cell r="P753">
            <v>6.4999999999999997E-3</v>
          </cell>
          <cell r="Q753">
            <v>5.13E-3</v>
          </cell>
          <cell r="R753">
            <v>0.16600000000000001</v>
          </cell>
          <cell r="S753">
            <v>0.33</v>
          </cell>
          <cell r="T753">
            <v>2.4199999999999999E-2</v>
          </cell>
        </row>
        <row r="754">
          <cell r="F754">
            <v>1208158</v>
          </cell>
          <cell r="G754" t="str">
            <v>FactorKH.Temp</v>
          </cell>
          <cell r="H754">
            <v>1910.61804868069</v>
          </cell>
          <cell r="K754">
            <v>1208285</v>
          </cell>
          <cell r="L754" t="str">
            <v>VD03</v>
          </cell>
          <cell r="M754">
            <v>0.10299999999999999</v>
          </cell>
          <cell r="N754">
            <v>0.17</v>
          </cell>
          <cell r="O754">
            <v>1.1200000000000001</v>
          </cell>
          <cell r="P754">
            <v>7.3000000000000001E-3</v>
          </cell>
          <cell r="Q754">
            <v>4.81E-3</v>
          </cell>
          <cell r="R754">
            <v>0.254</v>
          </cell>
          <cell r="S754">
            <v>0.35099999999999998</v>
          </cell>
          <cell r="T754">
            <v>2.7799999999999998E-2</v>
          </cell>
        </row>
        <row r="755">
          <cell r="F755">
            <v>1208159</v>
          </cell>
          <cell r="G755" t="str">
            <v>FactorKH.Temp</v>
          </cell>
          <cell r="H755">
            <v>1735.57412880018</v>
          </cell>
          <cell r="K755">
            <v>1208286</v>
          </cell>
          <cell r="L755" t="str">
            <v>VD02</v>
          </cell>
          <cell r="M755">
            <v>0.34100000000000003</v>
          </cell>
          <cell r="N755">
            <v>0.20699999999999999</v>
          </cell>
          <cell r="O755">
            <v>0.65900000000000003</v>
          </cell>
          <cell r="P755">
            <v>5.7999999999999996E-3</v>
          </cell>
          <cell r="Q755">
            <v>1.8700000000000001E-2</v>
          </cell>
          <cell r="R755">
            <v>0.13400000000000001</v>
          </cell>
          <cell r="S755">
            <v>0.20699999999999999</v>
          </cell>
          <cell r="T755">
            <v>2.7300000000000001E-2</v>
          </cell>
        </row>
        <row r="756">
          <cell r="F756">
            <v>1208160</v>
          </cell>
          <cell r="G756" t="str">
            <v>FactorKH.Temp</v>
          </cell>
          <cell r="H756">
            <v>1894.24906428035</v>
          </cell>
          <cell r="K756">
            <v>1208287</v>
          </cell>
          <cell r="L756" t="str">
            <v>VD01</v>
          </cell>
          <cell r="M756">
            <v>0.184</v>
          </cell>
          <cell r="N756">
            <v>0.17399999999999999</v>
          </cell>
          <cell r="O756">
            <v>0.46</v>
          </cell>
          <cell r="P756">
            <v>5.1999999999999998E-3</v>
          </cell>
          <cell r="Q756">
            <v>1.34E-2</v>
          </cell>
          <cell r="R756">
            <v>0.182</v>
          </cell>
          <cell r="S756">
            <v>0.29199999999999998</v>
          </cell>
          <cell r="T756">
            <v>2.8500000000000001E-2</v>
          </cell>
        </row>
        <row r="757">
          <cell r="F757">
            <v>1208161</v>
          </cell>
          <cell r="G757" t="str">
            <v>FactorKH.Temp</v>
          </cell>
          <cell r="H757">
            <v>1899.5853408429</v>
          </cell>
          <cell r="K757">
            <v>1208288</v>
          </cell>
          <cell r="L757" t="str">
            <v>VD06</v>
          </cell>
          <cell r="M757">
            <v>0.17299999999999999</v>
          </cell>
          <cell r="N757">
            <v>0.154</v>
          </cell>
          <cell r="O757">
            <v>1.1000000000000001</v>
          </cell>
          <cell r="P757">
            <v>9.4999999999999998E-3</v>
          </cell>
          <cell r="Q757">
            <v>7.6400000000000003E-4</v>
          </cell>
          <cell r="R757">
            <v>0.156</v>
          </cell>
          <cell r="S757">
            <v>0.23499999999999999</v>
          </cell>
          <cell r="T757">
            <v>2.5100000000000001E-2</v>
          </cell>
        </row>
        <row r="758">
          <cell r="F758">
            <v>1208162</v>
          </cell>
          <cell r="G758" t="str">
            <v>FactorKH.Temp</v>
          </cell>
          <cell r="H758">
            <v>1903.3272676020099</v>
          </cell>
          <cell r="K758">
            <v>1208289</v>
          </cell>
          <cell r="L758" t="str">
            <v>VD02</v>
          </cell>
          <cell r="M758">
            <v>0.16700000000000001</v>
          </cell>
          <cell r="N758">
            <v>0.17</v>
          </cell>
          <cell r="O758">
            <v>1.1399999999999999</v>
          </cell>
          <cell r="P758">
            <v>7.4999999999999997E-3</v>
          </cell>
          <cell r="Q758">
            <v>1.2899999999999999E-3</v>
          </cell>
          <cell r="R758">
            <v>0.13600000000000001</v>
          </cell>
          <cell r="S758">
            <v>0.21</v>
          </cell>
          <cell r="T758">
            <v>2.6800000000000001E-2</v>
          </cell>
        </row>
        <row r="759">
          <cell r="F759">
            <v>1208163</v>
          </cell>
          <cell r="G759" t="str">
            <v>FactorKH.Temp</v>
          </cell>
          <cell r="H759">
            <v>1904.4654323799</v>
          </cell>
          <cell r="K759">
            <v>1208290</v>
          </cell>
          <cell r="L759" t="str">
            <v>VD02</v>
          </cell>
          <cell r="M759">
            <v>0.32</v>
          </cell>
          <cell r="N759">
            <v>0.33</v>
          </cell>
          <cell r="O759">
            <v>0.57599999999999996</v>
          </cell>
          <cell r="P759">
            <v>8.5000000000000006E-3</v>
          </cell>
          <cell r="Q759">
            <v>8.0000000000000004E-4</v>
          </cell>
          <cell r="R759">
            <v>1.05</v>
          </cell>
          <cell r="S759">
            <v>0.214</v>
          </cell>
          <cell r="T759">
            <v>3.09E-2</v>
          </cell>
        </row>
        <row r="760">
          <cell r="F760">
            <v>1208164</v>
          </cell>
          <cell r="G760" t="str">
            <v>FactorKH.Temp</v>
          </cell>
          <cell r="H760">
            <v>1902.93864289874</v>
          </cell>
          <cell r="K760">
            <v>1208291</v>
          </cell>
          <cell r="L760" t="str">
            <v>VD02</v>
          </cell>
          <cell r="M760">
            <v>0.379</v>
          </cell>
          <cell r="N760">
            <v>0.84599999999999997</v>
          </cell>
          <cell r="O760">
            <v>0.38600000000000001</v>
          </cell>
          <cell r="P760">
            <v>2.2700000000000001E-2</v>
          </cell>
          <cell r="Q760">
            <v>1.16E-3</v>
          </cell>
          <cell r="R760">
            <v>5.01</v>
          </cell>
          <cell r="S760">
            <v>0.39200000000000002</v>
          </cell>
          <cell r="T760">
            <v>3.32E-2</v>
          </cell>
        </row>
        <row r="761">
          <cell r="F761">
            <v>1208164</v>
          </cell>
          <cell r="G761" t="str">
            <v>FactorKH.Temp</v>
          </cell>
          <cell r="H761">
            <v>1904.35464116087</v>
          </cell>
          <cell r="K761">
            <v>1208292</v>
          </cell>
          <cell r="L761" t="str">
            <v>VD02</v>
          </cell>
          <cell r="M761">
            <v>0.38</v>
          </cell>
          <cell r="N761">
            <v>0.84299999999999997</v>
          </cell>
          <cell r="O761">
            <v>0.33</v>
          </cell>
          <cell r="P761">
            <v>1.77E-2</v>
          </cell>
          <cell r="Q761">
            <v>8.9899999999999995E-4</v>
          </cell>
          <cell r="R761">
            <v>5.0599999999999996</v>
          </cell>
          <cell r="S761">
            <v>0.38100000000000001</v>
          </cell>
          <cell r="T761">
            <v>2.3300000000000001E-2</v>
          </cell>
        </row>
        <row r="762">
          <cell r="F762">
            <v>1208165</v>
          </cell>
          <cell r="G762" t="str">
            <v>FactorKH.Temp</v>
          </cell>
          <cell r="H762">
            <v>1902.2824651308899</v>
          </cell>
          <cell r="K762">
            <v>1208293</v>
          </cell>
          <cell r="L762" t="str">
            <v>VD02</v>
          </cell>
          <cell r="M762">
            <v>0.39200000000000002</v>
          </cell>
          <cell r="N762">
            <v>0.82499999999999996</v>
          </cell>
          <cell r="O762">
            <v>0.33700000000000002</v>
          </cell>
          <cell r="P762">
            <v>1.77E-2</v>
          </cell>
          <cell r="Q762">
            <v>1.1100000000000001E-3</v>
          </cell>
          <cell r="R762">
            <v>5.03</v>
          </cell>
          <cell r="S762">
            <v>0.371</v>
          </cell>
          <cell r="T762">
            <v>2.7199999999999998E-2</v>
          </cell>
        </row>
        <row r="763">
          <cell r="F763">
            <v>1208166</v>
          </cell>
          <cell r="G763" t="str">
            <v>FactorKH.Temp</v>
          </cell>
          <cell r="H763">
            <v>1909.8063559632701</v>
          </cell>
          <cell r="K763">
            <v>1208294</v>
          </cell>
          <cell r="L763" t="str">
            <v>VD02</v>
          </cell>
          <cell r="M763">
            <v>0.313</v>
          </cell>
          <cell r="N763">
            <v>0.17399999999999999</v>
          </cell>
          <cell r="O763">
            <v>0.76900000000000002</v>
          </cell>
          <cell r="P763">
            <v>1.01E-2</v>
          </cell>
          <cell r="Q763">
            <v>1.08E-3</v>
          </cell>
          <cell r="R763">
            <v>0.79700000000000004</v>
          </cell>
          <cell r="S763">
            <v>2.78</v>
          </cell>
          <cell r="T763">
            <v>2.8899999999999999E-2</v>
          </cell>
        </row>
        <row r="764">
          <cell r="F764">
            <v>1208167</v>
          </cell>
          <cell r="G764" t="str">
            <v>FactorKH.Temp</v>
          </cell>
          <cell r="H764">
            <v>1900.1090229101401</v>
          </cell>
          <cell r="K764">
            <v>1208295</v>
          </cell>
          <cell r="L764" t="str">
            <v>VD04</v>
          </cell>
          <cell r="M764">
            <v>0.32300000000000001</v>
          </cell>
          <cell r="N764">
            <v>0.28100000000000003</v>
          </cell>
          <cell r="O764">
            <v>0.59</v>
          </cell>
          <cell r="P764">
            <v>6.7000000000000002E-3</v>
          </cell>
          <cell r="Q764">
            <v>1.15E-3</v>
          </cell>
          <cell r="R764">
            <v>1.08</v>
          </cell>
          <cell r="S764">
            <v>0.23899999999999999</v>
          </cell>
          <cell r="T764">
            <v>2.7E-2</v>
          </cell>
        </row>
        <row r="765">
          <cell r="F765">
            <v>1208168</v>
          </cell>
          <cell r="G765" t="str">
            <v>FactorKH.Temp</v>
          </cell>
          <cell r="H765">
            <v>1876.40408027013</v>
          </cell>
          <cell r="K765">
            <v>1208296</v>
          </cell>
          <cell r="L765" t="str">
            <v>VD02</v>
          </cell>
          <cell r="M765">
            <v>0.11600000000000001</v>
          </cell>
          <cell r="N765">
            <v>0.17699999999999999</v>
          </cell>
          <cell r="O765">
            <v>1.1100000000000001</v>
          </cell>
          <cell r="P765">
            <v>1.2200000000000001E-2</v>
          </cell>
          <cell r="Q765">
            <v>5.0400000000000002E-3</v>
          </cell>
          <cell r="R765">
            <v>0.17799999999999999</v>
          </cell>
          <cell r="S765">
            <v>0.26200000000000001</v>
          </cell>
          <cell r="T765">
            <v>2.7900000000000001E-2</v>
          </cell>
        </row>
        <row r="766">
          <cell r="F766">
            <v>1208169</v>
          </cell>
          <cell r="G766" t="str">
            <v>FactorKH.Temp</v>
          </cell>
          <cell r="H766">
            <v>1854.27242515286</v>
          </cell>
          <cell r="K766">
            <v>1208297</v>
          </cell>
          <cell r="L766" t="str">
            <v>VD02</v>
          </cell>
          <cell r="M766">
            <v>0.157</v>
          </cell>
          <cell r="N766">
            <v>0.156</v>
          </cell>
          <cell r="O766">
            <v>1.1100000000000001</v>
          </cell>
          <cell r="P766">
            <v>9.9000000000000008E-3</v>
          </cell>
          <cell r="Q766">
            <v>6.8999999999999999E-3</v>
          </cell>
          <cell r="R766">
            <v>0.14399999999999999</v>
          </cell>
          <cell r="S766">
            <v>0.19</v>
          </cell>
          <cell r="T766">
            <v>2.92E-2</v>
          </cell>
        </row>
        <row r="767">
          <cell r="F767">
            <v>1208170</v>
          </cell>
          <cell r="G767" t="str">
            <v>FactorKH.Temp</v>
          </cell>
          <cell r="H767">
            <v>1913.9083747316799</v>
          </cell>
          <cell r="K767">
            <v>1208298</v>
          </cell>
          <cell r="L767" t="str">
            <v>VD02</v>
          </cell>
          <cell r="M767">
            <v>0.106</v>
          </cell>
          <cell r="N767">
            <v>0.16300000000000001</v>
          </cell>
          <cell r="O767">
            <v>1.1000000000000001</v>
          </cell>
          <cell r="P767">
            <v>0.01</v>
          </cell>
          <cell r="Q767">
            <v>4.5700000000000003E-3</v>
          </cell>
          <cell r="R767">
            <v>0.26100000000000001</v>
          </cell>
          <cell r="S767">
            <v>0.34</v>
          </cell>
          <cell r="T767">
            <v>2.5899999999999999E-2</v>
          </cell>
        </row>
        <row r="768">
          <cell r="F768">
            <v>1208171</v>
          </cell>
          <cell r="G768" t="str">
            <v>FactorKH.Temp</v>
          </cell>
          <cell r="H768">
            <v>1917.4144456404499</v>
          </cell>
          <cell r="K768">
            <v>1208299</v>
          </cell>
          <cell r="L768" t="str">
            <v>VD02</v>
          </cell>
          <cell r="M768">
            <v>0.115</v>
          </cell>
          <cell r="N768">
            <v>0.154</v>
          </cell>
          <cell r="O768">
            <v>1.1200000000000001</v>
          </cell>
          <cell r="P768">
            <v>1.0999999999999999E-2</v>
          </cell>
          <cell r="Q768">
            <v>6.2399999999999999E-3</v>
          </cell>
          <cell r="R768">
            <v>0.219</v>
          </cell>
          <cell r="S768">
            <v>0.28799999999999998</v>
          </cell>
          <cell r="T768">
            <v>2.92E-2</v>
          </cell>
        </row>
        <row r="769">
          <cell r="F769">
            <v>1208172</v>
          </cell>
          <cell r="G769" t="str">
            <v>FactorKH.Temp</v>
          </cell>
          <cell r="H769">
            <v>1905.4671390670401</v>
          </cell>
          <cell r="K769">
            <v>1208300</v>
          </cell>
          <cell r="L769" t="str">
            <v>VD02</v>
          </cell>
          <cell r="M769">
            <v>0.16500000000000001</v>
          </cell>
          <cell r="N769">
            <v>0.18099999999999999</v>
          </cell>
          <cell r="O769">
            <v>1.1100000000000001</v>
          </cell>
          <cell r="P769">
            <v>1.0999999999999999E-2</v>
          </cell>
          <cell r="Q769">
            <v>1.1999999999999999E-3</v>
          </cell>
          <cell r="R769">
            <v>0.16200000000000001</v>
          </cell>
          <cell r="S769">
            <v>0.21099999999999999</v>
          </cell>
          <cell r="T769">
            <v>2.9000000000000001E-2</v>
          </cell>
        </row>
        <row r="770">
          <cell r="F770">
            <v>1208172</v>
          </cell>
          <cell r="G770" t="str">
            <v>FactorKH.Temp</v>
          </cell>
          <cell r="H770">
            <v>1904.4461466841101</v>
          </cell>
          <cell r="K770">
            <v>1208301</v>
          </cell>
          <cell r="L770" t="str">
            <v>VD06</v>
          </cell>
          <cell r="M770">
            <v>3.2599999999999997E-2</v>
          </cell>
          <cell r="N770">
            <v>0.25</v>
          </cell>
          <cell r="O770">
            <v>0.66100000000000003</v>
          </cell>
          <cell r="P770">
            <v>1.9400000000000001E-2</v>
          </cell>
          <cell r="Q770">
            <v>1.6100000000000001E-3</v>
          </cell>
          <cell r="R770">
            <v>15.37</v>
          </cell>
          <cell r="S770">
            <v>4.5199999999999996</v>
          </cell>
          <cell r="T770">
            <v>9.7999999999999997E-3</v>
          </cell>
        </row>
        <row r="771">
          <cell r="F771">
            <v>1208173</v>
          </cell>
          <cell r="G771" t="str">
            <v>FactorKH.Temp</v>
          </cell>
          <cell r="H771">
            <v>1909.09640073788</v>
          </cell>
          <cell r="K771">
            <v>1208302</v>
          </cell>
          <cell r="L771" t="str">
            <v>VD05</v>
          </cell>
          <cell r="M771">
            <v>2.9499999999999998E-2</v>
          </cell>
          <cell r="N771">
            <v>0.25700000000000001</v>
          </cell>
          <cell r="O771">
            <v>0.67400000000000004</v>
          </cell>
          <cell r="P771">
            <v>2.0500000000000001E-2</v>
          </cell>
          <cell r="Q771">
            <v>0.01</v>
          </cell>
          <cell r="R771">
            <v>14.95</v>
          </cell>
          <cell r="S771">
            <v>4.43</v>
          </cell>
          <cell r="T771">
            <v>7.4999999999999997E-3</v>
          </cell>
        </row>
        <row r="772">
          <cell r="F772">
            <v>1208174</v>
          </cell>
          <cell r="G772" t="str">
            <v>FactorKH.Temp</v>
          </cell>
          <cell r="H772">
            <v>1907.4301745130001</v>
          </cell>
          <cell r="K772">
            <v>1208303</v>
          </cell>
          <cell r="L772" t="str">
            <v>VD06</v>
          </cell>
          <cell r="M772">
            <v>2.69E-2</v>
          </cell>
          <cell r="N772">
            <v>0.25</v>
          </cell>
          <cell r="O772">
            <v>1.54</v>
          </cell>
          <cell r="P772">
            <v>3.0700000000000002E-2</v>
          </cell>
          <cell r="Q772">
            <v>5.1799999999999997E-3</v>
          </cell>
          <cell r="R772">
            <v>18.5</v>
          </cell>
          <cell r="S772">
            <v>8.8000000000000007</v>
          </cell>
          <cell r="T772">
            <v>1.52E-2</v>
          </cell>
        </row>
        <row r="773">
          <cell r="F773">
            <v>1208175</v>
          </cell>
          <cell r="G773" t="str">
            <v>FactorKH.Temp</v>
          </cell>
          <cell r="H773">
            <v>1902.06253954521</v>
          </cell>
          <cell r="K773">
            <v>1208304</v>
          </cell>
          <cell r="L773" t="str">
            <v>VD03</v>
          </cell>
          <cell r="M773">
            <v>0.42699999999999999</v>
          </cell>
          <cell r="N773">
            <v>0.18099999999999999</v>
          </cell>
          <cell r="O773">
            <v>0.76600000000000001</v>
          </cell>
          <cell r="P773">
            <v>1.18E-2</v>
          </cell>
          <cell r="Q773">
            <v>1.1900000000000001E-2</v>
          </cell>
          <cell r="R773">
            <v>0.86299999999999999</v>
          </cell>
          <cell r="S773">
            <v>1.69</v>
          </cell>
          <cell r="T773">
            <v>2.1999999999999999E-2</v>
          </cell>
        </row>
        <row r="774">
          <cell r="F774">
            <v>1208176</v>
          </cell>
          <cell r="G774" t="str">
            <v>FactorKH.Temp</v>
          </cell>
          <cell r="H774">
            <v>1868.0861857796001</v>
          </cell>
          <cell r="K774">
            <v>1208305</v>
          </cell>
          <cell r="L774" t="str">
            <v>VD02</v>
          </cell>
          <cell r="M774">
            <v>0.42099999999999999</v>
          </cell>
          <cell r="N774">
            <v>0.191</v>
          </cell>
          <cell r="O774">
            <v>0.78</v>
          </cell>
          <cell r="P774">
            <v>1.3100000000000001E-2</v>
          </cell>
          <cell r="Q774">
            <v>1.23E-2</v>
          </cell>
          <cell r="R774">
            <v>0.86499999999999999</v>
          </cell>
          <cell r="S774">
            <v>1.68</v>
          </cell>
          <cell r="T774">
            <v>2.1299999999999999E-2</v>
          </cell>
        </row>
        <row r="775">
          <cell r="F775">
            <v>1208176</v>
          </cell>
          <cell r="G775" t="str">
            <v>FactorKH.Temp</v>
          </cell>
          <cell r="H775">
            <v>1868.0861857796001</v>
          </cell>
          <cell r="K775">
            <v>1208306</v>
          </cell>
          <cell r="L775" t="str">
            <v>VD02</v>
          </cell>
          <cell r="M775">
            <v>0.40799999999999997</v>
          </cell>
          <cell r="N775">
            <v>0.185</v>
          </cell>
          <cell r="O775">
            <v>0.71299999999999997</v>
          </cell>
          <cell r="P775">
            <v>7.0000000000000001E-3</v>
          </cell>
          <cell r="Q775">
            <v>1.6000000000000001E-3</v>
          </cell>
          <cell r="R775">
            <v>0.84599999999999997</v>
          </cell>
          <cell r="S775">
            <v>1.99</v>
          </cell>
          <cell r="T775">
            <v>2.4500000000000001E-2</v>
          </cell>
        </row>
        <row r="776">
          <cell r="F776">
            <v>1208176</v>
          </cell>
          <cell r="G776" t="str">
            <v>(null)</v>
          </cell>
          <cell r="H776" t="str">
            <v>(null)</v>
          </cell>
          <cell r="K776">
            <v>1208307</v>
          </cell>
          <cell r="L776" t="str">
            <v>VD02</v>
          </cell>
          <cell r="M776">
            <v>0.40699999999999997</v>
          </cell>
          <cell r="N776">
            <v>0.16200000000000001</v>
          </cell>
          <cell r="O776">
            <v>0.86399999999999999</v>
          </cell>
          <cell r="P776">
            <v>1.06E-2</v>
          </cell>
          <cell r="Q776">
            <v>2.3E-3</v>
          </cell>
          <cell r="R776">
            <v>0.96899999999999997</v>
          </cell>
          <cell r="S776">
            <v>0.20200000000000001</v>
          </cell>
          <cell r="T776">
            <v>2.7199999999999998E-2</v>
          </cell>
        </row>
        <row r="777">
          <cell r="F777">
            <v>1208177</v>
          </cell>
          <cell r="G777" t="str">
            <v>FactorKH.Temp</v>
          </cell>
          <cell r="H777">
            <v>1910.78174378016</v>
          </cell>
          <cell r="K777">
            <v>1208308</v>
          </cell>
          <cell r="L777" t="str">
            <v>VD02</v>
          </cell>
          <cell r="M777">
            <v>0.40600000000000003</v>
          </cell>
          <cell r="N777">
            <v>0.20499999999999999</v>
          </cell>
          <cell r="O777">
            <v>0.85299999999999998</v>
          </cell>
          <cell r="P777">
            <v>1.49E-2</v>
          </cell>
          <cell r="Q777">
            <v>1.4400000000000001E-3</v>
          </cell>
          <cell r="R777">
            <v>0.94899999999999995</v>
          </cell>
          <cell r="S777">
            <v>0.254</v>
          </cell>
          <cell r="T777">
            <v>2.86E-2</v>
          </cell>
        </row>
        <row r="778">
          <cell r="F778">
            <v>1208177</v>
          </cell>
          <cell r="G778" t="str">
            <v>FactorKH.Temp</v>
          </cell>
          <cell r="H778">
            <v>1910.78174378016</v>
          </cell>
          <cell r="K778">
            <v>1208309</v>
          </cell>
          <cell r="L778" t="str">
            <v>VD02</v>
          </cell>
          <cell r="M778">
            <v>0.379</v>
          </cell>
          <cell r="N778">
            <v>0.94799999999999995</v>
          </cell>
          <cell r="O778">
            <v>0.36</v>
          </cell>
          <cell r="P778">
            <v>2.3300000000000001E-2</v>
          </cell>
          <cell r="Q778">
            <v>1.2899999999999999E-3</v>
          </cell>
          <cell r="R778">
            <v>5.14</v>
          </cell>
          <cell r="S778">
            <v>0.39100000000000001</v>
          </cell>
          <cell r="T778">
            <v>2.4400000000000002E-2</v>
          </cell>
        </row>
        <row r="779">
          <cell r="F779">
            <v>1208178</v>
          </cell>
          <cell r="G779" t="str">
            <v>FactorKH.Temp</v>
          </cell>
          <cell r="H779">
            <v>1900.88443492692</v>
          </cell>
          <cell r="K779">
            <v>1208310</v>
          </cell>
          <cell r="L779" t="str">
            <v>VD03</v>
          </cell>
          <cell r="M779">
            <v>0.39100000000000001</v>
          </cell>
          <cell r="N779">
            <v>0.82799999999999996</v>
          </cell>
          <cell r="O779">
            <v>0.33600000000000002</v>
          </cell>
          <cell r="P779">
            <v>1.7500000000000002E-2</v>
          </cell>
          <cell r="Q779">
            <v>9.9299999999999996E-4</v>
          </cell>
          <cell r="R779">
            <v>5.05</v>
          </cell>
          <cell r="S779">
            <v>0.36199999999999999</v>
          </cell>
          <cell r="T779">
            <v>4.02E-2</v>
          </cell>
        </row>
        <row r="780">
          <cell r="F780">
            <v>1208179</v>
          </cell>
          <cell r="G780" t="str">
            <v>FactorKH.Temp</v>
          </cell>
          <cell r="H780">
            <v>1895.65205885195</v>
          </cell>
          <cell r="K780">
            <v>1208311</v>
          </cell>
          <cell r="L780" t="str">
            <v>VD03</v>
          </cell>
          <cell r="M780">
            <v>0.42699999999999999</v>
          </cell>
          <cell r="N780">
            <v>0.192</v>
          </cell>
          <cell r="O780">
            <v>0.85599999999999998</v>
          </cell>
          <cell r="P780">
            <v>1.4500000000000001E-2</v>
          </cell>
          <cell r="Q780">
            <v>1.9300000000000001E-3</v>
          </cell>
          <cell r="R780">
            <v>0.96599999999999997</v>
          </cell>
          <cell r="S780">
            <v>0.17</v>
          </cell>
          <cell r="T780">
            <v>2.87E-2</v>
          </cell>
        </row>
        <row r="781">
          <cell r="F781">
            <v>1208180</v>
          </cell>
          <cell r="G781" t="str">
            <v>FactorKH.Temp</v>
          </cell>
          <cell r="H781">
            <v>1910.45302117659</v>
          </cell>
          <cell r="K781">
            <v>1208312</v>
          </cell>
          <cell r="L781" t="str">
            <v>VD03</v>
          </cell>
          <cell r="M781">
            <v>0.41499999999999998</v>
          </cell>
          <cell r="N781">
            <v>0.152</v>
          </cell>
          <cell r="O781">
            <v>0.86199999999999999</v>
          </cell>
          <cell r="P781">
            <v>1.43E-2</v>
          </cell>
          <cell r="Q781">
            <v>1.65E-3</v>
          </cell>
          <cell r="R781">
            <v>1.02</v>
          </cell>
          <cell r="S781">
            <v>0.16700000000000001</v>
          </cell>
          <cell r="T781">
            <v>2.6499999999999999E-2</v>
          </cell>
        </row>
        <row r="782">
          <cell r="F782">
            <v>1208180</v>
          </cell>
          <cell r="G782" t="str">
            <v>FactorKH.Temp</v>
          </cell>
          <cell r="H782">
            <v>1910.45302117659</v>
          </cell>
          <cell r="K782">
            <v>1208313</v>
          </cell>
          <cell r="L782" t="str">
            <v>VD03</v>
          </cell>
          <cell r="M782">
            <v>9.5699999999999993E-2</v>
          </cell>
          <cell r="N782">
            <v>0.158</v>
          </cell>
          <cell r="O782">
            <v>1.1000000000000001</v>
          </cell>
          <cell r="P782">
            <v>1.01E-2</v>
          </cell>
          <cell r="Q782">
            <v>5.45E-3</v>
          </cell>
          <cell r="R782">
            <v>0.30399999999999999</v>
          </cell>
          <cell r="S782">
            <v>0.28999999999999998</v>
          </cell>
          <cell r="T782">
            <v>2.9100000000000001E-2</v>
          </cell>
        </row>
        <row r="783">
          <cell r="F783">
            <v>1208181</v>
          </cell>
          <cell r="G783" t="str">
            <v>FactorKH.Temp</v>
          </cell>
          <cell r="H783">
            <v>1901.85868000909</v>
          </cell>
          <cell r="K783">
            <v>1208314</v>
          </cell>
          <cell r="L783" t="str">
            <v>VD02</v>
          </cell>
          <cell r="M783">
            <v>9.7199999999999995E-2</v>
          </cell>
          <cell r="N783">
            <v>0.214</v>
          </cell>
          <cell r="O783">
            <v>1.1200000000000001</v>
          </cell>
          <cell r="P783">
            <v>9.7999999999999997E-3</v>
          </cell>
          <cell r="Q783">
            <v>5.8399999999999997E-3</v>
          </cell>
          <cell r="R783">
            <v>0.29299999999999998</v>
          </cell>
          <cell r="S783">
            <v>0.311</v>
          </cell>
          <cell r="T783">
            <v>4.0399999999999998E-2</v>
          </cell>
        </row>
        <row r="784">
          <cell r="F784">
            <v>1208181</v>
          </cell>
          <cell r="G784" t="str">
            <v>FactorKH.Temp</v>
          </cell>
          <cell r="H784">
            <v>1901.85868000909</v>
          </cell>
          <cell r="K784">
            <v>1208315</v>
          </cell>
          <cell r="L784" t="str">
            <v>VD03</v>
          </cell>
          <cell r="M784">
            <v>0.11799999999999999</v>
          </cell>
          <cell r="N784">
            <v>0.156</v>
          </cell>
          <cell r="O784">
            <v>1.1100000000000001</v>
          </cell>
          <cell r="P784">
            <v>9.4000000000000004E-3</v>
          </cell>
          <cell r="Q784">
            <v>5.8500000000000002E-3</v>
          </cell>
          <cell r="R784">
            <v>0.17499999999999999</v>
          </cell>
          <cell r="S784">
            <v>0.29499999999999998</v>
          </cell>
          <cell r="T784">
            <v>3.0499999999999999E-2</v>
          </cell>
        </row>
        <row r="785">
          <cell r="F785">
            <v>1208181</v>
          </cell>
          <cell r="G785" t="str">
            <v>FactorKH.Temp</v>
          </cell>
          <cell r="H785">
            <v>1901.85868000909</v>
          </cell>
          <cell r="K785">
            <v>1208316</v>
          </cell>
          <cell r="L785" t="str">
            <v>VD02</v>
          </cell>
          <cell r="M785">
            <v>0.16300000000000001</v>
          </cell>
          <cell r="N785">
            <v>0.17699999999999999</v>
          </cell>
          <cell r="O785">
            <v>1.1200000000000001</v>
          </cell>
          <cell r="P785">
            <v>9.5999999999999992E-3</v>
          </cell>
          <cell r="Q785">
            <v>1.0399999999999999E-3</v>
          </cell>
          <cell r="R785">
            <v>0.16600000000000001</v>
          </cell>
          <cell r="S785">
            <v>0.20100000000000001</v>
          </cell>
          <cell r="T785">
            <v>3.7900000000000003E-2</v>
          </cell>
        </row>
        <row r="786">
          <cell r="F786">
            <v>1208182</v>
          </cell>
          <cell r="G786" t="str">
            <v>FactorKH.Temp</v>
          </cell>
          <cell r="H786">
            <v>1927.4617662118501</v>
          </cell>
          <cell r="K786">
            <v>1208317</v>
          </cell>
          <cell r="L786" t="str">
            <v>VD02</v>
          </cell>
          <cell r="M786">
            <v>0.19900000000000001</v>
          </cell>
          <cell r="N786">
            <v>0.21</v>
          </cell>
          <cell r="O786">
            <v>0.99099999999999999</v>
          </cell>
          <cell r="P786">
            <v>1.0200000000000001E-2</v>
          </cell>
          <cell r="Q786">
            <v>9.2100000000000005E-4</v>
          </cell>
          <cell r="R786">
            <v>0.158</v>
          </cell>
          <cell r="S786">
            <v>0.105</v>
          </cell>
          <cell r="T786">
            <v>2.5499999999999998E-2</v>
          </cell>
        </row>
        <row r="787">
          <cell r="F787">
            <v>1208183</v>
          </cell>
          <cell r="G787" t="str">
            <v>FactorKH.Temp</v>
          </cell>
          <cell r="H787">
            <v>1884.1743516885099</v>
          </cell>
          <cell r="K787">
            <v>1208318</v>
          </cell>
          <cell r="L787" t="str">
            <v>VD02</v>
          </cell>
          <cell r="M787">
            <v>0.14399999999999999</v>
          </cell>
          <cell r="N787">
            <v>0.153</v>
          </cell>
          <cell r="O787">
            <v>1.25</v>
          </cell>
          <cell r="P787">
            <v>7.9000000000000008E-3</v>
          </cell>
          <cell r="Q787">
            <v>6.6600000000000001E-3</v>
          </cell>
          <cell r="R787">
            <v>0.127</v>
          </cell>
          <cell r="S787">
            <v>7.0599999999999996E-2</v>
          </cell>
          <cell r="T787">
            <v>2.7300000000000001E-2</v>
          </cell>
        </row>
        <row r="788">
          <cell r="F788">
            <v>1208184</v>
          </cell>
          <cell r="G788" t="str">
            <v>FactorKH.Temp</v>
          </cell>
          <cell r="H788">
            <v>1868.3170944972601</v>
          </cell>
          <cell r="K788">
            <v>1208319</v>
          </cell>
          <cell r="L788" t="str">
            <v>VD02</v>
          </cell>
          <cell r="M788">
            <v>0.13300000000000001</v>
          </cell>
          <cell r="N788">
            <v>0.50600000000000001</v>
          </cell>
          <cell r="O788">
            <v>0.3</v>
          </cell>
          <cell r="P788">
            <v>5.1999999999999998E-3</v>
          </cell>
          <cell r="Q788">
            <v>1.3500000000000001E-3</v>
          </cell>
          <cell r="R788">
            <v>1.29</v>
          </cell>
          <cell r="S788">
            <v>0.20499999999999999</v>
          </cell>
          <cell r="T788">
            <v>2.7699999999999999E-2</v>
          </cell>
        </row>
        <row r="789">
          <cell r="F789">
            <v>1208185</v>
          </cell>
          <cell r="G789" t="str">
            <v>FactorKH.Temp</v>
          </cell>
          <cell r="H789">
            <v>1875.3107737600101</v>
          </cell>
          <cell r="K789">
            <v>1208320</v>
          </cell>
          <cell r="L789" t="str">
            <v>VD02</v>
          </cell>
          <cell r="M789">
            <v>8.8499999999999995E-2</v>
          </cell>
          <cell r="N789">
            <v>0.218</v>
          </cell>
          <cell r="O789">
            <v>1.33</v>
          </cell>
          <cell r="P789">
            <v>8.3000000000000001E-3</v>
          </cell>
          <cell r="Q789">
            <v>8.0400000000000003E-3</v>
          </cell>
          <cell r="R789">
            <v>0.17299999999999999</v>
          </cell>
          <cell r="S789">
            <v>0.34699999999999998</v>
          </cell>
          <cell r="T789">
            <v>2.4400000000000002E-2</v>
          </cell>
        </row>
        <row r="790">
          <cell r="F790">
            <v>1208186</v>
          </cell>
          <cell r="G790" t="str">
            <v>FactorKH.Temp</v>
          </cell>
          <cell r="H790">
            <v>1881.64263572242</v>
          </cell>
          <cell r="K790">
            <v>1208321</v>
          </cell>
          <cell r="L790" t="str">
            <v>VD03</v>
          </cell>
          <cell r="M790">
            <v>0.21099999999999999</v>
          </cell>
          <cell r="N790">
            <v>0.218</v>
          </cell>
          <cell r="O790">
            <v>1</v>
          </cell>
          <cell r="P790">
            <v>7.9000000000000008E-3</v>
          </cell>
          <cell r="Q790">
            <v>1.2700000000000001E-3</v>
          </cell>
          <cell r="R790">
            <v>0.128</v>
          </cell>
          <cell r="S790">
            <v>0.125</v>
          </cell>
          <cell r="T790">
            <v>2.29E-2</v>
          </cell>
        </row>
        <row r="791">
          <cell r="F791">
            <v>1208187</v>
          </cell>
          <cell r="G791" t="str">
            <v>FactorKH.Temp</v>
          </cell>
          <cell r="H791">
            <v>1880.73805989824</v>
          </cell>
          <cell r="K791">
            <v>1208322</v>
          </cell>
          <cell r="L791" t="str">
            <v>VD02</v>
          </cell>
          <cell r="M791">
            <v>0.16800000000000001</v>
          </cell>
          <cell r="N791">
            <v>0.217</v>
          </cell>
          <cell r="O791">
            <v>1.1000000000000001</v>
          </cell>
          <cell r="P791">
            <v>8.5000000000000006E-3</v>
          </cell>
          <cell r="Q791">
            <v>7.9399999999999991E-3</v>
          </cell>
          <cell r="R791">
            <v>0.115</v>
          </cell>
          <cell r="S791">
            <v>0.20200000000000001</v>
          </cell>
          <cell r="T791">
            <v>3.2500000000000001E-2</v>
          </cell>
        </row>
        <row r="792">
          <cell r="F792">
            <v>1208188</v>
          </cell>
          <cell r="G792" t="str">
            <v>FactorKH.Temp</v>
          </cell>
          <cell r="H792">
            <v>1790.89435548899</v>
          </cell>
          <cell r="K792">
            <v>1208323</v>
          </cell>
          <cell r="L792" t="str">
            <v>VD02</v>
          </cell>
          <cell r="M792">
            <v>0.221</v>
          </cell>
          <cell r="N792">
            <v>0.17499999999999999</v>
          </cell>
          <cell r="O792">
            <v>1.35</v>
          </cell>
          <cell r="P792">
            <v>1.15E-2</v>
          </cell>
          <cell r="Q792">
            <v>6.78E-4</v>
          </cell>
          <cell r="R792">
            <v>0.10199999999999999</v>
          </cell>
          <cell r="S792">
            <v>0.114</v>
          </cell>
          <cell r="T792">
            <v>2.3800000000000002E-2</v>
          </cell>
        </row>
        <row r="793">
          <cell r="F793">
            <v>1208188</v>
          </cell>
          <cell r="G793" t="str">
            <v>FactorKH.Temp</v>
          </cell>
          <cell r="H793">
            <v>1883.5011191936301</v>
          </cell>
          <cell r="K793">
            <v>1208324</v>
          </cell>
          <cell r="L793" t="str">
            <v>VD02</v>
          </cell>
          <cell r="M793">
            <v>0.379</v>
          </cell>
          <cell r="N793">
            <v>0.85</v>
          </cell>
          <cell r="O793">
            <v>0.35599999999999998</v>
          </cell>
          <cell r="P793">
            <v>2.8500000000000001E-2</v>
          </cell>
          <cell r="Q793">
            <v>8.5499999999999997E-4</v>
          </cell>
          <cell r="R793">
            <v>5.04</v>
          </cell>
          <cell r="S793">
            <v>0.316</v>
          </cell>
          <cell r="T793">
            <v>2.8799999999999999E-2</v>
          </cell>
        </row>
        <row r="794">
          <cell r="F794">
            <v>1208189</v>
          </cell>
          <cell r="G794" t="str">
            <v>FactorKH.Temp</v>
          </cell>
          <cell r="H794">
            <v>1853.66129327726</v>
          </cell>
          <cell r="K794">
            <v>1208325</v>
          </cell>
          <cell r="L794" t="str">
            <v>VD03</v>
          </cell>
          <cell r="M794">
            <v>0.39900000000000002</v>
          </cell>
          <cell r="N794">
            <v>0.16</v>
          </cell>
          <cell r="O794">
            <v>1.01</v>
          </cell>
          <cell r="P794">
            <v>1.4E-2</v>
          </cell>
          <cell r="Q794">
            <v>5.0200000000000002E-2</v>
          </cell>
          <cell r="R794">
            <v>1.1299999999999999</v>
          </cell>
          <cell r="S794">
            <v>0.20399999999999999</v>
          </cell>
          <cell r="T794">
            <v>2.64E-2</v>
          </cell>
        </row>
        <row r="795">
          <cell r="F795">
            <v>1208190</v>
          </cell>
          <cell r="G795" t="str">
            <v>FactorKH.Temp</v>
          </cell>
          <cell r="H795">
            <v>1883.07490558927</v>
          </cell>
          <cell r="K795">
            <v>1208326</v>
          </cell>
          <cell r="L795" t="str">
            <v>VD02</v>
          </cell>
          <cell r="M795">
            <v>0.41299999999999998</v>
          </cell>
          <cell r="N795">
            <v>0.28699999999999998</v>
          </cell>
          <cell r="O795">
            <v>0.86699999999999999</v>
          </cell>
          <cell r="P795">
            <v>1.17E-2</v>
          </cell>
          <cell r="Q795">
            <v>1.67E-3</v>
          </cell>
          <cell r="R795">
            <v>1.07</v>
          </cell>
          <cell r="S795">
            <v>0.15</v>
          </cell>
          <cell r="T795">
            <v>2.24E-2</v>
          </cell>
        </row>
        <row r="796">
          <cell r="F796">
            <v>1208191</v>
          </cell>
          <cell r="G796" t="str">
            <v>FactorKH.Temp</v>
          </cell>
          <cell r="H796">
            <v>1869.25902428474</v>
          </cell>
          <cell r="K796">
            <v>1208327</v>
          </cell>
          <cell r="L796" t="str">
            <v>VD02</v>
          </cell>
          <cell r="M796">
            <v>0.40600000000000003</v>
          </cell>
          <cell r="N796">
            <v>0.26</v>
          </cell>
          <cell r="O796">
            <v>0.86399999999999999</v>
          </cell>
          <cell r="P796">
            <v>1.0500000000000001E-2</v>
          </cell>
          <cell r="Q796">
            <v>2.5000000000000001E-4</v>
          </cell>
          <cell r="R796">
            <v>1.1000000000000001</v>
          </cell>
          <cell r="S796">
            <v>0.161</v>
          </cell>
          <cell r="T796">
            <v>2.6100000000000002E-2</v>
          </cell>
        </row>
        <row r="797">
          <cell r="F797">
            <v>1208192</v>
          </cell>
          <cell r="G797" t="str">
            <v>FactorKH.Temp</v>
          </cell>
          <cell r="H797">
            <v>1880.08225689353</v>
          </cell>
          <cell r="K797">
            <v>1208328</v>
          </cell>
          <cell r="L797" t="str">
            <v>VD03</v>
          </cell>
          <cell r="M797">
            <v>0.317</v>
          </cell>
          <cell r="N797">
            <v>0.34100000000000003</v>
          </cell>
          <cell r="O797">
            <v>0.57199999999999995</v>
          </cell>
          <cell r="P797">
            <v>7.1000000000000004E-3</v>
          </cell>
          <cell r="Q797">
            <v>1.2999999999999999E-3</v>
          </cell>
          <cell r="R797">
            <v>1.05</v>
          </cell>
          <cell r="S797">
            <v>0.21199999999999999</v>
          </cell>
          <cell r="T797">
            <v>2.3E-2</v>
          </cell>
        </row>
        <row r="798">
          <cell r="F798">
            <v>1208193</v>
          </cell>
          <cell r="G798" t="str">
            <v>FactorKH.Temp</v>
          </cell>
          <cell r="H798">
            <v>1854.1145361289</v>
          </cell>
          <cell r="K798">
            <v>1208329</v>
          </cell>
          <cell r="L798" t="str">
            <v>VD02</v>
          </cell>
          <cell r="M798">
            <v>0.42</v>
          </cell>
          <cell r="N798">
            <v>0.28699999999999998</v>
          </cell>
          <cell r="O798">
            <v>0.87</v>
          </cell>
          <cell r="P798">
            <v>9.2999999999999992E-3</v>
          </cell>
          <cell r="Q798">
            <v>9.2299999999999999E-4</v>
          </cell>
          <cell r="R798">
            <v>1.1000000000000001</v>
          </cell>
          <cell r="S798">
            <v>0.123</v>
          </cell>
          <cell r="T798">
            <v>2.4199999999999999E-2</v>
          </cell>
        </row>
        <row r="799">
          <cell r="F799">
            <v>1208194</v>
          </cell>
          <cell r="G799" t="str">
            <v>(null)</v>
          </cell>
          <cell r="H799" t="str">
            <v>(null)</v>
          </cell>
          <cell r="K799">
            <v>1208330</v>
          </cell>
          <cell r="L799" t="str">
            <v>VD02</v>
          </cell>
          <cell r="M799">
            <v>0.16700000000000001</v>
          </cell>
          <cell r="N799">
            <v>0.17699999999999999</v>
          </cell>
          <cell r="O799">
            <v>1.1200000000000001</v>
          </cell>
          <cell r="P799">
            <v>7.1000000000000004E-3</v>
          </cell>
          <cell r="Q799">
            <v>6.9300000000000004E-3</v>
          </cell>
          <cell r="R799">
            <v>0.13</v>
          </cell>
          <cell r="S799">
            <v>0.13800000000000001</v>
          </cell>
          <cell r="T799">
            <v>2.98E-2</v>
          </cell>
        </row>
        <row r="800">
          <cell r="F800">
            <v>1208195</v>
          </cell>
          <cell r="G800" t="str">
            <v>FactorKH.Temp</v>
          </cell>
          <cell r="H800">
            <v>1860.75789159242</v>
          </cell>
          <cell r="K800">
            <v>1208331</v>
          </cell>
          <cell r="L800" t="str">
            <v>VD03</v>
          </cell>
          <cell r="M800">
            <v>0.16700000000000001</v>
          </cell>
          <cell r="N800">
            <v>0.185</v>
          </cell>
          <cell r="O800">
            <v>1.1000000000000001</v>
          </cell>
          <cell r="P800">
            <v>9.5999999999999992E-3</v>
          </cell>
          <cell r="Q800">
            <v>5.0299999999999997E-3</v>
          </cell>
          <cell r="R800">
            <v>0.126</v>
          </cell>
          <cell r="S800">
            <v>0.182</v>
          </cell>
          <cell r="T800">
            <v>2.3099999999999999E-2</v>
          </cell>
        </row>
        <row r="801">
          <cell r="F801">
            <v>1208196</v>
          </cell>
          <cell r="G801" t="str">
            <v>FactorKH.Temp</v>
          </cell>
          <cell r="H801">
            <v>1882.2528654882401</v>
          </cell>
          <cell r="K801">
            <v>1208332</v>
          </cell>
          <cell r="L801" t="str">
            <v>VD02</v>
          </cell>
          <cell r="M801">
            <v>0.16800000000000001</v>
          </cell>
          <cell r="N801">
            <v>0.17799999999999999</v>
          </cell>
          <cell r="O801">
            <v>1.1200000000000001</v>
          </cell>
          <cell r="P801">
            <v>7.1999999999999998E-3</v>
          </cell>
          <cell r="Q801">
            <v>2.3999999999999998E-3</v>
          </cell>
          <cell r="R801">
            <v>0.13800000000000001</v>
          </cell>
          <cell r="S801">
            <v>0.218</v>
          </cell>
          <cell r="T801">
            <v>2.9700000000000001E-2</v>
          </cell>
        </row>
        <row r="802">
          <cell r="F802">
            <v>1208196</v>
          </cell>
          <cell r="G802" t="str">
            <v>FactorKH.Temp</v>
          </cell>
          <cell r="H802">
            <v>1882.2528654882401</v>
          </cell>
          <cell r="K802">
            <v>1208333</v>
          </cell>
          <cell r="L802" t="str">
            <v>VD03</v>
          </cell>
          <cell r="M802">
            <v>0.16400000000000001</v>
          </cell>
          <cell r="N802">
            <v>0.17399999999999999</v>
          </cell>
          <cell r="O802">
            <v>1.1200000000000001</v>
          </cell>
          <cell r="P802">
            <v>8.3000000000000001E-3</v>
          </cell>
          <cell r="Q802">
            <v>2.5799999999999998E-3</v>
          </cell>
          <cell r="R802">
            <v>0.13800000000000001</v>
          </cell>
          <cell r="S802">
            <v>0.26400000000000001</v>
          </cell>
          <cell r="T802">
            <v>2.58E-2</v>
          </cell>
        </row>
        <row r="803">
          <cell r="F803">
            <v>1208196</v>
          </cell>
          <cell r="G803" t="str">
            <v>FactorKH.Temp</v>
          </cell>
          <cell r="H803">
            <v>1842.9967264929501</v>
          </cell>
          <cell r="K803">
            <v>1208334</v>
          </cell>
          <cell r="L803" t="str">
            <v>VD03</v>
          </cell>
          <cell r="M803">
            <v>0.39800000000000002</v>
          </cell>
          <cell r="N803">
            <v>0.17699999999999999</v>
          </cell>
          <cell r="O803">
            <v>0.63200000000000001</v>
          </cell>
          <cell r="P803">
            <v>9.4999999999999998E-3</v>
          </cell>
          <cell r="Q803">
            <v>2.7499999999999998E-3</v>
          </cell>
          <cell r="R803">
            <v>0.182</v>
          </cell>
          <cell r="S803">
            <v>0.23400000000000001</v>
          </cell>
          <cell r="T803">
            <v>2.7699999999999999E-2</v>
          </cell>
        </row>
        <row r="804">
          <cell r="F804">
            <v>1208197</v>
          </cell>
          <cell r="G804" t="str">
            <v>FactorKH.Temp</v>
          </cell>
          <cell r="H804">
            <v>1860.72161706629</v>
          </cell>
          <cell r="K804">
            <v>1208335</v>
          </cell>
          <cell r="L804" t="str">
            <v>VD02</v>
          </cell>
          <cell r="M804">
            <v>0.46600000000000003</v>
          </cell>
          <cell r="N804">
            <v>0.17</v>
          </cell>
          <cell r="O804">
            <v>0.63300000000000001</v>
          </cell>
          <cell r="P804">
            <v>6.7000000000000002E-3</v>
          </cell>
          <cell r="Q804">
            <v>2.8400000000000001E-3</v>
          </cell>
          <cell r="R804">
            <v>0.14499999999999999</v>
          </cell>
          <cell r="S804">
            <v>0.27600000000000002</v>
          </cell>
          <cell r="T804">
            <v>2.7699999999999999E-2</v>
          </cell>
        </row>
        <row r="805">
          <cell r="F805">
            <v>1208198</v>
          </cell>
          <cell r="G805" t="str">
            <v>FactorKH.Temp</v>
          </cell>
          <cell r="H805">
            <v>1899.08724769169</v>
          </cell>
          <cell r="K805">
            <v>1208336</v>
          </cell>
          <cell r="L805" t="str">
            <v>VD03</v>
          </cell>
          <cell r="M805">
            <v>0.14599999999999999</v>
          </cell>
          <cell r="N805">
            <v>0.17399999999999999</v>
          </cell>
          <cell r="O805">
            <v>1.3</v>
          </cell>
          <cell r="P805">
            <v>8.0999999999999996E-3</v>
          </cell>
          <cell r="Q805">
            <v>8.8800000000000007E-3</v>
          </cell>
          <cell r="R805">
            <v>9.9699999999999997E-2</v>
          </cell>
          <cell r="S805">
            <v>7.6799999999999993E-2</v>
          </cell>
          <cell r="T805">
            <v>2.7300000000000001E-2</v>
          </cell>
        </row>
        <row r="806">
          <cell r="F806">
            <v>1208199</v>
          </cell>
          <cell r="G806" t="str">
            <v>FactorKH.Temp</v>
          </cell>
          <cell r="H806">
            <v>1903.93063781825</v>
          </cell>
          <cell r="K806">
            <v>1208337</v>
          </cell>
          <cell r="L806" t="str">
            <v>VD02</v>
          </cell>
          <cell r="M806">
            <v>0.41799999999999998</v>
          </cell>
          <cell r="N806">
            <v>0.33500000000000002</v>
          </cell>
          <cell r="O806">
            <v>0.89100000000000001</v>
          </cell>
          <cell r="P806">
            <v>9.7999999999999997E-3</v>
          </cell>
          <cell r="Q806">
            <v>1.9400000000000001E-3</v>
          </cell>
          <cell r="R806">
            <v>1.05</v>
          </cell>
          <cell r="S806">
            <v>0.17499999999999999</v>
          </cell>
          <cell r="T806">
            <v>2.9700000000000001E-2</v>
          </cell>
        </row>
        <row r="807">
          <cell r="F807">
            <v>1208200</v>
          </cell>
          <cell r="G807" t="str">
            <v>FactorKH.Temp</v>
          </cell>
          <cell r="H807">
            <v>1892.2067339944799</v>
          </cell>
          <cell r="K807">
            <v>1208338</v>
          </cell>
          <cell r="L807" t="str">
            <v>VD02</v>
          </cell>
          <cell r="M807">
            <v>0.318</v>
          </cell>
          <cell r="N807">
            <v>0.33200000000000002</v>
          </cell>
          <cell r="O807">
            <v>0.57699999999999996</v>
          </cell>
          <cell r="P807">
            <v>5.8999999999999999E-3</v>
          </cell>
          <cell r="Q807">
            <v>4.9699999999999996E-3</v>
          </cell>
          <cell r="R807">
            <v>1.07</v>
          </cell>
          <cell r="S807">
            <v>0.20300000000000001</v>
          </cell>
          <cell r="T807">
            <v>2.6100000000000002E-2</v>
          </cell>
        </row>
        <row r="808">
          <cell r="F808">
            <v>1208201</v>
          </cell>
          <cell r="G808" t="str">
            <v>FactorKH.Temp</v>
          </cell>
          <cell r="H808">
            <v>1836.83531971199</v>
          </cell>
          <cell r="K808">
            <v>1208339</v>
          </cell>
          <cell r="L808" t="str">
            <v>VD02</v>
          </cell>
          <cell r="M808">
            <v>0.32300000000000001</v>
          </cell>
          <cell r="N808">
            <v>0.34699999999999998</v>
          </cell>
          <cell r="O808">
            <v>0.59099999999999997</v>
          </cell>
          <cell r="P808">
            <v>6.6E-3</v>
          </cell>
          <cell r="Q808">
            <v>2.4499999999999999E-3</v>
          </cell>
          <cell r="R808">
            <v>1.06</v>
          </cell>
          <cell r="S808">
            <v>0.217</v>
          </cell>
          <cell r="T808">
            <v>2.7199999999999998E-2</v>
          </cell>
        </row>
        <row r="809">
          <cell r="F809">
            <v>1208202</v>
          </cell>
          <cell r="G809" t="str">
            <v>FactorKH.Temp</v>
          </cell>
          <cell r="H809">
            <v>1840.5527486093399</v>
          </cell>
          <cell r="K809">
            <v>1208340</v>
          </cell>
          <cell r="L809" t="str">
            <v>VD03</v>
          </cell>
          <cell r="M809">
            <v>0.313</v>
          </cell>
          <cell r="N809">
            <v>0.32</v>
          </cell>
          <cell r="O809">
            <v>0.57499999999999996</v>
          </cell>
          <cell r="P809">
            <v>7.1999999999999998E-3</v>
          </cell>
          <cell r="Q809">
            <v>3.8700000000000002E-3</v>
          </cell>
          <cell r="R809">
            <v>1.06</v>
          </cell>
          <cell r="S809">
            <v>0.24099999999999999</v>
          </cell>
          <cell r="T809">
            <v>2.3599999999999999E-2</v>
          </cell>
        </row>
        <row r="810">
          <cell r="F810">
            <v>1208202</v>
          </cell>
          <cell r="G810" t="str">
            <v>FactorKH.Temp</v>
          </cell>
          <cell r="H810">
            <v>1840.5527486093399</v>
          </cell>
          <cell r="K810">
            <v>1208341</v>
          </cell>
          <cell r="L810" t="str">
            <v>VD02</v>
          </cell>
          <cell r="M810">
            <v>0.13400000000000001</v>
          </cell>
          <cell r="N810">
            <v>0.16900000000000001</v>
          </cell>
          <cell r="O810">
            <v>0.504</v>
          </cell>
          <cell r="P810">
            <v>1.0800000000000001E-2</v>
          </cell>
          <cell r="Q810">
            <v>2.4599999999999999E-3</v>
          </cell>
          <cell r="R810">
            <v>2.46</v>
          </cell>
          <cell r="S810">
            <v>0.16800000000000001</v>
          </cell>
          <cell r="T810">
            <v>2.5999999999999999E-2</v>
          </cell>
        </row>
        <row r="811">
          <cell r="F811">
            <v>1208202</v>
          </cell>
          <cell r="G811" t="str">
            <v>FactorKH.Temp</v>
          </cell>
          <cell r="H811">
            <v>1798.10125919594</v>
          </cell>
          <cell r="K811">
            <v>1208342</v>
          </cell>
          <cell r="L811" t="str">
            <v>VD02</v>
          </cell>
          <cell r="M811">
            <v>0.14699999999999999</v>
          </cell>
          <cell r="N811">
            <v>0.16600000000000001</v>
          </cell>
          <cell r="O811">
            <v>0.52600000000000002</v>
          </cell>
          <cell r="P811">
            <v>9.4999999999999998E-3</v>
          </cell>
          <cell r="Q811">
            <v>2.5999999999999999E-3</v>
          </cell>
          <cell r="R811">
            <v>2.38</v>
          </cell>
          <cell r="S811">
            <v>0.15</v>
          </cell>
          <cell r="T811">
            <v>2.7699999999999999E-2</v>
          </cell>
        </row>
        <row r="812">
          <cell r="F812">
            <v>1208203</v>
          </cell>
          <cell r="G812" t="str">
            <v>FactorKH.Temp</v>
          </cell>
          <cell r="H812">
            <v>1853.31184510808</v>
          </cell>
          <cell r="K812">
            <v>1208343</v>
          </cell>
          <cell r="L812" t="str">
            <v>VD05</v>
          </cell>
          <cell r="M812">
            <v>2.86E-2</v>
          </cell>
          <cell r="N812">
            <v>0.34</v>
          </cell>
          <cell r="O812">
            <v>0.76900000000000002</v>
          </cell>
          <cell r="P812">
            <v>2.6599999999999999E-2</v>
          </cell>
          <cell r="Q812">
            <v>1.4E-3</v>
          </cell>
          <cell r="R812">
            <v>12.33</v>
          </cell>
          <cell r="S812">
            <v>4.0599999999999996</v>
          </cell>
          <cell r="T812">
            <v>2.46E-2</v>
          </cell>
        </row>
        <row r="813">
          <cell r="F813">
            <v>1208204</v>
          </cell>
          <cell r="G813" t="str">
            <v>FactorKH.Temp</v>
          </cell>
          <cell r="H813">
            <v>1823.82053976518</v>
          </cell>
          <cell r="K813">
            <v>1208344</v>
          </cell>
          <cell r="L813" t="str">
            <v>VD04</v>
          </cell>
          <cell r="M813">
            <v>2.75E-2</v>
          </cell>
          <cell r="N813">
            <v>0.35799999999999998</v>
          </cell>
          <cell r="O813">
            <v>0.74199999999999999</v>
          </cell>
          <cell r="P813">
            <v>2.7E-2</v>
          </cell>
          <cell r="Q813">
            <v>2.9399999999999999E-3</v>
          </cell>
          <cell r="R813">
            <v>12.13</v>
          </cell>
          <cell r="S813">
            <v>4.1100000000000003</v>
          </cell>
          <cell r="T813">
            <v>2.0299999999999999E-2</v>
          </cell>
        </row>
        <row r="814">
          <cell r="F814">
            <v>1208205</v>
          </cell>
          <cell r="G814" t="str">
            <v>FactorKH.Temp</v>
          </cell>
          <cell r="H814">
            <v>1893.39467123139</v>
          </cell>
          <cell r="K814">
            <v>1208345</v>
          </cell>
          <cell r="L814" t="str">
            <v>VD03</v>
          </cell>
          <cell r="M814">
            <v>0.41499999999999998</v>
          </cell>
          <cell r="N814">
            <v>0.19800000000000001</v>
          </cell>
          <cell r="O814">
            <v>0.77400000000000002</v>
          </cell>
          <cell r="P814">
            <v>9.2999999999999992E-3</v>
          </cell>
          <cell r="Q814">
            <v>1.38E-2</v>
          </cell>
          <cell r="R814">
            <v>0.84499999999999997</v>
          </cell>
          <cell r="S814">
            <v>1.73</v>
          </cell>
          <cell r="T814">
            <v>2.1600000000000001E-2</v>
          </cell>
        </row>
        <row r="815">
          <cell r="F815">
            <v>1208205</v>
          </cell>
          <cell r="G815" t="str">
            <v>(null)</v>
          </cell>
          <cell r="H815" t="str">
            <v>(null)</v>
          </cell>
          <cell r="K815">
            <v>1208346</v>
          </cell>
          <cell r="L815" t="str">
            <v>VD04</v>
          </cell>
          <cell r="M815">
            <v>0.33400000000000002</v>
          </cell>
          <cell r="N815">
            <v>0.29399999999999998</v>
          </cell>
          <cell r="O815">
            <v>0.90900000000000003</v>
          </cell>
          <cell r="P815">
            <v>5.4000000000000003E-3</v>
          </cell>
          <cell r="Q815">
            <v>1.3600000000000001E-3</v>
          </cell>
          <cell r="R815">
            <v>0.97799999999999998</v>
          </cell>
          <cell r="S815">
            <v>0.83799999999999997</v>
          </cell>
          <cell r="T815">
            <v>2.98E-2</v>
          </cell>
        </row>
        <row r="816">
          <cell r="F816">
            <v>1208206</v>
          </cell>
          <cell r="G816" t="str">
            <v>FactorKH.Temp</v>
          </cell>
          <cell r="H816">
            <v>1867.8175043717299</v>
          </cell>
          <cell r="K816">
            <v>1208347</v>
          </cell>
          <cell r="L816" t="str">
            <v>VD02</v>
          </cell>
          <cell r="M816">
            <v>0.223</v>
          </cell>
          <cell r="N816">
            <v>0.23</v>
          </cell>
          <cell r="O816">
            <v>0.86099999999999999</v>
          </cell>
          <cell r="P816">
            <v>6.0000000000000001E-3</v>
          </cell>
          <cell r="Q816">
            <v>1.3799999999999999E-3</v>
          </cell>
          <cell r="R816">
            <v>0.53600000000000003</v>
          </cell>
          <cell r="S816">
            <v>0.70299999999999996</v>
          </cell>
          <cell r="T816">
            <v>2.9600000000000001E-2</v>
          </cell>
        </row>
        <row r="817">
          <cell r="F817">
            <v>1208207</v>
          </cell>
          <cell r="G817" t="str">
            <v>FactorKH.Temp</v>
          </cell>
          <cell r="H817">
            <v>1894.7951516589601</v>
          </cell>
          <cell r="K817">
            <v>1208348</v>
          </cell>
          <cell r="L817" t="str">
            <v>VD02</v>
          </cell>
          <cell r="M817">
            <v>0.48599999999999999</v>
          </cell>
          <cell r="N817">
            <v>0.26900000000000002</v>
          </cell>
          <cell r="O817">
            <v>1.34</v>
          </cell>
          <cell r="P817">
            <v>1.09E-2</v>
          </cell>
          <cell r="Q817">
            <v>1.18E-2</v>
          </cell>
          <cell r="R817">
            <v>0.22600000000000001</v>
          </cell>
          <cell r="S817">
            <v>0.309</v>
          </cell>
          <cell r="T817">
            <v>2.4E-2</v>
          </cell>
        </row>
        <row r="818">
          <cell r="F818">
            <v>1208208</v>
          </cell>
          <cell r="G818" t="str">
            <v>FactorKH.Temp</v>
          </cell>
          <cell r="H818">
            <v>1885.7455244687001</v>
          </cell>
          <cell r="K818">
            <v>1208349</v>
          </cell>
          <cell r="L818" t="str">
            <v>VD02</v>
          </cell>
          <cell r="M818">
            <v>0.40600000000000003</v>
          </cell>
          <cell r="N818">
            <v>0.182</v>
          </cell>
          <cell r="O818">
            <v>0.85599999999999998</v>
          </cell>
          <cell r="P818">
            <v>1.37E-2</v>
          </cell>
          <cell r="Q818">
            <v>2.14E-3</v>
          </cell>
          <cell r="R818">
            <v>1.08</v>
          </cell>
          <cell r="S818">
            <v>0.18</v>
          </cell>
          <cell r="T818">
            <v>3.0099999999999998E-2</v>
          </cell>
        </row>
        <row r="819">
          <cell r="F819">
            <v>1208209</v>
          </cell>
          <cell r="G819" t="str">
            <v>FactorKH.Temp</v>
          </cell>
          <cell r="H819">
            <v>1909.58790517836</v>
          </cell>
          <cell r="K819">
            <v>1208350</v>
          </cell>
          <cell r="L819" t="str">
            <v>VD02</v>
          </cell>
          <cell r="M819">
            <v>0.40600000000000003</v>
          </cell>
          <cell r="N819">
            <v>0.17399999999999999</v>
          </cell>
          <cell r="O819">
            <v>0.83799999999999997</v>
          </cell>
          <cell r="P819">
            <v>1.37E-2</v>
          </cell>
          <cell r="Q819">
            <v>2.32E-3</v>
          </cell>
          <cell r="R819">
            <v>1.07</v>
          </cell>
          <cell r="S819">
            <v>0.151</v>
          </cell>
          <cell r="T819">
            <v>2.8299999999999999E-2</v>
          </cell>
        </row>
        <row r="820">
          <cell r="F820">
            <v>1208210</v>
          </cell>
          <cell r="G820" t="str">
            <v>FactorKH.Temp</v>
          </cell>
          <cell r="H820">
            <v>1892.0858695890399</v>
          </cell>
          <cell r="K820">
            <v>1208351</v>
          </cell>
          <cell r="L820" t="str">
            <v>VD02</v>
          </cell>
          <cell r="M820">
            <v>0.32300000000000001</v>
          </cell>
          <cell r="N820">
            <v>0.32700000000000001</v>
          </cell>
          <cell r="O820">
            <v>0.57499999999999996</v>
          </cell>
          <cell r="P820">
            <v>6.4999999999999997E-3</v>
          </cell>
          <cell r="Q820">
            <v>4.2599999999999999E-3</v>
          </cell>
          <cell r="R820">
            <v>1.06</v>
          </cell>
          <cell r="S820">
            <v>0.24299999999999999</v>
          </cell>
          <cell r="T820">
            <v>2.46E-2</v>
          </cell>
        </row>
        <row r="821">
          <cell r="F821">
            <v>1208211</v>
          </cell>
          <cell r="G821" t="str">
            <v>FactorKH.Temp</v>
          </cell>
          <cell r="H821">
            <v>1895.17901298779</v>
          </cell>
          <cell r="K821">
            <v>1208352</v>
          </cell>
          <cell r="L821" t="str">
            <v>VD03</v>
          </cell>
          <cell r="M821">
            <v>0.10299999999999999</v>
          </cell>
          <cell r="N821">
            <v>0.19500000000000001</v>
          </cell>
          <cell r="O821">
            <v>1.35</v>
          </cell>
          <cell r="P821">
            <v>8.3999999999999995E-3</v>
          </cell>
          <cell r="Q821">
            <v>1.7899999999999999E-3</v>
          </cell>
          <cell r="R821">
            <v>0.19500000000000001</v>
          </cell>
          <cell r="S821">
            <v>0.371</v>
          </cell>
          <cell r="T821">
            <v>2.0500000000000001E-2</v>
          </cell>
        </row>
        <row r="822">
          <cell r="F822">
            <v>1208212</v>
          </cell>
          <cell r="G822" t="str">
            <v>FactorKH.Temp</v>
          </cell>
          <cell r="H822">
            <v>1899.9646709957201</v>
          </cell>
          <cell r="K822">
            <v>1208353</v>
          </cell>
          <cell r="L822" t="str">
            <v>VD02</v>
          </cell>
          <cell r="M822">
            <v>0.45900000000000002</v>
          </cell>
          <cell r="N822">
            <v>0.17299999999999999</v>
          </cell>
          <cell r="O822">
            <v>0.65700000000000003</v>
          </cell>
          <cell r="P822">
            <v>8.2000000000000007E-3</v>
          </cell>
          <cell r="Q822">
            <v>1.74E-3</v>
          </cell>
          <cell r="R822">
            <v>0.16700000000000001</v>
          </cell>
          <cell r="S822">
            <v>0.23799999999999999</v>
          </cell>
          <cell r="T822">
            <v>2.5700000000000001E-2</v>
          </cell>
        </row>
        <row r="823">
          <cell r="F823">
            <v>1208213</v>
          </cell>
          <cell r="G823" t="str">
            <v>FactorKH.Temp</v>
          </cell>
          <cell r="H823">
            <v>1882.5716967747401</v>
          </cell>
          <cell r="K823">
            <v>1208354</v>
          </cell>
          <cell r="L823" t="str">
            <v>VD02</v>
          </cell>
          <cell r="M823">
            <v>0.18</v>
          </cell>
          <cell r="N823">
            <v>0.157</v>
          </cell>
          <cell r="O823">
            <v>1.36</v>
          </cell>
          <cell r="P823">
            <v>1.2E-2</v>
          </cell>
          <cell r="Q823">
            <v>1.4200000000000001E-2</v>
          </cell>
          <cell r="R823">
            <v>0.183</v>
          </cell>
          <cell r="S823">
            <v>0.16700000000000001</v>
          </cell>
          <cell r="T823">
            <v>2.81E-2</v>
          </cell>
        </row>
        <row r="824">
          <cell r="F824">
            <v>1208213</v>
          </cell>
          <cell r="G824" t="str">
            <v>FactorKH.Temp</v>
          </cell>
          <cell r="H824">
            <v>1865.6999362187701</v>
          </cell>
          <cell r="K824">
            <v>1208355</v>
          </cell>
          <cell r="L824" t="str">
            <v>VD03</v>
          </cell>
          <cell r="M824">
            <v>0.154</v>
          </cell>
          <cell r="N824">
            <v>0.46300000000000002</v>
          </cell>
          <cell r="O824">
            <v>1.1499999999999999</v>
          </cell>
          <cell r="P824">
            <v>1.44E-2</v>
          </cell>
          <cell r="Q824">
            <v>1.15E-2</v>
          </cell>
          <cell r="R824">
            <v>0.61499999999999999</v>
          </cell>
          <cell r="S824">
            <v>7.6200000000000004E-2</v>
          </cell>
          <cell r="T824">
            <v>2.9899999999999999E-2</v>
          </cell>
        </row>
        <row r="825">
          <cell r="F825">
            <v>1208213</v>
          </cell>
          <cell r="G825" t="str">
            <v>(null)</v>
          </cell>
          <cell r="H825" t="str">
            <v>(null)</v>
          </cell>
          <cell r="K825">
            <v>1208356</v>
          </cell>
          <cell r="L825" t="str">
            <v>VD03</v>
          </cell>
          <cell r="M825">
            <v>0.80600000000000005</v>
          </cell>
          <cell r="N825">
            <v>0.21299999999999999</v>
          </cell>
          <cell r="O825">
            <v>0.77800000000000002</v>
          </cell>
          <cell r="P825">
            <v>1.29E-2</v>
          </cell>
          <cell r="Q825">
            <v>1.17E-2</v>
          </cell>
          <cell r="R825">
            <v>0.115</v>
          </cell>
          <cell r="S825">
            <v>0.19</v>
          </cell>
          <cell r="T825">
            <v>2.6800000000000001E-2</v>
          </cell>
        </row>
        <row r="826">
          <cell r="F826">
            <v>1208214</v>
          </cell>
          <cell r="G826" t="str">
            <v>FactorKH.Temp</v>
          </cell>
          <cell r="H826">
            <v>1889.2609295582099</v>
          </cell>
          <cell r="K826">
            <v>1208357</v>
          </cell>
          <cell r="L826" t="str">
            <v>VD02</v>
          </cell>
          <cell r="M826">
            <v>0.31</v>
          </cell>
          <cell r="N826">
            <v>0.214</v>
          </cell>
          <cell r="O826">
            <v>0.87</v>
          </cell>
          <cell r="P826">
            <v>8.2000000000000007E-3</v>
          </cell>
          <cell r="Q826">
            <v>1.5100000000000001E-3</v>
          </cell>
          <cell r="R826">
            <v>0.91800000000000004</v>
          </cell>
          <cell r="S826">
            <v>0.78900000000000003</v>
          </cell>
          <cell r="T826">
            <v>0.03</v>
          </cell>
        </row>
        <row r="827">
          <cell r="F827">
            <v>1208215</v>
          </cell>
          <cell r="G827" t="str">
            <v>FactorKH.Temp</v>
          </cell>
          <cell r="H827">
            <v>1877.1839036145</v>
          </cell>
          <cell r="K827">
            <v>1208358</v>
          </cell>
          <cell r="L827" t="str">
            <v>VD04</v>
          </cell>
          <cell r="M827">
            <v>0.33300000000000002</v>
          </cell>
          <cell r="N827">
            <v>0.19500000000000001</v>
          </cell>
          <cell r="O827">
            <v>0.86199999999999999</v>
          </cell>
          <cell r="P827">
            <v>7.9000000000000008E-3</v>
          </cell>
          <cell r="Q827">
            <v>8.7500000000000002E-4</v>
          </cell>
          <cell r="R827">
            <v>0.93</v>
          </cell>
          <cell r="S827">
            <v>0.80300000000000005</v>
          </cell>
          <cell r="T827">
            <v>2.07E-2</v>
          </cell>
        </row>
        <row r="828">
          <cell r="F828">
            <v>1208216</v>
          </cell>
          <cell r="G828" t="str">
            <v>FactorKH.Temp</v>
          </cell>
          <cell r="H828">
            <v>1849.6915475993601</v>
          </cell>
        </row>
        <row r="829">
          <cell r="F829">
            <v>1208217</v>
          </cell>
          <cell r="G829" t="str">
            <v>FactorKH.Temp</v>
          </cell>
          <cell r="H829">
            <v>1903.06703689134</v>
          </cell>
        </row>
        <row r="830">
          <cell r="F830">
            <v>1208218</v>
          </cell>
          <cell r="G830" t="str">
            <v>FactorKH.Temp</v>
          </cell>
          <cell r="H830">
            <v>1877.0338257301701</v>
          </cell>
        </row>
        <row r="831">
          <cell r="F831">
            <v>1208219</v>
          </cell>
          <cell r="G831" t="str">
            <v>FactorKH.Temp</v>
          </cell>
          <cell r="H831">
            <v>1886.46393218445</v>
          </cell>
        </row>
        <row r="832">
          <cell r="F832">
            <v>1208220</v>
          </cell>
          <cell r="G832" t="str">
            <v>FactorKH.Temp</v>
          </cell>
          <cell r="H832">
            <v>1893.6691393783799</v>
          </cell>
        </row>
        <row r="833">
          <cell r="F833">
            <v>1208221</v>
          </cell>
          <cell r="G833" t="str">
            <v>FactorKH.Temp</v>
          </cell>
          <cell r="H833">
            <v>1900.20296374791</v>
          </cell>
        </row>
        <row r="834">
          <cell r="F834">
            <v>1208222</v>
          </cell>
          <cell r="G834" t="str">
            <v>FactorKH.Temp</v>
          </cell>
          <cell r="H834">
            <v>1889.79076277166</v>
          </cell>
        </row>
        <row r="835">
          <cell r="F835">
            <v>1208222</v>
          </cell>
          <cell r="G835" t="str">
            <v>FactorKH.Temp</v>
          </cell>
          <cell r="H835">
            <v>1910.0037837725999</v>
          </cell>
        </row>
        <row r="836">
          <cell r="F836">
            <v>1208222</v>
          </cell>
          <cell r="G836" t="str">
            <v>(null)</v>
          </cell>
          <cell r="H836" t="str">
            <v>(null)</v>
          </cell>
        </row>
        <row r="837">
          <cell r="F837">
            <v>1208223</v>
          </cell>
          <cell r="G837" t="str">
            <v>FactorKH.Temp</v>
          </cell>
          <cell r="H837">
            <v>1900.0203145057501</v>
          </cell>
        </row>
        <row r="838">
          <cell r="F838">
            <v>1208224</v>
          </cell>
          <cell r="G838" t="str">
            <v>FactorKH.Temp</v>
          </cell>
          <cell r="H838">
            <v>1900.02079151469</v>
          </cell>
        </row>
        <row r="839">
          <cell r="F839">
            <v>1208225</v>
          </cell>
          <cell r="G839" t="str">
            <v>FactorKH.Temp</v>
          </cell>
          <cell r="H839">
            <v>1909.90566421156</v>
          </cell>
        </row>
        <row r="840">
          <cell r="F840">
            <v>1208226</v>
          </cell>
          <cell r="G840" t="str">
            <v>(null)</v>
          </cell>
          <cell r="H840" t="str">
            <v>(null)</v>
          </cell>
        </row>
        <row r="841">
          <cell r="F841">
            <v>1208227</v>
          </cell>
          <cell r="G841" t="str">
            <v>FactorKH.Temp</v>
          </cell>
          <cell r="H841">
            <v>1891.3449947741501</v>
          </cell>
        </row>
        <row r="842">
          <cell r="F842">
            <v>1208228</v>
          </cell>
          <cell r="G842" t="str">
            <v>FactorKH.Temp</v>
          </cell>
          <cell r="H842">
            <v>1905.9630473899999</v>
          </cell>
        </row>
        <row r="843">
          <cell r="F843">
            <v>1208228</v>
          </cell>
          <cell r="G843" t="str">
            <v>FactorKH.Temp</v>
          </cell>
          <cell r="H843">
            <v>1905.9630473899999</v>
          </cell>
        </row>
        <row r="844">
          <cell r="F844">
            <v>1208229</v>
          </cell>
          <cell r="G844" t="str">
            <v>FactorKH.Temp</v>
          </cell>
          <cell r="H844">
            <v>1863.4212001700901</v>
          </cell>
        </row>
        <row r="845">
          <cell r="F845">
            <v>1208230</v>
          </cell>
          <cell r="G845" t="str">
            <v>FactorKH.Temp</v>
          </cell>
          <cell r="H845">
            <v>1868.4821028869701</v>
          </cell>
        </row>
        <row r="846">
          <cell r="F846">
            <v>1208231</v>
          </cell>
          <cell r="G846" t="str">
            <v>FactorKH.Temp</v>
          </cell>
          <cell r="H846">
            <v>1853.7055649137301</v>
          </cell>
        </row>
        <row r="847">
          <cell r="F847">
            <v>1208232</v>
          </cell>
          <cell r="G847" t="str">
            <v>FactorKH.Temp</v>
          </cell>
          <cell r="H847">
            <v>1869.3815967138901</v>
          </cell>
        </row>
        <row r="848">
          <cell r="F848">
            <v>1208233</v>
          </cell>
          <cell r="G848" t="str">
            <v>FactorKH.Temp</v>
          </cell>
          <cell r="H848">
            <v>1849.5134911452401</v>
          </cell>
        </row>
        <row r="849">
          <cell r="F849">
            <v>1208234</v>
          </cell>
          <cell r="G849" t="str">
            <v>FactorKH.Temp</v>
          </cell>
          <cell r="H849">
            <v>1863.67900749828</v>
          </cell>
        </row>
        <row r="850">
          <cell r="F850">
            <v>1208235</v>
          </cell>
          <cell r="G850" t="str">
            <v>FactorKH.Temp</v>
          </cell>
          <cell r="H850">
            <v>1885.15552663477</v>
          </cell>
        </row>
        <row r="851">
          <cell r="F851">
            <v>1208236</v>
          </cell>
          <cell r="G851" t="str">
            <v>FactorKH.Temp</v>
          </cell>
          <cell r="H851">
            <v>1868.1276056718</v>
          </cell>
        </row>
        <row r="852">
          <cell r="F852">
            <v>1208237</v>
          </cell>
          <cell r="G852" t="str">
            <v>FactorKH.Temp</v>
          </cell>
          <cell r="H852">
            <v>1900.32248707694</v>
          </cell>
        </row>
        <row r="853">
          <cell r="F853">
            <v>1208238</v>
          </cell>
          <cell r="G853" t="str">
            <v>FactorKH.Temp</v>
          </cell>
          <cell r="H853">
            <v>1897.54027841572</v>
          </cell>
        </row>
        <row r="854">
          <cell r="F854">
            <v>1208239</v>
          </cell>
          <cell r="G854" t="str">
            <v>FactorKH.Temp</v>
          </cell>
          <cell r="H854">
            <v>1900.3747006364199</v>
          </cell>
        </row>
        <row r="855">
          <cell r="F855">
            <v>1208240</v>
          </cell>
          <cell r="G855" t="str">
            <v>FactorKH.Temp</v>
          </cell>
          <cell r="H855">
            <v>1915.96510860013</v>
          </cell>
        </row>
        <row r="856">
          <cell r="F856">
            <v>1208241</v>
          </cell>
          <cell r="G856" t="str">
            <v>FactorKH.Temp</v>
          </cell>
          <cell r="H856">
            <v>1904.2445630765601</v>
          </cell>
        </row>
        <row r="857">
          <cell r="F857">
            <v>1208241</v>
          </cell>
          <cell r="G857" t="str">
            <v>FactorKH.Temp</v>
          </cell>
          <cell r="H857">
            <v>1904.1763648813701</v>
          </cell>
        </row>
        <row r="858">
          <cell r="F858">
            <v>1208242</v>
          </cell>
          <cell r="G858" t="str">
            <v>FactorKH.Temp</v>
          </cell>
          <cell r="H858">
            <v>1901.5953022179899</v>
          </cell>
        </row>
        <row r="859">
          <cell r="F859">
            <v>1208242</v>
          </cell>
          <cell r="G859" t="str">
            <v>FactorKH.Temp</v>
          </cell>
          <cell r="H859">
            <v>1898.8639796518901</v>
          </cell>
        </row>
        <row r="860">
          <cell r="F860">
            <v>1208243</v>
          </cell>
          <cell r="G860" t="str">
            <v>FactorKH.Temp</v>
          </cell>
          <cell r="H860">
            <v>1907.92428509918</v>
          </cell>
        </row>
        <row r="861">
          <cell r="F861">
            <v>1208244</v>
          </cell>
          <cell r="G861" t="str">
            <v>FactorKH.Temp</v>
          </cell>
          <cell r="H861">
            <v>1895.9472023156</v>
          </cell>
        </row>
        <row r="862">
          <cell r="F862">
            <v>1208245</v>
          </cell>
          <cell r="G862" t="str">
            <v>FactorKH.Temp</v>
          </cell>
          <cell r="H862">
            <v>1883.8646759498099</v>
          </cell>
        </row>
        <row r="863">
          <cell r="F863">
            <v>1208246</v>
          </cell>
          <cell r="G863" t="str">
            <v>FactorKH.Temp</v>
          </cell>
          <cell r="H863">
            <v>1867.8939104542201</v>
          </cell>
        </row>
        <row r="864">
          <cell r="F864">
            <v>1208247</v>
          </cell>
          <cell r="G864" t="str">
            <v>FactorKH.Temp</v>
          </cell>
          <cell r="H864">
            <v>1874.57436959797</v>
          </cell>
        </row>
        <row r="865">
          <cell r="F865">
            <v>1208248</v>
          </cell>
          <cell r="G865" t="str">
            <v>FactorKH.Temp</v>
          </cell>
          <cell r="H865">
            <v>1871.4607848610999</v>
          </cell>
        </row>
        <row r="866">
          <cell r="F866">
            <v>1208248</v>
          </cell>
          <cell r="G866" t="str">
            <v>FactorKH.Temp</v>
          </cell>
          <cell r="H866">
            <v>1896.9060124688999</v>
          </cell>
        </row>
        <row r="867">
          <cell r="F867">
            <v>1208248</v>
          </cell>
          <cell r="G867" t="str">
            <v>FactorKH.Temp</v>
          </cell>
          <cell r="H867">
            <v>1880.5663722070601</v>
          </cell>
        </row>
        <row r="868">
          <cell r="F868">
            <v>1208248</v>
          </cell>
          <cell r="G868" t="str">
            <v>FactorKH.Temp</v>
          </cell>
          <cell r="H868">
            <v>1876.3074564784399</v>
          </cell>
        </row>
        <row r="869">
          <cell r="F869">
            <v>1208249</v>
          </cell>
          <cell r="G869" t="str">
            <v>FactorKH.Temp</v>
          </cell>
          <cell r="H869">
            <v>1900.6588226946101</v>
          </cell>
        </row>
        <row r="870">
          <cell r="F870">
            <v>1208250</v>
          </cell>
          <cell r="G870" t="str">
            <v>FactorKH.Temp</v>
          </cell>
          <cell r="H870">
            <v>1885.9551169022</v>
          </cell>
        </row>
        <row r="871">
          <cell r="F871">
            <v>1208251</v>
          </cell>
          <cell r="G871" t="str">
            <v>FactorKH.Temp</v>
          </cell>
          <cell r="H871">
            <v>1881.9100873919001</v>
          </cell>
        </row>
        <row r="872">
          <cell r="F872">
            <v>1208252</v>
          </cell>
          <cell r="G872" t="str">
            <v>FactorKH.Temp</v>
          </cell>
          <cell r="H872">
            <v>1863.17333080819</v>
          </cell>
        </row>
        <row r="873">
          <cell r="F873">
            <v>1208253</v>
          </cell>
          <cell r="G873" t="str">
            <v>FactorKH.Temp</v>
          </cell>
          <cell r="H873">
            <v>1861.5904044665399</v>
          </cell>
        </row>
        <row r="874">
          <cell r="F874">
            <v>1208254</v>
          </cell>
          <cell r="G874" t="str">
            <v>FactorKH.Temp</v>
          </cell>
          <cell r="H874">
            <v>1861.56500351099</v>
          </cell>
        </row>
        <row r="875">
          <cell r="F875">
            <v>1208255</v>
          </cell>
          <cell r="G875" t="str">
            <v>FactorKH.Temp</v>
          </cell>
          <cell r="H875">
            <v>1847.2210226889999</v>
          </cell>
        </row>
        <row r="876">
          <cell r="F876">
            <v>1208256</v>
          </cell>
          <cell r="G876" t="str">
            <v>FactorKH.Temp</v>
          </cell>
          <cell r="H876">
            <v>1855.88488235728</v>
          </cell>
        </row>
        <row r="877">
          <cell r="F877">
            <v>1208256</v>
          </cell>
          <cell r="G877" t="str">
            <v>FactorKH.Temp</v>
          </cell>
          <cell r="H877">
            <v>1855.88488235728</v>
          </cell>
        </row>
        <row r="878">
          <cell r="F878">
            <v>1208256</v>
          </cell>
          <cell r="G878" t="str">
            <v>FactorKH.Temp</v>
          </cell>
          <cell r="H878">
            <v>1841.55243265012</v>
          </cell>
        </row>
        <row r="879">
          <cell r="F879">
            <v>1208257</v>
          </cell>
          <cell r="G879" t="str">
            <v>FactorKH.Temp</v>
          </cell>
          <cell r="H879">
            <v>1865.59646043151</v>
          </cell>
        </row>
        <row r="880">
          <cell r="F880">
            <v>1208257</v>
          </cell>
          <cell r="G880" t="str">
            <v>FactorKH.Temp</v>
          </cell>
          <cell r="H880">
            <v>1865.59646043151</v>
          </cell>
        </row>
        <row r="881">
          <cell r="F881">
            <v>1208257</v>
          </cell>
          <cell r="G881" t="str">
            <v>FactorKH.Temp</v>
          </cell>
          <cell r="H881">
            <v>1840.6149761699801</v>
          </cell>
        </row>
        <row r="882">
          <cell r="F882">
            <v>1208257</v>
          </cell>
          <cell r="G882" t="str">
            <v>(null)</v>
          </cell>
          <cell r="H882" t="str">
            <v>(null)</v>
          </cell>
        </row>
        <row r="883">
          <cell r="F883">
            <v>1208258</v>
          </cell>
          <cell r="G883" t="str">
            <v>FactorKH.Temp</v>
          </cell>
          <cell r="H883">
            <v>1862.8532915923799</v>
          </cell>
        </row>
        <row r="884">
          <cell r="F884">
            <v>1208259</v>
          </cell>
          <cell r="G884" t="str">
            <v>FactorKH.Temp</v>
          </cell>
          <cell r="H884">
            <v>1863.08670618623</v>
          </cell>
        </row>
        <row r="885">
          <cell r="F885">
            <v>1208259</v>
          </cell>
          <cell r="G885" t="str">
            <v>(null)</v>
          </cell>
          <cell r="H885" t="str">
            <v>(null)</v>
          </cell>
        </row>
        <row r="886">
          <cell r="F886">
            <v>1208260</v>
          </cell>
          <cell r="G886" t="str">
            <v>FactorKH.Temp</v>
          </cell>
          <cell r="H886">
            <v>1871.1734753978801</v>
          </cell>
        </row>
        <row r="887">
          <cell r="F887">
            <v>1208261</v>
          </cell>
          <cell r="G887" t="str">
            <v>FactorKH.Temp</v>
          </cell>
          <cell r="H887">
            <v>1870.9309952666199</v>
          </cell>
        </row>
        <row r="888">
          <cell r="F888">
            <v>1208262</v>
          </cell>
          <cell r="G888" t="str">
            <v>FactorKH.Temp</v>
          </cell>
          <cell r="H888">
            <v>1858.3614213265901</v>
          </cell>
        </row>
        <row r="889">
          <cell r="F889">
            <v>1208263</v>
          </cell>
          <cell r="G889" t="str">
            <v>FactorKH.Temp</v>
          </cell>
          <cell r="H889">
            <v>1859.0072571610999</v>
          </cell>
        </row>
        <row r="890">
          <cell r="F890">
            <v>1208264</v>
          </cell>
          <cell r="G890" t="str">
            <v>FactorKH.Temp</v>
          </cell>
          <cell r="H890">
            <v>1863.46366055305</v>
          </cell>
        </row>
        <row r="891">
          <cell r="F891">
            <v>1208265</v>
          </cell>
          <cell r="G891" t="str">
            <v>FactorKH.Temp</v>
          </cell>
          <cell r="H891">
            <v>1865.5046139804999</v>
          </cell>
        </row>
        <row r="892">
          <cell r="F892">
            <v>1208266</v>
          </cell>
          <cell r="G892" t="str">
            <v>FactorKH.Temp</v>
          </cell>
          <cell r="H892">
            <v>1874.58406828649</v>
          </cell>
        </row>
        <row r="893">
          <cell r="F893">
            <v>1208266</v>
          </cell>
          <cell r="G893" t="str">
            <v>FactorKH.Temp</v>
          </cell>
          <cell r="H893">
            <v>1874.58406828649</v>
          </cell>
        </row>
        <row r="894">
          <cell r="F894">
            <v>1208267</v>
          </cell>
          <cell r="G894" t="str">
            <v>FactorKH.Temp</v>
          </cell>
          <cell r="H894">
            <v>1888.0216158728699</v>
          </cell>
        </row>
        <row r="895">
          <cell r="F895">
            <v>1208267</v>
          </cell>
          <cell r="G895" t="str">
            <v>FactorKH.Temp</v>
          </cell>
          <cell r="H895">
            <v>1888.0216158728699</v>
          </cell>
        </row>
        <row r="896">
          <cell r="F896">
            <v>1208267</v>
          </cell>
          <cell r="G896" t="str">
            <v>FactorKH.Temp</v>
          </cell>
          <cell r="H896">
            <v>1888.0216158728699</v>
          </cell>
        </row>
        <row r="897">
          <cell r="F897">
            <v>1208268</v>
          </cell>
          <cell r="G897" t="str">
            <v>FactorKH.Temp</v>
          </cell>
          <cell r="H897">
            <v>1850.66853902294</v>
          </cell>
        </row>
        <row r="898">
          <cell r="F898">
            <v>1208268</v>
          </cell>
          <cell r="G898" t="str">
            <v>FactorKH.Temp</v>
          </cell>
          <cell r="H898">
            <v>1850.66853902294</v>
          </cell>
        </row>
        <row r="899">
          <cell r="F899">
            <v>1208269</v>
          </cell>
          <cell r="G899" t="str">
            <v>FactorKH.Temp</v>
          </cell>
          <cell r="H899">
            <v>1887.7032668161401</v>
          </cell>
        </row>
        <row r="900">
          <cell r="F900">
            <v>1208269</v>
          </cell>
          <cell r="G900" t="str">
            <v>FactorKH.Temp</v>
          </cell>
          <cell r="H900">
            <v>1903.12099901846</v>
          </cell>
        </row>
        <row r="901">
          <cell r="F901">
            <v>1208270</v>
          </cell>
          <cell r="G901" t="str">
            <v>FactorKH.Temp</v>
          </cell>
          <cell r="H901">
            <v>1890.14934102498</v>
          </cell>
        </row>
        <row r="902">
          <cell r="F902">
            <v>1208271</v>
          </cell>
          <cell r="G902" t="str">
            <v>FactorKH.Temp</v>
          </cell>
          <cell r="H902">
            <v>1888.84289171155</v>
          </cell>
        </row>
        <row r="903">
          <cell r="F903">
            <v>1208272</v>
          </cell>
          <cell r="G903" t="str">
            <v>FactorKH.Temp</v>
          </cell>
          <cell r="H903">
            <v>1892.4653916524401</v>
          </cell>
        </row>
        <row r="904">
          <cell r="F904">
            <v>1208273</v>
          </cell>
          <cell r="G904" t="str">
            <v>FactorKH.Temp</v>
          </cell>
          <cell r="H904">
            <v>1867.8279030492599</v>
          </cell>
        </row>
        <row r="905">
          <cell r="F905">
            <v>1208274</v>
          </cell>
          <cell r="G905" t="str">
            <v>FactorKH.Temp</v>
          </cell>
          <cell r="H905">
            <v>1853.2063822248101</v>
          </cell>
        </row>
        <row r="906">
          <cell r="F906">
            <v>1208275</v>
          </cell>
          <cell r="G906" t="str">
            <v>FactorKH.Temp</v>
          </cell>
          <cell r="H906">
            <v>1830.61250535828</v>
          </cell>
        </row>
        <row r="907">
          <cell r="F907">
            <v>1208276</v>
          </cell>
          <cell r="G907" t="str">
            <v>FactorKH.Temp</v>
          </cell>
          <cell r="H907">
            <v>1866.0646669856801</v>
          </cell>
        </row>
        <row r="908">
          <cell r="F908">
            <v>1208277</v>
          </cell>
          <cell r="G908" t="str">
            <v>FactorKH.Temp</v>
          </cell>
          <cell r="H908">
            <v>1881.84113573013</v>
          </cell>
        </row>
        <row r="909">
          <cell r="F909">
            <v>1208278</v>
          </cell>
          <cell r="G909" t="str">
            <v>FactorKH.Temp</v>
          </cell>
          <cell r="H909">
            <v>1886.35447907048</v>
          </cell>
        </row>
        <row r="910">
          <cell r="F910">
            <v>1208279</v>
          </cell>
          <cell r="G910" t="str">
            <v>FactorKH.Temp</v>
          </cell>
          <cell r="H910">
            <v>1867.73365010723</v>
          </cell>
        </row>
        <row r="911">
          <cell r="F911">
            <v>1208280</v>
          </cell>
          <cell r="G911" t="str">
            <v>FactorKH.Temp</v>
          </cell>
          <cell r="H911">
            <v>1891.69799069746</v>
          </cell>
        </row>
        <row r="912">
          <cell r="F912">
            <v>1208280</v>
          </cell>
          <cell r="G912" t="str">
            <v>FactorKH.Temp</v>
          </cell>
          <cell r="H912">
            <v>1869.9843381123101</v>
          </cell>
        </row>
        <row r="913">
          <cell r="F913">
            <v>1208281</v>
          </cell>
          <cell r="G913" t="str">
            <v>FactorKH.Temp</v>
          </cell>
          <cell r="H913">
            <v>1868.5422834031399</v>
          </cell>
        </row>
        <row r="914">
          <cell r="F914">
            <v>1208282</v>
          </cell>
          <cell r="G914" t="str">
            <v>FactorKH.Temp</v>
          </cell>
          <cell r="H914">
            <v>1884.6828537680899</v>
          </cell>
        </row>
        <row r="915">
          <cell r="F915">
            <v>1208283</v>
          </cell>
          <cell r="G915" t="str">
            <v>FactorKH.Temp</v>
          </cell>
          <cell r="H915">
            <v>1901.4274733312</v>
          </cell>
        </row>
        <row r="916">
          <cell r="F916">
            <v>1208284</v>
          </cell>
          <cell r="G916" t="str">
            <v>FactorKH.Temp</v>
          </cell>
          <cell r="H916">
            <v>1906.37620947493</v>
          </cell>
        </row>
        <row r="917">
          <cell r="F917">
            <v>1208285</v>
          </cell>
          <cell r="G917" t="str">
            <v>FactorKH.Temp</v>
          </cell>
          <cell r="H917">
            <v>1898.7369690313999</v>
          </cell>
        </row>
        <row r="918">
          <cell r="F918">
            <v>1208286</v>
          </cell>
          <cell r="G918" t="str">
            <v>FactorKH.Temp</v>
          </cell>
          <cell r="H918">
            <v>1884.38151649734</v>
          </cell>
        </row>
        <row r="919">
          <cell r="F919">
            <v>1208287</v>
          </cell>
          <cell r="G919" t="str">
            <v>FactorKH.Temp</v>
          </cell>
          <cell r="H919">
            <v>1894.0553642581399</v>
          </cell>
        </row>
        <row r="920">
          <cell r="F920">
            <v>1208288</v>
          </cell>
          <cell r="G920" t="str">
            <v>FactorKH.Temp</v>
          </cell>
          <cell r="H920">
            <v>1890.56359583892</v>
          </cell>
        </row>
        <row r="921">
          <cell r="F921">
            <v>1208288</v>
          </cell>
          <cell r="G921" t="str">
            <v>FactorKH.Temp</v>
          </cell>
          <cell r="H921">
            <v>1901.64865570455</v>
          </cell>
        </row>
        <row r="922">
          <cell r="F922">
            <v>1208289</v>
          </cell>
          <cell r="G922" t="str">
            <v>FactorKH.Temp</v>
          </cell>
          <cell r="H922">
            <v>1888.31972923379</v>
          </cell>
        </row>
        <row r="923">
          <cell r="F923">
            <v>1208290</v>
          </cell>
          <cell r="G923" t="str">
            <v>FactorKH.Temp</v>
          </cell>
          <cell r="H923">
            <v>1876.5690488497801</v>
          </cell>
        </row>
        <row r="924">
          <cell r="F924">
            <v>1208291</v>
          </cell>
          <cell r="G924" t="str">
            <v>FactorKH.Temp</v>
          </cell>
          <cell r="H924">
            <v>1842.9613853958999</v>
          </cell>
        </row>
        <row r="925">
          <cell r="F925">
            <v>1208291</v>
          </cell>
          <cell r="G925" t="str">
            <v>FactorKH.Temp</v>
          </cell>
          <cell r="H925">
            <v>1842.9613853958999</v>
          </cell>
        </row>
        <row r="926">
          <cell r="F926">
            <v>1208291</v>
          </cell>
          <cell r="G926" t="str">
            <v>FactorKH.Temp</v>
          </cell>
          <cell r="H926">
            <v>1842.9613853958999</v>
          </cell>
        </row>
        <row r="927">
          <cell r="F927">
            <v>1208291</v>
          </cell>
          <cell r="G927" t="str">
            <v>FactorKH.Temp</v>
          </cell>
          <cell r="H927">
            <v>1826.6536569878499</v>
          </cell>
        </row>
        <row r="928">
          <cell r="F928">
            <v>1208292</v>
          </cell>
          <cell r="G928" t="str">
            <v>FactorKH.Temp</v>
          </cell>
          <cell r="H928">
            <v>1820.8058794589499</v>
          </cell>
        </row>
        <row r="929">
          <cell r="F929">
            <v>1208293</v>
          </cell>
          <cell r="G929" t="str">
            <v>FactorKH.Temp</v>
          </cell>
          <cell r="H929">
            <v>1827.5283312863701</v>
          </cell>
        </row>
        <row r="930">
          <cell r="F930">
            <v>1208293</v>
          </cell>
          <cell r="G930" t="str">
            <v>FactorKH.Temp</v>
          </cell>
          <cell r="H930">
            <v>1827.5283312863701</v>
          </cell>
        </row>
        <row r="931">
          <cell r="F931">
            <v>1208293</v>
          </cell>
          <cell r="G931" t="str">
            <v>FactorKH.Temp</v>
          </cell>
          <cell r="H931">
            <v>1817.76101193766</v>
          </cell>
        </row>
        <row r="932">
          <cell r="F932">
            <v>1208293</v>
          </cell>
          <cell r="G932" t="str">
            <v>FactorKH.Temp</v>
          </cell>
          <cell r="H932">
            <v>1817.76101193766</v>
          </cell>
        </row>
        <row r="933">
          <cell r="F933">
            <v>1208294</v>
          </cell>
          <cell r="G933" t="str">
            <v>FactorKH.Temp</v>
          </cell>
          <cell r="H933">
            <v>1848.7291644803399</v>
          </cell>
        </row>
        <row r="934">
          <cell r="F934">
            <v>1208295</v>
          </cell>
          <cell r="G934" t="str">
            <v>FactorKH.Temp</v>
          </cell>
          <cell r="H934">
            <v>1858.5223337889399</v>
          </cell>
        </row>
        <row r="935">
          <cell r="F935">
            <v>1208296</v>
          </cell>
          <cell r="G935" t="str">
            <v>FactorKH.Temp</v>
          </cell>
          <cell r="H935">
            <v>1922.7214069597501</v>
          </cell>
        </row>
        <row r="936">
          <cell r="F936">
            <v>1208297</v>
          </cell>
          <cell r="G936" t="str">
            <v>FactorKH.Temp</v>
          </cell>
          <cell r="H936">
            <v>1884.90171503906</v>
          </cell>
        </row>
        <row r="937">
          <cell r="F937">
            <v>1208298</v>
          </cell>
          <cell r="G937" t="str">
            <v>FactorKH.Temp</v>
          </cell>
          <cell r="H937">
            <v>1891.4048545886201</v>
          </cell>
        </row>
        <row r="938">
          <cell r="F938">
            <v>1208299</v>
          </cell>
          <cell r="G938" t="str">
            <v>FactorKH.Temp</v>
          </cell>
          <cell r="H938">
            <v>1887.2850161353099</v>
          </cell>
        </row>
        <row r="939">
          <cell r="F939">
            <v>1208300</v>
          </cell>
          <cell r="G939" t="str">
            <v>FactorKH.Temp</v>
          </cell>
          <cell r="H939">
            <v>1891.86897406094</v>
          </cell>
        </row>
        <row r="940">
          <cell r="F940">
            <v>1208301</v>
          </cell>
          <cell r="G940" t="str">
            <v>FactorKH.Temp</v>
          </cell>
          <cell r="H940">
            <v>1833.87651699564</v>
          </cell>
        </row>
        <row r="941">
          <cell r="F941">
            <v>1208302</v>
          </cell>
          <cell r="G941" t="str">
            <v>FactorKH.Temp</v>
          </cell>
          <cell r="H941">
            <v>1821.5569992718999</v>
          </cell>
        </row>
        <row r="942">
          <cell r="F942">
            <v>1208303</v>
          </cell>
          <cell r="G942" t="str">
            <v>FactorKH.Temp</v>
          </cell>
          <cell r="H942">
            <v>1842.51025877134</v>
          </cell>
        </row>
        <row r="943">
          <cell r="F943">
            <v>1208304</v>
          </cell>
          <cell r="G943" t="str">
            <v>FactorKH.Temp</v>
          </cell>
          <cell r="H943">
            <v>1858.1517327193801</v>
          </cell>
        </row>
        <row r="944">
          <cell r="F944">
            <v>1208305</v>
          </cell>
          <cell r="G944" t="str">
            <v>FactorKH.Temp</v>
          </cell>
          <cell r="H944">
            <v>1846.34706702622</v>
          </cell>
        </row>
        <row r="945">
          <cell r="F945">
            <v>1208306</v>
          </cell>
          <cell r="G945" t="str">
            <v>FactorKH.Temp</v>
          </cell>
          <cell r="H945">
            <v>1863.60239972504</v>
          </cell>
        </row>
        <row r="946">
          <cell r="F946">
            <v>1208306</v>
          </cell>
          <cell r="G946" t="str">
            <v>FactorKH.Temp</v>
          </cell>
          <cell r="H946">
            <v>1863.60239972504</v>
          </cell>
        </row>
        <row r="947">
          <cell r="F947">
            <v>1208307</v>
          </cell>
          <cell r="G947" t="str">
            <v>FactorKH.Temp</v>
          </cell>
          <cell r="H947">
            <v>1872.35939877945</v>
          </cell>
        </row>
        <row r="948">
          <cell r="F948">
            <v>1208308</v>
          </cell>
          <cell r="G948" t="str">
            <v>FactorKH.Temp</v>
          </cell>
          <cell r="H948">
            <v>1873.0397734478299</v>
          </cell>
        </row>
        <row r="949">
          <cell r="F949">
            <v>1208309</v>
          </cell>
          <cell r="G949" t="str">
            <v>FactorKH.Temp</v>
          </cell>
          <cell r="H949">
            <v>1823.6105314058</v>
          </cell>
        </row>
        <row r="950">
          <cell r="F950">
            <v>1208310</v>
          </cell>
          <cell r="G950" t="str">
            <v>FactorKH.Temp</v>
          </cell>
          <cell r="H950">
            <v>1841.5371275858299</v>
          </cell>
        </row>
        <row r="951">
          <cell r="F951">
            <v>1208310</v>
          </cell>
          <cell r="G951" t="str">
            <v>FactorKH.Temp</v>
          </cell>
          <cell r="H951">
            <v>1841.5371275858299</v>
          </cell>
        </row>
        <row r="952">
          <cell r="F952">
            <v>1208310</v>
          </cell>
          <cell r="G952" t="str">
            <v>FactorKH.Temp</v>
          </cell>
          <cell r="H952">
            <v>1834.1279295514701</v>
          </cell>
        </row>
        <row r="953">
          <cell r="F953">
            <v>1208310</v>
          </cell>
          <cell r="G953" t="str">
            <v>FactorKH.Temp</v>
          </cell>
          <cell r="H953">
            <v>1834.1279295514701</v>
          </cell>
        </row>
        <row r="954">
          <cell r="F954">
            <v>1208310</v>
          </cell>
          <cell r="G954" t="str">
            <v>FactorKH.Temp</v>
          </cell>
          <cell r="H954">
            <v>1815.3227224575701</v>
          </cell>
        </row>
        <row r="955">
          <cell r="F955">
            <v>1208311</v>
          </cell>
          <cell r="G955" t="str">
            <v>FactorKH.Temp</v>
          </cell>
          <cell r="H955">
            <v>1875.09883141302</v>
          </cell>
        </row>
        <row r="956">
          <cell r="F956">
            <v>1208312</v>
          </cell>
          <cell r="G956" t="str">
            <v>FactorKH.Temp</v>
          </cell>
          <cell r="H956">
            <v>1872.6566024798201</v>
          </cell>
        </row>
        <row r="957">
          <cell r="F957">
            <v>1208313</v>
          </cell>
          <cell r="G957" t="str">
            <v>FactorKH.Temp</v>
          </cell>
          <cell r="H957">
            <v>1897.80788888801</v>
          </cell>
        </row>
        <row r="958">
          <cell r="F958">
            <v>1208314</v>
          </cell>
          <cell r="G958" t="str">
            <v>FactorKH.Temp</v>
          </cell>
          <cell r="H958">
            <v>1895.14430088995</v>
          </cell>
        </row>
        <row r="959">
          <cell r="F959">
            <v>1208315</v>
          </cell>
          <cell r="G959" t="str">
            <v>FactorKH.Temp</v>
          </cell>
          <cell r="H959">
            <v>1896.1466398156299</v>
          </cell>
        </row>
        <row r="960">
          <cell r="F960">
            <v>1208316</v>
          </cell>
          <cell r="G960" t="str">
            <v>FactorKH.Temp</v>
          </cell>
          <cell r="H960">
            <v>1894.4325525315701</v>
          </cell>
        </row>
        <row r="961">
          <cell r="F961">
            <v>1208317</v>
          </cell>
          <cell r="G961" t="str">
            <v>FactorKH.Temp</v>
          </cell>
          <cell r="H961">
            <v>1876.97933720111</v>
          </cell>
        </row>
        <row r="962">
          <cell r="F962">
            <v>1208318</v>
          </cell>
          <cell r="G962" t="str">
            <v>FactorKH.Temp</v>
          </cell>
          <cell r="H962">
            <v>1904.91998522014</v>
          </cell>
        </row>
        <row r="963">
          <cell r="F963">
            <v>1208319</v>
          </cell>
          <cell r="G963" t="str">
            <v>FactorKH.Temp</v>
          </cell>
          <cell r="H963">
            <v>1871.4899142085601</v>
          </cell>
        </row>
        <row r="964">
          <cell r="F964">
            <v>1208320</v>
          </cell>
          <cell r="G964" t="str">
            <v>FactorKH.Temp</v>
          </cell>
          <cell r="H964">
            <v>1909.51756405007</v>
          </cell>
        </row>
        <row r="965">
          <cell r="F965">
            <v>1208321</v>
          </cell>
          <cell r="G965" t="str">
            <v>FactorKH.Temp</v>
          </cell>
          <cell r="H965">
            <v>1892.94035096077</v>
          </cell>
        </row>
        <row r="966">
          <cell r="F966">
            <v>1208322</v>
          </cell>
          <cell r="G966" t="str">
            <v>FactorKH.Temp</v>
          </cell>
          <cell r="H966">
            <v>1877.2612514495399</v>
          </cell>
        </row>
        <row r="967">
          <cell r="F967">
            <v>1208323</v>
          </cell>
          <cell r="G967" t="str">
            <v>FactorKH.Temp</v>
          </cell>
          <cell r="H967">
            <v>1867.2372875933499</v>
          </cell>
        </row>
        <row r="968">
          <cell r="F968">
            <v>1208324</v>
          </cell>
          <cell r="G968" t="str">
            <v>FactorKH.Temp</v>
          </cell>
          <cell r="H968">
            <v>1829.2974490075501</v>
          </cell>
        </row>
        <row r="969">
          <cell r="F969">
            <v>1208324</v>
          </cell>
          <cell r="G969" t="str">
            <v>FactorKH.Temp</v>
          </cell>
          <cell r="H969">
            <v>1829.2974490075501</v>
          </cell>
        </row>
        <row r="970">
          <cell r="F970">
            <v>1208324</v>
          </cell>
          <cell r="G970" t="str">
            <v>FactorKH.Temp</v>
          </cell>
          <cell r="H970">
            <v>1821.9134662479601</v>
          </cell>
        </row>
        <row r="971">
          <cell r="F971">
            <v>1208325</v>
          </cell>
          <cell r="G971" t="str">
            <v>FactorKH.Temp</v>
          </cell>
          <cell r="H971">
            <v>1851.1820589859401</v>
          </cell>
        </row>
        <row r="972">
          <cell r="F972">
            <v>1208326</v>
          </cell>
          <cell r="G972" t="str">
            <v>FactorKH.Temp</v>
          </cell>
          <cell r="H972">
            <v>1872.82994896333</v>
          </cell>
        </row>
        <row r="973">
          <cell r="F973">
            <v>1208326</v>
          </cell>
          <cell r="G973" t="str">
            <v>FactorKH.Temp</v>
          </cell>
          <cell r="H973">
            <v>1872.82994896333</v>
          </cell>
        </row>
        <row r="974">
          <cell r="F974">
            <v>1208326</v>
          </cell>
          <cell r="G974" t="str">
            <v>FactorKH.Temp</v>
          </cell>
          <cell r="H974">
            <v>1860.9682600605399</v>
          </cell>
        </row>
        <row r="975">
          <cell r="F975">
            <v>1208327</v>
          </cell>
          <cell r="G975" t="str">
            <v>FactorKH.Temp</v>
          </cell>
          <cell r="H975">
            <v>1865.9359342683599</v>
          </cell>
        </row>
        <row r="976">
          <cell r="F976">
            <v>1208328</v>
          </cell>
          <cell r="G976" t="str">
            <v>FactorKH.Temp</v>
          </cell>
          <cell r="H976">
            <v>1886.01183085405</v>
          </cell>
        </row>
        <row r="977">
          <cell r="F977">
            <v>1208329</v>
          </cell>
          <cell r="G977" t="str">
            <v>FactorKH.Temp</v>
          </cell>
          <cell r="H977">
            <v>1861.4269653260999</v>
          </cell>
        </row>
        <row r="978">
          <cell r="F978">
            <v>1208330</v>
          </cell>
          <cell r="G978" t="str">
            <v>FactorKH.Temp</v>
          </cell>
          <cell r="H978">
            <v>1894.5864937259901</v>
          </cell>
        </row>
        <row r="979">
          <cell r="F979">
            <v>1208331</v>
          </cell>
          <cell r="G979" t="str">
            <v>FactorKH.Temp</v>
          </cell>
          <cell r="H979">
            <v>1915.8374381081901</v>
          </cell>
        </row>
        <row r="980">
          <cell r="F980">
            <v>1208332</v>
          </cell>
          <cell r="G980" t="str">
            <v>FactorKH.Temp</v>
          </cell>
          <cell r="H980">
            <v>1913.6910032957201</v>
          </cell>
        </row>
        <row r="981">
          <cell r="F981">
            <v>1208333</v>
          </cell>
          <cell r="G981" t="str">
            <v>FactorKH.Temp</v>
          </cell>
          <cell r="H981">
            <v>1907.55623264625</v>
          </cell>
        </row>
        <row r="982">
          <cell r="F982">
            <v>1208334</v>
          </cell>
          <cell r="G982" t="str">
            <v>FactorKH.Temp</v>
          </cell>
          <cell r="H982">
            <v>1889.5300277052099</v>
          </cell>
        </row>
        <row r="983">
          <cell r="F983">
            <v>1208335</v>
          </cell>
          <cell r="G983" t="str">
            <v>FactorKH.Temp</v>
          </cell>
          <cell r="H983">
            <v>1890.2917043392499</v>
          </cell>
        </row>
        <row r="984">
          <cell r="F984">
            <v>1208336</v>
          </cell>
          <cell r="G984" t="str">
            <v>FactorKH.Temp</v>
          </cell>
          <cell r="H984">
            <v>1905.7559638336099</v>
          </cell>
        </row>
        <row r="985">
          <cell r="F985">
            <v>1208337</v>
          </cell>
          <cell r="G985" t="str">
            <v>FactorKH.Temp</v>
          </cell>
          <cell r="H985">
            <v>1851.46394516341</v>
          </cell>
        </row>
        <row r="986">
          <cell r="F986">
            <v>1208338</v>
          </cell>
          <cell r="G986" t="str">
            <v>FactorKH.Temp</v>
          </cell>
          <cell r="H986">
            <v>1858.8330704288901</v>
          </cell>
        </row>
        <row r="987">
          <cell r="F987">
            <v>1208339</v>
          </cell>
          <cell r="G987" t="str">
            <v>FactorKH.Temp</v>
          </cell>
          <cell r="H987">
            <v>1861.45450131501</v>
          </cell>
        </row>
        <row r="988">
          <cell r="F988">
            <v>1208340</v>
          </cell>
          <cell r="G988" t="str">
            <v>FactorKH.Temp</v>
          </cell>
          <cell r="H988">
            <v>1862.9028522461199</v>
          </cell>
        </row>
        <row r="989">
          <cell r="F989">
            <v>1208341</v>
          </cell>
          <cell r="G989" t="str">
            <v>FactorKH.Temp</v>
          </cell>
          <cell r="H989">
            <v>1864.4519616447301</v>
          </cell>
        </row>
        <row r="990">
          <cell r="F990">
            <v>1208342</v>
          </cell>
          <cell r="G990" t="str">
            <v>FactorKH.Temp</v>
          </cell>
          <cell r="H990">
            <v>1888.5989233415801</v>
          </cell>
        </row>
        <row r="991">
          <cell r="F991">
            <v>1208343</v>
          </cell>
          <cell r="G991" t="str">
            <v>FactorKH.Temp</v>
          </cell>
          <cell r="H991">
            <v>1852.53479403301</v>
          </cell>
        </row>
        <row r="992">
          <cell r="F992">
            <v>1208344</v>
          </cell>
          <cell r="G992" t="str">
            <v>FactorKH.Temp</v>
          </cell>
          <cell r="H992">
            <v>1980.2935485859</v>
          </cell>
        </row>
        <row r="993">
          <cell r="F993">
            <v>1208344</v>
          </cell>
          <cell r="G993" t="str">
            <v>FactorKH.Temp</v>
          </cell>
          <cell r="H993">
            <v>1980.2935485859</v>
          </cell>
        </row>
        <row r="994">
          <cell r="F994">
            <v>1208344</v>
          </cell>
          <cell r="G994" t="str">
            <v>FactorKH.Temp</v>
          </cell>
          <cell r="H994">
            <v>1852.7389828745199</v>
          </cell>
        </row>
        <row r="995">
          <cell r="F995">
            <v>1208344</v>
          </cell>
          <cell r="G995" t="str">
            <v>FactorKH.Temp</v>
          </cell>
          <cell r="H995">
            <v>1852.7389828745199</v>
          </cell>
        </row>
        <row r="996">
          <cell r="F996">
            <v>1208344</v>
          </cell>
          <cell r="G996" t="str">
            <v>FactorKH.Temp</v>
          </cell>
          <cell r="H996">
            <v>1832.30361471788</v>
          </cell>
        </row>
        <row r="997">
          <cell r="F997">
            <v>1208345</v>
          </cell>
          <cell r="G997" t="str">
            <v>FactorKH.Temp</v>
          </cell>
          <cell r="H997">
            <v>1859.27985412456</v>
          </cell>
        </row>
        <row r="998">
          <cell r="F998">
            <v>1208346</v>
          </cell>
          <cell r="G998" t="str">
            <v>FactorKH.Temp</v>
          </cell>
          <cell r="H998">
            <v>1881.13813839724</v>
          </cell>
        </row>
        <row r="999">
          <cell r="F999">
            <v>1208346</v>
          </cell>
          <cell r="G999" t="str">
            <v>FactorKH.Temp</v>
          </cell>
          <cell r="H999">
            <v>1876.3261413016601</v>
          </cell>
        </row>
        <row r="1000">
          <cell r="F1000">
            <v>1208347</v>
          </cell>
          <cell r="G1000" t="str">
            <v>FactorKH.Temp</v>
          </cell>
          <cell r="H1000">
            <v>1884.0805307435301</v>
          </cell>
        </row>
        <row r="1001">
          <cell r="F1001">
            <v>1208348</v>
          </cell>
          <cell r="G1001" t="str">
            <v>FactorKH.Temp</v>
          </cell>
          <cell r="H1001">
            <v>1865.78094221672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O DE COLADA DIC19-DIC-20"/>
    </sheetNames>
    <sheetDataSet>
      <sheetData sheetId="0">
        <row r="2">
          <cell r="A2">
            <v>1208358</v>
          </cell>
          <cell r="B2" t="str">
            <v>E8630M</v>
          </cell>
          <cell r="C2" t="str">
            <v>13"R</v>
          </cell>
          <cell r="D2">
            <v>55546</v>
          </cell>
        </row>
        <row r="3">
          <cell r="A3">
            <v>1208357</v>
          </cell>
          <cell r="B3" t="str">
            <v>E8630M</v>
          </cell>
          <cell r="C3" t="str">
            <v>31"R</v>
          </cell>
          <cell r="D3">
            <v>55445</v>
          </cell>
        </row>
        <row r="4">
          <cell r="A4">
            <v>1208356</v>
          </cell>
          <cell r="B4">
            <v>1080</v>
          </cell>
          <cell r="C4" t="str">
            <v>24"R</v>
          </cell>
          <cell r="D4">
            <v>56181</v>
          </cell>
        </row>
        <row r="5">
          <cell r="A5">
            <v>1208355</v>
          </cell>
          <cell r="B5" t="str">
            <v>A871 TYPE 1</v>
          </cell>
          <cell r="C5" t="str">
            <v>31"R</v>
          </cell>
          <cell r="D5">
            <v>55583</v>
          </cell>
        </row>
        <row r="6">
          <cell r="A6">
            <v>1208354</v>
          </cell>
          <cell r="B6" t="str">
            <v>1524 CAT</v>
          </cell>
          <cell r="C6" t="str">
            <v>20"R</v>
          </cell>
          <cell r="D6">
            <v>59318</v>
          </cell>
        </row>
        <row r="7">
          <cell r="A7">
            <v>1208353</v>
          </cell>
          <cell r="B7">
            <v>1045</v>
          </cell>
          <cell r="C7" t="str">
            <v>31"R</v>
          </cell>
          <cell r="D7">
            <v>54610</v>
          </cell>
        </row>
        <row r="8">
          <cell r="A8">
            <v>1208352</v>
          </cell>
          <cell r="B8" t="str">
            <v>LF2H</v>
          </cell>
          <cell r="C8" t="str">
            <v>13"R</v>
          </cell>
          <cell r="D8">
            <v>60921</v>
          </cell>
        </row>
        <row r="9">
          <cell r="A9">
            <v>1208351</v>
          </cell>
          <cell r="B9">
            <v>4130</v>
          </cell>
          <cell r="C9" t="str">
            <v>13"R</v>
          </cell>
          <cell r="D9">
            <v>56004</v>
          </cell>
        </row>
        <row r="10">
          <cell r="A10">
            <v>1208350</v>
          </cell>
          <cell r="B10" t="str">
            <v>42CrMo4</v>
          </cell>
          <cell r="C10" t="str">
            <v>49"Q</v>
          </cell>
          <cell r="D10">
            <v>59261</v>
          </cell>
        </row>
        <row r="11">
          <cell r="A11">
            <v>1208349</v>
          </cell>
          <cell r="B11" t="str">
            <v>42CrMo4</v>
          </cell>
          <cell r="C11" t="str">
            <v>52"P</v>
          </cell>
          <cell r="D11">
            <v>54203</v>
          </cell>
        </row>
        <row r="12">
          <cell r="A12">
            <v>1208348</v>
          </cell>
          <cell r="B12">
            <v>1552</v>
          </cell>
          <cell r="C12" t="str">
            <v>13"R</v>
          </cell>
          <cell r="D12">
            <v>57470</v>
          </cell>
        </row>
        <row r="13">
          <cell r="A13">
            <v>1208347</v>
          </cell>
          <cell r="B13" t="str">
            <v>8620H</v>
          </cell>
          <cell r="C13" t="str">
            <v>24"Q</v>
          </cell>
          <cell r="D13">
            <v>53721</v>
          </cell>
        </row>
        <row r="14">
          <cell r="A14">
            <v>1208346</v>
          </cell>
          <cell r="B14" t="str">
            <v>8630M</v>
          </cell>
          <cell r="C14" t="str">
            <v>16"R</v>
          </cell>
          <cell r="D14">
            <v>57998</v>
          </cell>
        </row>
        <row r="15">
          <cell r="A15">
            <v>1208345</v>
          </cell>
          <cell r="B15">
            <v>4340</v>
          </cell>
          <cell r="C15" t="str">
            <v>69"P</v>
          </cell>
          <cell r="D15">
            <v>54249</v>
          </cell>
        </row>
        <row r="16">
          <cell r="A16">
            <v>1208344</v>
          </cell>
          <cell r="B16" t="str">
            <v>F6NM</v>
          </cell>
          <cell r="C16" t="str">
            <v>52"P</v>
          </cell>
          <cell r="D16">
            <v>59629</v>
          </cell>
        </row>
        <row r="17">
          <cell r="A17">
            <v>1208343</v>
          </cell>
          <cell r="B17" t="str">
            <v>F6NM</v>
          </cell>
          <cell r="C17" t="str">
            <v>31"R</v>
          </cell>
          <cell r="D17">
            <v>61355</v>
          </cell>
        </row>
        <row r="18">
          <cell r="A18">
            <v>1208342</v>
          </cell>
          <cell r="B18" t="str">
            <v>F22 SFC1-2</v>
          </cell>
          <cell r="C18" t="str">
            <v>20"R</v>
          </cell>
          <cell r="D18">
            <v>62100</v>
          </cell>
        </row>
        <row r="19">
          <cell r="A19">
            <v>1208341</v>
          </cell>
          <cell r="B19" t="str">
            <v>F22 SFC1-2</v>
          </cell>
          <cell r="C19" t="str">
            <v>69"P</v>
          </cell>
          <cell r="D19">
            <v>53896</v>
          </cell>
        </row>
        <row r="20">
          <cell r="A20">
            <v>1208340</v>
          </cell>
          <cell r="B20">
            <v>4130</v>
          </cell>
          <cell r="C20" t="str">
            <v>49"Q</v>
          </cell>
          <cell r="D20">
            <v>59670</v>
          </cell>
        </row>
        <row r="21">
          <cell r="A21">
            <v>1208339</v>
          </cell>
          <cell r="B21">
            <v>4130</v>
          </cell>
          <cell r="C21" t="str">
            <v>52"P</v>
          </cell>
          <cell r="D21">
            <v>55044</v>
          </cell>
        </row>
        <row r="22">
          <cell r="A22">
            <v>1208338</v>
          </cell>
          <cell r="B22">
            <v>4130</v>
          </cell>
          <cell r="C22" t="str">
            <v>49"Q</v>
          </cell>
          <cell r="D22">
            <v>60333</v>
          </cell>
        </row>
        <row r="23">
          <cell r="A23">
            <v>1208337</v>
          </cell>
          <cell r="B23">
            <v>4140</v>
          </cell>
          <cell r="C23" t="str">
            <v>49"Q</v>
          </cell>
          <cell r="D23">
            <v>60161</v>
          </cell>
        </row>
        <row r="24">
          <cell r="A24">
            <v>1208336</v>
          </cell>
          <cell r="B24" t="str">
            <v>LF6M VALMONT</v>
          </cell>
          <cell r="C24" t="str">
            <v>20"R</v>
          </cell>
          <cell r="D24">
            <v>58934</v>
          </cell>
        </row>
        <row r="25">
          <cell r="A25">
            <v>1208335</v>
          </cell>
          <cell r="B25">
            <v>1045</v>
          </cell>
          <cell r="C25" t="str">
            <v>13"R</v>
          </cell>
          <cell r="D25">
            <v>57900</v>
          </cell>
        </row>
        <row r="26">
          <cell r="A26">
            <v>1208334</v>
          </cell>
          <cell r="B26" t="str">
            <v>1040M</v>
          </cell>
          <cell r="C26" t="str">
            <v>13"R</v>
          </cell>
          <cell r="D26">
            <v>56938</v>
          </cell>
        </row>
        <row r="27">
          <cell r="A27">
            <v>1208333</v>
          </cell>
          <cell r="B27" t="str">
            <v>A105</v>
          </cell>
          <cell r="C27" t="str">
            <v>40"Q</v>
          </cell>
          <cell r="D27">
            <v>58499</v>
          </cell>
        </row>
        <row r="28">
          <cell r="A28">
            <v>1208332</v>
          </cell>
          <cell r="B28" t="str">
            <v>A105</v>
          </cell>
          <cell r="C28" t="str">
            <v>16"R</v>
          </cell>
          <cell r="D28">
            <v>55674</v>
          </cell>
        </row>
        <row r="29">
          <cell r="A29">
            <v>1208331</v>
          </cell>
          <cell r="B29" t="str">
            <v>A105</v>
          </cell>
          <cell r="C29" t="str">
            <v>24"R</v>
          </cell>
          <cell r="D29">
            <v>55671</v>
          </cell>
        </row>
        <row r="30">
          <cell r="A30">
            <v>1208330</v>
          </cell>
          <cell r="B30" t="str">
            <v>A105</v>
          </cell>
          <cell r="C30" t="str">
            <v>39"R</v>
          </cell>
          <cell r="D30">
            <v>53758</v>
          </cell>
        </row>
        <row r="31">
          <cell r="A31">
            <v>1208329</v>
          </cell>
          <cell r="B31">
            <v>4140</v>
          </cell>
          <cell r="C31" t="str">
            <v>69"P</v>
          </cell>
          <cell r="D31">
            <v>54778</v>
          </cell>
        </row>
        <row r="32">
          <cell r="A32">
            <v>1208328</v>
          </cell>
          <cell r="B32">
            <v>4130</v>
          </cell>
          <cell r="C32" t="str">
            <v>49"Q</v>
          </cell>
          <cell r="D32">
            <v>60256</v>
          </cell>
        </row>
        <row r="33">
          <cell r="A33">
            <v>1208327</v>
          </cell>
          <cell r="B33">
            <v>4140</v>
          </cell>
          <cell r="C33" t="str">
            <v>16"R</v>
          </cell>
          <cell r="D33">
            <v>55726</v>
          </cell>
        </row>
        <row r="34">
          <cell r="A34">
            <v>1208326</v>
          </cell>
          <cell r="B34">
            <v>4140</v>
          </cell>
          <cell r="C34" t="str">
            <v>24"R</v>
          </cell>
          <cell r="D34">
            <v>56269</v>
          </cell>
        </row>
        <row r="35">
          <cell r="A35">
            <v>1208325</v>
          </cell>
          <cell r="B35" t="str">
            <v>4140 MOD FM</v>
          </cell>
          <cell r="C35" t="str">
            <v>69"P</v>
          </cell>
          <cell r="D35">
            <v>54950</v>
          </cell>
        </row>
        <row r="36">
          <cell r="A36">
            <v>1208324</v>
          </cell>
          <cell r="B36" t="str">
            <v>H13 FM</v>
          </cell>
          <cell r="C36" t="str">
            <v>24"Q</v>
          </cell>
          <cell r="D36">
            <v>55020</v>
          </cell>
        </row>
        <row r="37">
          <cell r="A37">
            <v>1208323</v>
          </cell>
          <cell r="B37" t="str">
            <v>X60V-DQ</v>
          </cell>
          <cell r="C37" t="str">
            <v>49"Q</v>
          </cell>
          <cell r="D37">
            <v>58860</v>
          </cell>
        </row>
        <row r="38">
          <cell r="A38">
            <v>1208322</v>
          </cell>
          <cell r="B38" t="str">
            <v>A105</v>
          </cell>
          <cell r="C38" t="str">
            <v>49"Q</v>
          </cell>
          <cell r="D38">
            <v>59119</v>
          </cell>
        </row>
        <row r="39">
          <cell r="A39">
            <v>1208321</v>
          </cell>
          <cell r="B39" t="str">
            <v>105M2</v>
          </cell>
          <cell r="C39" t="str">
            <v>16"R</v>
          </cell>
          <cell r="D39">
            <v>57728</v>
          </cell>
        </row>
        <row r="40">
          <cell r="A40">
            <v>1208320</v>
          </cell>
          <cell r="B40" t="str">
            <v>LF2L</v>
          </cell>
          <cell r="C40" t="str">
            <v>24"Q</v>
          </cell>
          <cell r="D40">
            <v>53005</v>
          </cell>
        </row>
        <row r="41">
          <cell r="A41">
            <v>1208319</v>
          </cell>
          <cell r="B41" t="str">
            <v>F11M2</v>
          </cell>
          <cell r="C41" t="str">
            <v>69"P</v>
          </cell>
          <cell r="D41">
            <v>52600</v>
          </cell>
        </row>
        <row r="42">
          <cell r="A42">
            <v>1208318</v>
          </cell>
          <cell r="B42" t="str">
            <v>LF6</v>
          </cell>
          <cell r="C42" t="str">
            <v>31"R</v>
          </cell>
          <cell r="D42">
            <v>53863</v>
          </cell>
        </row>
        <row r="43">
          <cell r="A43">
            <v>1208317</v>
          </cell>
          <cell r="B43" t="str">
            <v>105M2</v>
          </cell>
          <cell r="C43" t="str">
            <v>49"Q</v>
          </cell>
          <cell r="D43">
            <v>58434</v>
          </cell>
        </row>
        <row r="44">
          <cell r="A44">
            <v>1208316</v>
          </cell>
          <cell r="B44" t="str">
            <v>A105</v>
          </cell>
          <cell r="C44" t="str">
            <v>20"R</v>
          </cell>
          <cell r="D44">
            <v>59283</v>
          </cell>
        </row>
        <row r="45">
          <cell r="A45">
            <v>1208315</v>
          </cell>
          <cell r="B45" t="str">
            <v>EN355B</v>
          </cell>
          <cell r="C45" t="str">
            <v>31"R</v>
          </cell>
          <cell r="D45">
            <v>54239</v>
          </cell>
        </row>
        <row r="46">
          <cell r="A46">
            <v>1208314</v>
          </cell>
          <cell r="B46" t="str">
            <v>EN355B</v>
          </cell>
          <cell r="C46" t="str">
            <v>31"R</v>
          </cell>
          <cell r="D46">
            <v>55780</v>
          </cell>
        </row>
        <row r="47">
          <cell r="A47">
            <v>1208313</v>
          </cell>
          <cell r="B47" t="str">
            <v>EN355B</v>
          </cell>
          <cell r="C47" t="str">
            <v>20"R</v>
          </cell>
          <cell r="D47">
            <v>59939</v>
          </cell>
        </row>
        <row r="48">
          <cell r="A48">
            <v>1208312</v>
          </cell>
          <cell r="B48" t="str">
            <v>42CRMO4 LIEBHERR</v>
          </cell>
          <cell r="C48" t="str">
            <v>20"R</v>
          </cell>
          <cell r="D48">
            <v>59478</v>
          </cell>
        </row>
        <row r="49">
          <cell r="A49">
            <v>1208311</v>
          </cell>
          <cell r="B49" t="str">
            <v>42CRMO4 LIEBHERR</v>
          </cell>
          <cell r="C49" t="str">
            <v>20"R</v>
          </cell>
          <cell r="D49">
            <v>59667</v>
          </cell>
        </row>
        <row r="50">
          <cell r="A50">
            <v>1208310</v>
          </cell>
          <cell r="B50" t="str">
            <v>H13 FM</v>
          </cell>
          <cell r="C50" t="str">
            <v>24"Q</v>
          </cell>
          <cell r="D50">
            <v>57379</v>
          </cell>
        </row>
        <row r="51">
          <cell r="A51">
            <v>1208309</v>
          </cell>
          <cell r="B51" t="str">
            <v>H13 FM PREM</v>
          </cell>
          <cell r="C51" t="str">
            <v>49"Q</v>
          </cell>
          <cell r="D51">
            <v>61528</v>
          </cell>
        </row>
        <row r="52">
          <cell r="A52">
            <v>1208308</v>
          </cell>
          <cell r="B52" t="str">
            <v>42CRMO4 LIEBHERR</v>
          </cell>
          <cell r="C52" t="str">
            <v>20"R</v>
          </cell>
          <cell r="D52">
            <v>58314</v>
          </cell>
        </row>
        <row r="53">
          <cell r="A53">
            <v>1208307</v>
          </cell>
          <cell r="B53" t="str">
            <v>42CRMO4 LIEBHERR</v>
          </cell>
          <cell r="C53" t="str">
            <v>13"R</v>
          </cell>
          <cell r="D53">
            <v>55457</v>
          </cell>
        </row>
        <row r="54">
          <cell r="A54">
            <v>1208306</v>
          </cell>
          <cell r="B54" t="str">
            <v>4340 BS</v>
          </cell>
          <cell r="C54" t="str">
            <v>13"R</v>
          </cell>
          <cell r="D54">
            <v>59490</v>
          </cell>
        </row>
        <row r="55">
          <cell r="A55">
            <v>1208305</v>
          </cell>
          <cell r="B55">
            <v>4340</v>
          </cell>
          <cell r="C55" t="str">
            <v>69"P</v>
          </cell>
          <cell r="D55">
            <v>54064</v>
          </cell>
        </row>
        <row r="56">
          <cell r="A56">
            <v>1208304</v>
          </cell>
          <cell r="B56">
            <v>4340</v>
          </cell>
          <cell r="C56" t="str">
            <v>69"P</v>
          </cell>
          <cell r="D56">
            <v>53980</v>
          </cell>
        </row>
        <row r="57">
          <cell r="A57">
            <v>1208303</v>
          </cell>
          <cell r="B57" t="str">
            <v>304L</v>
          </cell>
          <cell r="C57" t="str">
            <v>69"P</v>
          </cell>
          <cell r="D57">
            <v>55205</v>
          </cell>
        </row>
        <row r="58">
          <cell r="A58">
            <v>1208302</v>
          </cell>
          <cell r="B58" t="str">
            <v>17-4 PH</v>
          </cell>
          <cell r="C58" t="str">
            <v>69"P</v>
          </cell>
          <cell r="D58">
            <v>56771</v>
          </cell>
        </row>
        <row r="59">
          <cell r="A59">
            <v>1208301</v>
          </cell>
          <cell r="B59" t="str">
            <v>15-5 PH PREMIUM</v>
          </cell>
          <cell r="C59" t="str">
            <v>49"Q</v>
          </cell>
          <cell r="D59">
            <v>54985</v>
          </cell>
        </row>
        <row r="60">
          <cell r="A60">
            <v>1208300</v>
          </cell>
          <cell r="B60" t="str">
            <v>A105</v>
          </cell>
          <cell r="C60" t="str">
            <v>31"R</v>
          </cell>
          <cell r="D60">
            <v>54735</v>
          </cell>
        </row>
        <row r="61">
          <cell r="A61">
            <v>1208299</v>
          </cell>
          <cell r="B61" t="str">
            <v>EN355B</v>
          </cell>
          <cell r="C61" t="str">
            <v>31"R</v>
          </cell>
          <cell r="D61">
            <v>52613</v>
          </cell>
        </row>
        <row r="62">
          <cell r="A62">
            <v>1208298</v>
          </cell>
          <cell r="B62" t="str">
            <v>EN355B</v>
          </cell>
          <cell r="C62" t="str">
            <v>31"R</v>
          </cell>
          <cell r="D62">
            <v>54222</v>
          </cell>
        </row>
        <row r="63">
          <cell r="A63">
            <v>1208297</v>
          </cell>
          <cell r="B63" t="str">
            <v>A105</v>
          </cell>
          <cell r="C63" t="str">
            <v>49"Q</v>
          </cell>
          <cell r="D63">
            <v>59513</v>
          </cell>
        </row>
        <row r="64">
          <cell r="A64">
            <v>1208296</v>
          </cell>
          <cell r="B64" t="str">
            <v>EN355B</v>
          </cell>
          <cell r="C64" t="str">
            <v>31"R</v>
          </cell>
        </row>
        <row r="65">
          <cell r="A65">
            <v>1208295</v>
          </cell>
          <cell r="B65" t="str">
            <v>4130 FM</v>
          </cell>
          <cell r="C65" t="str">
            <v>49"Q</v>
          </cell>
          <cell r="D65">
            <v>60400</v>
          </cell>
        </row>
        <row r="66">
          <cell r="A66">
            <v>1208294</v>
          </cell>
          <cell r="B66" t="str">
            <v>4330 MOD TESCO</v>
          </cell>
          <cell r="C66" t="str">
            <v>49"Q</v>
          </cell>
          <cell r="D66">
            <v>59722</v>
          </cell>
        </row>
        <row r="67">
          <cell r="A67">
            <v>1208293</v>
          </cell>
          <cell r="B67" t="str">
            <v>H13 FM</v>
          </cell>
          <cell r="C67" t="str">
            <v>24"Q</v>
          </cell>
          <cell r="D67">
            <v>56722</v>
          </cell>
        </row>
        <row r="68">
          <cell r="A68">
            <v>1208292</v>
          </cell>
          <cell r="B68" t="str">
            <v>H13 FM</v>
          </cell>
          <cell r="C68" t="str">
            <v>49"Q</v>
          </cell>
          <cell r="D68">
            <v>58635</v>
          </cell>
        </row>
        <row r="69">
          <cell r="A69">
            <v>1208291</v>
          </cell>
          <cell r="B69" t="str">
            <v>H13 FM</v>
          </cell>
          <cell r="C69" t="str">
            <v>24"Q</v>
          </cell>
          <cell r="D69">
            <v>58139</v>
          </cell>
        </row>
        <row r="70">
          <cell r="A70">
            <v>1208290</v>
          </cell>
          <cell r="B70">
            <v>4130</v>
          </cell>
          <cell r="C70" t="str">
            <v>31"R</v>
          </cell>
          <cell r="D70">
            <v>54503</v>
          </cell>
        </row>
        <row r="71">
          <cell r="A71">
            <v>1208289</v>
          </cell>
          <cell r="B71" t="str">
            <v>A105</v>
          </cell>
          <cell r="C71" t="str">
            <v>31"R</v>
          </cell>
          <cell r="D71">
            <v>49578</v>
          </cell>
        </row>
        <row r="72">
          <cell r="A72">
            <v>1208288</v>
          </cell>
          <cell r="B72" t="str">
            <v>A105</v>
          </cell>
          <cell r="C72" t="str">
            <v>13"R</v>
          </cell>
          <cell r="D72">
            <v>55730</v>
          </cell>
        </row>
        <row r="73">
          <cell r="A73">
            <v>1208287</v>
          </cell>
          <cell r="B73">
            <v>1020</v>
          </cell>
          <cell r="C73" t="str">
            <v>13"R</v>
          </cell>
          <cell r="D73">
            <v>55350</v>
          </cell>
        </row>
        <row r="74">
          <cell r="A74">
            <v>1208286</v>
          </cell>
          <cell r="B74">
            <v>1035</v>
          </cell>
          <cell r="C74" t="str">
            <v>16"R</v>
          </cell>
          <cell r="D74">
            <v>54538</v>
          </cell>
        </row>
        <row r="75">
          <cell r="A75">
            <v>1208285</v>
          </cell>
          <cell r="B75" t="str">
            <v>EN355B</v>
          </cell>
          <cell r="C75" t="str">
            <v>20"R</v>
          </cell>
          <cell r="D75">
            <v>57803</v>
          </cell>
        </row>
        <row r="76">
          <cell r="A76">
            <v>1208284</v>
          </cell>
          <cell r="B76" t="str">
            <v>EN355B</v>
          </cell>
          <cell r="C76" t="str">
            <v>20"R</v>
          </cell>
          <cell r="D76">
            <v>58520</v>
          </cell>
        </row>
        <row r="77">
          <cell r="A77">
            <v>1208283</v>
          </cell>
          <cell r="B77" t="str">
            <v>EN355B</v>
          </cell>
          <cell r="C77" t="str">
            <v>20"R</v>
          </cell>
          <cell r="D77">
            <v>59409</v>
          </cell>
        </row>
        <row r="78">
          <cell r="A78">
            <v>1208282</v>
          </cell>
          <cell r="B78" t="str">
            <v>8630M FM</v>
          </cell>
          <cell r="C78" t="str">
            <v>24"Q</v>
          </cell>
          <cell r="D78">
            <v>53438</v>
          </cell>
        </row>
        <row r="79">
          <cell r="A79">
            <v>1208281</v>
          </cell>
          <cell r="B79">
            <v>4130</v>
          </cell>
          <cell r="C79" t="str">
            <v>49"Q</v>
          </cell>
          <cell r="D79">
            <v>59509</v>
          </cell>
        </row>
        <row r="80">
          <cell r="A80">
            <v>1208280</v>
          </cell>
          <cell r="B80" t="str">
            <v>4130 FM</v>
          </cell>
          <cell r="C80" t="str">
            <v>49"Q</v>
          </cell>
          <cell r="D80">
            <v>59541</v>
          </cell>
        </row>
        <row r="81">
          <cell r="A81">
            <v>1208279</v>
          </cell>
          <cell r="B81" t="str">
            <v>4130 FM</v>
          </cell>
          <cell r="C81" t="str">
            <v>49"Q</v>
          </cell>
          <cell r="D81">
            <v>59252</v>
          </cell>
        </row>
        <row r="82">
          <cell r="A82">
            <v>1208278</v>
          </cell>
          <cell r="B82" t="str">
            <v>4130 FM</v>
          </cell>
          <cell r="C82" t="str">
            <v>31"R</v>
          </cell>
          <cell r="D82">
            <v>49578</v>
          </cell>
        </row>
        <row r="83">
          <cell r="A83">
            <v>1208277</v>
          </cell>
          <cell r="B83" t="str">
            <v>4130 FM</v>
          </cell>
          <cell r="C83" t="str">
            <v>31"R</v>
          </cell>
          <cell r="D83">
            <v>50518</v>
          </cell>
        </row>
        <row r="84">
          <cell r="A84">
            <v>1208276</v>
          </cell>
          <cell r="B84" t="str">
            <v>18CRNIMO7-6 REV 2</v>
          </cell>
          <cell r="C84" t="str">
            <v>69"P</v>
          </cell>
          <cell r="D84">
            <v>54702</v>
          </cell>
        </row>
        <row r="85">
          <cell r="A85">
            <v>1208275</v>
          </cell>
          <cell r="B85">
            <v>4140</v>
          </cell>
          <cell r="C85" t="str">
            <v>52"P</v>
          </cell>
          <cell r="D85">
            <v>56258</v>
          </cell>
        </row>
        <row r="86">
          <cell r="A86">
            <v>1208274</v>
          </cell>
          <cell r="B86">
            <v>4150</v>
          </cell>
          <cell r="C86" t="str">
            <v>49"Q</v>
          </cell>
          <cell r="D86">
            <v>59118</v>
          </cell>
        </row>
        <row r="87">
          <cell r="A87">
            <v>1208273</v>
          </cell>
          <cell r="B87" t="str">
            <v>4140 FM O&amp;G</v>
          </cell>
          <cell r="C87" t="str">
            <v>31"R</v>
          </cell>
          <cell r="D87">
            <v>50377</v>
          </cell>
        </row>
        <row r="88">
          <cell r="A88">
            <v>1208272</v>
          </cell>
          <cell r="B88" t="str">
            <v>A105</v>
          </cell>
          <cell r="C88" t="str">
            <v>24"R</v>
          </cell>
          <cell r="D88">
            <v>56472</v>
          </cell>
        </row>
        <row r="89">
          <cell r="A89">
            <v>1208271</v>
          </cell>
          <cell r="B89" t="str">
            <v>A105</v>
          </cell>
          <cell r="C89" t="str">
            <v>52"P</v>
          </cell>
          <cell r="D89">
            <v>54267</v>
          </cell>
        </row>
        <row r="90">
          <cell r="A90">
            <v>1208270</v>
          </cell>
          <cell r="B90" t="str">
            <v>A105</v>
          </cell>
          <cell r="C90" t="str">
            <v>69"P</v>
          </cell>
          <cell r="D90">
            <v>54075</v>
          </cell>
        </row>
        <row r="91">
          <cell r="A91">
            <v>1208269</v>
          </cell>
          <cell r="B91" t="str">
            <v>EN355B</v>
          </cell>
          <cell r="C91" t="str">
            <v>24"R</v>
          </cell>
          <cell r="D91">
            <v>51283</v>
          </cell>
        </row>
        <row r="92">
          <cell r="A92">
            <v>1208268</v>
          </cell>
          <cell r="B92">
            <v>4140</v>
          </cell>
          <cell r="C92" t="str">
            <v>69"P</v>
          </cell>
          <cell r="D92">
            <v>54667</v>
          </cell>
        </row>
        <row r="93">
          <cell r="A93">
            <v>1208267</v>
          </cell>
          <cell r="B93">
            <v>4130</v>
          </cell>
          <cell r="C93" t="str">
            <v>13"R</v>
          </cell>
          <cell r="D93">
            <v>58492</v>
          </cell>
        </row>
        <row r="94">
          <cell r="A94">
            <v>1208266</v>
          </cell>
          <cell r="B94">
            <v>4130</v>
          </cell>
          <cell r="C94" t="str">
            <v>31"R</v>
          </cell>
          <cell r="D94">
            <v>55310</v>
          </cell>
        </row>
        <row r="95">
          <cell r="A95">
            <v>1208265</v>
          </cell>
          <cell r="B95">
            <v>4140</v>
          </cell>
          <cell r="C95" t="str">
            <v>13"R</v>
          </cell>
          <cell r="D95">
            <v>55859</v>
          </cell>
        </row>
        <row r="96">
          <cell r="A96">
            <v>1208264</v>
          </cell>
          <cell r="B96" t="str">
            <v>42CRMO4 LIEBHERR</v>
          </cell>
          <cell r="C96" t="str">
            <v>24"R</v>
          </cell>
          <cell r="D96">
            <v>55272</v>
          </cell>
        </row>
        <row r="97">
          <cell r="A97">
            <v>1208263</v>
          </cell>
          <cell r="B97">
            <v>4340</v>
          </cell>
          <cell r="C97" t="str">
            <v>52"P</v>
          </cell>
          <cell r="D97">
            <v>53594</v>
          </cell>
        </row>
        <row r="98">
          <cell r="A98">
            <v>1208262</v>
          </cell>
          <cell r="B98">
            <v>4130</v>
          </cell>
          <cell r="C98" t="str">
            <v>69"P</v>
          </cell>
          <cell r="D98">
            <v>53606</v>
          </cell>
        </row>
        <row r="99">
          <cell r="A99">
            <v>1208261</v>
          </cell>
          <cell r="B99" t="str">
            <v>42CRMO4 LIEBHERR</v>
          </cell>
          <cell r="C99" t="str">
            <v>24"R</v>
          </cell>
          <cell r="D99">
            <v>54742</v>
          </cell>
        </row>
        <row r="100">
          <cell r="A100">
            <v>1208260</v>
          </cell>
          <cell r="B100" t="str">
            <v>42CRMO4 LIEBHERR</v>
          </cell>
          <cell r="C100" t="str">
            <v>16"R</v>
          </cell>
          <cell r="D100">
            <v>53097</v>
          </cell>
        </row>
        <row r="101">
          <cell r="A101">
            <v>1208259</v>
          </cell>
          <cell r="B101" t="str">
            <v>4340 FM</v>
          </cell>
          <cell r="C101" t="str">
            <v>24"Q</v>
          </cell>
          <cell r="D101">
            <v>51469</v>
          </cell>
        </row>
        <row r="102">
          <cell r="A102">
            <v>1208258</v>
          </cell>
          <cell r="B102" t="str">
            <v>4340 FM</v>
          </cell>
          <cell r="C102" t="str">
            <v>69"P</v>
          </cell>
          <cell r="D102">
            <v>51735</v>
          </cell>
        </row>
        <row r="103">
          <cell r="A103">
            <v>1208257</v>
          </cell>
          <cell r="B103">
            <v>4340</v>
          </cell>
          <cell r="C103" t="str">
            <v>49"Q</v>
          </cell>
          <cell r="D103">
            <v>58489</v>
          </cell>
        </row>
        <row r="104">
          <cell r="A104">
            <v>1208256</v>
          </cell>
          <cell r="B104" t="str">
            <v>304L</v>
          </cell>
          <cell r="C104" t="str">
            <v>16"R</v>
          </cell>
          <cell r="D104">
            <v>53133</v>
          </cell>
        </row>
        <row r="105">
          <cell r="A105">
            <v>1208255</v>
          </cell>
          <cell r="B105" t="str">
            <v>316L</v>
          </cell>
          <cell r="C105" t="str">
            <v>69"P</v>
          </cell>
          <cell r="D105">
            <v>58668</v>
          </cell>
        </row>
        <row r="106">
          <cell r="A106">
            <v>1208254</v>
          </cell>
          <cell r="B106" t="str">
            <v>347H</v>
          </cell>
          <cell r="C106" t="str">
            <v>49"Q</v>
          </cell>
          <cell r="D106">
            <v>61827</v>
          </cell>
        </row>
        <row r="107">
          <cell r="A107">
            <v>1208253</v>
          </cell>
          <cell r="B107" t="str">
            <v>347H</v>
          </cell>
          <cell r="C107" t="str">
            <v>69"P</v>
          </cell>
          <cell r="D107">
            <v>55605</v>
          </cell>
        </row>
        <row r="108">
          <cell r="A108">
            <v>1208252</v>
          </cell>
          <cell r="B108" t="str">
            <v>410S</v>
          </cell>
          <cell r="C108" t="str">
            <v>49"Q</v>
          </cell>
          <cell r="D108">
            <v>58957</v>
          </cell>
        </row>
        <row r="109">
          <cell r="A109">
            <v>1208251</v>
          </cell>
          <cell r="B109" t="str">
            <v>4340 FM</v>
          </cell>
          <cell r="C109" t="str">
            <v>31"R</v>
          </cell>
          <cell r="D109">
            <v>52281</v>
          </cell>
        </row>
        <row r="110">
          <cell r="A110">
            <v>1208250</v>
          </cell>
          <cell r="B110">
            <v>4140</v>
          </cell>
          <cell r="C110" t="str">
            <v>16"R</v>
          </cell>
          <cell r="D110">
            <v>55430</v>
          </cell>
        </row>
        <row r="111">
          <cell r="A111">
            <v>1208249</v>
          </cell>
          <cell r="B111" t="str">
            <v>4130 FM</v>
          </cell>
          <cell r="C111" t="str">
            <v>24"Q</v>
          </cell>
          <cell r="D111">
            <v>58908</v>
          </cell>
        </row>
        <row r="112">
          <cell r="A112">
            <v>1208248</v>
          </cell>
          <cell r="B112" t="str">
            <v>42CRMO4 LIEBHERR</v>
          </cell>
          <cell r="C112" t="str">
            <v>24"R</v>
          </cell>
          <cell r="D112">
            <v>50260</v>
          </cell>
        </row>
        <row r="113">
          <cell r="A113">
            <v>1208247</v>
          </cell>
          <cell r="B113" t="str">
            <v>4130 FM</v>
          </cell>
          <cell r="C113" t="str">
            <v>49"Q</v>
          </cell>
          <cell r="D113">
            <v>59271</v>
          </cell>
        </row>
        <row r="114">
          <cell r="A114">
            <v>1208246</v>
          </cell>
          <cell r="B114" t="str">
            <v>4130 FM</v>
          </cell>
          <cell r="C114" t="str">
            <v>49"Q</v>
          </cell>
          <cell r="D114">
            <v>59249</v>
          </cell>
        </row>
        <row r="115">
          <cell r="A115">
            <v>1208245</v>
          </cell>
          <cell r="B115">
            <v>1045</v>
          </cell>
          <cell r="C115" t="str">
            <v>20"R</v>
          </cell>
          <cell r="D115">
            <v>57785</v>
          </cell>
        </row>
        <row r="116">
          <cell r="A116">
            <v>1208244</v>
          </cell>
          <cell r="B116" t="str">
            <v>EN355B</v>
          </cell>
          <cell r="C116" t="str">
            <v>24"R</v>
          </cell>
          <cell r="D116">
            <v>55670</v>
          </cell>
        </row>
        <row r="117">
          <cell r="A117">
            <v>1208243</v>
          </cell>
          <cell r="B117">
            <v>1020</v>
          </cell>
          <cell r="C117" t="str">
            <v>20"R</v>
          </cell>
          <cell r="D117">
            <v>48022</v>
          </cell>
        </row>
        <row r="118">
          <cell r="A118">
            <v>1208242</v>
          </cell>
          <cell r="B118" t="str">
            <v>EN355B</v>
          </cell>
          <cell r="C118" t="str">
            <v>24"R</v>
          </cell>
          <cell r="D118">
            <v>55474</v>
          </cell>
        </row>
        <row r="119">
          <cell r="A119">
            <v>1208241</v>
          </cell>
          <cell r="B119" t="str">
            <v>EN355B</v>
          </cell>
          <cell r="C119" t="str">
            <v>24"R</v>
          </cell>
          <cell r="D119">
            <v>51239</v>
          </cell>
        </row>
        <row r="120">
          <cell r="A120">
            <v>1208240</v>
          </cell>
          <cell r="B120" t="str">
            <v>A707L3/A350-LF6</v>
          </cell>
          <cell r="C120" t="str">
            <v>13"R</v>
          </cell>
          <cell r="D120">
            <v>55916</v>
          </cell>
        </row>
        <row r="121">
          <cell r="A121">
            <v>1208239</v>
          </cell>
          <cell r="B121" t="str">
            <v>1E0621</v>
          </cell>
          <cell r="C121" t="str">
            <v>16"R</v>
          </cell>
          <cell r="D121">
            <v>53796</v>
          </cell>
        </row>
        <row r="122">
          <cell r="A122">
            <v>1208238</v>
          </cell>
          <cell r="B122" t="str">
            <v>EN355B</v>
          </cell>
          <cell r="C122" t="str">
            <v>31"R</v>
          </cell>
          <cell r="D122">
            <v>55071</v>
          </cell>
        </row>
        <row r="123">
          <cell r="A123">
            <v>1208237</v>
          </cell>
          <cell r="B123">
            <v>1020</v>
          </cell>
          <cell r="C123" t="str">
            <v>20"R</v>
          </cell>
          <cell r="D123">
            <v>57679</v>
          </cell>
        </row>
        <row r="124">
          <cell r="A124">
            <v>1208236</v>
          </cell>
          <cell r="B124" t="str">
            <v>1045 FM</v>
          </cell>
          <cell r="C124" t="str">
            <v>49"Q</v>
          </cell>
          <cell r="D124">
            <v>52593</v>
          </cell>
        </row>
        <row r="125">
          <cell r="A125">
            <v>1208235</v>
          </cell>
          <cell r="B125" t="str">
            <v>1018 FM</v>
          </cell>
          <cell r="C125" t="str">
            <v>49"Q</v>
          </cell>
          <cell r="D125">
            <v>58894</v>
          </cell>
        </row>
        <row r="126">
          <cell r="A126">
            <v>1208234</v>
          </cell>
          <cell r="B126" t="str">
            <v>42CRMO4 LIEBHERR</v>
          </cell>
          <cell r="C126" t="str">
            <v>24"R</v>
          </cell>
          <cell r="D126">
            <v>49403</v>
          </cell>
        </row>
        <row r="127">
          <cell r="A127">
            <v>1208233</v>
          </cell>
          <cell r="B127" t="str">
            <v>4330V</v>
          </cell>
          <cell r="C127" t="str">
            <v>69"P</v>
          </cell>
          <cell r="D127">
            <v>53045</v>
          </cell>
        </row>
        <row r="128">
          <cell r="A128">
            <v>1208232</v>
          </cell>
          <cell r="B128" t="str">
            <v>4130 FM</v>
          </cell>
          <cell r="C128" t="str">
            <v>49"Q</v>
          </cell>
          <cell r="D128">
            <v>59225</v>
          </cell>
        </row>
        <row r="129">
          <cell r="A129">
            <v>1208231</v>
          </cell>
          <cell r="B129" t="str">
            <v>4140 FM INDUSTRIAL</v>
          </cell>
          <cell r="C129" t="str">
            <v>49"Q</v>
          </cell>
          <cell r="D129">
            <v>57662</v>
          </cell>
        </row>
        <row r="130">
          <cell r="A130">
            <v>1208230</v>
          </cell>
          <cell r="B130" t="str">
            <v>4330V</v>
          </cell>
          <cell r="C130" t="str">
            <v>69"P</v>
          </cell>
          <cell r="D130">
            <v>56583</v>
          </cell>
        </row>
        <row r="131">
          <cell r="A131">
            <v>1208229</v>
          </cell>
          <cell r="B131">
            <v>4140</v>
          </cell>
          <cell r="C131" t="str">
            <v>69"P</v>
          </cell>
          <cell r="D131">
            <v>53511</v>
          </cell>
        </row>
        <row r="132">
          <cell r="A132">
            <v>1208228</v>
          </cell>
          <cell r="B132" t="str">
            <v>8620H</v>
          </cell>
          <cell r="C132" t="str">
            <v>13"R</v>
          </cell>
          <cell r="D132">
            <v>58584</v>
          </cell>
        </row>
        <row r="133">
          <cell r="A133">
            <v>1208227</v>
          </cell>
          <cell r="B133">
            <v>4140</v>
          </cell>
          <cell r="C133" t="str">
            <v>31"R</v>
          </cell>
          <cell r="D133">
            <v>49642</v>
          </cell>
        </row>
        <row r="134">
          <cell r="A134">
            <v>1208226</v>
          </cell>
          <cell r="B134">
            <v>4130</v>
          </cell>
          <cell r="C134" t="str">
            <v>31"R</v>
          </cell>
          <cell r="D134">
            <v>55828</v>
          </cell>
        </row>
        <row r="135">
          <cell r="A135">
            <v>1208225</v>
          </cell>
          <cell r="B135" t="str">
            <v>EN355B</v>
          </cell>
          <cell r="C135" t="str">
            <v>24"R</v>
          </cell>
          <cell r="D135">
            <v>54746</v>
          </cell>
        </row>
        <row r="136">
          <cell r="A136">
            <v>1208224</v>
          </cell>
          <cell r="B136" t="str">
            <v>8620H</v>
          </cell>
          <cell r="C136" t="str">
            <v>16"R</v>
          </cell>
          <cell r="D136">
            <v>54539</v>
          </cell>
        </row>
        <row r="137">
          <cell r="A137">
            <v>1208223</v>
          </cell>
          <cell r="B137" t="str">
            <v>EN355B</v>
          </cell>
          <cell r="C137" t="str">
            <v>24"R</v>
          </cell>
          <cell r="D137">
            <v>54661</v>
          </cell>
        </row>
        <row r="138">
          <cell r="A138">
            <v>1208222</v>
          </cell>
          <cell r="B138" t="str">
            <v>105M2</v>
          </cell>
          <cell r="C138" t="str">
            <v>16"R</v>
          </cell>
          <cell r="D138">
            <v>57828</v>
          </cell>
        </row>
        <row r="139">
          <cell r="A139">
            <v>1208221</v>
          </cell>
          <cell r="B139" t="str">
            <v>EN355B</v>
          </cell>
          <cell r="C139" t="str">
            <v>24"R</v>
          </cell>
          <cell r="D139">
            <v>55013</v>
          </cell>
        </row>
        <row r="140">
          <cell r="A140">
            <v>1208220</v>
          </cell>
          <cell r="B140" t="str">
            <v>EN355B</v>
          </cell>
          <cell r="C140" t="str">
            <v>24"R</v>
          </cell>
          <cell r="D140">
            <v>50513</v>
          </cell>
        </row>
        <row r="141">
          <cell r="A141">
            <v>1208219</v>
          </cell>
          <cell r="B141">
            <v>1035</v>
          </cell>
          <cell r="C141" t="str">
            <v>16"R</v>
          </cell>
          <cell r="D141">
            <v>54511</v>
          </cell>
        </row>
        <row r="142">
          <cell r="A142">
            <v>1208218</v>
          </cell>
          <cell r="B142">
            <v>1045</v>
          </cell>
          <cell r="C142" t="str">
            <v>31"R</v>
          </cell>
          <cell r="D142">
            <v>53543</v>
          </cell>
        </row>
        <row r="143">
          <cell r="A143">
            <v>1208217</v>
          </cell>
          <cell r="B143" t="str">
            <v>LF2H</v>
          </cell>
          <cell r="C143" t="str">
            <v>20"R</v>
          </cell>
          <cell r="D143">
            <v>58378</v>
          </cell>
        </row>
        <row r="144">
          <cell r="A144">
            <v>1208216</v>
          </cell>
          <cell r="B144">
            <v>1080</v>
          </cell>
          <cell r="C144" t="str">
            <v>24"R</v>
          </cell>
          <cell r="D144">
            <v>55337</v>
          </cell>
        </row>
        <row r="145">
          <cell r="A145">
            <v>1208215</v>
          </cell>
          <cell r="B145" t="str">
            <v>F22 SFC1-2</v>
          </cell>
          <cell r="C145" t="str">
            <v>69"P</v>
          </cell>
          <cell r="D145">
            <v>54011</v>
          </cell>
        </row>
        <row r="146">
          <cell r="A146">
            <v>1208214</v>
          </cell>
          <cell r="B146" t="str">
            <v>F22 J100</v>
          </cell>
          <cell r="C146" t="str">
            <v>31"R</v>
          </cell>
          <cell r="D146">
            <v>54594</v>
          </cell>
        </row>
        <row r="147">
          <cell r="A147">
            <v>1208213</v>
          </cell>
          <cell r="B147">
            <v>4150</v>
          </cell>
          <cell r="C147" t="str">
            <v>13"R</v>
          </cell>
          <cell r="D147">
            <v>55420</v>
          </cell>
        </row>
        <row r="148">
          <cell r="A148">
            <v>1208212</v>
          </cell>
          <cell r="B148" t="str">
            <v>EN355B</v>
          </cell>
          <cell r="C148" t="str">
            <v>31"R</v>
          </cell>
          <cell r="D148">
            <v>53668</v>
          </cell>
        </row>
        <row r="149">
          <cell r="A149">
            <v>1208211</v>
          </cell>
          <cell r="B149" t="str">
            <v>EN355B</v>
          </cell>
          <cell r="C149" t="str">
            <v>31"R</v>
          </cell>
          <cell r="D149">
            <v>53771</v>
          </cell>
        </row>
        <row r="150">
          <cell r="A150">
            <v>1208210</v>
          </cell>
          <cell r="B150" t="str">
            <v>LF6</v>
          </cell>
          <cell r="C150" t="str">
            <v>69"P</v>
          </cell>
          <cell r="D150">
            <v>51881</v>
          </cell>
        </row>
        <row r="151">
          <cell r="A151">
            <v>1208209</v>
          </cell>
          <cell r="B151" t="str">
            <v>EN355B</v>
          </cell>
          <cell r="C151" t="str">
            <v>31"R</v>
          </cell>
          <cell r="D151">
            <v>48168</v>
          </cell>
        </row>
        <row r="152">
          <cell r="A152">
            <v>1208208</v>
          </cell>
          <cell r="B152" t="str">
            <v>EN355B</v>
          </cell>
          <cell r="C152" t="str">
            <v>31"R</v>
          </cell>
          <cell r="D152">
            <v>48970</v>
          </cell>
        </row>
        <row r="153">
          <cell r="A153">
            <v>1208207</v>
          </cell>
          <cell r="B153" t="str">
            <v>8620H</v>
          </cell>
          <cell r="C153" t="str">
            <v>16"R</v>
          </cell>
          <cell r="D153">
            <v>54451</v>
          </cell>
        </row>
        <row r="154">
          <cell r="A154">
            <v>1208206</v>
          </cell>
          <cell r="B154" t="str">
            <v>8630M4</v>
          </cell>
          <cell r="C154" t="str">
            <v>63"P</v>
          </cell>
          <cell r="D154">
            <v>50065</v>
          </cell>
        </row>
        <row r="155">
          <cell r="A155">
            <v>1208205</v>
          </cell>
          <cell r="B155">
            <v>4340</v>
          </cell>
          <cell r="C155" t="str">
            <v>13"R</v>
          </cell>
          <cell r="D155">
            <v>59980</v>
          </cell>
        </row>
        <row r="156">
          <cell r="A156">
            <v>1208204</v>
          </cell>
          <cell r="B156" t="str">
            <v>304L</v>
          </cell>
          <cell r="C156" t="str">
            <v>69"P</v>
          </cell>
          <cell r="D156">
            <v>56684</v>
          </cell>
        </row>
        <row r="157">
          <cell r="A157">
            <v>1208203</v>
          </cell>
          <cell r="B157" t="str">
            <v>304L</v>
          </cell>
          <cell r="C157" t="str">
            <v>31"R</v>
          </cell>
          <cell r="D157">
            <v>56877</v>
          </cell>
        </row>
        <row r="158">
          <cell r="A158">
            <v>1208202</v>
          </cell>
          <cell r="B158" t="str">
            <v>304L</v>
          </cell>
          <cell r="C158" t="str">
            <v>69"P</v>
          </cell>
          <cell r="D158">
            <v>55347</v>
          </cell>
        </row>
        <row r="159">
          <cell r="A159">
            <v>1208201</v>
          </cell>
          <cell r="B159" t="str">
            <v>304L</v>
          </cell>
          <cell r="C159" t="str">
            <v>69"P</v>
          </cell>
          <cell r="D159">
            <v>53813</v>
          </cell>
        </row>
        <row r="160">
          <cell r="A160">
            <v>1208200</v>
          </cell>
          <cell r="B160" t="str">
            <v>EN355B</v>
          </cell>
          <cell r="C160" t="str">
            <v>24"R</v>
          </cell>
          <cell r="D160">
            <v>62850</v>
          </cell>
        </row>
        <row r="161">
          <cell r="A161">
            <v>1208199</v>
          </cell>
          <cell r="B161" t="str">
            <v>EN355B</v>
          </cell>
          <cell r="C161" t="str">
            <v>24"R</v>
          </cell>
          <cell r="D161">
            <v>55448</v>
          </cell>
        </row>
        <row r="162">
          <cell r="A162">
            <v>1208198</v>
          </cell>
          <cell r="B162" t="str">
            <v>EN355B</v>
          </cell>
          <cell r="C162" t="str">
            <v>24"R</v>
          </cell>
          <cell r="D162">
            <v>56920</v>
          </cell>
        </row>
        <row r="163">
          <cell r="A163">
            <v>1208197</v>
          </cell>
          <cell r="B163" t="str">
            <v>4340 BS</v>
          </cell>
          <cell r="C163" t="str">
            <v>49"Q</v>
          </cell>
          <cell r="D163">
            <v>57873</v>
          </cell>
        </row>
        <row r="164">
          <cell r="A164">
            <v>1208196</v>
          </cell>
          <cell r="B164">
            <v>4340</v>
          </cell>
          <cell r="C164" t="str">
            <v>49"Q</v>
          </cell>
          <cell r="D164">
            <v>58272</v>
          </cell>
        </row>
        <row r="165">
          <cell r="A165">
            <v>1208195</v>
          </cell>
          <cell r="B165">
            <v>4340</v>
          </cell>
          <cell r="C165" t="str">
            <v>49"Q</v>
          </cell>
          <cell r="D165">
            <v>59166</v>
          </cell>
        </row>
        <row r="166">
          <cell r="A166">
            <v>1208194</v>
          </cell>
          <cell r="B166" t="str">
            <v>4340 BS</v>
          </cell>
          <cell r="C166" t="str">
            <v>49"Q</v>
          </cell>
          <cell r="D166">
            <v>59087</v>
          </cell>
        </row>
        <row r="167">
          <cell r="A167">
            <v>1208193</v>
          </cell>
          <cell r="B167" t="str">
            <v>4340 FM</v>
          </cell>
          <cell r="C167" t="str">
            <v>69"P</v>
          </cell>
          <cell r="D167">
            <v>53664</v>
          </cell>
        </row>
        <row r="168">
          <cell r="A168">
            <v>1208192</v>
          </cell>
          <cell r="B168" t="str">
            <v>F91</v>
          </cell>
          <cell r="C168" t="str">
            <v>69"P</v>
          </cell>
          <cell r="D168">
            <v>52327</v>
          </cell>
        </row>
        <row r="169">
          <cell r="A169">
            <v>1208191</v>
          </cell>
          <cell r="B169" t="str">
            <v>4140 FM DUFERCO</v>
          </cell>
          <cell r="C169" t="str">
            <v>69"P</v>
          </cell>
          <cell r="D169">
            <v>52872</v>
          </cell>
        </row>
        <row r="170">
          <cell r="A170">
            <v>1208190</v>
          </cell>
          <cell r="B170" t="str">
            <v>42CRMO4 LIEBHERR</v>
          </cell>
          <cell r="C170" t="str">
            <v>16"R</v>
          </cell>
          <cell r="D170">
            <v>55428</v>
          </cell>
        </row>
        <row r="171">
          <cell r="A171">
            <v>1208189</v>
          </cell>
          <cell r="B171" t="str">
            <v>410S</v>
          </cell>
          <cell r="C171" t="str">
            <v>49"Q</v>
          </cell>
          <cell r="D171">
            <v>59083</v>
          </cell>
        </row>
        <row r="172">
          <cell r="A172">
            <v>1208188</v>
          </cell>
          <cell r="B172" t="str">
            <v>410S</v>
          </cell>
          <cell r="C172" t="str">
            <v>49"Q</v>
          </cell>
          <cell r="D172">
            <v>53048</v>
          </cell>
        </row>
        <row r="173">
          <cell r="A173">
            <v>1208187</v>
          </cell>
          <cell r="B173" t="str">
            <v>42CRMO4 LIEBHERR</v>
          </cell>
          <cell r="C173" t="str">
            <v>20"R</v>
          </cell>
          <cell r="D173">
            <v>58757</v>
          </cell>
        </row>
        <row r="174">
          <cell r="A174">
            <v>1208186</v>
          </cell>
          <cell r="B174" t="str">
            <v>42CRMO4 LIEBHERR</v>
          </cell>
          <cell r="C174" t="str">
            <v>20"R</v>
          </cell>
          <cell r="D174">
            <v>56999</v>
          </cell>
        </row>
        <row r="175">
          <cell r="A175">
            <v>1208185</v>
          </cell>
          <cell r="B175" t="str">
            <v>8630M</v>
          </cell>
          <cell r="C175" t="str">
            <v>52"P</v>
          </cell>
          <cell r="D175">
            <v>56434</v>
          </cell>
        </row>
        <row r="176">
          <cell r="A176">
            <v>1208184</v>
          </cell>
          <cell r="B176">
            <v>4130</v>
          </cell>
          <cell r="C176" t="str">
            <v>49"Q</v>
          </cell>
          <cell r="D176">
            <v>59871</v>
          </cell>
        </row>
        <row r="177">
          <cell r="A177">
            <v>1208183</v>
          </cell>
          <cell r="B177" t="str">
            <v>A105</v>
          </cell>
          <cell r="C177" t="str">
            <v>69"P</v>
          </cell>
          <cell r="D177">
            <v>53812</v>
          </cell>
        </row>
        <row r="178">
          <cell r="A178">
            <v>1208182</v>
          </cell>
          <cell r="B178" t="str">
            <v>A105</v>
          </cell>
          <cell r="C178" t="str">
            <v>13"R</v>
          </cell>
          <cell r="D178">
            <v>56030</v>
          </cell>
        </row>
        <row r="179">
          <cell r="A179">
            <v>1208181</v>
          </cell>
          <cell r="B179" t="str">
            <v>A105/A350 LF2</v>
          </cell>
          <cell r="C179" t="str">
            <v>24"Q</v>
          </cell>
          <cell r="D179">
            <v>53018</v>
          </cell>
        </row>
        <row r="180">
          <cell r="A180">
            <v>1208180</v>
          </cell>
          <cell r="B180">
            <v>1030</v>
          </cell>
          <cell r="C180" t="str">
            <v>16"R</v>
          </cell>
          <cell r="D180">
            <v>54256</v>
          </cell>
        </row>
        <row r="181">
          <cell r="A181">
            <v>1208179</v>
          </cell>
          <cell r="B181" t="str">
            <v>A105</v>
          </cell>
          <cell r="C181" t="str">
            <v>69"P</v>
          </cell>
          <cell r="D181">
            <v>53116</v>
          </cell>
        </row>
        <row r="182">
          <cell r="A182">
            <v>1208178</v>
          </cell>
          <cell r="B182" t="str">
            <v>A105</v>
          </cell>
          <cell r="C182" t="str">
            <v>49"Q</v>
          </cell>
          <cell r="D182">
            <v>59066</v>
          </cell>
        </row>
        <row r="183">
          <cell r="A183">
            <v>1208177</v>
          </cell>
          <cell r="B183" t="str">
            <v>A105</v>
          </cell>
          <cell r="C183" t="str">
            <v>16"R</v>
          </cell>
          <cell r="D183">
            <v>54778</v>
          </cell>
        </row>
        <row r="184">
          <cell r="A184">
            <v>1208176</v>
          </cell>
          <cell r="B184">
            <v>4340</v>
          </cell>
          <cell r="C184" t="str">
            <v>69"P</v>
          </cell>
          <cell r="D184">
            <v>51546</v>
          </cell>
        </row>
        <row r="185">
          <cell r="A185">
            <v>1208175</v>
          </cell>
          <cell r="B185" t="str">
            <v>EN355B</v>
          </cell>
          <cell r="C185" t="str">
            <v>24"R</v>
          </cell>
          <cell r="D185">
            <v>55505</v>
          </cell>
        </row>
        <row r="186">
          <cell r="A186">
            <v>1208174</v>
          </cell>
          <cell r="B186" t="str">
            <v>EN355B</v>
          </cell>
          <cell r="C186" t="str">
            <v>24"R</v>
          </cell>
          <cell r="D186">
            <v>55776</v>
          </cell>
        </row>
        <row r="187">
          <cell r="A187">
            <v>1208173</v>
          </cell>
          <cell r="B187" t="str">
            <v>LF6M VALMONT</v>
          </cell>
          <cell r="C187" t="str">
            <v>24"R</v>
          </cell>
          <cell r="D187">
            <v>55529</v>
          </cell>
        </row>
        <row r="188">
          <cell r="A188">
            <v>1208172</v>
          </cell>
          <cell r="B188" t="str">
            <v>LF6M VALMONT</v>
          </cell>
          <cell r="C188" t="str">
            <v>24"R</v>
          </cell>
          <cell r="D188">
            <v>56269</v>
          </cell>
        </row>
        <row r="189">
          <cell r="A189">
            <v>1208171</v>
          </cell>
          <cell r="B189" t="str">
            <v>EN355B</v>
          </cell>
          <cell r="C189" t="str">
            <v>31"R</v>
          </cell>
          <cell r="D189">
            <v>54267</v>
          </cell>
        </row>
        <row r="190">
          <cell r="A190">
            <v>1208170</v>
          </cell>
          <cell r="B190" t="str">
            <v>EN355B</v>
          </cell>
          <cell r="C190" t="str">
            <v>31"R</v>
          </cell>
          <cell r="D190">
            <v>53351</v>
          </cell>
        </row>
        <row r="191">
          <cell r="A191">
            <v>1208169</v>
          </cell>
          <cell r="B191">
            <v>4340</v>
          </cell>
          <cell r="C191" t="str">
            <v>69"P</v>
          </cell>
          <cell r="D191">
            <v>52078</v>
          </cell>
        </row>
        <row r="192">
          <cell r="A192">
            <v>1208168</v>
          </cell>
          <cell r="B192" t="str">
            <v>4130 FM</v>
          </cell>
          <cell r="C192" t="str">
            <v>69"P</v>
          </cell>
          <cell r="D192">
            <v>53299</v>
          </cell>
        </row>
        <row r="193">
          <cell r="A193">
            <v>1208167</v>
          </cell>
          <cell r="B193" t="str">
            <v>EN355B</v>
          </cell>
          <cell r="C193" t="str">
            <v>24"R</v>
          </cell>
          <cell r="D193">
            <v>54614</v>
          </cell>
        </row>
        <row r="194">
          <cell r="A194">
            <v>1208166</v>
          </cell>
          <cell r="B194" t="str">
            <v>EN355B</v>
          </cell>
          <cell r="C194" t="str">
            <v>24"R</v>
          </cell>
          <cell r="D194">
            <v>54505</v>
          </cell>
        </row>
        <row r="195">
          <cell r="A195">
            <v>1208165</v>
          </cell>
          <cell r="B195" t="str">
            <v>EN355B</v>
          </cell>
          <cell r="C195" t="str">
            <v>31"R</v>
          </cell>
          <cell r="D195">
            <v>53412</v>
          </cell>
        </row>
        <row r="196">
          <cell r="A196">
            <v>1208164</v>
          </cell>
          <cell r="B196">
            <v>1020</v>
          </cell>
          <cell r="C196" t="str">
            <v>20"R</v>
          </cell>
          <cell r="D196">
            <v>56855</v>
          </cell>
        </row>
        <row r="197">
          <cell r="A197">
            <v>1208163</v>
          </cell>
          <cell r="B197" t="str">
            <v>A871 TYPE 1</v>
          </cell>
          <cell r="C197" t="str">
            <v>20"R</v>
          </cell>
          <cell r="D197">
            <v>60343</v>
          </cell>
        </row>
        <row r="198">
          <cell r="A198">
            <v>1208162</v>
          </cell>
          <cell r="B198" t="str">
            <v>EN355B</v>
          </cell>
          <cell r="C198" t="str">
            <v>24"R</v>
          </cell>
          <cell r="D198">
            <v>54285</v>
          </cell>
        </row>
        <row r="199">
          <cell r="A199">
            <v>1208161</v>
          </cell>
          <cell r="B199" t="str">
            <v>EN355B</v>
          </cell>
          <cell r="C199" t="str">
            <v>31"R</v>
          </cell>
          <cell r="D199">
            <v>53272</v>
          </cell>
        </row>
        <row r="200">
          <cell r="A200">
            <v>1208160</v>
          </cell>
          <cell r="B200" t="str">
            <v>EN355B</v>
          </cell>
          <cell r="C200" t="str">
            <v>31"R</v>
          </cell>
          <cell r="D200">
            <v>53536</v>
          </cell>
        </row>
        <row r="201">
          <cell r="A201">
            <v>1208159</v>
          </cell>
          <cell r="B201" t="str">
            <v>EN355B</v>
          </cell>
          <cell r="C201" t="str">
            <v>31"R</v>
          </cell>
          <cell r="D201">
            <v>54390</v>
          </cell>
        </row>
        <row r="202">
          <cell r="A202">
            <v>1208158</v>
          </cell>
          <cell r="B202" t="str">
            <v>EN355B</v>
          </cell>
          <cell r="C202" t="str">
            <v>31"R</v>
          </cell>
          <cell r="D202">
            <v>53351</v>
          </cell>
        </row>
        <row r="203">
          <cell r="A203">
            <v>1208157</v>
          </cell>
          <cell r="B203" t="str">
            <v>LF2H</v>
          </cell>
          <cell r="C203" t="str">
            <v>49"Q</v>
          </cell>
          <cell r="D203">
            <v>58383</v>
          </cell>
        </row>
        <row r="204">
          <cell r="A204">
            <v>1208156</v>
          </cell>
          <cell r="B204" t="str">
            <v>EN355B</v>
          </cell>
          <cell r="C204" t="str">
            <v>24"R</v>
          </cell>
          <cell r="D204">
            <v>50091</v>
          </cell>
        </row>
        <row r="205">
          <cell r="A205">
            <v>1208155</v>
          </cell>
          <cell r="B205" t="str">
            <v>EN355B</v>
          </cell>
          <cell r="C205" t="str">
            <v>24"R</v>
          </cell>
          <cell r="D205">
            <v>54940</v>
          </cell>
        </row>
        <row r="206">
          <cell r="A206">
            <v>1208154</v>
          </cell>
          <cell r="B206" t="str">
            <v>EN355B</v>
          </cell>
          <cell r="C206" t="str">
            <v>24"R</v>
          </cell>
          <cell r="D206">
            <v>54634</v>
          </cell>
        </row>
        <row r="207">
          <cell r="A207">
            <v>1208153</v>
          </cell>
          <cell r="B207" t="str">
            <v>EN355B</v>
          </cell>
          <cell r="C207" t="str">
            <v>24"R</v>
          </cell>
          <cell r="D207">
            <v>54586</v>
          </cell>
        </row>
        <row r="208">
          <cell r="A208">
            <v>1208152</v>
          </cell>
          <cell r="B208" t="str">
            <v>F22 SFC1-2</v>
          </cell>
          <cell r="C208" t="str">
            <v>13"R</v>
          </cell>
          <cell r="D208">
            <v>55638</v>
          </cell>
        </row>
        <row r="209">
          <cell r="A209">
            <v>1208151</v>
          </cell>
          <cell r="B209" t="str">
            <v>42CRMO4 LIEBHERR</v>
          </cell>
          <cell r="C209" t="str">
            <v>20"R</v>
          </cell>
          <cell r="D209">
            <v>57173</v>
          </cell>
        </row>
        <row r="210">
          <cell r="A210">
            <v>1208150</v>
          </cell>
          <cell r="B210" t="str">
            <v>42CRMO4 LIEBHERR</v>
          </cell>
          <cell r="C210" t="str">
            <v>24"R</v>
          </cell>
          <cell r="D210">
            <v>54613</v>
          </cell>
        </row>
        <row r="211">
          <cell r="A211">
            <v>1208149</v>
          </cell>
          <cell r="B211" t="str">
            <v>4130 FM</v>
          </cell>
          <cell r="C211" t="str">
            <v>49"Q</v>
          </cell>
          <cell r="D211">
            <v>58168</v>
          </cell>
        </row>
        <row r="212">
          <cell r="A212">
            <v>1208148</v>
          </cell>
          <cell r="B212" t="str">
            <v>4120M</v>
          </cell>
          <cell r="C212" t="str">
            <v>24"Q</v>
          </cell>
          <cell r="D212">
            <v>52217</v>
          </cell>
        </row>
        <row r="213">
          <cell r="A213">
            <v>1208147</v>
          </cell>
          <cell r="B213" t="str">
            <v>42CRMO4 LIEBHERR</v>
          </cell>
          <cell r="C213" t="str">
            <v>20"R</v>
          </cell>
          <cell r="D213">
            <v>58803</v>
          </cell>
        </row>
        <row r="214">
          <cell r="A214">
            <v>1208146</v>
          </cell>
          <cell r="B214">
            <v>4130</v>
          </cell>
          <cell r="C214" t="str">
            <v>52"P</v>
          </cell>
          <cell r="D214">
            <v>52512</v>
          </cell>
        </row>
        <row r="215">
          <cell r="A215">
            <v>1208145</v>
          </cell>
          <cell r="B215" t="str">
            <v>8630M4</v>
          </cell>
          <cell r="C215" t="str">
            <v>69"P</v>
          </cell>
          <cell r="D215">
            <v>53435</v>
          </cell>
        </row>
        <row r="216">
          <cell r="A216">
            <v>1208144</v>
          </cell>
          <cell r="B216">
            <v>4340</v>
          </cell>
          <cell r="C216" t="str">
            <v>16"R</v>
          </cell>
          <cell r="D216">
            <v>53800</v>
          </cell>
        </row>
        <row r="217">
          <cell r="A217">
            <v>1208143</v>
          </cell>
          <cell r="B217">
            <v>4340</v>
          </cell>
          <cell r="C217" t="str">
            <v>49"Q</v>
          </cell>
          <cell r="D217">
            <v>57330</v>
          </cell>
        </row>
        <row r="218">
          <cell r="A218">
            <v>1208142</v>
          </cell>
          <cell r="B218" t="str">
            <v>8630M4</v>
          </cell>
          <cell r="C218" t="str">
            <v>69"P</v>
          </cell>
          <cell r="D218">
            <v>53597</v>
          </cell>
        </row>
        <row r="219">
          <cell r="A219">
            <v>1208141</v>
          </cell>
          <cell r="B219" t="str">
            <v>316L SCOT FORGE</v>
          </cell>
          <cell r="C219" t="str">
            <v>31"R</v>
          </cell>
          <cell r="D219">
            <v>58822</v>
          </cell>
        </row>
        <row r="220">
          <cell r="A220">
            <v>1208140</v>
          </cell>
          <cell r="B220" t="str">
            <v>15-5 PH PREMIUM</v>
          </cell>
          <cell r="C220" t="str">
            <v>49"Q</v>
          </cell>
          <cell r="D220">
            <v>56898</v>
          </cell>
        </row>
        <row r="221">
          <cell r="A221">
            <v>1208139</v>
          </cell>
          <cell r="B221" t="str">
            <v>8630M5</v>
          </cell>
          <cell r="C221" t="str">
            <v>24"R</v>
          </cell>
          <cell r="D221">
            <v>54928</v>
          </cell>
        </row>
        <row r="222">
          <cell r="A222">
            <v>1208138</v>
          </cell>
          <cell r="B222" t="str">
            <v>8630M4</v>
          </cell>
          <cell r="C222" t="str">
            <v>69"P</v>
          </cell>
          <cell r="D222">
            <v>52371</v>
          </cell>
        </row>
        <row r="223">
          <cell r="A223">
            <v>1208137</v>
          </cell>
          <cell r="B223">
            <v>4340</v>
          </cell>
          <cell r="C223" t="str">
            <v>49"Q</v>
          </cell>
          <cell r="D223">
            <v>57000</v>
          </cell>
        </row>
        <row r="224">
          <cell r="A224">
            <v>1208136</v>
          </cell>
          <cell r="B224" t="str">
            <v>4340 FM</v>
          </cell>
          <cell r="C224" t="str">
            <v>69"P</v>
          </cell>
          <cell r="D224">
            <v>51265</v>
          </cell>
        </row>
        <row r="225">
          <cell r="A225">
            <v>1208135</v>
          </cell>
          <cell r="B225" t="str">
            <v>1E0621</v>
          </cell>
          <cell r="C225" t="str">
            <v>16"R</v>
          </cell>
          <cell r="D225">
            <v>53288</v>
          </cell>
        </row>
        <row r="226">
          <cell r="A226">
            <v>1208134</v>
          </cell>
          <cell r="B226" t="str">
            <v>1E0621</v>
          </cell>
          <cell r="C226" t="str">
            <v>16"R</v>
          </cell>
          <cell r="D226">
            <v>52845</v>
          </cell>
        </row>
        <row r="227">
          <cell r="A227">
            <v>1208133</v>
          </cell>
          <cell r="B227" t="str">
            <v>EN355B</v>
          </cell>
          <cell r="C227" t="str">
            <v>24"R</v>
          </cell>
          <cell r="D227">
            <v>54250</v>
          </cell>
        </row>
        <row r="228">
          <cell r="A228">
            <v>1208132</v>
          </cell>
          <cell r="B228">
            <v>4130</v>
          </cell>
          <cell r="C228" t="str">
            <v>24"Q</v>
          </cell>
          <cell r="D228">
            <v>51865</v>
          </cell>
        </row>
        <row r="229">
          <cell r="A229">
            <v>1208131</v>
          </cell>
          <cell r="B229" t="str">
            <v>42CRMO4 LIEBHERR</v>
          </cell>
          <cell r="C229" t="str">
            <v>20"R</v>
          </cell>
          <cell r="D229">
            <v>56406</v>
          </cell>
        </row>
        <row r="230">
          <cell r="A230">
            <v>1208130</v>
          </cell>
          <cell r="B230" t="str">
            <v>42CRMO4 LIEBHERR</v>
          </cell>
          <cell r="C230" t="str">
            <v>24"R</v>
          </cell>
          <cell r="D230">
            <v>54857</v>
          </cell>
        </row>
        <row r="231">
          <cell r="A231">
            <v>1208129</v>
          </cell>
          <cell r="B231" t="str">
            <v>42CRMO4 LIEBHERR</v>
          </cell>
          <cell r="C231" t="str">
            <v>24"R</v>
          </cell>
          <cell r="D231">
            <v>54009</v>
          </cell>
        </row>
        <row r="232">
          <cell r="A232">
            <v>1208128</v>
          </cell>
          <cell r="B232" t="str">
            <v>42CRMO4 LIEBHERR</v>
          </cell>
          <cell r="C232" t="str">
            <v>24"R</v>
          </cell>
          <cell r="D232">
            <v>54790</v>
          </cell>
        </row>
        <row r="233">
          <cell r="A233">
            <v>1208127</v>
          </cell>
          <cell r="B233" t="str">
            <v>EN355B</v>
          </cell>
          <cell r="C233" t="str">
            <v>31"R</v>
          </cell>
          <cell r="D233">
            <v>52623</v>
          </cell>
        </row>
        <row r="234">
          <cell r="A234">
            <v>1208126</v>
          </cell>
          <cell r="B234" t="str">
            <v>EN355B</v>
          </cell>
          <cell r="C234" t="str">
            <v>31"R</v>
          </cell>
          <cell r="D234">
            <v>53215</v>
          </cell>
        </row>
        <row r="235">
          <cell r="A235">
            <v>1208125</v>
          </cell>
          <cell r="B235" t="str">
            <v>EN355B</v>
          </cell>
          <cell r="C235" t="str">
            <v>24"R</v>
          </cell>
          <cell r="D235">
            <v>54866</v>
          </cell>
        </row>
        <row r="236">
          <cell r="A236">
            <v>1208124</v>
          </cell>
          <cell r="B236" t="str">
            <v>8630M</v>
          </cell>
          <cell r="C236" t="str">
            <v>69"P</v>
          </cell>
          <cell r="D236">
            <v>54064</v>
          </cell>
        </row>
        <row r="237">
          <cell r="A237">
            <v>1208123</v>
          </cell>
          <cell r="B237" t="str">
            <v>42CRMO4 LIEBHERR</v>
          </cell>
          <cell r="C237" t="str">
            <v>20"R</v>
          </cell>
          <cell r="D237">
            <v>51686</v>
          </cell>
        </row>
        <row r="238">
          <cell r="A238">
            <v>1208122</v>
          </cell>
          <cell r="B238" t="str">
            <v>42CRMO4 LIEBHERR</v>
          </cell>
          <cell r="C238" t="str">
            <v>24"R</v>
          </cell>
          <cell r="D238">
            <v>54886</v>
          </cell>
        </row>
        <row r="239">
          <cell r="A239">
            <v>1208121</v>
          </cell>
          <cell r="B239" t="str">
            <v>42CRMO4 LIEBHERR</v>
          </cell>
          <cell r="C239" t="str">
            <v>24"R</v>
          </cell>
          <cell r="D239">
            <v>54542</v>
          </cell>
        </row>
        <row r="240">
          <cell r="A240">
            <v>1208120</v>
          </cell>
          <cell r="B240">
            <v>4140</v>
          </cell>
          <cell r="C240" t="str">
            <v>31"R</v>
          </cell>
          <cell r="D240">
            <v>53249</v>
          </cell>
        </row>
        <row r="241">
          <cell r="A241">
            <v>1208119</v>
          </cell>
          <cell r="B241">
            <v>4140</v>
          </cell>
          <cell r="C241" t="str">
            <v>69"P</v>
          </cell>
          <cell r="D241">
            <v>51982</v>
          </cell>
        </row>
        <row r="242">
          <cell r="A242">
            <v>1208118</v>
          </cell>
          <cell r="B242">
            <v>4130</v>
          </cell>
          <cell r="C242" t="str">
            <v>31"R</v>
          </cell>
          <cell r="D242">
            <v>53544</v>
          </cell>
        </row>
        <row r="243">
          <cell r="A243">
            <v>1208117</v>
          </cell>
          <cell r="B243">
            <v>4130</v>
          </cell>
          <cell r="C243" t="str">
            <v>52"P</v>
          </cell>
          <cell r="D243">
            <v>52171</v>
          </cell>
        </row>
        <row r="244">
          <cell r="A244">
            <v>1208116</v>
          </cell>
          <cell r="B244">
            <v>4130</v>
          </cell>
          <cell r="C244" t="str">
            <v>20"R</v>
          </cell>
          <cell r="D244">
            <v>60651</v>
          </cell>
        </row>
        <row r="245">
          <cell r="A245">
            <v>1208115</v>
          </cell>
          <cell r="B245">
            <v>1045</v>
          </cell>
          <cell r="C245" t="str">
            <v>52"P</v>
          </cell>
          <cell r="D245">
            <v>52653</v>
          </cell>
        </row>
        <row r="246">
          <cell r="A246">
            <v>1208114</v>
          </cell>
          <cell r="B246">
            <v>1020</v>
          </cell>
          <cell r="C246" t="str">
            <v>20"R</v>
          </cell>
          <cell r="D246">
            <v>57364</v>
          </cell>
        </row>
        <row r="247">
          <cell r="A247">
            <v>1208113</v>
          </cell>
          <cell r="B247" t="str">
            <v>A105</v>
          </cell>
          <cell r="C247" t="str">
            <v>31"R</v>
          </cell>
          <cell r="D247">
            <v>53126</v>
          </cell>
        </row>
        <row r="248">
          <cell r="A248">
            <v>1208112</v>
          </cell>
          <cell r="B248" t="str">
            <v>EN355B</v>
          </cell>
          <cell r="C248" t="str">
            <v>24"R</v>
          </cell>
          <cell r="D248">
            <v>54601</v>
          </cell>
        </row>
        <row r="249">
          <cell r="A249">
            <v>1208111</v>
          </cell>
          <cell r="B249" t="str">
            <v>EN355B</v>
          </cell>
          <cell r="C249" t="str">
            <v>24"R</v>
          </cell>
          <cell r="D249">
            <v>54676</v>
          </cell>
        </row>
        <row r="250">
          <cell r="A250">
            <v>1208110</v>
          </cell>
          <cell r="B250" t="str">
            <v>EN355B</v>
          </cell>
          <cell r="C250" t="str">
            <v>24"R</v>
          </cell>
          <cell r="D250">
            <v>54733</v>
          </cell>
        </row>
        <row r="251">
          <cell r="A251">
            <v>1208109</v>
          </cell>
          <cell r="B251" t="str">
            <v>EN355B</v>
          </cell>
          <cell r="C251" t="str">
            <v>24"R</v>
          </cell>
          <cell r="D251">
            <v>54981</v>
          </cell>
        </row>
        <row r="252">
          <cell r="A252">
            <v>1208108</v>
          </cell>
          <cell r="B252" t="str">
            <v>8620H</v>
          </cell>
          <cell r="C252" t="str">
            <v>16"R</v>
          </cell>
          <cell r="D252">
            <v>53190</v>
          </cell>
        </row>
        <row r="253">
          <cell r="A253">
            <v>1208107</v>
          </cell>
          <cell r="B253" t="str">
            <v>8630M</v>
          </cell>
          <cell r="C253" t="str">
            <v>69"P</v>
          </cell>
          <cell r="D253">
            <v>52905</v>
          </cell>
        </row>
        <row r="254">
          <cell r="A254">
            <v>1208106</v>
          </cell>
          <cell r="B254">
            <v>4340</v>
          </cell>
          <cell r="C254" t="str">
            <v>52"P</v>
          </cell>
          <cell r="D254">
            <v>53605</v>
          </cell>
        </row>
        <row r="255">
          <cell r="A255">
            <v>1208105</v>
          </cell>
          <cell r="B255" t="str">
            <v>321-H</v>
          </cell>
          <cell r="C255" t="str">
            <v>24"R</v>
          </cell>
          <cell r="D255">
            <v>56115</v>
          </cell>
        </row>
        <row r="256">
          <cell r="A256">
            <v>1208104</v>
          </cell>
          <cell r="B256" t="str">
            <v>316L</v>
          </cell>
          <cell r="C256" t="str">
            <v>69"P</v>
          </cell>
          <cell r="D256">
            <v>55115</v>
          </cell>
        </row>
        <row r="257">
          <cell r="A257">
            <v>1208103</v>
          </cell>
          <cell r="B257" t="str">
            <v>EN355B</v>
          </cell>
          <cell r="C257" t="str">
            <v>31"R</v>
          </cell>
          <cell r="D257">
            <v>52999</v>
          </cell>
        </row>
        <row r="258">
          <cell r="A258">
            <v>1208102</v>
          </cell>
          <cell r="B258" t="str">
            <v>EN355B</v>
          </cell>
          <cell r="C258" t="str">
            <v>31"R</v>
          </cell>
          <cell r="D258">
            <v>52615</v>
          </cell>
        </row>
        <row r="259">
          <cell r="A259">
            <v>1208101</v>
          </cell>
          <cell r="B259" t="str">
            <v>EN355B</v>
          </cell>
          <cell r="C259" t="str">
            <v>31"R</v>
          </cell>
          <cell r="D259">
            <v>52796</v>
          </cell>
        </row>
        <row r="260">
          <cell r="A260">
            <v>1208100</v>
          </cell>
          <cell r="B260" t="str">
            <v>42CRMO4 LIEBHERR</v>
          </cell>
          <cell r="C260" t="str">
            <v>20"R</v>
          </cell>
          <cell r="D260">
            <v>57304</v>
          </cell>
        </row>
        <row r="261">
          <cell r="A261">
            <v>1208099</v>
          </cell>
          <cell r="B261" t="str">
            <v>42CRMO4 LIEBHERR</v>
          </cell>
          <cell r="C261" t="str">
            <v>20"R</v>
          </cell>
          <cell r="D261">
            <v>56789</v>
          </cell>
        </row>
        <row r="262">
          <cell r="A262">
            <v>1208098</v>
          </cell>
          <cell r="B262" t="str">
            <v>42CRMO4 LIEBHERR</v>
          </cell>
          <cell r="C262" t="str">
            <v>20"R</v>
          </cell>
          <cell r="D262">
            <v>57618</v>
          </cell>
        </row>
        <row r="263">
          <cell r="A263">
            <v>1208097</v>
          </cell>
          <cell r="B263" t="str">
            <v>42CRMO4 LIEBHERR</v>
          </cell>
          <cell r="C263" t="str">
            <v>24"R</v>
          </cell>
          <cell r="D263">
            <v>55961</v>
          </cell>
        </row>
        <row r="264">
          <cell r="A264">
            <v>1208096</v>
          </cell>
          <cell r="B264" t="str">
            <v>42CRMO4 LIEBHERR</v>
          </cell>
          <cell r="C264" t="str">
            <v>24"R</v>
          </cell>
          <cell r="D264">
            <v>55050</v>
          </cell>
        </row>
        <row r="265">
          <cell r="A265">
            <v>1208095</v>
          </cell>
          <cell r="B265" t="str">
            <v>42CRMO4 LIEBHERR</v>
          </cell>
          <cell r="C265" t="str">
            <v>24"R</v>
          </cell>
          <cell r="D265">
            <v>54104</v>
          </cell>
        </row>
        <row r="266">
          <cell r="A266">
            <v>1208094</v>
          </cell>
          <cell r="B266" t="str">
            <v>410S</v>
          </cell>
          <cell r="C266" t="str">
            <v>49"Q</v>
          </cell>
          <cell r="D266">
            <v>57381</v>
          </cell>
        </row>
        <row r="267">
          <cell r="A267">
            <v>1208093</v>
          </cell>
          <cell r="B267" t="str">
            <v>410S</v>
          </cell>
          <cell r="C267" t="str">
            <v>20"R</v>
          </cell>
          <cell r="D267">
            <v>60431</v>
          </cell>
        </row>
        <row r="268">
          <cell r="A268">
            <v>1208092</v>
          </cell>
          <cell r="B268" t="str">
            <v>B50A368E1</v>
          </cell>
          <cell r="C268" t="str">
            <v>69"P</v>
          </cell>
          <cell r="D268">
            <v>51131</v>
          </cell>
        </row>
        <row r="269">
          <cell r="A269">
            <v>1208091</v>
          </cell>
          <cell r="B269" t="str">
            <v>EN355B</v>
          </cell>
          <cell r="C269" t="str">
            <v>31"R</v>
          </cell>
          <cell r="D269">
            <v>53227</v>
          </cell>
        </row>
        <row r="270">
          <cell r="A270">
            <v>1208090</v>
          </cell>
          <cell r="B270" t="str">
            <v>105M2</v>
          </cell>
          <cell r="C270" t="str">
            <v>69"P</v>
          </cell>
          <cell r="D270">
            <v>52531</v>
          </cell>
        </row>
        <row r="271">
          <cell r="A271">
            <v>1208089</v>
          </cell>
          <cell r="B271" t="str">
            <v>EN355B</v>
          </cell>
          <cell r="C271" t="str">
            <v>31"R</v>
          </cell>
          <cell r="D271">
            <v>53518</v>
          </cell>
        </row>
        <row r="272">
          <cell r="A272">
            <v>1208088</v>
          </cell>
          <cell r="B272" t="str">
            <v>EN355B</v>
          </cell>
          <cell r="C272" t="str">
            <v>31"R</v>
          </cell>
          <cell r="D272">
            <v>53425</v>
          </cell>
        </row>
        <row r="273">
          <cell r="A273">
            <v>1208087</v>
          </cell>
          <cell r="B273" t="str">
            <v>EN355B</v>
          </cell>
          <cell r="C273" t="str">
            <v>24"R</v>
          </cell>
          <cell r="D273">
            <v>54963</v>
          </cell>
        </row>
        <row r="274">
          <cell r="A274">
            <v>1208086</v>
          </cell>
          <cell r="B274" t="str">
            <v>4340 BS</v>
          </cell>
          <cell r="C274" t="str">
            <v>49"Q</v>
          </cell>
          <cell r="D274">
            <v>58838</v>
          </cell>
        </row>
        <row r="275">
          <cell r="A275">
            <v>1208085</v>
          </cell>
          <cell r="B275" t="str">
            <v>4340 BS</v>
          </cell>
          <cell r="C275" t="str">
            <v>49"Q</v>
          </cell>
          <cell r="D275">
            <v>57813</v>
          </cell>
        </row>
        <row r="276">
          <cell r="A276">
            <v>1208084</v>
          </cell>
          <cell r="B276">
            <v>4140</v>
          </cell>
          <cell r="C276" t="str">
            <v>49"Q</v>
          </cell>
          <cell r="D276">
            <v>57596</v>
          </cell>
        </row>
        <row r="277">
          <cell r="A277">
            <v>1208083</v>
          </cell>
          <cell r="B277" t="str">
            <v>EN355B</v>
          </cell>
          <cell r="C277" t="str">
            <v>24"R</v>
          </cell>
          <cell r="D277">
            <v>54666</v>
          </cell>
        </row>
        <row r="278">
          <cell r="A278">
            <v>1208082</v>
          </cell>
          <cell r="B278" t="str">
            <v>A105/A350 LF2</v>
          </cell>
          <cell r="C278" t="str">
            <v>24"Q</v>
          </cell>
          <cell r="D278">
            <v>54289</v>
          </cell>
        </row>
        <row r="279">
          <cell r="A279">
            <v>1208081</v>
          </cell>
          <cell r="B279" t="str">
            <v>A105/A350 LF2</v>
          </cell>
          <cell r="C279" t="str">
            <v>24"Q</v>
          </cell>
          <cell r="D279">
            <v>52493</v>
          </cell>
        </row>
        <row r="280">
          <cell r="A280">
            <v>1208080</v>
          </cell>
          <cell r="B280" t="str">
            <v>1E0621</v>
          </cell>
          <cell r="C280" t="str">
            <v>16"R</v>
          </cell>
          <cell r="D280">
            <v>53044</v>
          </cell>
        </row>
        <row r="281">
          <cell r="A281">
            <v>1208079</v>
          </cell>
          <cell r="B281" t="str">
            <v>EN355B</v>
          </cell>
          <cell r="C281" t="str">
            <v>24"R</v>
          </cell>
          <cell r="D281">
            <v>54514</v>
          </cell>
        </row>
        <row r="282">
          <cell r="A282">
            <v>1208078</v>
          </cell>
          <cell r="B282" t="str">
            <v>EN355B</v>
          </cell>
          <cell r="C282" t="str">
            <v>24"R</v>
          </cell>
          <cell r="D282">
            <v>54995</v>
          </cell>
        </row>
        <row r="283">
          <cell r="A283">
            <v>1208077</v>
          </cell>
          <cell r="B283" t="str">
            <v>EN355B</v>
          </cell>
          <cell r="C283" t="str">
            <v>31"R</v>
          </cell>
          <cell r="D283">
            <v>54839</v>
          </cell>
        </row>
        <row r="284">
          <cell r="A284">
            <v>1208076</v>
          </cell>
          <cell r="B284" t="str">
            <v>EN355B</v>
          </cell>
          <cell r="C284" t="str">
            <v>24"R</v>
          </cell>
          <cell r="D284">
            <v>55553</v>
          </cell>
        </row>
        <row r="285">
          <cell r="A285">
            <v>1208075</v>
          </cell>
          <cell r="B285" t="str">
            <v>EN355B</v>
          </cell>
          <cell r="C285" t="str">
            <v>24"R</v>
          </cell>
          <cell r="D285">
            <v>54562</v>
          </cell>
        </row>
        <row r="286">
          <cell r="A286">
            <v>1208074</v>
          </cell>
          <cell r="B286" t="str">
            <v>EN355B</v>
          </cell>
          <cell r="C286" t="str">
            <v>31"R</v>
          </cell>
          <cell r="D286">
            <v>53146</v>
          </cell>
        </row>
        <row r="287">
          <cell r="A287">
            <v>1208073</v>
          </cell>
          <cell r="B287" t="str">
            <v>EN355B</v>
          </cell>
          <cell r="C287" t="str">
            <v>31"R</v>
          </cell>
          <cell r="D287">
            <v>53797</v>
          </cell>
        </row>
        <row r="288">
          <cell r="A288">
            <v>1208072</v>
          </cell>
          <cell r="B288" t="str">
            <v>4330V</v>
          </cell>
          <cell r="C288" t="str">
            <v>69"P</v>
          </cell>
          <cell r="D288">
            <v>51832</v>
          </cell>
        </row>
        <row r="289">
          <cell r="A289">
            <v>1208071</v>
          </cell>
          <cell r="B289" t="str">
            <v>EN355B</v>
          </cell>
          <cell r="C289" t="str">
            <v>24"R</v>
          </cell>
          <cell r="D289">
            <v>50278</v>
          </cell>
        </row>
        <row r="290">
          <cell r="A290">
            <v>1208070</v>
          </cell>
          <cell r="B290" t="str">
            <v>EN355B</v>
          </cell>
          <cell r="C290" t="str">
            <v>31"R</v>
          </cell>
          <cell r="D290">
            <v>53301</v>
          </cell>
        </row>
        <row r="291">
          <cell r="A291">
            <v>1208069</v>
          </cell>
          <cell r="B291" t="str">
            <v>EN355B</v>
          </cell>
          <cell r="C291" t="str">
            <v>31"R</v>
          </cell>
          <cell r="D291">
            <v>53078</v>
          </cell>
        </row>
        <row r="292">
          <cell r="A292">
            <v>1208068</v>
          </cell>
          <cell r="B292" t="str">
            <v>SA 508 4N</v>
          </cell>
          <cell r="C292" t="str">
            <v>69"P</v>
          </cell>
          <cell r="D292">
            <v>51260</v>
          </cell>
        </row>
        <row r="293">
          <cell r="A293">
            <v>1208067</v>
          </cell>
          <cell r="B293" t="str">
            <v>EN355B</v>
          </cell>
          <cell r="C293" t="str">
            <v>31"R</v>
          </cell>
          <cell r="D293">
            <v>53202</v>
          </cell>
        </row>
        <row r="294">
          <cell r="A294">
            <v>1208066</v>
          </cell>
          <cell r="B294" t="str">
            <v>EN355B</v>
          </cell>
          <cell r="C294" t="str">
            <v>24"R</v>
          </cell>
          <cell r="D294">
            <v>54610</v>
          </cell>
        </row>
        <row r="295">
          <cell r="A295">
            <v>1208065</v>
          </cell>
          <cell r="B295" t="str">
            <v>EN355B</v>
          </cell>
          <cell r="C295" t="str">
            <v>24"R</v>
          </cell>
          <cell r="D295">
            <v>54483</v>
          </cell>
        </row>
        <row r="296">
          <cell r="A296">
            <v>1208064</v>
          </cell>
          <cell r="B296" t="str">
            <v>EN355B</v>
          </cell>
          <cell r="C296" t="str">
            <v>31"R</v>
          </cell>
          <cell r="D296">
            <v>48338</v>
          </cell>
        </row>
        <row r="297">
          <cell r="A297">
            <v>1208063</v>
          </cell>
          <cell r="B297" t="str">
            <v>EN355B</v>
          </cell>
          <cell r="C297" t="str">
            <v>24"R</v>
          </cell>
          <cell r="D297">
            <v>54730</v>
          </cell>
        </row>
        <row r="298">
          <cell r="A298">
            <v>1208062</v>
          </cell>
          <cell r="B298" t="str">
            <v>42CRMO4 LIEBHERR</v>
          </cell>
          <cell r="C298" t="str">
            <v>24"R</v>
          </cell>
          <cell r="D298">
            <v>55544</v>
          </cell>
        </row>
        <row r="299">
          <cell r="A299">
            <v>1208061</v>
          </cell>
          <cell r="B299" t="str">
            <v>B50A368E1</v>
          </cell>
          <cell r="C299" t="str">
            <v>69"P</v>
          </cell>
          <cell r="D299">
            <v>52038</v>
          </cell>
        </row>
        <row r="300">
          <cell r="A300">
            <v>1208060</v>
          </cell>
          <cell r="B300" t="str">
            <v>A105</v>
          </cell>
          <cell r="C300" t="str">
            <v>20"R</v>
          </cell>
          <cell r="D300">
            <v>57557</v>
          </cell>
        </row>
        <row r="301">
          <cell r="A301">
            <v>1208059</v>
          </cell>
          <cell r="B301" t="str">
            <v>EN355B</v>
          </cell>
          <cell r="C301" t="str">
            <v>31"R</v>
          </cell>
          <cell r="D301">
            <v>47806</v>
          </cell>
        </row>
        <row r="302">
          <cell r="A302">
            <v>1208058</v>
          </cell>
          <cell r="B302" t="str">
            <v>EN355B</v>
          </cell>
          <cell r="C302" t="str">
            <v>24"R</v>
          </cell>
          <cell r="D302">
            <v>50343</v>
          </cell>
        </row>
        <row r="303">
          <cell r="A303">
            <v>1208057</v>
          </cell>
          <cell r="B303" t="str">
            <v>EN355B</v>
          </cell>
          <cell r="C303" t="str">
            <v>24"R</v>
          </cell>
          <cell r="D303">
            <v>54335</v>
          </cell>
        </row>
        <row r="304">
          <cell r="A304">
            <v>1208056</v>
          </cell>
          <cell r="B304" t="str">
            <v>A105</v>
          </cell>
          <cell r="C304" t="str">
            <v>69"P</v>
          </cell>
          <cell r="D304">
            <v>51822</v>
          </cell>
        </row>
        <row r="305">
          <cell r="A305">
            <v>1208055</v>
          </cell>
          <cell r="B305" t="str">
            <v>EN355B</v>
          </cell>
          <cell r="C305" t="str">
            <v>31"R</v>
          </cell>
          <cell r="D305">
            <v>52759</v>
          </cell>
        </row>
        <row r="306">
          <cell r="A306">
            <v>1208054</v>
          </cell>
          <cell r="B306" t="str">
            <v>EN355B</v>
          </cell>
          <cell r="C306" t="str">
            <v>24"R</v>
          </cell>
          <cell r="D306">
            <v>54905</v>
          </cell>
        </row>
        <row r="307">
          <cell r="A307">
            <v>1208053</v>
          </cell>
          <cell r="B307" t="str">
            <v>EN355B</v>
          </cell>
          <cell r="C307" t="str">
            <v>24"R</v>
          </cell>
          <cell r="D307">
            <v>54360</v>
          </cell>
        </row>
        <row r="308">
          <cell r="A308">
            <v>1208052</v>
          </cell>
          <cell r="B308" t="str">
            <v>EN355B</v>
          </cell>
          <cell r="C308" t="str">
            <v>31"R</v>
          </cell>
          <cell r="D308">
            <v>47725</v>
          </cell>
        </row>
        <row r="309">
          <cell r="A309">
            <v>1208051</v>
          </cell>
          <cell r="B309" t="str">
            <v>EN355B</v>
          </cell>
          <cell r="C309" t="str">
            <v>31"R</v>
          </cell>
          <cell r="D309">
            <v>53467</v>
          </cell>
        </row>
        <row r="310">
          <cell r="A310">
            <v>1208050</v>
          </cell>
          <cell r="B310" t="str">
            <v>8630M4</v>
          </cell>
          <cell r="C310" t="str">
            <v>63"P</v>
          </cell>
          <cell r="D310">
            <v>50269</v>
          </cell>
        </row>
        <row r="311">
          <cell r="A311">
            <v>1208049</v>
          </cell>
          <cell r="B311" t="str">
            <v>H13 FM</v>
          </cell>
          <cell r="C311" t="str">
            <v>69"P</v>
          </cell>
          <cell r="D311">
            <v>55689</v>
          </cell>
        </row>
        <row r="312">
          <cell r="A312">
            <v>1208048</v>
          </cell>
          <cell r="B312" t="str">
            <v>H13 FM PREM</v>
          </cell>
          <cell r="C312" t="str">
            <v>24"Q</v>
          </cell>
          <cell r="D312">
            <v>57844</v>
          </cell>
        </row>
        <row r="313">
          <cell r="A313">
            <v>1208047</v>
          </cell>
          <cell r="B313" t="str">
            <v>LF6M VALMONT</v>
          </cell>
          <cell r="C313" t="str">
            <v>24"R</v>
          </cell>
          <cell r="D313">
            <v>54908</v>
          </cell>
        </row>
        <row r="314">
          <cell r="A314">
            <v>1208046</v>
          </cell>
          <cell r="B314" t="str">
            <v>LF6M VALMONT</v>
          </cell>
          <cell r="C314" t="str">
            <v>24"R</v>
          </cell>
          <cell r="D314">
            <v>54950</v>
          </cell>
        </row>
        <row r="315">
          <cell r="A315">
            <v>1208045</v>
          </cell>
          <cell r="B315" t="str">
            <v>LF6M VALMONT</v>
          </cell>
          <cell r="C315" t="str">
            <v>24"R</v>
          </cell>
          <cell r="D315">
            <v>54562</v>
          </cell>
        </row>
        <row r="316">
          <cell r="A316">
            <v>1208044</v>
          </cell>
          <cell r="B316" t="str">
            <v>LF6M VALMONT</v>
          </cell>
          <cell r="C316" t="str">
            <v>24"R</v>
          </cell>
          <cell r="D316">
            <v>54784</v>
          </cell>
        </row>
        <row r="317">
          <cell r="A317">
            <v>1208043</v>
          </cell>
          <cell r="B317" t="str">
            <v>EN355B</v>
          </cell>
          <cell r="C317" t="str">
            <v>31"R</v>
          </cell>
          <cell r="D317">
            <v>53373</v>
          </cell>
        </row>
        <row r="318">
          <cell r="A318">
            <v>1208042</v>
          </cell>
          <cell r="B318" t="str">
            <v>EN355B</v>
          </cell>
          <cell r="C318" t="str">
            <v>31"R</v>
          </cell>
        </row>
        <row r="319">
          <cell r="A319">
            <v>1208041</v>
          </cell>
          <cell r="B319" t="str">
            <v>LF2L</v>
          </cell>
          <cell r="C319" t="str">
            <v>16"R</v>
          </cell>
          <cell r="D319">
            <v>53284</v>
          </cell>
        </row>
        <row r="320">
          <cell r="A320">
            <v>1208040</v>
          </cell>
          <cell r="B320" t="str">
            <v>EN355B</v>
          </cell>
          <cell r="C320" t="str">
            <v>31"R</v>
          </cell>
          <cell r="D320">
            <v>52827</v>
          </cell>
        </row>
        <row r="321">
          <cell r="A321">
            <v>1208039</v>
          </cell>
          <cell r="B321" t="str">
            <v>EN355B</v>
          </cell>
          <cell r="C321" t="str">
            <v>31"R</v>
          </cell>
          <cell r="D321">
            <v>52778</v>
          </cell>
        </row>
        <row r="322">
          <cell r="A322">
            <v>1208038</v>
          </cell>
          <cell r="B322" t="str">
            <v>4140 FM O&amp;G</v>
          </cell>
          <cell r="C322" t="str">
            <v>49"Q</v>
          </cell>
          <cell r="D322">
            <v>59068</v>
          </cell>
        </row>
        <row r="323">
          <cell r="A323">
            <v>1208037</v>
          </cell>
          <cell r="B323" t="str">
            <v>8630M4</v>
          </cell>
          <cell r="C323" t="str">
            <v>63"P</v>
          </cell>
          <cell r="D323">
            <v>50241</v>
          </cell>
        </row>
        <row r="324">
          <cell r="A324">
            <v>1208036</v>
          </cell>
          <cell r="B324" t="str">
            <v>8630M</v>
          </cell>
          <cell r="C324" t="str">
            <v>69"P</v>
          </cell>
          <cell r="D324">
            <v>52435</v>
          </cell>
        </row>
        <row r="325">
          <cell r="A325">
            <v>1208035</v>
          </cell>
          <cell r="B325">
            <v>4340</v>
          </cell>
          <cell r="C325" t="str">
            <v>69"P</v>
          </cell>
          <cell r="D325">
            <v>52926</v>
          </cell>
        </row>
        <row r="326">
          <cell r="A326">
            <v>1208034</v>
          </cell>
          <cell r="B326" t="str">
            <v>316L SCOT FORGE</v>
          </cell>
          <cell r="C326" t="str">
            <v>31"R</v>
          </cell>
          <cell r="D326">
            <v>57633</v>
          </cell>
        </row>
        <row r="327">
          <cell r="A327">
            <v>1208033</v>
          </cell>
          <cell r="B327" t="str">
            <v>17-4 PH SCOT FORGE</v>
          </cell>
          <cell r="C327" t="str">
            <v>24"R</v>
          </cell>
          <cell r="D327">
            <v>56580</v>
          </cell>
        </row>
        <row r="328">
          <cell r="A328">
            <v>1208032</v>
          </cell>
          <cell r="B328" t="str">
            <v>1E0621</v>
          </cell>
          <cell r="C328" t="str">
            <v>16"R</v>
          </cell>
          <cell r="D328">
            <v>53252</v>
          </cell>
        </row>
        <row r="329">
          <cell r="A329">
            <v>1208031</v>
          </cell>
          <cell r="B329" t="str">
            <v>1E0621</v>
          </cell>
          <cell r="C329" t="str">
            <v>16"R</v>
          </cell>
          <cell r="D329">
            <v>53046</v>
          </cell>
        </row>
        <row r="330">
          <cell r="A330">
            <v>1208030</v>
          </cell>
          <cell r="B330" t="str">
            <v>4145 FM</v>
          </cell>
          <cell r="C330" t="str">
            <v>31"R</v>
          </cell>
          <cell r="D330">
            <v>54244</v>
          </cell>
        </row>
        <row r="331">
          <cell r="A331">
            <v>1208029</v>
          </cell>
          <cell r="B331" t="str">
            <v>42CRMO4 LIEBHERR</v>
          </cell>
          <cell r="C331" t="str">
            <v>24"R</v>
          </cell>
          <cell r="D331">
            <v>54894</v>
          </cell>
        </row>
        <row r="332">
          <cell r="A332">
            <v>1208028</v>
          </cell>
          <cell r="B332" t="str">
            <v>42CRMO4 LIEBHERR</v>
          </cell>
          <cell r="C332" t="str">
            <v>13"R</v>
          </cell>
          <cell r="D332">
            <v>54749</v>
          </cell>
        </row>
        <row r="333">
          <cell r="A333">
            <v>1208027</v>
          </cell>
          <cell r="B333" t="str">
            <v>42CRMO4 LIEBHERR</v>
          </cell>
          <cell r="C333" t="str">
            <v>24"R</v>
          </cell>
          <cell r="D333">
            <v>54838</v>
          </cell>
        </row>
        <row r="334">
          <cell r="A334">
            <v>1208026</v>
          </cell>
          <cell r="B334" t="str">
            <v>42CRMO4 LIEBHERR</v>
          </cell>
          <cell r="C334" t="str">
            <v>24"R</v>
          </cell>
          <cell r="D334">
            <v>55038</v>
          </cell>
        </row>
        <row r="335">
          <cell r="A335">
            <v>1208025</v>
          </cell>
          <cell r="B335" t="str">
            <v>42CRMO4 LIEBHERR</v>
          </cell>
          <cell r="C335" t="str">
            <v>20"R</v>
          </cell>
          <cell r="D335">
            <v>57406</v>
          </cell>
        </row>
        <row r="336">
          <cell r="A336">
            <v>1208024</v>
          </cell>
          <cell r="B336" t="str">
            <v>42CRMO4 LIEBHERR</v>
          </cell>
          <cell r="C336" t="str">
            <v>20"R</v>
          </cell>
          <cell r="D336">
            <v>56704</v>
          </cell>
        </row>
        <row r="337">
          <cell r="A337">
            <v>1208023</v>
          </cell>
          <cell r="B337" t="str">
            <v>42CRMO4 LIEBHERR</v>
          </cell>
          <cell r="C337" t="str">
            <v>20"R</v>
          </cell>
          <cell r="D337">
            <v>57960</v>
          </cell>
        </row>
        <row r="338">
          <cell r="A338">
            <v>1208022</v>
          </cell>
          <cell r="B338" t="str">
            <v>EN355B</v>
          </cell>
          <cell r="C338" t="str">
            <v>31"R</v>
          </cell>
          <cell r="D338">
            <v>52965</v>
          </cell>
        </row>
        <row r="339">
          <cell r="A339">
            <v>1208021</v>
          </cell>
          <cell r="B339" t="str">
            <v>EN355B</v>
          </cell>
          <cell r="C339" t="str">
            <v>31"R</v>
          </cell>
          <cell r="D339">
            <v>53070</v>
          </cell>
        </row>
        <row r="340">
          <cell r="A340">
            <v>1208020</v>
          </cell>
          <cell r="B340" t="str">
            <v>EN355B</v>
          </cell>
          <cell r="C340" t="str">
            <v>31"R</v>
          </cell>
          <cell r="D340">
            <v>53801</v>
          </cell>
        </row>
        <row r="341">
          <cell r="A341">
            <v>1208019</v>
          </cell>
          <cell r="B341" t="str">
            <v>LF6M VALMONT</v>
          </cell>
          <cell r="C341" t="str">
            <v>31"R</v>
          </cell>
          <cell r="D341">
            <v>53035</v>
          </cell>
        </row>
        <row r="342">
          <cell r="A342">
            <v>1208018</v>
          </cell>
          <cell r="B342" t="str">
            <v>EN355B</v>
          </cell>
          <cell r="C342" t="str">
            <v>24"R</v>
          </cell>
          <cell r="D342">
            <v>59746</v>
          </cell>
        </row>
        <row r="343">
          <cell r="A343">
            <v>1208017</v>
          </cell>
          <cell r="B343" t="str">
            <v>EN355B</v>
          </cell>
          <cell r="C343" t="str">
            <v>24"R</v>
          </cell>
          <cell r="D343">
            <v>54266</v>
          </cell>
        </row>
        <row r="344">
          <cell r="A344">
            <v>1208016</v>
          </cell>
          <cell r="B344" t="str">
            <v>EN355B</v>
          </cell>
          <cell r="C344" t="str">
            <v>24"R</v>
          </cell>
          <cell r="D344">
            <v>54897</v>
          </cell>
        </row>
        <row r="345">
          <cell r="A345">
            <v>1208015</v>
          </cell>
          <cell r="B345" t="str">
            <v>42CRMO4 LIEBHERR</v>
          </cell>
          <cell r="C345" t="str">
            <v>20"R</v>
          </cell>
          <cell r="D345">
            <v>57830</v>
          </cell>
        </row>
        <row r="346">
          <cell r="A346">
            <v>1208014</v>
          </cell>
          <cell r="B346" t="str">
            <v>42CRMO4 LIEBHERR</v>
          </cell>
          <cell r="C346" t="str">
            <v>20"R</v>
          </cell>
          <cell r="D346">
            <v>59051</v>
          </cell>
        </row>
        <row r="347">
          <cell r="A347">
            <v>1208013</v>
          </cell>
          <cell r="B347" t="str">
            <v>410S</v>
          </cell>
          <cell r="C347" t="str">
            <v>49"Q</v>
          </cell>
          <cell r="D347">
            <v>56408</v>
          </cell>
        </row>
        <row r="348">
          <cell r="A348">
            <v>1208012</v>
          </cell>
          <cell r="B348" t="str">
            <v>EN355B</v>
          </cell>
          <cell r="C348" t="str">
            <v>31"R</v>
          </cell>
          <cell r="D348">
            <v>53247</v>
          </cell>
        </row>
        <row r="349">
          <cell r="A349">
            <v>1208011</v>
          </cell>
          <cell r="B349" t="str">
            <v>EN355B</v>
          </cell>
          <cell r="C349" t="str">
            <v>31"R</v>
          </cell>
          <cell r="D349">
            <v>52879</v>
          </cell>
        </row>
        <row r="350">
          <cell r="A350">
            <v>1208010</v>
          </cell>
          <cell r="B350" t="str">
            <v>EN355B</v>
          </cell>
          <cell r="C350" t="str">
            <v>31"R</v>
          </cell>
          <cell r="D350">
            <v>53180</v>
          </cell>
        </row>
        <row r="351">
          <cell r="A351">
            <v>1208009</v>
          </cell>
          <cell r="B351" t="str">
            <v>EN355B</v>
          </cell>
          <cell r="C351" t="str">
            <v>24"R</v>
          </cell>
          <cell r="D351">
            <v>53745</v>
          </cell>
        </row>
        <row r="352">
          <cell r="A352">
            <v>1208008</v>
          </cell>
          <cell r="B352" t="str">
            <v>EN355B</v>
          </cell>
          <cell r="C352" t="str">
            <v>24"R</v>
          </cell>
          <cell r="D352">
            <v>50476</v>
          </cell>
        </row>
        <row r="353">
          <cell r="A353">
            <v>1208007</v>
          </cell>
          <cell r="B353" t="str">
            <v>42CRMO4 AVON</v>
          </cell>
          <cell r="C353" t="str">
            <v>31"R</v>
          </cell>
          <cell r="D353">
            <v>53256</v>
          </cell>
        </row>
        <row r="354">
          <cell r="A354">
            <v>1208006</v>
          </cell>
          <cell r="B354">
            <v>4140</v>
          </cell>
          <cell r="C354" t="str">
            <v>16"R</v>
          </cell>
          <cell r="D354">
            <v>57387</v>
          </cell>
        </row>
        <row r="355">
          <cell r="A355">
            <v>1208005</v>
          </cell>
          <cell r="B355" t="str">
            <v>B50A</v>
          </cell>
          <cell r="C355" t="str">
            <v>16"R</v>
          </cell>
          <cell r="D355">
            <v>53750</v>
          </cell>
        </row>
        <row r="356">
          <cell r="A356">
            <v>1208004</v>
          </cell>
          <cell r="B356" t="str">
            <v>1524 CAT</v>
          </cell>
          <cell r="C356" t="str">
            <v>20"R</v>
          </cell>
          <cell r="D356">
            <v>56785</v>
          </cell>
        </row>
        <row r="357">
          <cell r="A357">
            <v>1208003</v>
          </cell>
          <cell r="B357" t="str">
            <v>EN355B</v>
          </cell>
          <cell r="C357" t="str">
            <v>31"R</v>
          </cell>
          <cell r="D357">
            <v>53415</v>
          </cell>
        </row>
        <row r="358">
          <cell r="A358">
            <v>1208002</v>
          </cell>
          <cell r="B358" t="str">
            <v>EN355B</v>
          </cell>
          <cell r="C358" t="str">
            <v>31"R</v>
          </cell>
          <cell r="D358">
            <v>53778</v>
          </cell>
        </row>
        <row r="359">
          <cell r="A359">
            <v>1208001</v>
          </cell>
          <cell r="B359" t="str">
            <v>EN355B</v>
          </cell>
          <cell r="C359" t="str">
            <v>31"R</v>
          </cell>
          <cell r="D359">
            <v>52417</v>
          </cell>
        </row>
        <row r="360">
          <cell r="A360">
            <v>1208000</v>
          </cell>
          <cell r="B360" t="str">
            <v>EN355B</v>
          </cell>
          <cell r="C360" t="str">
            <v>31"R</v>
          </cell>
          <cell r="D360">
            <v>52871</v>
          </cell>
        </row>
        <row r="361">
          <cell r="A361">
            <v>1207999</v>
          </cell>
          <cell r="B361" t="str">
            <v>EN355B</v>
          </cell>
          <cell r="C361" t="str">
            <v>24"R</v>
          </cell>
          <cell r="D361">
            <v>52741</v>
          </cell>
        </row>
        <row r="362">
          <cell r="A362">
            <v>1207998</v>
          </cell>
          <cell r="B362" t="str">
            <v>EN355B</v>
          </cell>
          <cell r="C362" t="str">
            <v>24"R</v>
          </cell>
          <cell r="D362">
            <v>48470</v>
          </cell>
        </row>
        <row r="363">
          <cell r="A363">
            <v>1207997</v>
          </cell>
          <cell r="B363" t="str">
            <v>EN355B</v>
          </cell>
          <cell r="C363" t="str">
            <v>24"R</v>
          </cell>
          <cell r="D363">
            <v>50302</v>
          </cell>
        </row>
        <row r="364">
          <cell r="A364">
            <v>1207996</v>
          </cell>
          <cell r="B364" t="str">
            <v>EN355B</v>
          </cell>
          <cell r="C364" t="str">
            <v>24"R</v>
          </cell>
          <cell r="D364">
            <v>55586</v>
          </cell>
        </row>
        <row r="365">
          <cell r="A365">
            <v>1207995</v>
          </cell>
          <cell r="B365" t="str">
            <v>8620H</v>
          </cell>
          <cell r="C365" t="str">
            <v>52"P</v>
          </cell>
          <cell r="D365">
            <v>53133</v>
          </cell>
        </row>
        <row r="366">
          <cell r="A366">
            <v>1207994</v>
          </cell>
          <cell r="B366" t="str">
            <v>8620H</v>
          </cell>
          <cell r="C366" t="str">
            <v>13"R</v>
          </cell>
          <cell r="D366">
            <v>55882</v>
          </cell>
        </row>
        <row r="367">
          <cell r="A367">
            <v>1207993</v>
          </cell>
          <cell r="B367" t="str">
            <v>4330V</v>
          </cell>
          <cell r="C367" t="str">
            <v>69"P</v>
          </cell>
          <cell r="D367">
            <v>52146</v>
          </cell>
        </row>
        <row r="368">
          <cell r="A368">
            <v>1207992</v>
          </cell>
          <cell r="B368">
            <v>4340</v>
          </cell>
          <cell r="C368" t="str">
            <v>49"Q</v>
          </cell>
          <cell r="D368">
            <v>59491</v>
          </cell>
        </row>
        <row r="369">
          <cell r="A369">
            <v>1207991</v>
          </cell>
          <cell r="B369" t="str">
            <v>304L</v>
          </cell>
          <cell r="C369" t="str">
            <v>24"R</v>
          </cell>
          <cell r="D369">
            <v>52473</v>
          </cell>
        </row>
        <row r="370">
          <cell r="A370">
            <v>1207990</v>
          </cell>
          <cell r="B370" t="str">
            <v>316L</v>
          </cell>
          <cell r="C370" t="str">
            <v>31"R</v>
          </cell>
          <cell r="D370">
            <v>54428</v>
          </cell>
        </row>
        <row r="371">
          <cell r="A371">
            <v>1207989</v>
          </cell>
          <cell r="B371" t="str">
            <v>347H</v>
          </cell>
          <cell r="C371" t="str">
            <v>69"P</v>
          </cell>
          <cell r="D371">
            <v>57296</v>
          </cell>
        </row>
        <row r="372">
          <cell r="A372">
            <v>1207988</v>
          </cell>
          <cell r="B372" t="str">
            <v>17-4 PH</v>
          </cell>
          <cell r="C372" t="str">
            <v>24"R</v>
          </cell>
          <cell r="D372">
            <v>53930</v>
          </cell>
        </row>
        <row r="373">
          <cell r="A373">
            <v>1207987</v>
          </cell>
          <cell r="B373" t="str">
            <v>EN355B</v>
          </cell>
          <cell r="C373" t="str">
            <v>31"R</v>
          </cell>
          <cell r="D373">
            <v>53401</v>
          </cell>
        </row>
        <row r="374">
          <cell r="A374">
            <v>1207986</v>
          </cell>
          <cell r="B374" t="str">
            <v>EN355B</v>
          </cell>
          <cell r="C374" t="str">
            <v>31"R</v>
          </cell>
          <cell r="D374">
            <v>53790</v>
          </cell>
        </row>
        <row r="375">
          <cell r="A375">
            <v>1207985</v>
          </cell>
          <cell r="B375" t="str">
            <v>EN355B</v>
          </cell>
          <cell r="C375" t="str">
            <v>31"R</v>
          </cell>
          <cell r="D375">
            <v>52460</v>
          </cell>
        </row>
        <row r="376">
          <cell r="A376">
            <v>1207984</v>
          </cell>
          <cell r="B376" t="str">
            <v>EN355B</v>
          </cell>
          <cell r="C376" t="str">
            <v>31"R</v>
          </cell>
          <cell r="D376">
            <v>53440</v>
          </cell>
        </row>
        <row r="377">
          <cell r="A377">
            <v>1207983</v>
          </cell>
          <cell r="B377" t="str">
            <v>EN355B</v>
          </cell>
          <cell r="C377" t="str">
            <v>24"R</v>
          </cell>
          <cell r="D377">
            <v>54777</v>
          </cell>
        </row>
        <row r="378">
          <cell r="A378">
            <v>1207982</v>
          </cell>
          <cell r="B378" t="str">
            <v>EN355B</v>
          </cell>
          <cell r="C378" t="str">
            <v>24"R</v>
          </cell>
          <cell r="D378">
            <v>54427</v>
          </cell>
        </row>
        <row r="379">
          <cell r="A379">
            <v>1207981</v>
          </cell>
          <cell r="B379" t="str">
            <v>EN355B</v>
          </cell>
          <cell r="C379" t="str">
            <v>24"R</v>
          </cell>
          <cell r="D379">
            <v>56001</v>
          </cell>
        </row>
        <row r="380">
          <cell r="A380">
            <v>1207980</v>
          </cell>
          <cell r="B380" t="str">
            <v>EN355B</v>
          </cell>
          <cell r="C380" t="str">
            <v>24"R</v>
          </cell>
          <cell r="D380">
            <v>54407</v>
          </cell>
        </row>
        <row r="381">
          <cell r="A381">
            <v>1207979</v>
          </cell>
          <cell r="B381">
            <v>1552</v>
          </cell>
          <cell r="C381" t="str">
            <v>13"R</v>
          </cell>
          <cell r="D381">
            <v>55912</v>
          </cell>
        </row>
        <row r="382">
          <cell r="A382">
            <v>1207978</v>
          </cell>
          <cell r="B382" t="str">
            <v>4130 FM</v>
          </cell>
          <cell r="C382" t="str">
            <v>31"R</v>
          </cell>
          <cell r="D382">
            <v>54043</v>
          </cell>
        </row>
        <row r="383">
          <cell r="A383">
            <v>1207977</v>
          </cell>
          <cell r="B383">
            <v>4140</v>
          </cell>
          <cell r="C383" t="str">
            <v>69"P</v>
          </cell>
          <cell r="D383">
            <v>52938</v>
          </cell>
        </row>
        <row r="384">
          <cell r="A384">
            <v>1207976</v>
          </cell>
          <cell r="B384" t="str">
            <v>4140 FM O&amp;G</v>
          </cell>
          <cell r="C384" t="str">
            <v>49"Q</v>
          </cell>
          <cell r="D384">
            <v>59702</v>
          </cell>
        </row>
        <row r="385">
          <cell r="A385">
            <v>1207975</v>
          </cell>
          <cell r="B385" t="str">
            <v>4120M</v>
          </cell>
          <cell r="C385" t="str">
            <v>24"Q</v>
          </cell>
          <cell r="D385">
            <v>53575</v>
          </cell>
        </row>
        <row r="386">
          <cell r="A386">
            <v>1207974</v>
          </cell>
          <cell r="B386" t="str">
            <v>4130 FM</v>
          </cell>
          <cell r="C386" t="str">
            <v>49"Q</v>
          </cell>
          <cell r="D386">
            <v>59389</v>
          </cell>
        </row>
        <row r="387">
          <cell r="A387">
            <v>1207973</v>
          </cell>
          <cell r="B387">
            <v>1045</v>
          </cell>
          <cell r="C387" t="str">
            <v>49"Q</v>
          </cell>
          <cell r="D387">
            <v>59031</v>
          </cell>
        </row>
        <row r="388">
          <cell r="A388">
            <v>1207972</v>
          </cell>
          <cell r="B388">
            <v>1045</v>
          </cell>
          <cell r="C388" t="str">
            <v>69"P</v>
          </cell>
          <cell r="D388">
            <v>52891</v>
          </cell>
        </row>
        <row r="389">
          <cell r="A389">
            <v>1207971</v>
          </cell>
          <cell r="B389" t="str">
            <v>1045 FM</v>
          </cell>
          <cell r="C389" t="str">
            <v>69"P</v>
          </cell>
          <cell r="D389">
            <v>52606</v>
          </cell>
        </row>
        <row r="390">
          <cell r="A390">
            <v>1207970</v>
          </cell>
          <cell r="B390" t="str">
            <v>EN355B</v>
          </cell>
          <cell r="C390" t="str">
            <v>24"R</v>
          </cell>
          <cell r="D390">
            <v>54824</v>
          </cell>
        </row>
        <row r="391">
          <cell r="A391">
            <v>1207969</v>
          </cell>
          <cell r="B391" t="str">
            <v>EN355B</v>
          </cell>
          <cell r="C391" t="str">
            <v>24"R</v>
          </cell>
          <cell r="D391">
            <v>54721</v>
          </cell>
        </row>
        <row r="392">
          <cell r="A392">
            <v>1207968</v>
          </cell>
          <cell r="B392" t="str">
            <v>1018 FM</v>
          </cell>
          <cell r="C392" t="str">
            <v>31"R</v>
          </cell>
          <cell r="D392">
            <v>54157</v>
          </cell>
        </row>
        <row r="393">
          <cell r="A393">
            <v>1207967</v>
          </cell>
          <cell r="B393" t="str">
            <v>1018 FM</v>
          </cell>
          <cell r="C393" t="str">
            <v>31"R</v>
          </cell>
          <cell r="D393">
            <v>53851</v>
          </cell>
        </row>
        <row r="394">
          <cell r="A394">
            <v>1207966</v>
          </cell>
          <cell r="B394">
            <v>1552</v>
          </cell>
          <cell r="C394" t="str">
            <v>13"R</v>
          </cell>
          <cell r="D394">
            <v>53870</v>
          </cell>
        </row>
        <row r="395">
          <cell r="A395">
            <v>1207965</v>
          </cell>
          <cell r="B395" t="str">
            <v>EN355B</v>
          </cell>
          <cell r="C395" t="str">
            <v>24"R</v>
          </cell>
          <cell r="D395">
            <v>53599</v>
          </cell>
        </row>
        <row r="396">
          <cell r="A396">
            <v>1207964</v>
          </cell>
          <cell r="B396" t="str">
            <v>EN355B</v>
          </cell>
          <cell r="C396" t="str">
            <v>24"R</v>
          </cell>
          <cell r="D396">
            <v>54975</v>
          </cell>
        </row>
        <row r="397">
          <cell r="A397">
            <v>1207963</v>
          </cell>
          <cell r="B397" t="str">
            <v>EN355B</v>
          </cell>
          <cell r="C397" t="str">
            <v>31"R</v>
          </cell>
          <cell r="D397">
            <v>56514</v>
          </cell>
        </row>
        <row r="398">
          <cell r="A398">
            <v>1207962</v>
          </cell>
          <cell r="B398" t="str">
            <v>EN355B</v>
          </cell>
          <cell r="C398" t="str">
            <v>31"R</v>
          </cell>
          <cell r="D398">
            <v>55650</v>
          </cell>
        </row>
        <row r="399">
          <cell r="A399">
            <v>1207961</v>
          </cell>
          <cell r="B399" t="str">
            <v>EN355B</v>
          </cell>
          <cell r="C399" t="str">
            <v>24"R</v>
          </cell>
          <cell r="D399">
            <v>55543</v>
          </cell>
        </row>
        <row r="400">
          <cell r="A400">
            <v>1207960</v>
          </cell>
          <cell r="B400" t="str">
            <v>EN355B</v>
          </cell>
          <cell r="C400" t="str">
            <v>24"R</v>
          </cell>
          <cell r="D400">
            <v>55415</v>
          </cell>
        </row>
        <row r="401">
          <cell r="A401">
            <v>1207959</v>
          </cell>
          <cell r="B401" t="str">
            <v>EN355B</v>
          </cell>
          <cell r="C401" t="str">
            <v>24"R</v>
          </cell>
          <cell r="D401">
            <v>55322</v>
          </cell>
        </row>
        <row r="402">
          <cell r="A402">
            <v>1207958</v>
          </cell>
          <cell r="B402" t="str">
            <v>EN355B</v>
          </cell>
          <cell r="C402" t="str">
            <v>24"R</v>
          </cell>
          <cell r="D402">
            <v>54289</v>
          </cell>
        </row>
        <row r="403">
          <cell r="A403">
            <v>1207957</v>
          </cell>
          <cell r="B403" t="str">
            <v>F70-1</v>
          </cell>
          <cell r="C403" t="str">
            <v>69"P</v>
          </cell>
          <cell r="D403">
            <v>53017</v>
          </cell>
        </row>
        <row r="404">
          <cell r="A404">
            <v>1207956</v>
          </cell>
          <cell r="B404" t="str">
            <v>4130 FM</v>
          </cell>
          <cell r="C404" t="str">
            <v>49"Q</v>
          </cell>
          <cell r="D404">
            <v>58486</v>
          </cell>
        </row>
        <row r="405">
          <cell r="A405">
            <v>1207955</v>
          </cell>
          <cell r="B405" t="str">
            <v>A105</v>
          </cell>
          <cell r="C405" t="str">
            <v>49"Q</v>
          </cell>
          <cell r="D405">
            <v>58961</v>
          </cell>
        </row>
        <row r="406">
          <cell r="A406">
            <v>1207954</v>
          </cell>
          <cell r="B406" t="str">
            <v>A105</v>
          </cell>
          <cell r="C406" t="str">
            <v>49"Q</v>
          </cell>
          <cell r="D406">
            <v>58444</v>
          </cell>
        </row>
        <row r="407">
          <cell r="A407">
            <v>1207953</v>
          </cell>
          <cell r="B407" t="str">
            <v>EN355B</v>
          </cell>
          <cell r="C407" t="str">
            <v>24"R</v>
          </cell>
          <cell r="D407">
            <v>54347</v>
          </cell>
        </row>
        <row r="408">
          <cell r="A408">
            <v>1207952</v>
          </cell>
          <cell r="B408" t="str">
            <v>EN355B</v>
          </cell>
          <cell r="C408" t="str">
            <v>24"R</v>
          </cell>
          <cell r="D408">
            <v>56058</v>
          </cell>
        </row>
        <row r="409">
          <cell r="A409">
            <v>1207951</v>
          </cell>
          <cell r="B409" t="str">
            <v>EN355B</v>
          </cell>
          <cell r="C409" t="str">
            <v>24"R</v>
          </cell>
          <cell r="D409">
            <v>56193</v>
          </cell>
        </row>
        <row r="410">
          <cell r="A410">
            <v>1207950</v>
          </cell>
          <cell r="B410" t="str">
            <v>EN355B</v>
          </cell>
          <cell r="C410" t="str">
            <v>24"R</v>
          </cell>
          <cell r="D410">
            <v>54766</v>
          </cell>
        </row>
        <row r="411">
          <cell r="A411">
            <v>1207949</v>
          </cell>
          <cell r="B411" t="str">
            <v>EN355B</v>
          </cell>
          <cell r="C411" t="str">
            <v>24"R</v>
          </cell>
          <cell r="D411">
            <v>54720</v>
          </cell>
        </row>
        <row r="412">
          <cell r="A412">
            <v>1207948</v>
          </cell>
          <cell r="B412">
            <v>4330</v>
          </cell>
          <cell r="C412" t="str">
            <v>24"Q</v>
          </cell>
          <cell r="D412">
            <v>53222</v>
          </cell>
        </row>
        <row r="413">
          <cell r="A413">
            <v>1207947</v>
          </cell>
          <cell r="B413" t="str">
            <v>8630M5</v>
          </cell>
          <cell r="C413" t="str">
            <v>16"R</v>
          </cell>
          <cell r="D413">
            <v>57275</v>
          </cell>
        </row>
        <row r="414">
          <cell r="A414">
            <v>1207946</v>
          </cell>
          <cell r="B414" t="str">
            <v>8630M5</v>
          </cell>
          <cell r="C414" t="str">
            <v>52"P</v>
          </cell>
          <cell r="D414">
            <v>52740</v>
          </cell>
        </row>
        <row r="415">
          <cell r="A415">
            <v>1207945</v>
          </cell>
          <cell r="B415">
            <v>4340</v>
          </cell>
          <cell r="C415" t="str">
            <v>69"P</v>
          </cell>
          <cell r="D415">
            <v>51906</v>
          </cell>
        </row>
        <row r="416">
          <cell r="A416">
            <v>1207944</v>
          </cell>
          <cell r="B416">
            <v>4340</v>
          </cell>
          <cell r="C416" t="str">
            <v>69"P</v>
          </cell>
          <cell r="D416">
            <v>52642</v>
          </cell>
        </row>
        <row r="417">
          <cell r="A417">
            <v>1207943</v>
          </cell>
          <cell r="B417">
            <v>4340</v>
          </cell>
          <cell r="C417" t="str">
            <v>31"R</v>
          </cell>
          <cell r="D417">
            <v>52743</v>
          </cell>
        </row>
        <row r="418">
          <cell r="A418">
            <v>1207942</v>
          </cell>
          <cell r="B418" t="str">
            <v>4340 FM</v>
          </cell>
          <cell r="C418" t="str">
            <v>31"R</v>
          </cell>
          <cell r="D418">
            <v>52444</v>
          </cell>
        </row>
        <row r="419">
          <cell r="A419">
            <v>1207941</v>
          </cell>
          <cell r="B419" t="str">
            <v>H13 FM</v>
          </cell>
          <cell r="C419" t="str">
            <v>24"Q</v>
          </cell>
          <cell r="D419">
            <v>62622</v>
          </cell>
        </row>
        <row r="420">
          <cell r="A420">
            <v>1207940</v>
          </cell>
          <cell r="B420" t="str">
            <v>4140 FM DUFERCO</v>
          </cell>
          <cell r="C420" t="str">
            <v>31"R</v>
          </cell>
          <cell r="D420">
            <v>53035</v>
          </cell>
        </row>
        <row r="421">
          <cell r="A421">
            <v>1207939</v>
          </cell>
          <cell r="B421" t="str">
            <v>4130 FM</v>
          </cell>
          <cell r="C421" t="str">
            <v>31"R</v>
          </cell>
          <cell r="D421">
            <v>54271</v>
          </cell>
        </row>
        <row r="422">
          <cell r="A422">
            <v>1207938</v>
          </cell>
          <cell r="B422" t="str">
            <v>EN355B</v>
          </cell>
          <cell r="C422" t="str">
            <v>24"R</v>
          </cell>
          <cell r="D422">
            <v>55438</v>
          </cell>
        </row>
        <row r="423">
          <cell r="A423">
            <v>1207937</v>
          </cell>
          <cell r="B423" t="str">
            <v>EN355B</v>
          </cell>
          <cell r="C423" t="str">
            <v>24"R</v>
          </cell>
          <cell r="D423">
            <v>55633</v>
          </cell>
        </row>
        <row r="424">
          <cell r="A424">
            <v>1207936</v>
          </cell>
          <cell r="B424" t="str">
            <v>A105</v>
          </cell>
          <cell r="C424" t="str">
            <v>16"R</v>
          </cell>
          <cell r="D424">
            <v>53340</v>
          </cell>
        </row>
        <row r="425">
          <cell r="A425">
            <v>1207935</v>
          </cell>
          <cell r="B425">
            <v>1080</v>
          </cell>
          <cell r="C425" t="str">
            <v>24"R</v>
          </cell>
          <cell r="D425">
            <v>55222</v>
          </cell>
        </row>
        <row r="426">
          <cell r="A426">
            <v>1207934</v>
          </cell>
          <cell r="B426" t="str">
            <v>LF6M VALMONT</v>
          </cell>
          <cell r="C426" t="str">
            <v>24"R</v>
          </cell>
          <cell r="D426">
            <v>54578</v>
          </cell>
        </row>
        <row r="427">
          <cell r="A427">
            <v>1207933</v>
          </cell>
          <cell r="B427" t="str">
            <v>A105</v>
          </cell>
          <cell r="C427" t="str">
            <v>52"P</v>
          </cell>
          <cell r="D427">
            <v>53576</v>
          </cell>
        </row>
        <row r="428">
          <cell r="A428">
            <v>1207932</v>
          </cell>
          <cell r="B428">
            <v>4140</v>
          </cell>
          <cell r="C428" t="str">
            <v>52"P</v>
          </cell>
          <cell r="D428">
            <v>52656</v>
          </cell>
        </row>
        <row r="429">
          <cell r="A429">
            <v>1207931</v>
          </cell>
          <cell r="B429">
            <v>1020</v>
          </cell>
          <cell r="C429" t="str">
            <v>20"R</v>
          </cell>
          <cell r="D429">
            <v>56747</v>
          </cell>
        </row>
        <row r="430">
          <cell r="A430">
            <v>1207930</v>
          </cell>
          <cell r="B430">
            <v>1045</v>
          </cell>
          <cell r="C430" t="str">
            <v>20"R</v>
          </cell>
          <cell r="D430">
            <v>57070</v>
          </cell>
        </row>
        <row r="431">
          <cell r="A431">
            <v>1207929</v>
          </cell>
          <cell r="B431" t="str">
            <v>EN355B</v>
          </cell>
          <cell r="C431" t="str">
            <v>31"R</v>
          </cell>
          <cell r="D431">
            <v>52808</v>
          </cell>
        </row>
        <row r="432">
          <cell r="A432">
            <v>1207928</v>
          </cell>
          <cell r="B432" t="str">
            <v>EN355B</v>
          </cell>
          <cell r="C432" t="str">
            <v>24"R</v>
          </cell>
          <cell r="D432">
            <v>54793</v>
          </cell>
        </row>
        <row r="433">
          <cell r="A433">
            <v>1207927</v>
          </cell>
          <cell r="B433" t="str">
            <v>EN355B</v>
          </cell>
          <cell r="C433" t="str">
            <v>24"R</v>
          </cell>
          <cell r="D433">
            <v>55939</v>
          </cell>
        </row>
        <row r="434">
          <cell r="A434">
            <v>1207926</v>
          </cell>
          <cell r="B434" t="str">
            <v>EN355B</v>
          </cell>
          <cell r="C434" t="str">
            <v>24"R</v>
          </cell>
          <cell r="D434">
            <v>56154</v>
          </cell>
        </row>
        <row r="435">
          <cell r="A435">
            <v>1207925</v>
          </cell>
          <cell r="B435" t="str">
            <v>EN355B</v>
          </cell>
          <cell r="C435" t="str">
            <v>24"R</v>
          </cell>
          <cell r="D435">
            <v>55133</v>
          </cell>
        </row>
        <row r="436">
          <cell r="A436">
            <v>1207924</v>
          </cell>
          <cell r="B436" t="str">
            <v>EN355B</v>
          </cell>
          <cell r="C436" t="str">
            <v>31"R</v>
          </cell>
          <cell r="D436">
            <v>51793</v>
          </cell>
        </row>
        <row r="437">
          <cell r="A437">
            <v>1207923</v>
          </cell>
          <cell r="B437" t="str">
            <v>EN355B</v>
          </cell>
          <cell r="C437" t="str">
            <v>31"R</v>
          </cell>
          <cell r="D437">
            <v>53406</v>
          </cell>
        </row>
        <row r="438">
          <cell r="A438">
            <v>1207922</v>
          </cell>
          <cell r="B438" t="str">
            <v>1E0621</v>
          </cell>
          <cell r="C438" t="str">
            <v>16"R</v>
          </cell>
          <cell r="D438">
            <v>52565</v>
          </cell>
        </row>
        <row r="439">
          <cell r="A439">
            <v>1207921</v>
          </cell>
          <cell r="B439" t="str">
            <v>1E0621</v>
          </cell>
          <cell r="C439" t="str">
            <v>16"R</v>
          </cell>
          <cell r="D439">
            <v>52741</v>
          </cell>
        </row>
        <row r="440">
          <cell r="A440">
            <v>1207920</v>
          </cell>
          <cell r="B440" t="str">
            <v>1045 FM</v>
          </cell>
          <cell r="C440" t="str">
            <v>69"P</v>
          </cell>
          <cell r="D440">
            <v>52351</v>
          </cell>
        </row>
        <row r="441">
          <cell r="A441">
            <v>1207919</v>
          </cell>
          <cell r="B441" t="str">
            <v>1045 FM</v>
          </cell>
          <cell r="C441" t="str">
            <v>69"P</v>
          </cell>
          <cell r="D441">
            <v>52775</v>
          </cell>
        </row>
        <row r="442">
          <cell r="A442">
            <v>1207918</v>
          </cell>
          <cell r="B442">
            <v>1045</v>
          </cell>
          <cell r="C442" t="str">
            <v>31"R</v>
          </cell>
          <cell r="D442">
            <v>51846</v>
          </cell>
        </row>
        <row r="443">
          <cell r="A443">
            <v>1207917</v>
          </cell>
          <cell r="B443" t="str">
            <v>EN355B</v>
          </cell>
          <cell r="C443" t="str">
            <v>31"R</v>
          </cell>
          <cell r="D443">
            <v>52341</v>
          </cell>
        </row>
        <row r="444">
          <cell r="A444">
            <v>1207916</v>
          </cell>
          <cell r="B444" t="str">
            <v>EN355B</v>
          </cell>
          <cell r="C444" t="str">
            <v>24"R</v>
          </cell>
          <cell r="D444">
            <v>54159</v>
          </cell>
        </row>
        <row r="445">
          <cell r="A445">
            <v>1207915</v>
          </cell>
          <cell r="B445" t="str">
            <v>4130 FM</v>
          </cell>
          <cell r="C445" t="str">
            <v>49"Q</v>
          </cell>
          <cell r="D445">
            <v>57242</v>
          </cell>
        </row>
        <row r="446">
          <cell r="A446">
            <v>1207914</v>
          </cell>
          <cell r="B446" t="str">
            <v>4140 FM DUFERCO</v>
          </cell>
          <cell r="C446" t="str">
            <v>49"Q</v>
          </cell>
          <cell r="D446">
            <v>57264</v>
          </cell>
        </row>
        <row r="447">
          <cell r="A447">
            <v>1207913</v>
          </cell>
          <cell r="B447" t="str">
            <v>1045 FM</v>
          </cell>
          <cell r="C447" t="str">
            <v>49"Q</v>
          </cell>
          <cell r="D447">
            <v>57393</v>
          </cell>
        </row>
        <row r="448">
          <cell r="A448">
            <v>1207912</v>
          </cell>
          <cell r="B448" t="str">
            <v>EN355B</v>
          </cell>
          <cell r="C448" t="str">
            <v>24"R</v>
          </cell>
          <cell r="D448">
            <v>55076</v>
          </cell>
        </row>
        <row r="449">
          <cell r="A449">
            <v>1207911</v>
          </cell>
          <cell r="B449" t="str">
            <v>EN355B</v>
          </cell>
          <cell r="C449" t="str">
            <v>24"R</v>
          </cell>
          <cell r="D449">
            <v>55108</v>
          </cell>
        </row>
        <row r="450">
          <cell r="A450">
            <v>1207910</v>
          </cell>
          <cell r="B450" t="str">
            <v>EN355B</v>
          </cell>
          <cell r="C450" t="str">
            <v>24"R</v>
          </cell>
          <cell r="D450">
            <v>54386</v>
          </cell>
        </row>
        <row r="451">
          <cell r="A451">
            <v>1207909</v>
          </cell>
          <cell r="B451" t="str">
            <v>4340 FM</v>
          </cell>
          <cell r="C451" t="str">
            <v>69"P</v>
          </cell>
          <cell r="D451">
            <v>51749</v>
          </cell>
        </row>
        <row r="452">
          <cell r="A452">
            <v>1207908</v>
          </cell>
          <cell r="B452" t="str">
            <v>4140 FM INDUSTRIAL</v>
          </cell>
          <cell r="C452" t="str">
            <v>49"Q</v>
          </cell>
          <cell r="D452">
            <v>57447</v>
          </cell>
        </row>
        <row r="453">
          <cell r="A453">
            <v>1207907</v>
          </cell>
          <cell r="B453" t="str">
            <v>1045 FM</v>
          </cell>
          <cell r="C453" t="str">
            <v>31"R</v>
          </cell>
          <cell r="D453">
            <v>53348</v>
          </cell>
        </row>
        <row r="454">
          <cell r="A454">
            <v>1207906</v>
          </cell>
          <cell r="B454" t="str">
            <v>1045 FM</v>
          </cell>
          <cell r="C454" t="str">
            <v>31"R</v>
          </cell>
          <cell r="D454">
            <v>52748</v>
          </cell>
        </row>
        <row r="455">
          <cell r="A455">
            <v>1207905</v>
          </cell>
          <cell r="B455" t="str">
            <v>EN355B</v>
          </cell>
          <cell r="C455" t="str">
            <v>24"R</v>
          </cell>
          <cell r="D455">
            <v>54338</v>
          </cell>
        </row>
        <row r="456">
          <cell r="A456">
            <v>1207904</v>
          </cell>
          <cell r="B456" t="str">
            <v>EN355B</v>
          </cell>
          <cell r="C456" t="str">
            <v>24"R</v>
          </cell>
          <cell r="D456">
            <v>54126</v>
          </cell>
        </row>
        <row r="457">
          <cell r="A457">
            <v>1207903</v>
          </cell>
          <cell r="B457" t="str">
            <v>EN355B</v>
          </cell>
          <cell r="C457" t="str">
            <v>24"R</v>
          </cell>
          <cell r="D457">
            <v>52799</v>
          </cell>
        </row>
        <row r="458">
          <cell r="A458">
            <v>1207902</v>
          </cell>
          <cell r="B458" t="str">
            <v>A105</v>
          </cell>
          <cell r="C458" t="str">
            <v>24"R</v>
          </cell>
          <cell r="D458">
            <v>54873</v>
          </cell>
        </row>
        <row r="459">
          <cell r="A459">
            <v>1207901</v>
          </cell>
          <cell r="B459" t="str">
            <v>EN355B</v>
          </cell>
          <cell r="C459" t="str">
            <v>31"R</v>
          </cell>
          <cell r="D459">
            <v>52617</v>
          </cell>
        </row>
        <row r="460">
          <cell r="A460">
            <v>1207900</v>
          </cell>
          <cell r="B460" t="str">
            <v>EN355B</v>
          </cell>
          <cell r="C460" t="str">
            <v>31"R</v>
          </cell>
          <cell r="D460">
            <v>52991</v>
          </cell>
        </row>
        <row r="461">
          <cell r="A461">
            <v>1207899</v>
          </cell>
          <cell r="B461" t="str">
            <v>EN355B</v>
          </cell>
          <cell r="C461" t="str">
            <v>31"R</v>
          </cell>
          <cell r="D461">
            <v>52592</v>
          </cell>
        </row>
        <row r="462">
          <cell r="A462">
            <v>1207898</v>
          </cell>
          <cell r="B462" t="str">
            <v>8630M4</v>
          </cell>
          <cell r="C462" t="str">
            <v>69"P</v>
          </cell>
          <cell r="D462">
            <v>53648</v>
          </cell>
        </row>
        <row r="463">
          <cell r="A463">
            <v>1207897</v>
          </cell>
          <cell r="B463" t="str">
            <v>4340 FM</v>
          </cell>
          <cell r="C463" t="str">
            <v>49"Q</v>
          </cell>
          <cell r="D463">
            <v>57279</v>
          </cell>
        </row>
        <row r="464">
          <cell r="A464">
            <v>1207896</v>
          </cell>
          <cell r="B464" t="str">
            <v>B50A368E1</v>
          </cell>
          <cell r="C464" t="str">
            <v>69"P</v>
          </cell>
          <cell r="D464">
            <v>51884</v>
          </cell>
        </row>
        <row r="465">
          <cell r="A465">
            <v>1207895</v>
          </cell>
          <cell r="B465" t="str">
            <v>A871 TYPE 1</v>
          </cell>
          <cell r="C465" t="str">
            <v>24"R</v>
          </cell>
          <cell r="D465">
            <v>55127</v>
          </cell>
        </row>
        <row r="466">
          <cell r="A466">
            <v>1207894</v>
          </cell>
          <cell r="B466" t="str">
            <v>A871 TYPE 1</v>
          </cell>
          <cell r="C466" t="str">
            <v>24"R</v>
          </cell>
          <cell r="D466">
            <v>54834</v>
          </cell>
        </row>
        <row r="467">
          <cell r="A467">
            <v>1207893</v>
          </cell>
          <cell r="B467" t="str">
            <v>A871 TYPE 1</v>
          </cell>
          <cell r="C467" t="str">
            <v>20"R</v>
          </cell>
          <cell r="D467">
            <v>57579</v>
          </cell>
        </row>
        <row r="468">
          <cell r="A468">
            <v>1207892</v>
          </cell>
          <cell r="B468" t="str">
            <v>EN355B</v>
          </cell>
          <cell r="C468" t="str">
            <v>24"R</v>
          </cell>
          <cell r="D468">
            <v>54536</v>
          </cell>
        </row>
        <row r="469">
          <cell r="A469">
            <v>1207891</v>
          </cell>
          <cell r="B469" t="str">
            <v>EN355B</v>
          </cell>
          <cell r="C469" t="str">
            <v>24"R</v>
          </cell>
          <cell r="D469">
            <v>53620</v>
          </cell>
        </row>
        <row r="470">
          <cell r="A470">
            <v>1207890</v>
          </cell>
          <cell r="B470">
            <v>4340</v>
          </cell>
          <cell r="C470" t="str">
            <v>52"P</v>
          </cell>
          <cell r="D470">
            <v>52651</v>
          </cell>
        </row>
        <row r="471">
          <cell r="A471">
            <v>1207889</v>
          </cell>
          <cell r="B471" t="str">
            <v>1018 FM</v>
          </cell>
          <cell r="C471" t="str">
            <v>49"Q</v>
          </cell>
          <cell r="D471">
            <v>57445</v>
          </cell>
        </row>
        <row r="472">
          <cell r="A472">
            <v>1207888</v>
          </cell>
          <cell r="B472" t="str">
            <v>A105</v>
          </cell>
          <cell r="C472" t="str">
            <v>69"P</v>
          </cell>
          <cell r="D472">
            <v>53050</v>
          </cell>
        </row>
        <row r="473">
          <cell r="A473">
            <v>1207887</v>
          </cell>
          <cell r="B473" t="str">
            <v>EN355B</v>
          </cell>
          <cell r="C473" t="str">
            <v>31"R</v>
          </cell>
          <cell r="D473">
            <v>52864</v>
          </cell>
        </row>
        <row r="474">
          <cell r="A474">
            <v>1207886</v>
          </cell>
          <cell r="B474" t="str">
            <v>EN355B</v>
          </cell>
          <cell r="C474" t="str">
            <v>31"R</v>
          </cell>
          <cell r="D474">
            <v>52789</v>
          </cell>
        </row>
        <row r="475">
          <cell r="A475">
            <v>1207885</v>
          </cell>
          <cell r="B475" t="str">
            <v>EN355B</v>
          </cell>
          <cell r="C475" t="str">
            <v>31"R</v>
          </cell>
          <cell r="D475">
            <v>52247</v>
          </cell>
        </row>
        <row r="476">
          <cell r="A476">
            <v>1207884</v>
          </cell>
          <cell r="B476" t="str">
            <v>EN355B</v>
          </cell>
          <cell r="C476" t="str">
            <v>31"R</v>
          </cell>
          <cell r="D476">
            <v>52565</v>
          </cell>
        </row>
        <row r="477">
          <cell r="A477">
            <v>1207883</v>
          </cell>
          <cell r="B477" t="str">
            <v>EN355B</v>
          </cell>
          <cell r="C477" t="str">
            <v>24"R</v>
          </cell>
          <cell r="D477">
            <v>53812</v>
          </cell>
        </row>
        <row r="478">
          <cell r="A478">
            <v>1207882</v>
          </cell>
          <cell r="B478" t="str">
            <v>EN355B</v>
          </cell>
          <cell r="C478" t="str">
            <v>24"R</v>
          </cell>
          <cell r="D478">
            <v>54500</v>
          </cell>
        </row>
        <row r="479">
          <cell r="A479">
            <v>1207881</v>
          </cell>
          <cell r="B479">
            <v>4130</v>
          </cell>
          <cell r="C479" t="str">
            <v>20"R</v>
          </cell>
          <cell r="D479">
            <v>59325</v>
          </cell>
        </row>
        <row r="480">
          <cell r="A480">
            <v>1207880</v>
          </cell>
          <cell r="B480">
            <v>4130</v>
          </cell>
          <cell r="C480" t="str">
            <v>13"R</v>
          </cell>
          <cell r="D480">
            <v>55971</v>
          </cell>
        </row>
        <row r="481">
          <cell r="A481">
            <v>1207879</v>
          </cell>
          <cell r="B481">
            <v>4140</v>
          </cell>
          <cell r="C481" t="str">
            <v>24"R</v>
          </cell>
          <cell r="D481">
            <v>54466</v>
          </cell>
        </row>
        <row r="482">
          <cell r="A482">
            <v>1207878</v>
          </cell>
          <cell r="B482" t="str">
            <v>4130 FM</v>
          </cell>
          <cell r="C482" t="str">
            <v>49"Q</v>
          </cell>
          <cell r="D482">
            <v>58416</v>
          </cell>
        </row>
        <row r="483">
          <cell r="A483">
            <v>1207877</v>
          </cell>
          <cell r="B483" t="str">
            <v>4130 FM</v>
          </cell>
          <cell r="C483" t="str">
            <v>49"Q</v>
          </cell>
          <cell r="D483">
            <v>58763</v>
          </cell>
        </row>
        <row r="484">
          <cell r="A484">
            <v>1207876</v>
          </cell>
          <cell r="B484" t="str">
            <v>4130 FM</v>
          </cell>
          <cell r="C484" t="str">
            <v>49"Q</v>
          </cell>
          <cell r="D484">
            <v>59336</v>
          </cell>
        </row>
        <row r="485">
          <cell r="A485">
            <v>1207875</v>
          </cell>
          <cell r="B485" t="str">
            <v>LF6</v>
          </cell>
          <cell r="C485" t="str">
            <v>24"R</v>
          </cell>
          <cell r="D485">
            <v>53943</v>
          </cell>
        </row>
        <row r="486">
          <cell r="A486">
            <v>1207874</v>
          </cell>
          <cell r="B486" t="str">
            <v>EN355B</v>
          </cell>
          <cell r="C486" t="str">
            <v>31"R</v>
          </cell>
          <cell r="D486">
            <v>54039</v>
          </cell>
        </row>
        <row r="487">
          <cell r="A487">
            <v>1207873</v>
          </cell>
          <cell r="B487" t="str">
            <v>EN355B</v>
          </cell>
          <cell r="C487" t="str">
            <v>31"R</v>
          </cell>
          <cell r="D487">
            <v>54565</v>
          </cell>
        </row>
        <row r="488">
          <cell r="A488">
            <v>1207872</v>
          </cell>
          <cell r="B488" t="str">
            <v>A350/LF6M TRINITY</v>
          </cell>
          <cell r="C488" t="str">
            <v>24"R</v>
          </cell>
          <cell r="D488">
            <v>53217</v>
          </cell>
        </row>
        <row r="489">
          <cell r="A489">
            <v>1207871</v>
          </cell>
          <cell r="B489" t="str">
            <v>LF6M VALMONT</v>
          </cell>
          <cell r="C489" t="str">
            <v>24"R</v>
          </cell>
          <cell r="D489">
            <v>55810</v>
          </cell>
        </row>
        <row r="490">
          <cell r="A490">
            <v>1207870</v>
          </cell>
          <cell r="B490" t="str">
            <v>LF6M VALMONT</v>
          </cell>
          <cell r="C490" t="str">
            <v>24"R</v>
          </cell>
          <cell r="D490">
            <v>54321</v>
          </cell>
        </row>
        <row r="491">
          <cell r="A491">
            <v>1207869</v>
          </cell>
          <cell r="B491" t="str">
            <v>EN355B</v>
          </cell>
          <cell r="C491" t="str">
            <v>31"R</v>
          </cell>
          <cell r="D491">
            <v>52603</v>
          </cell>
        </row>
        <row r="492">
          <cell r="A492">
            <v>1207868</v>
          </cell>
          <cell r="B492" t="str">
            <v>EN355B</v>
          </cell>
          <cell r="C492" t="str">
            <v>31"R</v>
          </cell>
          <cell r="D492">
            <v>52888</v>
          </cell>
        </row>
        <row r="493">
          <cell r="A493">
            <v>1207867</v>
          </cell>
          <cell r="B493" t="str">
            <v>1018 FM</v>
          </cell>
          <cell r="C493" t="str">
            <v>31"R</v>
          </cell>
          <cell r="D493">
            <v>53254</v>
          </cell>
        </row>
        <row r="494">
          <cell r="A494">
            <v>1207866</v>
          </cell>
          <cell r="B494">
            <v>4130</v>
          </cell>
          <cell r="C494" t="str">
            <v>31"R</v>
          </cell>
          <cell r="D494">
            <v>48211</v>
          </cell>
        </row>
        <row r="495">
          <cell r="A495">
            <v>1207865</v>
          </cell>
          <cell r="B495" t="str">
            <v>1045 FM</v>
          </cell>
          <cell r="C495" t="str">
            <v>49"Q</v>
          </cell>
          <cell r="D495">
            <v>57496</v>
          </cell>
        </row>
        <row r="496">
          <cell r="A496">
            <v>1207864</v>
          </cell>
          <cell r="B496" t="str">
            <v>4140 FM O&amp;G</v>
          </cell>
          <cell r="C496" t="str">
            <v>49"Q</v>
          </cell>
          <cell r="D496">
            <v>58940</v>
          </cell>
        </row>
        <row r="497">
          <cell r="A497">
            <v>1207863</v>
          </cell>
          <cell r="B497" t="str">
            <v>8630M</v>
          </cell>
          <cell r="C497" t="str">
            <v>69"P</v>
          </cell>
          <cell r="D497">
            <v>52836</v>
          </cell>
        </row>
        <row r="498">
          <cell r="A498">
            <v>1207862</v>
          </cell>
          <cell r="B498" t="str">
            <v>4320 MODIFIED JOYGLOBAL</v>
          </cell>
          <cell r="C498" t="str">
            <v>52"P</v>
          </cell>
          <cell r="D498">
            <v>52432</v>
          </cell>
        </row>
        <row r="499">
          <cell r="A499">
            <v>1207861</v>
          </cell>
          <cell r="B499">
            <v>4340</v>
          </cell>
          <cell r="C499" t="str">
            <v>69"P</v>
          </cell>
          <cell r="D499">
            <v>52485</v>
          </cell>
        </row>
        <row r="500">
          <cell r="A500">
            <v>1207860</v>
          </cell>
          <cell r="B500">
            <v>4340</v>
          </cell>
          <cell r="C500" t="str">
            <v>69"P</v>
          </cell>
          <cell r="D500">
            <v>51920</v>
          </cell>
        </row>
        <row r="501">
          <cell r="A501">
            <v>1207859</v>
          </cell>
          <cell r="B501" t="str">
            <v>1E0621</v>
          </cell>
          <cell r="C501" t="str">
            <v>16"R</v>
          </cell>
          <cell r="D501">
            <v>52838</v>
          </cell>
        </row>
        <row r="502">
          <cell r="A502">
            <v>1207858</v>
          </cell>
          <cell r="B502" t="str">
            <v>EN355B</v>
          </cell>
          <cell r="C502" t="str">
            <v>24"R</v>
          </cell>
          <cell r="D502">
            <v>55134</v>
          </cell>
        </row>
        <row r="503">
          <cell r="A503">
            <v>1207857</v>
          </cell>
          <cell r="B503" t="str">
            <v>EN355B</v>
          </cell>
          <cell r="C503" t="str">
            <v>24"R</v>
          </cell>
          <cell r="D503">
            <v>48416</v>
          </cell>
        </row>
        <row r="504">
          <cell r="A504">
            <v>1207856</v>
          </cell>
          <cell r="B504" t="str">
            <v>LF6</v>
          </cell>
          <cell r="C504" t="str">
            <v>52"P</v>
          </cell>
          <cell r="D504">
            <v>52588</v>
          </cell>
        </row>
        <row r="505">
          <cell r="A505">
            <v>1207855</v>
          </cell>
          <cell r="B505" t="str">
            <v>4130 FM</v>
          </cell>
          <cell r="C505" t="str">
            <v>24"Q</v>
          </cell>
          <cell r="D505">
            <v>52362</v>
          </cell>
        </row>
        <row r="506">
          <cell r="A506">
            <v>1207854</v>
          </cell>
          <cell r="B506" t="str">
            <v>1040M</v>
          </cell>
          <cell r="C506" t="str">
            <v>13"R</v>
          </cell>
          <cell r="D506">
            <v>53722</v>
          </cell>
        </row>
        <row r="507">
          <cell r="A507">
            <v>1207853</v>
          </cell>
          <cell r="B507" t="str">
            <v>LF2H</v>
          </cell>
          <cell r="C507" t="str">
            <v>52"P</v>
          </cell>
          <cell r="D507">
            <v>52754</v>
          </cell>
        </row>
        <row r="508">
          <cell r="A508">
            <v>1207852</v>
          </cell>
          <cell r="B508" t="str">
            <v>A105</v>
          </cell>
          <cell r="C508" t="str">
            <v>24"R</v>
          </cell>
          <cell r="D508">
            <v>57283</v>
          </cell>
        </row>
        <row r="509">
          <cell r="A509">
            <v>1207851</v>
          </cell>
          <cell r="B509" t="str">
            <v>A105</v>
          </cell>
          <cell r="C509" t="str">
            <v>31"R</v>
          </cell>
          <cell r="D509">
            <v>52985</v>
          </cell>
        </row>
        <row r="510">
          <cell r="A510">
            <v>1207850</v>
          </cell>
          <cell r="B510" t="str">
            <v>4130 FM</v>
          </cell>
          <cell r="C510" t="str">
            <v>49"Q</v>
          </cell>
          <cell r="D510">
            <v>57668</v>
          </cell>
        </row>
        <row r="511">
          <cell r="A511">
            <v>1207849</v>
          </cell>
          <cell r="B511" t="str">
            <v>4130 FM</v>
          </cell>
          <cell r="C511" t="str">
            <v>69"P</v>
          </cell>
          <cell r="D511">
            <v>53302</v>
          </cell>
        </row>
        <row r="512">
          <cell r="A512">
            <v>1207848</v>
          </cell>
          <cell r="B512">
            <v>4130</v>
          </cell>
          <cell r="C512" t="str">
            <v>49"Q</v>
          </cell>
          <cell r="D512">
            <v>58009</v>
          </cell>
        </row>
        <row r="513">
          <cell r="A513">
            <v>1207847</v>
          </cell>
          <cell r="B513">
            <v>1552</v>
          </cell>
          <cell r="C513" t="str">
            <v>13"R</v>
          </cell>
          <cell r="D513">
            <v>53521</v>
          </cell>
        </row>
        <row r="514">
          <cell r="A514">
            <v>1207846</v>
          </cell>
          <cell r="B514" t="str">
            <v>EN355B</v>
          </cell>
          <cell r="C514" t="str">
            <v>24"R</v>
          </cell>
          <cell r="D514">
            <v>54460</v>
          </cell>
        </row>
        <row r="515">
          <cell r="A515">
            <v>1207845</v>
          </cell>
          <cell r="B515" t="str">
            <v>EN355B</v>
          </cell>
          <cell r="C515" t="str">
            <v>24"R</v>
          </cell>
          <cell r="D515">
            <v>54220</v>
          </cell>
        </row>
        <row r="516">
          <cell r="A516">
            <v>1207844</v>
          </cell>
          <cell r="B516" t="str">
            <v>EN355B</v>
          </cell>
          <cell r="C516" t="str">
            <v>24"R</v>
          </cell>
          <cell r="D516">
            <v>55555</v>
          </cell>
        </row>
        <row r="517">
          <cell r="A517">
            <v>1207843</v>
          </cell>
          <cell r="B517" t="str">
            <v>8620H</v>
          </cell>
          <cell r="C517" t="str">
            <v>16"R</v>
          </cell>
          <cell r="D517">
            <v>53921</v>
          </cell>
        </row>
        <row r="518">
          <cell r="A518">
            <v>1207842</v>
          </cell>
          <cell r="B518" t="str">
            <v>8630M4</v>
          </cell>
          <cell r="C518" t="str">
            <v>69"P</v>
          </cell>
          <cell r="D518">
            <v>53765</v>
          </cell>
        </row>
        <row r="519">
          <cell r="A519">
            <v>1207841</v>
          </cell>
          <cell r="B519" t="str">
            <v>8630M4</v>
          </cell>
          <cell r="C519" t="str">
            <v>63"P</v>
          </cell>
          <cell r="D519">
            <v>49834</v>
          </cell>
        </row>
        <row r="520">
          <cell r="A520">
            <v>1207840</v>
          </cell>
          <cell r="B520" t="str">
            <v>8630M4</v>
          </cell>
          <cell r="C520" t="str">
            <v>69"P</v>
          </cell>
          <cell r="D520">
            <v>54461</v>
          </cell>
        </row>
        <row r="521">
          <cell r="A521">
            <v>1207839</v>
          </cell>
          <cell r="B521" t="str">
            <v>347H</v>
          </cell>
          <cell r="C521" t="str">
            <v>49"Q</v>
          </cell>
          <cell r="D521">
            <v>52250</v>
          </cell>
        </row>
        <row r="522">
          <cell r="A522">
            <v>1207838</v>
          </cell>
          <cell r="B522" t="str">
            <v>347H</v>
          </cell>
          <cell r="C522" t="str">
            <v>49"Q</v>
          </cell>
          <cell r="D522">
            <v>48993</v>
          </cell>
        </row>
        <row r="523">
          <cell r="A523">
            <v>1207837</v>
          </cell>
          <cell r="B523" t="str">
            <v>316L FM</v>
          </cell>
          <cell r="C523" t="str">
            <v>49"Q</v>
          </cell>
          <cell r="D523">
            <v>48144</v>
          </cell>
        </row>
        <row r="524">
          <cell r="A524">
            <v>1207836</v>
          </cell>
          <cell r="B524">
            <v>4140</v>
          </cell>
          <cell r="C524" t="str">
            <v>31"R</v>
          </cell>
          <cell r="D524">
            <v>47960</v>
          </cell>
        </row>
        <row r="525">
          <cell r="A525">
            <v>1207835</v>
          </cell>
          <cell r="B525" t="str">
            <v>F22 EH</v>
          </cell>
          <cell r="C525" t="str">
            <v>80"P</v>
          </cell>
          <cell r="D525">
            <v>56577</v>
          </cell>
        </row>
        <row r="526">
          <cell r="A526">
            <v>1207834</v>
          </cell>
          <cell r="B526" t="str">
            <v>F22 SFC1-2</v>
          </cell>
          <cell r="C526" t="str">
            <v>69"P</v>
          </cell>
          <cell r="D526">
            <v>51452</v>
          </cell>
        </row>
        <row r="527">
          <cell r="A527">
            <v>1207833</v>
          </cell>
          <cell r="B527" t="str">
            <v>A871 TYPE 1</v>
          </cell>
          <cell r="C527" t="str">
            <v>24"R</v>
          </cell>
          <cell r="D527">
            <v>55101</v>
          </cell>
        </row>
        <row r="528">
          <cell r="A528">
            <v>1207832</v>
          </cell>
          <cell r="B528" t="str">
            <v>EN355B</v>
          </cell>
          <cell r="C528" t="str">
            <v>24"R</v>
          </cell>
          <cell r="D528">
            <v>55636</v>
          </cell>
        </row>
        <row r="529">
          <cell r="A529">
            <v>1207831</v>
          </cell>
          <cell r="B529" t="str">
            <v>A105</v>
          </cell>
          <cell r="C529" t="str">
            <v>24"R</v>
          </cell>
          <cell r="D529">
            <v>54757</v>
          </cell>
        </row>
        <row r="530">
          <cell r="A530">
            <v>1207830</v>
          </cell>
          <cell r="B530">
            <v>1020</v>
          </cell>
          <cell r="C530" t="str">
            <v>20"R</v>
          </cell>
          <cell r="D530">
            <v>52344</v>
          </cell>
        </row>
        <row r="531">
          <cell r="A531">
            <v>1207829</v>
          </cell>
          <cell r="B531">
            <v>1080</v>
          </cell>
          <cell r="C531" t="str">
            <v>24"R</v>
          </cell>
          <cell r="D531">
            <v>55194</v>
          </cell>
        </row>
        <row r="532">
          <cell r="A532">
            <v>1207828</v>
          </cell>
          <cell r="B532" t="str">
            <v>EN355B</v>
          </cell>
          <cell r="C532" t="str">
            <v>24"R</v>
          </cell>
          <cell r="D532">
            <v>58925</v>
          </cell>
        </row>
        <row r="533">
          <cell r="A533">
            <v>1207827</v>
          </cell>
          <cell r="B533">
            <v>1045</v>
          </cell>
          <cell r="C533" t="str">
            <v>52"P</v>
          </cell>
          <cell r="D533">
            <v>53541</v>
          </cell>
        </row>
        <row r="534">
          <cell r="A534">
            <v>1207826</v>
          </cell>
          <cell r="B534">
            <v>1045</v>
          </cell>
          <cell r="C534" t="str">
            <v>63"P</v>
          </cell>
          <cell r="D534">
            <v>49899</v>
          </cell>
        </row>
        <row r="535">
          <cell r="A535">
            <v>1207825</v>
          </cell>
          <cell r="B535" t="str">
            <v>EN355B</v>
          </cell>
          <cell r="C535" t="str">
            <v>31"R</v>
          </cell>
          <cell r="D535">
            <v>52026</v>
          </cell>
        </row>
        <row r="536">
          <cell r="A536">
            <v>1207824</v>
          </cell>
          <cell r="B536" t="str">
            <v>EN355B</v>
          </cell>
          <cell r="C536" t="str">
            <v>24"R</v>
          </cell>
          <cell r="D536">
            <v>51507</v>
          </cell>
        </row>
        <row r="537">
          <cell r="A537">
            <v>1207823</v>
          </cell>
          <cell r="B537" t="str">
            <v>EN355B</v>
          </cell>
          <cell r="C537" t="str">
            <v>31"R</v>
          </cell>
          <cell r="D537">
            <v>53511</v>
          </cell>
        </row>
        <row r="538">
          <cell r="A538">
            <v>1207822</v>
          </cell>
          <cell r="B538" t="str">
            <v>1524 CAT</v>
          </cell>
          <cell r="C538" t="str">
            <v>20"R</v>
          </cell>
          <cell r="D538">
            <v>56400</v>
          </cell>
        </row>
        <row r="539">
          <cell r="A539">
            <v>1207821</v>
          </cell>
          <cell r="B539" t="str">
            <v>EN355B</v>
          </cell>
          <cell r="C539" t="str">
            <v>31"R</v>
          </cell>
          <cell r="D539">
            <v>54437</v>
          </cell>
        </row>
        <row r="540">
          <cell r="A540">
            <v>1207820</v>
          </cell>
          <cell r="B540" t="str">
            <v>A105</v>
          </cell>
          <cell r="C540" t="str">
            <v>69"P</v>
          </cell>
          <cell r="D540">
            <v>53133</v>
          </cell>
        </row>
        <row r="541">
          <cell r="A541">
            <v>1207819</v>
          </cell>
          <cell r="B541" t="str">
            <v>42CRMO4 LIEBHERR</v>
          </cell>
          <cell r="C541" t="str">
            <v>24"R</v>
          </cell>
          <cell r="D541">
            <v>58859</v>
          </cell>
        </row>
        <row r="542">
          <cell r="A542">
            <v>1207818</v>
          </cell>
          <cell r="B542" t="str">
            <v>42CRMO4 LIEBHERR</v>
          </cell>
          <cell r="C542" t="str">
            <v>20"R</v>
          </cell>
          <cell r="D542">
            <v>58107</v>
          </cell>
        </row>
        <row r="543">
          <cell r="A543">
            <v>1207817</v>
          </cell>
          <cell r="B543" t="str">
            <v>410S</v>
          </cell>
          <cell r="C543" t="str">
            <v>69"P</v>
          </cell>
          <cell r="D543">
            <v>53273</v>
          </cell>
        </row>
        <row r="544">
          <cell r="A544">
            <v>1207816</v>
          </cell>
          <cell r="B544" t="str">
            <v>8630M4</v>
          </cell>
          <cell r="C544" t="str">
            <v>63"P</v>
          </cell>
          <cell r="D544">
            <v>50024</v>
          </cell>
        </row>
        <row r="545">
          <cell r="A545">
            <v>1207815</v>
          </cell>
          <cell r="B545" t="str">
            <v>8630M4</v>
          </cell>
          <cell r="C545" t="str">
            <v>52"P</v>
          </cell>
          <cell r="D545">
            <v>53785</v>
          </cell>
        </row>
        <row r="546">
          <cell r="A546">
            <v>1207814</v>
          </cell>
          <cell r="B546" t="str">
            <v>8630M4</v>
          </cell>
          <cell r="C546" t="str">
            <v>52"P</v>
          </cell>
          <cell r="D546">
            <v>53638</v>
          </cell>
        </row>
        <row r="547">
          <cell r="A547">
            <v>1207813</v>
          </cell>
          <cell r="B547" t="str">
            <v>42CRMO4 LIEBHERR</v>
          </cell>
          <cell r="C547" t="str">
            <v>24"R</v>
          </cell>
          <cell r="D547">
            <v>59297</v>
          </cell>
        </row>
        <row r="548">
          <cell r="A548">
            <v>1207812</v>
          </cell>
          <cell r="B548" t="str">
            <v>42CRMO4 LIEBHERR</v>
          </cell>
          <cell r="C548" t="str">
            <v>24"R</v>
          </cell>
          <cell r="D548">
            <v>60178</v>
          </cell>
        </row>
        <row r="549">
          <cell r="A549">
            <v>1207811</v>
          </cell>
          <cell r="B549" t="str">
            <v>4130 FM</v>
          </cell>
          <cell r="C549" t="str">
            <v>24"Q</v>
          </cell>
          <cell r="D549">
            <v>53432</v>
          </cell>
        </row>
        <row r="550">
          <cell r="A550">
            <v>1207810</v>
          </cell>
          <cell r="B550" t="str">
            <v>4130 FM</v>
          </cell>
          <cell r="C550" t="str">
            <v>31"R</v>
          </cell>
          <cell r="D550">
            <v>52986</v>
          </cell>
        </row>
        <row r="551">
          <cell r="A551">
            <v>1207809</v>
          </cell>
          <cell r="B551" t="str">
            <v>EN355B</v>
          </cell>
          <cell r="C551" t="str">
            <v>24"R</v>
          </cell>
          <cell r="D551">
            <v>50473</v>
          </cell>
        </row>
        <row r="552">
          <cell r="A552">
            <v>1207808</v>
          </cell>
          <cell r="B552" t="str">
            <v>EN355B</v>
          </cell>
          <cell r="C552" t="str">
            <v>31"R</v>
          </cell>
          <cell r="D552">
            <v>53445</v>
          </cell>
        </row>
        <row r="553">
          <cell r="A553">
            <v>1207807</v>
          </cell>
          <cell r="B553" t="str">
            <v>EN355B</v>
          </cell>
          <cell r="C553" t="str">
            <v>31"R</v>
          </cell>
          <cell r="D553">
            <v>53620</v>
          </cell>
        </row>
        <row r="554">
          <cell r="A554">
            <v>1207806</v>
          </cell>
          <cell r="B554" t="str">
            <v>8630M4</v>
          </cell>
          <cell r="C554" t="str">
            <v>69"P</v>
          </cell>
          <cell r="D554">
            <v>54210</v>
          </cell>
        </row>
        <row r="555">
          <cell r="A555">
            <v>1207805</v>
          </cell>
          <cell r="B555" t="str">
            <v>8630M4</v>
          </cell>
          <cell r="C555" t="str">
            <v>69"P</v>
          </cell>
          <cell r="D555">
            <v>53962</v>
          </cell>
        </row>
        <row r="556">
          <cell r="A556">
            <v>1207804</v>
          </cell>
          <cell r="B556" t="str">
            <v>4130 FM</v>
          </cell>
          <cell r="C556" t="str">
            <v>24"Q</v>
          </cell>
          <cell r="D556">
            <v>52982</v>
          </cell>
        </row>
        <row r="557">
          <cell r="A557">
            <v>1207803</v>
          </cell>
          <cell r="B557" t="str">
            <v>F70-1</v>
          </cell>
          <cell r="C557" t="str">
            <v>69"P</v>
          </cell>
          <cell r="D557">
            <v>52362</v>
          </cell>
        </row>
        <row r="558">
          <cell r="A558">
            <v>1207802</v>
          </cell>
          <cell r="B558" t="str">
            <v>1E0621</v>
          </cell>
          <cell r="C558" t="str">
            <v>16"R</v>
          </cell>
          <cell r="D558">
            <v>54111</v>
          </cell>
        </row>
        <row r="559">
          <cell r="A559">
            <v>1207801</v>
          </cell>
          <cell r="B559" t="str">
            <v>A105</v>
          </cell>
          <cell r="C559" t="str">
            <v>13"R</v>
          </cell>
          <cell r="D559">
            <v>54970</v>
          </cell>
        </row>
        <row r="560">
          <cell r="A560">
            <v>1207800</v>
          </cell>
          <cell r="B560">
            <v>1035</v>
          </cell>
          <cell r="C560" t="str">
            <v>16"R</v>
          </cell>
          <cell r="D560">
            <v>54626</v>
          </cell>
        </row>
        <row r="561">
          <cell r="A561">
            <v>1207799</v>
          </cell>
          <cell r="B561" t="str">
            <v>EN355B</v>
          </cell>
          <cell r="C561" t="str">
            <v>24"R</v>
          </cell>
          <cell r="D561">
            <v>55167</v>
          </cell>
        </row>
        <row r="562">
          <cell r="A562">
            <v>1207798</v>
          </cell>
          <cell r="B562" t="str">
            <v>8630M4</v>
          </cell>
          <cell r="C562" t="str">
            <v>69"P</v>
          </cell>
          <cell r="D562">
            <v>54296</v>
          </cell>
        </row>
        <row r="563">
          <cell r="A563">
            <v>1207797</v>
          </cell>
          <cell r="B563" t="str">
            <v>EN355B</v>
          </cell>
          <cell r="C563" t="str">
            <v>31"R</v>
          </cell>
          <cell r="D563">
            <v>52439</v>
          </cell>
        </row>
        <row r="564">
          <cell r="A564">
            <v>1207796</v>
          </cell>
          <cell r="B564" t="str">
            <v>EN355B</v>
          </cell>
          <cell r="C564" t="str">
            <v>31"R</v>
          </cell>
          <cell r="D564">
            <v>53152</v>
          </cell>
        </row>
        <row r="565">
          <cell r="A565">
            <v>1207795</v>
          </cell>
          <cell r="B565" t="str">
            <v>EN355B</v>
          </cell>
          <cell r="C565" t="str">
            <v>31"R</v>
          </cell>
          <cell r="D565">
            <v>54237</v>
          </cell>
        </row>
        <row r="566">
          <cell r="A566">
            <v>1207794</v>
          </cell>
          <cell r="B566" t="str">
            <v>EN355B</v>
          </cell>
          <cell r="C566" t="str">
            <v>31"R</v>
          </cell>
          <cell r="D566">
            <v>54045</v>
          </cell>
        </row>
        <row r="567">
          <cell r="A567">
            <v>1207793</v>
          </cell>
          <cell r="B567" t="str">
            <v>EN355B</v>
          </cell>
          <cell r="C567" t="str">
            <v>24"R</v>
          </cell>
          <cell r="D567">
            <v>53705</v>
          </cell>
        </row>
        <row r="568">
          <cell r="A568">
            <v>1207792</v>
          </cell>
          <cell r="B568" t="str">
            <v>EN355B</v>
          </cell>
          <cell r="C568" t="str">
            <v>24"R</v>
          </cell>
          <cell r="D568">
            <v>55468</v>
          </cell>
        </row>
        <row r="569">
          <cell r="A569">
            <v>1207791</v>
          </cell>
          <cell r="B569">
            <v>4140</v>
          </cell>
          <cell r="C569" t="str">
            <v>69"P</v>
          </cell>
          <cell r="D569">
            <v>52728</v>
          </cell>
        </row>
        <row r="570">
          <cell r="A570">
            <v>1207790</v>
          </cell>
          <cell r="B570">
            <v>4140</v>
          </cell>
          <cell r="C570" t="str">
            <v>69"P</v>
          </cell>
          <cell r="D570">
            <v>53267</v>
          </cell>
        </row>
        <row r="571">
          <cell r="A571">
            <v>1207789</v>
          </cell>
          <cell r="B571">
            <v>4140</v>
          </cell>
          <cell r="C571" t="str">
            <v>13"R</v>
          </cell>
          <cell r="D571">
            <v>55660</v>
          </cell>
        </row>
        <row r="572">
          <cell r="A572">
            <v>1207788</v>
          </cell>
          <cell r="B572">
            <v>4140</v>
          </cell>
          <cell r="C572" t="str">
            <v>49"Q</v>
          </cell>
          <cell r="D572">
            <v>59589</v>
          </cell>
        </row>
        <row r="573">
          <cell r="A573">
            <v>1207787</v>
          </cell>
          <cell r="B573" t="str">
            <v>410S</v>
          </cell>
          <cell r="C573" t="str">
            <v>24"Q</v>
          </cell>
          <cell r="D573">
            <v>53680</v>
          </cell>
        </row>
        <row r="574">
          <cell r="A574">
            <v>1207786</v>
          </cell>
          <cell r="B574" t="str">
            <v>410S</v>
          </cell>
          <cell r="C574" t="str">
            <v>49"Q</v>
          </cell>
          <cell r="D574">
            <v>52965</v>
          </cell>
        </row>
        <row r="575">
          <cell r="A575">
            <v>1207785</v>
          </cell>
          <cell r="B575" t="str">
            <v>EN355B</v>
          </cell>
          <cell r="C575" t="str">
            <v>24"R</v>
          </cell>
          <cell r="D575">
            <v>55397</v>
          </cell>
        </row>
        <row r="576">
          <cell r="A576">
            <v>1207784</v>
          </cell>
          <cell r="B576" t="str">
            <v>EN355B</v>
          </cell>
          <cell r="C576" t="str">
            <v>24"R</v>
          </cell>
          <cell r="D576">
            <v>54505</v>
          </cell>
        </row>
        <row r="577">
          <cell r="A577">
            <v>1207783</v>
          </cell>
          <cell r="B577">
            <v>4140</v>
          </cell>
          <cell r="C577" t="str">
            <v>31"R</v>
          </cell>
          <cell r="D577">
            <v>53623</v>
          </cell>
        </row>
        <row r="578">
          <cell r="A578">
            <v>1207782</v>
          </cell>
          <cell r="B578" t="str">
            <v>4130 FM</v>
          </cell>
          <cell r="C578" t="str">
            <v>24"Q</v>
          </cell>
          <cell r="D578">
            <v>52613</v>
          </cell>
        </row>
        <row r="579">
          <cell r="A579">
            <v>1207781</v>
          </cell>
          <cell r="B579" t="str">
            <v>LF2L</v>
          </cell>
          <cell r="C579" t="str">
            <v>16"R</v>
          </cell>
          <cell r="D579">
            <v>56262</v>
          </cell>
        </row>
        <row r="580">
          <cell r="A580">
            <v>1207780</v>
          </cell>
          <cell r="B580" t="str">
            <v>EN355B</v>
          </cell>
          <cell r="C580" t="str">
            <v>24"R</v>
          </cell>
          <cell r="D580">
            <v>53691</v>
          </cell>
        </row>
        <row r="581">
          <cell r="A581">
            <v>1207779</v>
          </cell>
          <cell r="B581" t="str">
            <v>EN355B</v>
          </cell>
          <cell r="C581" t="str">
            <v>24"R</v>
          </cell>
          <cell r="D581">
            <v>54903</v>
          </cell>
        </row>
        <row r="582">
          <cell r="A582">
            <v>1207778</v>
          </cell>
          <cell r="B582" t="str">
            <v>F22 EH</v>
          </cell>
          <cell r="C582" t="str">
            <v>49"Q</v>
          </cell>
          <cell r="D582">
            <v>59312</v>
          </cell>
        </row>
        <row r="583">
          <cell r="A583">
            <v>1207777</v>
          </cell>
          <cell r="B583" t="str">
            <v>F22 EH</v>
          </cell>
          <cell r="C583" t="str">
            <v>49"Q</v>
          </cell>
          <cell r="D583">
            <v>58032</v>
          </cell>
        </row>
        <row r="584">
          <cell r="A584">
            <v>1207776</v>
          </cell>
          <cell r="B584" t="str">
            <v>42CRMO4 LIEBHERR</v>
          </cell>
          <cell r="C584" t="str">
            <v>24"R</v>
          </cell>
          <cell r="D584">
            <v>55324</v>
          </cell>
        </row>
        <row r="585">
          <cell r="A585">
            <v>1207775</v>
          </cell>
          <cell r="B585" t="str">
            <v>8630M</v>
          </cell>
          <cell r="C585" t="str">
            <v>13"R</v>
          </cell>
          <cell r="D585">
            <v>56715</v>
          </cell>
        </row>
        <row r="586">
          <cell r="A586">
            <v>1207774</v>
          </cell>
          <cell r="B586">
            <v>4340</v>
          </cell>
          <cell r="C586" t="str">
            <v>69"P</v>
          </cell>
          <cell r="D586">
            <v>52657</v>
          </cell>
        </row>
        <row r="587">
          <cell r="A587">
            <v>1207773</v>
          </cell>
          <cell r="B587">
            <v>4340</v>
          </cell>
          <cell r="C587" t="str">
            <v>69"P</v>
          </cell>
          <cell r="D587">
            <v>52996</v>
          </cell>
        </row>
        <row r="588">
          <cell r="A588">
            <v>1207772</v>
          </cell>
          <cell r="B588">
            <v>4340</v>
          </cell>
          <cell r="C588" t="str">
            <v>69"P</v>
          </cell>
          <cell r="D588">
            <v>53770</v>
          </cell>
        </row>
        <row r="589">
          <cell r="A589">
            <v>1207771</v>
          </cell>
          <cell r="B589" t="str">
            <v>F51</v>
          </cell>
          <cell r="C589" t="str">
            <v>49"Q</v>
          </cell>
          <cell r="D589">
            <v>59164</v>
          </cell>
        </row>
        <row r="590">
          <cell r="A590">
            <v>1207770</v>
          </cell>
          <cell r="B590" t="str">
            <v>347H</v>
          </cell>
          <cell r="C590" t="str">
            <v>49"Q</v>
          </cell>
          <cell r="D590">
            <v>52807</v>
          </cell>
        </row>
        <row r="591">
          <cell r="A591">
            <v>1207769</v>
          </cell>
          <cell r="B591" t="str">
            <v>304L</v>
          </cell>
          <cell r="C591" t="str">
            <v>24"R</v>
          </cell>
          <cell r="D591">
            <v>53608</v>
          </cell>
        </row>
        <row r="592">
          <cell r="A592">
            <v>1207768</v>
          </cell>
          <cell r="B592" t="str">
            <v>105M2</v>
          </cell>
          <cell r="C592" t="str">
            <v>69"P</v>
          </cell>
          <cell r="D592">
            <v>51979</v>
          </cell>
        </row>
        <row r="593">
          <cell r="A593">
            <v>1207767</v>
          </cell>
          <cell r="B593" t="str">
            <v>EN355B</v>
          </cell>
          <cell r="C593" t="str">
            <v>24"R</v>
          </cell>
          <cell r="D593">
            <v>54950</v>
          </cell>
        </row>
        <row r="594">
          <cell r="A594">
            <v>1207766</v>
          </cell>
          <cell r="B594" t="str">
            <v>A105</v>
          </cell>
          <cell r="C594" t="str">
            <v>39"R</v>
          </cell>
          <cell r="D594">
            <v>52114</v>
          </cell>
        </row>
        <row r="595">
          <cell r="A595">
            <v>1207765</v>
          </cell>
          <cell r="B595" t="str">
            <v>A105</v>
          </cell>
          <cell r="C595" t="str">
            <v>31"R</v>
          </cell>
          <cell r="D595">
            <v>52788</v>
          </cell>
        </row>
        <row r="596">
          <cell r="A596">
            <v>1207764</v>
          </cell>
          <cell r="B596" t="str">
            <v>1E0621</v>
          </cell>
          <cell r="C596" t="str">
            <v>16"R</v>
          </cell>
          <cell r="D596">
            <v>53616</v>
          </cell>
        </row>
        <row r="597">
          <cell r="A597">
            <v>1207763</v>
          </cell>
          <cell r="B597" t="str">
            <v>1E0621</v>
          </cell>
          <cell r="C597" t="str">
            <v>16"R</v>
          </cell>
          <cell r="D597">
            <v>54275</v>
          </cell>
        </row>
        <row r="598">
          <cell r="A598">
            <v>1207762</v>
          </cell>
          <cell r="B598" t="str">
            <v>4120M</v>
          </cell>
          <cell r="C598" t="str">
            <v>24"Q</v>
          </cell>
          <cell r="D598">
            <v>52724</v>
          </cell>
        </row>
        <row r="599">
          <cell r="A599">
            <v>1207761</v>
          </cell>
          <cell r="B599">
            <v>4140</v>
          </cell>
          <cell r="C599" t="str">
            <v>31"R</v>
          </cell>
          <cell r="D599">
            <v>48676</v>
          </cell>
        </row>
        <row r="600">
          <cell r="A600">
            <v>1207760</v>
          </cell>
          <cell r="B600" t="str">
            <v>8630M</v>
          </cell>
          <cell r="C600" t="str">
            <v>69"P</v>
          </cell>
          <cell r="D600">
            <v>53910</v>
          </cell>
        </row>
        <row r="601">
          <cell r="A601">
            <v>1207759</v>
          </cell>
          <cell r="B601">
            <v>4340</v>
          </cell>
          <cell r="C601" t="str">
            <v>69"P</v>
          </cell>
          <cell r="D601">
            <v>52604</v>
          </cell>
        </row>
        <row r="602">
          <cell r="A602">
            <v>1207758</v>
          </cell>
          <cell r="B602">
            <v>4340</v>
          </cell>
          <cell r="C602" t="str">
            <v>49"Q</v>
          </cell>
          <cell r="D602">
            <v>58221</v>
          </cell>
        </row>
        <row r="603">
          <cell r="A603">
            <v>1207757</v>
          </cell>
          <cell r="B603" t="str">
            <v>F22 SFC1-2</v>
          </cell>
          <cell r="C603" t="str">
            <v>49"Q</v>
          </cell>
          <cell r="D603">
            <v>58204</v>
          </cell>
        </row>
        <row r="604">
          <cell r="A604">
            <v>1207756</v>
          </cell>
          <cell r="B604">
            <v>4130</v>
          </cell>
          <cell r="C604" t="str">
            <v>69"P</v>
          </cell>
          <cell r="D604">
            <v>52776</v>
          </cell>
        </row>
        <row r="605">
          <cell r="A605">
            <v>1207755</v>
          </cell>
          <cell r="B605" t="str">
            <v>A105</v>
          </cell>
          <cell r="C605" t="str">
            <v>49"Q</v>
          </cell>
          <cell r="D605">
            <v>56575</v>
          </cell>
        </row>
        <row r="606">
          <cell r="A606">
            <v>1207754</v>
          </cell>
          <cell r="B606" t="str">
            <v>4130 FM</v>
          </cell>
          <cell r="C606" t="str">
            <v>31"R</v>
          </cell>
          <cell r="D606">
            <v>54164</v>
          </cell>
        </row>
        <row r="607">
          <cell r="A607">
            <v>1207753</v>
          </cell>
          <cell r="B607" t="str">
            <v>42CRMO4 LIEBHERR</v>
          </cell>
          <cell r="C607" t="str">
            <v>20"R</v>
          </cell>
          <cell r="D607">
            <v>58168</v>
          </cell>
        </row>
        <row r="608">
          <cell r="A608">
            <v>1207752</v>
          </cell>
          <cell r="B608" t="str">
            <v>410S</v>
          </cell>
          <cell r="C608" t="str">
            <v>49"Q</v>
          </cell>
          <cell r="D608">
            <v>54959</v>
          </cell>
        </row>
        <row r="609">
          <cell r="A609">
            <v>1207751</v>
          </cell>
          <cell r="B609" t="str">
            <v>EN355B</v>
          </cell>
          <cell r="C609" t="str">
            <v>39"R</v>
          </cell>
          <cell r="D609">
            <v>51629</v>
          </cell>
        </row>
        <row r="610">
          <cell r="A610">
            <v>1207750</v>
          </cell>
          <cell r="B610" t="str">
            <v>EN355B</v>
          </cell>
          <cell r="C610" t="str">
            <v>31"R</v>
          </cell>
          <cell r="D610">
            <v>53620</v>
          </cell>
        </row>
        <row r="611">
          <cell r="A611">
            <v>1207749</v>
          </cell>
          <cell r="B611" t="str">
            <v>EN355B</v>
          </cell>
          <cell r="C611" t="str">
            <v>31"R</v>
          </cell>
          <cell r="D611">
            <v>52675</v>
          </cell>
        </row>
        <row r="612">
          <cell r="A612">
            <v>1207748</v>
          </cell>
          <cell r="B612" t="str">
            <v>EN355B</v>
          </cell>
          <cell r="C612" t="str">
            <v>31"R</v>
          </cell>
          <cell r="D612">
            <v>52571</v>
          </cell>
        </row>
        <row r="613">
          <cell r="A613">
            <v>1207747</v>
          </cell>
          <cell r="B613" t="str">
            <v>EN355B</v>
          </cell>
          <cell r="C613" t="str">
            <v>31"R</v>
          </cell>
          <cell r="D613">
            <v>52887</v>
          </cell>
        </row>
        <row r="614">
          <cell r="A614">
            <v>1207746</v>
          </cell>
          <cell r="B614" t="str">
            <v>EN355B</v>
          </cell>
          <cell r="C614" t="str">
            <v>24"R</v>
          </cell>
          <cell r="D614">
            <v>54557</v>
          </cell>
        </row>
        <row r="615">
          <cell r="A615">
            <v>1207745</v>
          </cell>
          <cell r="B615" t="str">
            <v>EN355B</v>
          </cell>
          <cell r="C615" t="str">
            <v>24"R</v>
          </cell>
          <cell r="D615">
            <v>55951</v>
          </cell>
        </row>
        <row r="616">
          <cell r="A616">
            <v>1207744</v>
          </cell>
          <cell r="B616" t="str">
            <v>EN355B</v>
          </cell>
          <cell r="C616" t="str">
            <v>24"R</v>
          </cell>
          <cell r="D616">
            <v>53867</v>
          </cell>
        </row>
        <row r="617">
          <cell r="A617">
            <v>1207743</v>
          </cell>
          <cell r="B617" t="str">
            <v>EN355B</v>
          </cell>
          <cell r="C617" t="str">
            <v>24"R</v>
          </cell>
          <cell r="D617">
            <v>54719</v>
          </cell>
        </row>
        <row r="618">
          <cell r="A618">
            <v>1207742</v>
          </cell>
          <cell r="B618" t="str">
            <v>EN355B</v>
          </cell>
          <cell r="C618" t="str">
            <v>24"R</v>
          </cell>
          <cell r="D618">
            <v>53744</v>
          </cell>
        </row>
        <row r="619">
          <cell r="A619">
            <v>1207741</v>
          </cell>
          <cell r="B619" t="str">
            <v>EN355B</v>
          </cell>
          <cell r="C619" t="str">
            <v>20"R</v>
          </cell>
          <cell r="D619">
            <v>56331</v>
          </cell>
        </row>
        <row r="620">
          <cell r="A620">
            <v>1207740</v>
          </cell>
          <cell r="B620" t="str">
            <v>EN355B</v>
          </cell>
          <cell r="C620" t="str">
            <v>39"R</v>
          </cell>
          <cell r="D620">
            <v>51575</v>
          </cell>
        </row>
        <row r="621">
          <cell r="A621">
            <v>1207739</v>
          </cell>
          <cell r="B621" t="str">
            <v>EN355B</v>
          </cell>
          <cell r="C621" t="str">
            <v>39"R</v>
          </cell>
          <cell r="D621">
            <v>52689</v>
          </cell>
        </row>
        <row r="622">
          <cell r="A622">
            <v>1207738</v>
          </cell>
          <cell r="B622" t="str">
            <v>EN355B</v>
          </cell>
          <cell r="C622" t="str">
            <v>31"R</v>
          </cell>
          <cell r="D622">
            <v>52878</v>
          </cell>
        </row>
        <row r="623">
          <cell r="A623">
            <v>1207737</v>
          </cell>
          <cell r="B623" t="str">
            <v>EN355B</v>
          </cell>
          <cell r="C623" t="str">
            <v>39"R</v>
          </cell>
          <cell r="D623">
            <v>52052</v>
          </cell>
        </row>
        <row r="624">
          <cell r="A624">
            <v>1207736</v>
          </cell>
          <cell r="B624" t="str">
            <v>F22 EH</v>
          </cell>
          <cell r="C624" t="str">
            <v>80"P</v>
          </cell>
          <cell r="D624">
            <v>55801</v>
          </cell>
        </row>
        <row r="625">
          <cell r="A625">
            <v>1207735</v>
          </cell>
          <cell r="B625" t="str">
            <v>EN355B</v>
          </cell>
          <cell r="C625" t="str">
            <v>31"R</v>
          </cell>
          <cell r="D625">
            <v>52903</v>
          </cell>
        </row>
        <row r="626">
          <cell r="A626">
            <v>1207734</v>
          </cell>
          <cell r="B626" t="str">
            <v>EN355B</v>
          </cell>
          <cell r="C626" t="str">
            <v>31"R</v>
          </cell>
          <cell r="D626">
            <v>52801</v>
          </cell>
        </row>
        <row r="627">
          <cell r="A627">
            <v>1207733</v>
          </cell>
          <cell r="B627" t="str">
            <v>EN355B</v>
          </cell>
          <cell r="C627" t="str">
            <v>31"R</v>
          </cell>
          <cell r="D627">
            <v>52614</v>
          </cell>
        </row>
        <row r="628">
          <cell r="A628">
            <v>1207732</v>
          </cell>
          <cell r="B628" t="str">
            <v>EN355B</v>
          </cell>
          <cell r="C628" t="str">
            <v>24"R</v>
          </cell>
          <cell r="D628">
            <v>54857</v>
          </cell>
        </row>
        <row r="629">
          <cell r="A629">
            <v>1207731</v>
          </cell>
          <cell r="B629" t="str">
            <v>EN355B</v>
          </cell>
          <cell r="C629" t="str">
            <v>39"R</v>
          </cell>
          <cell r="D629">
            <v>52695</v>
          </cell>
        </row>
        <row r="630">
          <cell r="A630">
            <v>1207730</v>
          </cell>
          <cell r="B630" t="str">
            <v>EN355B</v>
          </cell>
          <cell r="C630" t="str">
            <v>24"R</v>
          </cell>
          <cell r="D630">
            <v>54019</v>
          </cell>
        </row>
        <row r="631">
          <cell r="A631">
            <v>1207729</v>
          </cell>
          <cell r="B631" t="str">
            <v>EN355B</v>
          </cell>
          <cell r="C631" t="str">
            <v>24"R</v>
          </cell>
          <cell r="D631">
            <v>54330</v>
          </cell>
        </row>
        <row r="632">
          <cell r="A632">
            <v>1207728</v>
          </cell>
          <cell r="B632" t="str">
            <v>EN355B</v>
          </cell>
          <cell r="C632" t="str">
            <v>24"R</v>
          </cell>
          <cell r="D632">
            <v>54907</v>
          </cell>
        </row>
        <row r="633">
          <cell r="A633">
            <v>1207727</v>
          </cell>
          <cell r="B633" t="str">
            <v>EN355B</v>
          </cell>
          <cell r="C633" t="str">
            <v>24"R</v>
          </cell>
          <cell r="D633">
            <v>54929</v>
          </cell>
        </row>
        <row r="634">
          <cell r="A634">
            <v>1207726</v>
          </cell>
          <cell r="B634" t="str">
            <v>1E0621</v>
          </cell>
          <cell r="C634" t="str">
            <v>16"R</v>
          </cell>
          <cell r="D634">
            <v>52873</v>
          </cell>
        </row>
        <row r="635">
          <cell r="A635">
            <v>1207725</v>
          </cell>
          <cell r="B635" t="str">
            <v>EN355B</v>
          </cell>
          <cell r="C635" t="str">
            <v>24"R</v>
          </cell>
          <cell r="D635">
            <v>55498</v>
          </cell>
        </row>
        <row r="636">
          <cell r="A636">
            <v>1207724</v>
          </cell>
          <cell r="B636" t="str">
            <v>8620H</v>
          </cell>
          <cell r="C636" t="str">
            <v>13"R</v>
          </cell>
          <cell r="D636">
            <v>55458</v>
          </cell>
        </row>
        <row r="637">
          <cell r="A637">
            <v>1207723</v>
          </cell>
          <cell r="B637" t="str">
            <v>8630M</v>
          </cell>
          <cell r="C637" t="str">
            <v>69"P</v>
          </cell>
          <cell r="D637">
            <v>52386</v>
          </cell>
        </row>
        <row r="638">
          <cell r="A638">
            <v>1207722</v>
          </cell>
          <cell r="B638" t="str">
            <v>8630M</v>
          </cell>
          <cell r="C638" t="str">
            <v>69"P</v>
          </cell>
          <cell r="D638">
            <v>53078</v>
          </cell>
        </row>
        <row r="639">
          <cell r="A639">
            <v>1207721</v>
          </cell>
          <cell r="B639" t="str">
            <v>8630M</v>
          </cell>
          <cell r="C639" t="str">
            <v>69"P</v>
          </cell>
          <cell r="D639">
            <v>51931</v>
          </cell>
        </row>
        <row r="640">
          <cell r="A640">
            <v>1207720</v>
          </cell>
          <cell r="B640" t="str">
            <v>4142H</v>
          </cell>
          <cell r="C640" t="str">
            <v>31"R</v>
          </cell>
          <cell r="D640">
            <v>53030</v>
          </cell>
        </row>
        <row r="641">
          <cell r="A641">
            <v>1207719</v>
          </cell>
          <cell r="B641" t="str">
            <v>4130 TSP</v>
          </cell>
          <cell r="C641" t="str">
            <v>16"R</v>
          </cell>
          <cell r="D641">
            <v>57843</v>
          </cell>
        </row>
        <row r="642">
          <cell r="A642">
            <v>1207718</v>
          </cell>
          <cell r="B642" t="str">
            <v>A350/LF6M TRINITY</v>
          </cell>
          <cell r="C642" t="str">
            <v>31"R</v>
          </cell>
          <cell r="D642">
            <v>53725</v>
          </cell>
        </row>
        <row r="643">
          <cell r="A643">
            <v>1207717</v>
          </cell>
          <cell r="B643" t="str">
            <v>1524 CAT</v>
          </cell>
          <cell r="C643" t="str">
            <v>20"R</v>
          </cell>
          <cell r="D643">
            <v>56575</v>
          </cell>
        </row>
        <row r="644">
          <cell r="A644">
            <v>1207716</v>
          </cell>
          <cell r="B644" t="str">
            <v>42CRMO4 LIEBHERR</v>
          </cell>
          <cell r="C644" t="str">
            <v>24"R</v>
          </cell>
          <cell r="D644">
            <v>55495</v>
          </cell>
        </row>
        <row r="645">
          <cell r="A645">
            <v>1207715</v>
          </cell>
          <cell r="B645" t="str">
            <v>8620H</v>
          </cell>
          <cell r="C645" t="str">
            <v>16"R</v>
          </cell>
          <cell r="D645">
            <v>55373</v>
          </cell>
        </row>
        <row r="646">
          <cell r="A646">
            <v>1207714</v>
          </cell>
          <cell r="B646" t="str">
            <v>42CRMO4 LIEBHERR</v>
          </cell>
          <cell r="C646" t="str">
            <v>20"R</v>
          </cell>
          <cell r="D646">
            <v>59366</v>
          </cell>
        </row>
        <row r="647">
          <cell r="A647">
            <v>1207713</v>
          </cell>
          <cell r="B647" t="str">
            <v>410S</v>
          </cell>
          <cell r="C647" t="str">
            <v>49"Q</v>
          </cell>
          <cell r="D647">
            <v>55705</v>
          </cell>
        </row>
        <row r="648">
          <cell r="A648">
            <v>1207712</v>
          </cell>
          <cell r="B648">
            <v>4140</v>
          </cell>
          <cell r="C648" t="str">
            <v>24"R</v>
          </cell>
          <cell r="D648">
            <v>55095</v>
          </cell>
        </row>
        <row r="649">
          <cell r="A649">
            <v>1207711</v>
          </cell>
          <cell r="B649" t="str">
            <v>F91</v>
          </cell>
          <cell r="C649" t="str">
            <v>69"P</v>
          </cell>
          <cell r="D649">
            <v>54644</v>
          </cell>
        </row>
        <row r="650">
          <cell r="A650">
            <v>1207710</v>
          </cell>
          <cell r="B650" t="str">
            <v>EN355B</v>
          </cell>
          <cell r="C650" t="str">
            <v>24"R</v>
          </cell>
          <cell r="D650">
            <v>54564</v>
          </cell>
        </row>
        <row r="651">
          <cell r="A651">
            <v>1207709</v>
          </cell>
          <cell r="B651" t="str">
            <v>EN355B</v>
          </cell>
          <cell r="C651" t="str">
            <v>24"R</v>
          </cell>
          <cell r="D651">
            <v>53649</v>
          </cell>
        </row>
        <row r="652">
          <cell r="A652">
            <v>1207708</v>
          </cell>
          <cell r="B652" t="str">
            <v>EN355B</v>
          </cell>
          <cell r="C652" t="str">
            <v>24"R</v>
          </cell>
          <cell r="D652">
            <v>54768</v>
          </cell>
        </row>
        <row r="653">
          <cell r="A653">
            <v>1207707</v>
          </cell>
          <cell r="B653" t="str">
            <v>EN355B</v>
          </cell>
          <cell r="C653" t="str">
            <v>31"R</v>
          </cell>
          <cell r="D653">
            <v>53240</v>
          </cell>
        </row>
        <row r="654">
          <cell r="A654">
            <v>1207706</v>
          </cell>
          <cell r="B654" t="str">
            <v>EN355B</v>
          </cell>
          <cell r="C654" t="str">
            <v>31"R</v>
          </cell>
          <cell r="D654">
            <v>53703</v>
          </cell>
        </row>
        <row r="655">
          <cell r="A655">
            <v>1207705</v>
          </cell>
          <cell r="B655" t="str">
            <v>EN355B</v>
          </cell>
          <cell r="C655" t="str">
            <v>31"R</v>
          </cell>
          <cell r="D655">
            <v>53440</v>
          </cell>
        </row>
        <row r="656">
          <cell r="A656">
            <v>1207704</v>
          </cell>
          <cell r="B656" t="str">
            <v>EN355B</v>
          </cell>
          <cell r="C656" t="str">
            <v>24"R</v>
          </cell>
          <cell r="D656">
            <v>55005</v>
          </cell>
        </row>
        <row r="657">
          <cell r="A657">
            <v>1207703</v>
          </cell>
          <cell r="B657" t="str">
            <v>4130 FM</v>
          </cell>
          <cell r="C657" t="str">
            <v>69"P</v>
          </cell>
          <cell r="D657">
            <v>53148</v>
          </cell>
        </row>
        <row r="658">
          <cell r="A658">
            <v>1207702</v>
          </cell>
          <cell r="B658" t="str">
            <v>A350 LF3</v>
          </cell>
          <cell r="C658" t="str">
            <v>49"Q</v>
          </cell>
          <cell r="D658">
            <v>57833</v>
          </cell>
        </row>
        <row r="659">
          <cell r="A659">
            <v>1207701</v>
          </cell>
          <cell r="B659" t="str">
            <v>EN355B</v>
          </cell>
          <cell r="C659" t="str">
            <v>24"R</v>
          </cell>
          <cell r="D659">
            <v>54236</v>
          </cell>
        </row>
        <row r="660">
          <cell r="A660">
            <v>1207700</v>
          </cell>
          <cell r="B660">
            <v>4340</v>
          </cell>
          <cell r="C660" t="str">
            <v>49"Q</v>
          </cell>
          <cell r="D660">
            <v>57994</v>
          </cell>
        </row>
        <row r="661">
          <cell r="A661">
            <v>1207699</v>
          </cell>
          <cell r="B661">
            <v>4340</v>
          </cell>
          <cell r="C661" t="str">
            <v>31"R</v>
          </cell>
          <cell r="D661">
            <v>52310</v>
          </cell>
        </row>
        <row r="662">
          <cell r="A662">
            <v>1207698</v>
          </cell>
          <cell r="B662" t="str">
            <v>4130 FM</v>
          </cell>
          <cell r="C662" t="str">
            <v>31"R</v>
          </cell>
          <cell r="D662">
            <v>54347</v>
          </cell>
        </row>
        <row r="663">
          <cell r="A663">
            <v>1207697</v>
          </cell>
          <cell r="B663" t="str">
            <v>A105</v>
          </cell>
          <cell r="C663" t="str">
            <v>31"R</v>
          </cell>
          <cell r="D663">
            <v>48014</v>
          </cell>
        </row>
        <row r="664">
          <cell r="A664">
            <v>1207696</v>
          </cell>
          <cell r="B664">
            <v>1045</v>
          </cell>
          <cell r="C664" t="str">
            <v>52"P</v>
          </cell>
          <cell r="D664">
            <v>52761</v>
          </cell>
        </row>
        <row r="665">
          <cell r="A665">
            <v>1207695</v>
          </cell>
          <cell r="B665" t="str">
            <v>1E0621</v>
          </cell>
          <cell r="C665" t="str">
            <v>16"R</v>
          </cell>
          <cell r="D665">
            <v>53199</v>
          </cell>
        </row>
        <row r="666">
          <cell r="A666">
            <v>1207694</v>
          </cell>
          <cell r="B666" t="str">
            <v>EN355B</v>
          </cell>
          <cell r="C666" t="str">
            <v>24"R</v>
          </cell>
          <cell r="D666">
            <v>54820</v>
          </cell>
        </row>
        <row r="667">
          <cell r="A667">
            <v>1207693</v>
          </cell>
          <cell r="B667" t="str">
            <v>EN355B</v>
          </cell>
          <cell r="C667" t="str">
            <v>24"R</v>
          </cell>
          <cell r="D667">
            <v>54556</v>
          </cell>
        </row>
        <row r="668">
          <cell r="A668">
            <v>1207692</v>
          </cell>
          <cell r="B668" t="str">
            <v>EN355B</v>
          </cell>
          <cell r="C668" t="str">
            <v>24"R</v>
          </cell>
          <cell r="D668">
            <v>55585</v>
          </cell>
        </row>
        <row r="669">
          <cell r="A669">
            <v>1207691</v>
          </cell>
          <cell r="B669" t="str">
            <v>EN355B</v>
          </cell>
          <cell r="C669" t="str">
            <v>24"R</v>
          </cell>
          <cell r="D669">
            <v>55397</v>
          </cell>
        </row>
        <row r="670">
          <cell r="A670">
            <v>1207690</v>
          </cell>
          <cell r="B670">
            <v>4140</v>
          </cell>
          <cell r="C670" t="str">
            <v>69"P</v>
          </cell>
          <cell r="D670">
            <v>54046</v>
          </cell>
        </row>
        <row r="671">
          <cell r="A671">
            <v>1207689</v>
          </cell>
          <cell r="B671">
            <v>4140</v>
          </cell>
          <cell r="C671" t="str">
            <v>69"P</v>
          </cell>
          <cell r="D671">
            <v>53650</v>
          </cell>
        </row>
        <row r="672">
          <cell r="A672">
            <v>1207688</v>
          </cell>
          <cell r="B672" t="str">
            <v>42CRMO4 LIEBHERR</v>
          </cell>
          <cell r="C672" t="str">
            <v>24"R</v>
          </cell>
          <cell r="D672">
            <v>56752</v>
          </cell>
        </row>
        <row r="673">
          <cell r="A673">
            <v>1207687</v>
          </cell>
          <cell r="B673" t="str">
            <v>H13 FM</v>
          </cell>
          <cell r="C673" t="str">
            <v>49"Q</v>
          </cell>
          <cell r="D673">
            <v>58311</v>
          </cell>
        </row>
        <row r="674">
          <cell r="A674">
            <v>1207686</v>
          </cell>
          <cell r="B674" t="str">
            <v>4130 FM</v>
          </cell>
          <cell r="C674" t="str">
            <v>49"Q</v>
          </cell>
          <cell r="D674">
            <v>58183</v>
          </cell>
        </row>
        <row r="675">
          <cell r="A675">
            <v>1207685</v>
          </cell>
          <cell r="B675" t="str">
            <v>42CRMO4 LIEBHERR</v>
          </cell>
          <cell r="C675" t="str">
            <v>20"R</v>
          </cell>
          <cell r="D675">
            <v>58307</v>
          </cell>
        </row>
        <row r="676">
          <cell r="A676">
            <v>1207684</v>
          </cell>
          <cell r="B676" t="str">
            <v>8630M</v>
          </cell>
          <cell r="C676" t="str">
            <v>69"P</v>
          </cell>
          <cell r="D676">
            <v>58083</v>
          </cell>
        </row>
        <row r="677">
          <cell r="A677">
            <v>1207683</v>
          </cell>
          <cell r="B677">
            <v>1080</v>
          </cell>
          <cell r="C677" t="str">
            <v>24"R</v>
          </cell>
          <cell r="D677">
            <v>54248</v>
          </cell>
        </row>
        <row r="678">
          <cell r="A678">
            <v>1207682</v>
          </cell>
          <cell r="B678">
            <v>1080</v>
          </cell>
          <cell r="C678" t="str">
            <v>39"R</v>
          </cell>
          <cell r="D678">
            <v>51068</v>
          </cell>
        </row>
        <row r="679">
          <cell r="A679">
            <v>1207681</v>
          </cell>
          <cell r="B679" t="str">
            <v>A105</v>
          </cell>
          <cell r="C679" t="str">
            <v>49"Q</v>
          </cell>
          <cell r="D679">
            <v>57295</v>
          </cell>
        </row>
        <row r="680">
          <cell r="A680">
            <v>1207680</v>
          </cell>
          <cell r="B680" t="str">
            <v>A105</v>
          </cell>
          <cell r="C680" t="str">
            <v>24"R</v>
          </cell>
          <cell r="D680">
            <v>54817</v>
          </cell>
        </row>
        <row r="681">
          <cell r="A681">
            <v>1207679</v>
          </cell>
          <cell r="B681" t="str">
            <v>EN355B</v>
          </cell>
          <cell r="C681" t="str">
            <v>24"R</v>
          </cell>
          <cell r="D681">
            <v>54745</v>
          </cell>
        </row>
        <row r="682">
          <cell r="A682">
            <v>1207678</v>
          </cell>
          <cell r="B682" t="str">
            <v>EN355B</v>
          </cell>
          <cell r="C682" t="str">
            <v>24"R</v>
          </cell>
          <cell r="D682">
            <v>54975</v>
          </cell>
        </row>
        <row r="683">
          <cell r="A683">
            <v>1207677</v>
          </cell>
          <cell r="B683" t="str">
            <v>EN355B</v>
          </cell>
          <cell r="C683" t="str">
            <v>24"R</v>
          </cell>
          <cell r="D683">
            <v>54915</v>
          </cell>
        </row>
        <row r="684">
          <cell r="A684">
            <v>1207676</v>
          </cell>
          <cell r="B684" t="str">
            <v>A105</v>
          </cell>
          <cell r="C684" t="str">
            <v>13"R</v>
          </cell>
          <cell r="D684">
            <v>54834</v>
          </cell>
        </row>
        <row r="685">
          <cell r="A685">
            <v>1207675</v>
          </cell>
          <cell r="B685" t="str">
            <v>A105</v>
          </cell>
          <cell r="C685" t="str">
            <v>16"R</v>
          </cell>
          <cell r="D685">
            <v>54100</v>
          </cell>
        </row>
        <row r="686">
          <cell r="A686">
            <v>1207674</v>
          </cell>
          <cell r="B686">
            <v>4140</v>
          </cell>
          <cell r="C686" t="str">
            <v>16"R</v>
          </cell>
          <cell r="D686">
            <v>54103</v>
          </cell>
        </row>
        <row r="687">
          <cell r="A687">
            <v>1207673</v>
          </cell>
          <cell r="B687" t="str">
            <v>4140 MOD FM</v>
          </cell>
          <cell r="C687" t="str">
            <v>49"Q</v>
          </cell>
          <cell r="D687">
            <v>58192</v>
          </cell>
        </row>
        <row r="688">
          <cell r="A688">
            <v>1207672</v>
          </cell>
          <cell r="B688" t="str">
            <v>4140 FM DUFERCO</v>
          </cell>
          <cell r="C688" t="str">
            <v>49"Q</v>
          </cell>
          <cell r="D688">
            <v>57931</v>
          </cell>
        </row>
        <row r="689">
          <cell r="A689">
            <v>1207671</v>
          </cell>
          <cell r="B689">
            <v>4140</v>
          </cell>
          <cell r="C689" t="str">
            <v>49"Q</v>
          </cell>
          <cell r="D689">
            <v>57703</v>
          </cell>
        </row>
        <row r="690">
          <cell r="A690">
            <v>1207670</v>
          </cell>
          <cell r="B690">
            <v>4340</v>
          </cell>
          <cell r="C690" t="str">
            <v>69"P</v>
          </cell>
          <cell r="D690">
            <v>53825</v>
          </cell>
        </row>
        <row r="691">
          <cell r="A691">
            <v>1207669</v>
          </cell>
          <cell r="B691" t="str">
            <v>4340 BS</v>
          </cell>
          <cell r="C691" t="str">
            <v>69"P</v>
          </cell>
          <cell r="D691">
            <v>50383</v>
          </cell>
        </row>
        <row r="692">
          <cell r="A692">
            <v>1207668</v>
          </cell>
          <cell r="B692" t="str">
            <v>4340 BS</v>
          </cell>
          <cell r="C692" t="str">
            <v>69"P</v>
          </cell>
          <cell r="D692">
            <v>51901</v>
          </cell>
        </row>
        <row r="693">
          <cell r="A693">
            <v>1207667</v>
          </cell>
          <cell r="B693">
            <v>4130</v>
          </cell>
          <cell r="C693" t="str">
            <v>13"R</v>
          </cell>
          <cell r="D693">
            <v>59501</v>
          </cell>
        </row>
        <row r="694">
          <cell r="A694">
            <v>1207666</v>
          </cell>
          <cell r="B694" t="str">
            <v>4140 FM DUFERCO</v>
          </cell>
          <cell r="C694" t="str">
            <v>31"R</v>
          </cell>
          <cell r="D694">
            <v>52623</v>
          </cell>
        </row>
        <row r="695">
          <cell r="A695">
            <v>1207665</v>
          </cell>
          <cell r="B695">
            <v>4130</v>
          </cell>
          <cell r="C695" t="str">
            <v>31"R</v>
          </cell>
          <cell r="D695">
            <v>49540</v>
          </cell>
        </row>
        <row r="696">
          <cell r="A696">
            <v>1207664</v>
          </cell>
          <cell r="B696" t="str">
            <v>8620H</v>
          </cell>
          <cell r="C696" t="str">
            <v>13"R</v>
          </cell>
          <cell r="D696">
            <v>57095</v>
          </cell>
        </row>
        <row r="697">
          <cell r="A697">
            <v>1207663</v>
          </cell>
          <cell r="B697">
            <v>4340</v>
          </cell>
          <cell r="C697" t="str">
            <v>49"Q</v>
          </cell>
          <cell r="D697">
            <v>57747</v>
          </cell>
        </row>
        <row r="698">
          <cell r="A698">
            <v>1207662</v>
          </cell>
          <cell r="B698" t="str">
            <v>CRMOV</v>
          </cell>
          <cell r="C698" t="str">
            <v>16"R</v>
          </cell>
          <cell r="D698">
            <v>55644</v>
          </cell>
        </row>
        <row r="699">
          <cell r="A699">
            <v>1207661</v>
          </cell>
          <cell r="B699" t="str">
            <v>LF2L</v>
          </cell>
          <cell r="C699" t="str">
            <v>16"R</v>
          </cell>
          <cell r="D699">
            <v>56064</v>
          </cell>
        </row>
        <row r="700">
          <cell r="A700">
            <v>1207660</v>
          </cell>
          <cell r="B700" t="str">
            <v>EN355B</v>
          </cell>
          <cell r="C700" t="str">
            <v>24"R</v>
          </cell>
          <cell r="D700">
            <v>54862</v>
          </cell>
        </row>
        <row r="701">
          <cell r="A701">
            <v>1207659</v>
          </cell>
          <cell r="B701" t="str">
            <v>1E0621</v>
          </cell>
          <cell r="C701" t="str">
            <v>20"R</v>
          </cell>
          <cell r="D701">
            <v>57258</v>
          </cell>
        </row>
        <row r="702">
          <cell r="A702">
            <v>1207658</v>
          </cell>
          <cell r="B702" t="str">
            <v>1020 MOD</v>
          </cell>
          <cell r="C702" t="str">
            <v>20"R</v>
          </cell>
          <cell r="D702">
            <v>57919</v>
          </cell>
        </row>
        <row r="703">
          <cell r="A703">
            <v>1207657</v>
          </cell>
          <cell r="B703" t="str">
            <v>EN355B</v>
          </cell>
          <cell r="C703" t="str">
            <v>24"R</v>
          </cell>
          <cell r="D703">
            <v>55445</v>
          </cell>
        </row>
        <row r="704">
          <cell r="A704">
            <v>1207656</v>
          </cell>
          <cell r="B704" t="str">
            <v>EN355B</v>
          </cell>
          <cell r="C704" t="str">
            <v>24"R</v>
          </cell>
          <cell r="D704">
            <v>53545</v>
          </cell>
        </row>
        <row r="705">
          <cell r="A705">
            <v>1207655</v>
          </cell>
          <cell r="B705" t="str">
            <v>A105</v>
          </cell>
          <cell r="C705" t="str">
            <v>52"P</v>
          </cell>
          <cell r="D705">
            <v>52817</v>
          </cell>
        </row>
        <row r="706">
          <cell r="A706">
            <v>1207654</v>
          </cell>
          <cell r="B706" t="str">
            <v>F70-1</v>
          </cell>
          <cell r="C706" t="str">
            <v>69"P</v>
          </cell>
          <cell r="D706">
            <v>52773</v>
          </cell>
        </row>
        <row r="707">
          <cell r="A707">
            <v>1207653</v>
          </cell>
          <cell r="B707" t="str">
            <v>F70</v>
          </cell>
          <cell r="C707" t="str">
            <v>69"P</v>
          </cell>
          <cell r="D707">
            <v>52475</v>
          </cell>
        </row>
        <row r="708">
          <cell r="A708">
            <v>1207652</v>
          </cell>
          <cell r="B708" t="str">
            <v>CRMOV</v>
          </cell>
          <cell r="C708" t="str">
            <v>31"R</v>
          </cell>
          <cell r="D708">
            <v>53925</v>
          </cell>
        </row>
        <row r="709">
          <cell r="A709">
            <v>1207651</v>
          </cell>
          <cell r="B709" t="str">
            <v>42CRMO4 LIEBHERR</v>
          </cell>
          <cell r="C709" t="str">
            <v>24"R</v>
          </cell>
          <cell r="D709">
            <v>55516</v>
          </cell>
        </row>
        <row r="710">
          <cell r="A710">
            <v>1207650</v>
          </cell>
          <cell r="B710" t="str">
            <v>42CRMO4 LIEBHERR</v>
          </cell>
          <cell r="C710" t="str">
            <v>24"R</v>
          </cell>
          <cell r="D710">
            <v>53364</v>
          </cell>
        </row>
        <row r="711">
          <cell r="A711">
            <v>1207649</v>
          </cell>
          <cell r="B711" t="str">
            <v>42CRMO4 LIEBHERR</v>
          </cell>
          <cell r="C711" t="str">
            <v>24"R</v>
          </cell>
          <cell r="D711">
            <v>56096</v>
          </cell>
        </row>
        <row r="712">
          <cell r="A712">
            <v>1207648</v>
          </cell>
          <cell r="B712">
            <v>4140</v>
          </cell>
          <cell r="C712" t="str">
            <v>52"P</v>
          </cell>
          <cell r="D712">
            <v>55129</v>
          </cell>
        </row>
        <row r="713">
          <cell r="A713">
            <v>1207647</v>
          </cell>
          <cell r="B713" t="str">
            <v>410S</v>
          </cell>
          <cell r="C713" t="str">
            <v>49"Q</v>
          </cell>
          <cell r="D713">
            <v>49380</v>
          </cell>
        </row>
        <row r="714">
          <cell r="A714">
            <v>1207646</v>
          </cell>
          <cell r="B714" t="str">
            <v>A350/LF6M TRINITY</v>
          </cell>
          <cell r="C714" t="str">
            <v>24"R</v>
          </cell>
          <cell r="D714">
            <v>54468</v>
          </cell>
        </row>
        <row r="715">
          <cell r="A715">
            <v>1207645</v>
          </cell>
          <cell r="B715" t="str">
            <v>EN355B</v>
          </cell>
          <cell r="C715" t="str">
            <v>31"R</v>
          </cell>
          <cell r="D715">
            <v>52064</v>
          </cell>
        </row>
        <row r="716">
          <cell r="A716">
            <v>1207644</v>
          </cell>
          <cell r="B716" t="str">
            <v>EN355B</v>
          </cell>
          <cell r="C716" t="str">
            <v>31"R</v>
          </cell>
          <cell r="D716">
            <v>54231</v>
          </cell>
        </row>
        <row r="717">
          <cell r="A717">
            <v>1207643</v>
          </cell>
          <cell r="B717">
            <v>4130</v>
          </cell>
          <cell r="C717" t="str">
            <v>52"P</v>
          </cell>
          <cell r="D717">
            <v>53575</v>
          </cell>
        </row>
        <row r="718">
          <cell r="A718">
            <v>1207642</v>
          </cell>
          <cell r="B718">
            <v>4130</v>
          </cell>
          <cell r="C718" t="str">
            <v>31"R</v>
          </cell>
          <cell r="D718">
            <v>53751</v>
          </cell>
        </row>
        <row r="719">
          <cell r="A719">
            <v>1207641</v>
          </cell>
          <cell r="B719" t="str">
            <v>42CRMO4 LIEBHERR</v>
          </cell>
          <cell r="C719" t="str">
            <v>24"R</v>
          </cell>
          <cell r="D719">
            <v>54761</v>
          </cell>
        </row>
        <row r="720">
          <cell r="A720">
            <v>1207640</v>
          </cell>
          <cell r="B720" t="str">
            <v>42CRMO4 LIEBHERR</v>
          </cell>
          <cell r="C720" t="str">
            <v>24"R</v>
          </cell>
          <cell r="D720">
            <v>55069</v>
          </cell>
        </row>
        <row r="721">
          <cell r="A721">
            <v>1207639</v>
          </cell>
          <cell r="B721" t="str">
            <v>42CRMO4 LIEBHERR</v>
          </cell>
          <cell r="C721" t="str">
            <v>24"R</v>
          </cell>
          <cell r="D721">
            <v>53677</v>
          </cell>
        </row>
        <row r="722">
          <cell r="A722">
            <v>1207638</v>
          </cell>
          <cell r="B722" t="str">
            <v>42CRMO4 LIEBHERR</v>
          </cell>
          <cell r="C722" t="str">
            <v>24"R</v>
          </cell>
          <cell r="D722">
            <v>56635</v>
          </cell>
        </row>
        <row r="723">
          <cell r="A723">
            <v>1207637</v>
          </cell>
          <cell r="B723" t="str">
            <v>4140 FM DUFERCO</v>
          </cell>
          <cell r="C723" t="str">
            <v>49"Q</v>
          </cell>
          <cell r="D723">
            <v>57829</v>
          </cell>
        </row>
        <row r="724">
          <cell r="A724">
            <v>1207636</v>
          </cell>
          <cell r="B724" t="str">
            <v>4140 FM DUFERCO</v>
          </cell>
          <cell r="C724" t="str">
            <v>49"Q</v>
          </cell>
          <cell r="D724">
            <v>58197</v>
          </cell>
        </row>
        <row r="725">
          <cell r="A725">
            <v>1207635</v>
          </cell>
          <cell r="B725" t="str">
            <v>4140 FM DUFERCO</v>
          </cell>
          <cell r="C725" t="str">
            <v>49"Q</v>
          </cell>
          <cell r="D725">
            <v>57605</v>
          </cell>
        </row>
        <row r="726">
          <cell r="A726">
            <v>1207634</v>
          </cell>
          <cell r="B726" t="str">
            <v>EN355B</v>
          </cell>
          <cell r="C726" t="str">
            <v>24"R</v>
          </cell>
          <cell r="D726">
            <v>55363</v>
          </cell>
        </row>
        <row r="727">
          <cell r="A727">
            <v>1207633</v>
          </cell>
          <cell r="B727" t="str">
            <v>A105</v>
          </cell>
          <cell r="C727" t="str">
            <v>63"P</v>
          </cell>
          <cell r="D727">
            <v>52206</v>
          </cell>
        </row>
        <row r="728">
          <cell r="A728">
            <v>1207632</v>
          </cell>
          <cell r="B728" t="str">
            <v>A707M3W T</v>
          </cell>
          <cell r="C728" t="str">
            <v>52"P</v>
          </cell>
          <cell r="D728">
            <v>53543</v>
          </cell>
        </row>
        <row r="729">
          <cell r="A729">
            <v>1207631</v>
          </cell>
          <cell r="B729" t="str">
            <v>EN355B</v>
          </cell>
          <cell r="C729" t="str">
            <v>24"R</v>
          </cell>
          <cell r="D729">
            <v>55674</v>
          </cell>
        </row>
        <row r="730">
          <cell r="A730">
            <v>1207630</v>
          </cell>
          <cell r="B730" t="str">
            <v>EN355B</v>
          </cell>
          <cell r="C730" t="str">
            <v>31"R</v>
          </cell>
          <cell r="D730">
            <v>54127</v>
          </cell>
        </row>
        <row r="731">
          <cell r="A731">
            <v>1207629</v>
          </cell>
          <cell r="B731" t="str">
            <v>EN355B</v>
          </cell>
          <cell r="C731" t="str">
            <v>24"R</v>
          </cell>
          <cell r="D731">
            <v>55212</v>
          </cell>
        </row>
        <row r="732">
          <cell r="A732">
            <v>1207628</v>
          </cell>
          <cell r="B732" t="str">
            <v>EN355B</v>
          </cell>
          <cell r="C732" t="str">
            <v>24"R</v>
          </cell>
          <cell r="D732">
            <v>55569</v>
          </cell>
        </row>
        <row r="733">
          <cell r="A733">
            <v>1207627</v>
          </cell>
          <cell r="B733" t="str">
            <v>4340 FM</v>
          </cell>
          <cell r="C733" t="str">
            <v>49"Q</v>
          </cell>
          <cell r="D733">
            <v>58712</v>
          </cell>
        </row>
        <row r="734">
          <cell r="A734">
            <v>1207626</v>
          </cell>
          <cell r="B734">
            <v>4340</v>
          </cell>
          <cell r="C734" t="str">
            <v>49"Q</v>
          </cell>
          <cell r="D734">
            <v>53388</v>
          </cell>
        </row>
        <row r="735">
          <cell r="A735">
            <v>1207625</v>
          </cell>
          <cell r="B735" t="str">
            <v>F70</v>
          </cell>
          <cell r="C735" t="str">
            <v>69"P</v>
          </cell>
          <cell r="D735">
            <v>52990</v>
          </cell>
        </row>
        <row r="736">
          <cell r="A736">
            <v>1207624</v>
          </cell>
          <cell r="B736" t="str">
            <v>4140 FM DUFERCO</v>
          </cell>
          <cell r="C736" t="str">
            <v>49"Q</v>
          </cell>
          <cell r="D736">
            <v>58013</v>
          </cell>
        </row>
        <row r="737">
          <cell r="A737">
            <v>1207623</v>
          </cell>
          <cell r="B737" t="str">
            <v>F22 SFC1-2</v>
          </cell>
          <cell r="C737" t="str">
            <v>69"P</v>
          </cell>
          <cell r="D737">
            <v>53179</v>
          </cell>
        </row>
        <row r="738">
          <cell r="A738">
            <v>1207622</v>
          </cell>
          <cell r="B738" t="str">
            <v>A350/LF6M TRINITY</v>
          </cell>
          <cell r="C738" t="str">
            <v>31"R</v>
          </cell>
          <cell r="D738">
            <v>51654</v>
          </cell>
        </row>
        <row r="739">
          <cell r="A739">
            <v>1207621</v>
          </cell>
          <cell r="B739" t="str">
            <v>EN355B</v>
          </cell>
          <cell r="C739" t="str">
            <v>24"R</v>
          </cell>
          <cell r="D739">
            <v>54858</v>
          </cell>
        </row>
        <row r="740">
          <cell r="A740">
            <v>1207620</v>
          </cell>
          <cell r="B740" t="str">
            <v>EN355B</v>
          </cell>
          <cell r="C740" t="str">
            <v>24"R</v>
          </cell>
          <cell r="D740">
            <v>54997</v>
          </cell>
        </row>
        <row r="741">
          <cell r="A741">
            <v>1207619</v>
          </cell>
          <cell r="B741" t="str">
            <v>A105</v>
          </cell>
          <cell r="C741" t="str">
            <v>20"R</v>
          </cell>
          <cell r="D741">
            <v>57945</v>
          </cell>
        </row>
        <row r="742">
          <cell r="A742">
            <v>1207618</v>
          </cell>
          <cell r="B742">
            <v>1020</v>
          </cell>
          <cell r="C742" t="str">
            <v>13"R</v>
          </cell>
          <cell r="D742">
            <v>57830</v>
          </cell>
        </row>
        <row r="743">
          <cell r="A743">
            <v>1207617</v>
          </cell>
          <cell r="B743" t="str">
            <v>A105</v>
          </cell>
          <cell r="C743" t="str">
            <v>13"R</v>
          </cell>
          <cell r="D743">
            <v>55498</v>
          </cell>
        </row>
        <row r="744">
          <cell r="A744">
            <v>1207616</v>
          </cell>
          <cell r="B744" t="str">
            <v>1E0621</v>
          </cell>
          <cell r="C744" t="str">
            <v>16"R</v>
          </cell>
          <cell r="D744">
            <v>53891</v>
          </cell>
        </row>
        <row r="745">
          <cell r="A745">
            <v>1207615</v>
          </cell>
          <cell r="B745">
            <v>4140</v>
          </cell>
          <cell r="C745" t="str">
            <v>31"R</v>
          </cell>
          <cell r="D745">
            <v>53770</v>
          </cell>
        </row>
        <row r="746">
          <cell r="A746">
            <v>1207614</v>
          </cell>
          <cell r="B746" t="str">
            <v>4140 FM DUFERCO</v>
          </cell>
          <cell r="C746" t="str">
            <v>49"Q</v>
          </cell>
          <cell r="D746">
            <v>56078</v>
          </cell>
        </row>
        <row r="747">
          <cell r="A747">
            <v>1207613</v>
          </cell>
          <cell r="B747" t="str">
            <v>LF2H</v>
          </cell>
          <cell r="C747" t="str">
            <v>20"R</v>
          </cell>
          <cell r="D747">
            <v>60591</v>
          </cell>
        </row>
        <row r="748">
          <cell r="A748">
            <v>1207612</v>
          </cell>
          <cell r="B748" t="str">
            <v>EN355B</v>
          </cell>
          <cell r="C748" t="str">
            <v>31"R</v>
          </cell>
          <cell r="D748">
            <v>53306</v>
          </cell>
        </row>
        <row r="749">
          <cell r="A749">
            <v>1207611</v>
          </cell>
          <cell r="B749" t="str">
            <v>4140 FM DUFERCO</v>
          </cell>
          <cell r="C749" t="str">
            <v>49"Q</v>
          </cell>
          <cell r="D749">
            <v>58464</v>
          </cell>
        </row>
        <row r="750">
          <cell r="A750">
            <v>1207610</v>
          </cell>
          <cell r="B750" t="str">
            <v>4140 FM DUFERCO</v>
          </cell>
          <cell r="C750" t="str">
            <v>49"Q</v>
          </cell>
          <cell r="D750">
            <v>57637</v>
          </cell>
        </row>
        <row r="751">
          <cell r="A751">
            <v>1207609</v>
          </cell>
          <cell r="B751" t="str">
            <v>EN355B</v>
          </cell>
          <cell r="C751" t="str">
            <v>24"R</v>
          </cell>
          <cell r="D751">
            <v>54775</v>
          </cell>
        </row>
        <row r="752">
          <cell r="A752">
            <v>1207608</v>
          </cell>
          <cell r="B752" t="str">
            <v>EN355B</v>
          </cell>
          <cell r="C752" t="str">
            <v>24"R</v>
          </cell>
          <cell r="D752">
            <v>54168</v>
          </cell>
        </row>
        <row r="753">
          <cell r="A753">
            <v>1207607</v>
          </cell>
          <cell r="B753" t="str">
            <v>A105</v>
          </cell>
          <cell r="C753" t="str">
            <v>39"R</v>
          </cell>
          <cell r="D753">
            <v>49801</v>
          </cell>
        </row>
        <row r="754">
          <cell r="A754">
            <v>1207606</v>
          </cell>
          <cell r="B754" t="str">
            <v>LF6</v>
          </cell>
          <cell r="C754" t="str">
            <v>69"P</v>
          </cell>
          <cell r="D754">
            <v>52353</v>
          </cell>
        </row>
        <row r="755">
          <cell r="A755">
            <v>1207605</v>
          </cell>
          <cell r="B755" t="str">
            <v>EN355B</v>
          </cell>
          <cell r="C755" t="str">
            <v>31"R</v>
          </cell>
          <cell r="D755">
            <v>53499</v>
          </cell>
        </row>
        <row r="756">
          <cell r="A756">
            <v>1207604</v>
          </cell>
          <cell r="B756" t="str">
            <v>EN355B</v>
          </cell>
          <cell r="C756" t="str">
            <v>31"R</v>
          </cell>
          <cell r="D756">
            <v>53080</v>
          </cell>
        </row>
        <row r="757">
          <cell r="A757">
            <v>1207603</v>
          </cell>
          <cell r="B757" t="str">
            <v>4340 FM</v>
          </cell>
          <cell r="C757" t="str">
            <v>49"Q</v>
          </cell>
          <cell r="D757">
            <v>56848</v>
          </cell>
        </row>
        <row r="758">
          <cell r="A758">
            <v>1207602</v>
          </cell>
          <cell r="B758">
            <v>4340</v>
          </cell>
          <cell r="C758" t="str">
            <v>52"P</v>
          </cell>
          <cell r="D758">
            <v>52979</v>
          </cell>
        </row>
        <row r="759">
          <cell r="A759">
            <v>1207601</v>
          </cell>
          <cell r="B759" t="str">
            <v>H13 FM</v>
          </cell>
          <cell r="C759" t="str">
            <v>69"P</v>
          </cell>
          <cell r="D759">
            <v>55439</v>
          </cell>
        </row>
        <row r="760">
          <cell r="A760">
            <v>1207600</v>
          </cell>
          <cell r="B760" t="str">
            <v>4140 FM DUFERCO</v>
          </cell>
          <cell r="C760" t="str">
            <v>31"R</v>
          </cell>
          <cell r="D760">
            <v>53696</v>
          </cell>
        </row>
        <row r="761">
          <cell r="A761">
            <v>1207599</v>
          </cell>
          <cell r="B761" t="str">
            <v>4140 FM DUFERCO</v>
          </cell>
          <cell r="C761" t="str">
            <v>31"R</v>
          </cell>
          <cell r="D761">
            <v>52054</v>
          </cell>
        </row>
        <row r="762">
          <cell r="A762">
            <v>1207598</v>
          </cell>
          <cell r="B762" t="str">
            <v>42CRMO4 LIEBHERR</v>
          </cell>
          <cell r="C762" t="str">
            <v>24"R</v>
          </cell>
          <cell r="D762">
            <v>56013</v>
          </cell>
        </row>
        <row r="763">
          <cell r="A763">
            <v>1207597</v>
          </cell>
          <cell r="B763" t="str">
            <v>42CRMO4 LIEBHERR</v>
          </cell>
          <cell r="C763" t="str">
            <v>24"R</v>
          </cell>
          <cell r="D763">
            <v>54223</v>
          </cell>
        </row>
        <row r="764">
          <cell r="A764">
            <v>1207596</v>
          </cell>
          <cell r="B764" t="str">
            <v>42CRMO4 LIEBHERR</v>
          </cell>
          <cell r="C764" t="str">
            <v>24"R</v>
          </cell>
          <cell r="D764">
            <v>54404</v>
          </cell>
        </row>
        <row r="765">
          <cell r="A765">
            <v>1207595</v>
          </cell>
          <cell r="B765" t="str">
            <v>42CRMO4 LIEBHERR</v>
          </cell>
          <cell r="C765" t="str">
            <v>24"R</v>
          </cell>
          <cell r="D765">
            <v>54520</v>
          </cell>
        </row>
        <row r="766">
          <cell r="A766">
            <v>1207594</v>
          </cell>
          <cell r="B766" t="str">
            <v>4130 FM</v>
          </cell>
          <cell r="C766" t="str">
            <v>49"Q</v>
          </cell>
          <cell r="D766">
            <v>57867</v>
          </cell>
        </row>
        <row r="767">
          <cell r="A767">
            <v>1207593</v>
          </cell>
          <cell r="B767" t="str">
            <v>4140 FM DUFERCO</v>
          </cell>
          <cell r="C767" t="str">
            <v>31"R</v>
          </cell>
          <cell r="D767">
            <v>52782</v>
          </cell>
        </row>
        <row r="768">
          <cell r="A768">
            <v>1207592</v>
          </cell>
          <cell r="B768" t="str">
            <v>1045 FM</v>
          </cell>
          <cell r="C768" t="str">
            <v>49"Q</v>
          </cell>
          <cell r="D768">
            <v>57787</v>
          </cell>
        </row>
        <row r="769">
          <cell r="A769">
            <v>1207591</v>
          </cell>
          <cell r="B769">
            <v>1045</v>
          </cell>
          <cell r="C769" t="str">
            <v>49"Q</v>
          </cell>
          <cell r="D769">
            <v>58046</v>
          </cell>
        </row>
        <row r="770">
          <cell r="A770">
            <v>1207590</v>
          </cell>
          <cell r="B770" t="str">
            <v>1018 FM</v>
          </cell>
          <cell r="C770" t="str">
            <v>31"R</v>
          </cell>
          <cell r="D770">
            <v>52956</v>
          </cell>
        </row>
        <row r="771">
          <cell r="A771">
            <v>1207589</v>
          </cell>
          <cell r="B771" t="str">
            <v>EN355B</v>
          </cell>
          <cell r="C771" t="str">
            <v>24"R</v>
          </cell>
          <cell r="D771">
            <v>55307</v>
          </cell>
        </row>
        <row r="772">
          <cell r="A772">
            <v>1207588</v>
          </cell>
          <cell r="B772" t="str">
            <v>EN355B</v>
          </cell>
          <cell r="C772" t="str">
            <v>24"R</v>
          </cell>
          <cell r="D772">
            <v>54607</v>
          </cell>
        </row>
        <row r="773">
          <cell r="A773">
            <v>1207587</v>
          </cell>
          <cell r="B773" t="str">
            <v>EN355B</v>
          </cell>
          <cell r="C773" t="str">
            <v>24"R</v>
          </cell>
          <cell r="D773">
            <v>54936</v>
          </cell>
        </row>
        <row r="774">
          <cell r="A774">
            <v>1207586</v>
          </cell>
          <cell r="B774" t="str">
            <v>EN355B</v>
          </cell>
          <cell r="C774" t="str">
            <v>31"R</v>
          </cell>
          <cell r="D774">
            <v>53976</v>
          </cell>
        </row>
        <row r="775">
          <cell r="A775">
            <v>1207585</v>
          </cell>
          <cell r="B775" t="str">
            <v>EN355B</v>
          </cell>
          <cell r="C775" t="str">
            <v>31"R</v>
          </cell>
          <cell r="D775">
            <v>53984</v>
          </cell>
        </row>
        <row r="776">
          <cell r="A776">
            <v>1207584</v>
          </cell>
          <cell r="B776" t="str">
            <v>EN355B</v>
          </cell>
          <cell r="C776" t="str">
            <v>31"R</v>
          </cell>
          <cell r="D776">
            <v>54182</v>
          </cell>
        </row>
        <row r="777">
          <cell r="A777">
            <v>1207583</v>
          </cell>
          <cell r="B777" t="str">
            <v>1045 FM</v>
          </cell>
          <cell r="C777" t="str">
            <v>69"P</v>
          </cell>
          <cell r="D777">
            <v>52844</v>
          </cell>
        </row>
        <row r="778">
          <cell r="A778">
            <v>1207582</v>
          </cell>
          <cell r="B778" t="str">
            <v>1045 FM</v>
          </cell>
          <cell r="C778" t="str">
            <v>49"Q</v>
          </cell>
          <cell r="D778">
            <v>58304</v>
          </cell>
        </row>
        <row r="779">
          <cell r="A779">
            <v>1207581</v>
          </cell>
          <cell r="B779" t="str">
            <v>1018 FM</v>
          </cell>
          <cell r="C779" t="str">
            <v>49"Q</v>
          </cell>
          <cell r="D779">
            <v>58660</v>
          </cell>
        </row>
        <row r="780">
          <cell r="A780">
            <v>1207580</v>
          </cell>
          <cell r="B780" t="str">
            <v>1018 FM</v>
          </cell>
          <cell r="C780" t="str">
            <v>49"Q</v>
          </cell>
          <cell r="D780">
            <v>58892</v>
          </cell>
        </row>
        <row r="781">
          <cell r="A781">
            <v>1207579</v>
          </cell>
          <cell r="B781" t="str">
            <v>4140 FM DUFERCO</v>
          </cell>
          <cell r="C781" t="str">
            <v>69"P</v>
          </cell>
          <cell r="D781">
            <v>52583</v>
          </cell>
        </row>
        <row r="782">
          <cell r="A782">
            <v>1207578</v>
          </cell>
          <cell r="B782" t="str">
            <v>4140 FM DUFERCO</v>
          </cell>
          <cell r="C782" t="str">
            <v>31"R</v>
          </cell>
          <cell r="D782">
            <v>52575</v>
          </cell>
        </row>
        <row r="783">
          <cell r="A783">
            <v>1207577</v>
          </cell>
          <cell r="B783" t="str">
            <v>4140 FM DUFERCO</v>
          </cell>
          <cell r="C783" t="str">
            <v>31"R</v>
          </cell>
          <cell r="D783">
            <v>53012</v>
          </cell>
        </row>
        <row r="784">
          <cell r="A784">
            <v>1207576</v>
          </cell>
          <cell r="B784" t="str">
            <v>EN355B</v>
          </cell>
          <cell r="C784" t="str">
            <v>24"R</v>
          </cell>
          <cell r="D784">
            <v>48637</v>
          </cell>
        </row>
        <row r="785">
          <cell r="A785">
            <v>1207575</v>
          </cell>
          <cell r="B785" t="str">
            <v>EN355B</v>
          </cell>
          <cell r="C785" t="str">
            <v>31"R</v>
          </cell>
          <cell r="D785">
            <v>53746</v>
          </cell>
        </row>
        <row r="786">
          <cell r="A786">
            <v>1207574</v>
          </cell>
          <cell r="B786" t="str">
            <v>A105</v>
          </cell>
          <cell r="C786" t="str">
            <v>16"R</v>
          </cell>
          <cell r="D786">
            <v>53589</v>
          </cell>
        </row>
        <row r="787">
          <cell r="A787">
            <v>1207573</v>
          </cell>
          <cell r="B787" t="str">
            <v>EN355B</v>
          </cell>
          <cell r="C787" t="str">
            <v>20"R</v>
          </cell>
          <cell r="D787">
            <v>57994</v>
          </cell>
        </row>
        <row r="788">
          <cell r="A788">
            <v>1207572</v>
          </cell>
          <cell r="B788">
            <v>1045</v>
          </cell>
          <cell r="C788" t="str">
            <v>52"P</v>
          </cell>
          <cell r="D788">
            <v>53095</v>
          </cell>
        </row>
        <row r="789">
          <cell r="A789">
            <v>1207571</v>
          </cell>
          <cell r="B789" t="str">
            <v>A105</v>
          </cell>
          <cell r="C789" t="str">
            <v>39"R</v>
          </cell>
          <cell r="D789">
            <v>50932</v>
          </cell>
        </row>
        <row r="790">
          <cell r="A790">
            <v>1207570</v>
          </cell>
          <cell r="B790" t="str">
            <v>A707M3W T</v>
          </cell>
          <cell r="C790" t="str">
            <v>52"P</v>
          </cell>
          <cell r="D790">
            <v>53491</v>
          </cell>
        </row>
        <row r="791">
          <cell r="A791">
            <v>1207569</v>
          </cell>
          <cell r="B791" t="str">
            <v>EN355B</v>
          </cell>
          <cell r="C791" t="str">
            <v>24"R</v>
          </cell>
          <cell r="D791">
            <v>54685</v>
          </cell>
        </row>
        <row r="792">
          <cell r="A792">
            <v>1207568</v>
          </cell>
          <cell r="B792" t="str">
            <v>EN355B</v>
          </cell>
          <cell r="C792" t="str">
            <v>20"R</v>
          </cell>
          <cell r="D792">
            <v>57346</v>
          </cell>
        </row>
        <row r="793">
          <cell r="A793">
            <v>1207567</v>
          </cell>
          <cell r="B793" t="str">
            <v>EN355B</v>
          </cell>
          <cell r="C793" t="str">
            <v>24"R</v>
          </cell>
          <cell r="D793">
            <v>54926</v>
          </cell>
        </row>
        <row r="794">
          <cell r="A794">
            <v>1207566</v>
          </cell>
          <cell r="B794">
            <v>4130</v>
          </cell>
          <cell r="C794" t="str">
            <v>49"Q</v>
          </cell>
          <cell r="D794">
            <v>57587</v>
          </cell>
        </row>
        <row r="795">
          <cell r="A795">
            <v>1207565</v>
          </cell>
          <cell r="B795" t="str">
            <v>E8630M</v>
          </cell>
          <cell r="C795" t="str">
            <v>20"R</v>
          </cell>
          <cell r="D795">
            <v>58969</v>
          </cell>
        </row>
        <row r="796">
          <cell r="A796">
            <v>1207564</v>
          </cell>
          <cell r="B796" t="str">
            <v>4340 FM</v>
          </cell>
          <cell r="C796" t="str">
            <v>31"R</v>
          </cell>
          <cell r="D796">
            <v>52489</v>
          </cell>
        </row>
        <row r="797">
          <cell r="A797">
            <v>1207563</v>
          </cell>
          <cell r="B797" t="str">
            <v>4340 FM</v>
          </cell>
          <cell r="C797" t="str">
            <v>31"R</v>
          </cell>
          <cell r="D797">
            <v>52228</v>
          </cell>
        </row>
        <row r="798">
          <cell r="A798">
            <v>1207562</v>
          </cell>
          <cell r="B798" t="str">
            <v>F6NM</v>
          </cell>
          <cell r="C798" t="str">
            <v>49"Q</v>
          </cell>
          <cell r="D798">
            <v>55138</v>
          </cell>
        </row>
        <row r="799">
          <cell r="A799">
            <v>1207561</v>
          </cell>
          <cell r="B799" t="str">
            <v>H13 FM</v>
          </cell>
          <cell r="C799" t="str">
            <v>24"Q</v>
          </cell>
          <cell r="D799">
            <v>55446</v>
          </cell>
        </row>
        <row r="800">
          <cell r="A800">
            <v>1207560</v>
          </cell>
          <cell r="B800" t="str">
            <v>1018 FM</v>
          </cell>
          <cell r="C800" t="str">
            <v>49"Q</v>
          </cell>
          <cell r="D800">
            <v>58444</v>
          </cell>
        </row>
        <row r="801">
          <cell r="A801">
            <v>1207559</v>
          </cell>
          <cell r="B801" t="str">
            <v>A350/LF6M TRINITY</v>
          </cell>
          <cell r="C801" t="str">
            <v>20"R</v>
          </cell>
          <cell r="D801">
            <v>57758</v>
          </cell>
        </row>
        <row r="802">
          <cell r="A802">
            <v>1207558</v>
          </cell>
          <cell r="B802" t="str">
            <v>A350/LF6M TRINITY</v>
          </cell>
          <cell r="C802" t="str">
            <v>24"R</v>
          </cell>
          <cell r="D802">
            <v>55227</v>
          </cell>
        </row>
        <row r="803">
          <cell r="A803">
            <v>1207557</v>
          </cell>
          <cell r="B803" t="str">
            <v>1018 FM</v>
          </cell>
          <cell r="C803" t="str">
            <v>31"R</v>
          </cell>
          <cell r="D803">
            <v>54098</v>
          </cell>
        </row>
        <row r="804">
          <cell r="A804">
            <v>1207556</v>
          </cell>
          <cell r="B804" t="str">
            <v>1018 FM</v>
          </cell>
          <cell r="C804" t="str">
            <v>31"R</v>
          </cell>
          <cell r="D804">
            <v>53788</v>
          </cell>
        </row>
        <row r="805">
          <cell r="A805">
            <v>1207555</v>
          </cell>
          <cell r="B805" t="str">
            <v>A350/LF6M TRINITY</v>
          </cell>
          <cell r="C805" t="str">
            <v>31"R</v>
          </cell>
          <cell r="D805">
            <v>53461</v>
          </cell>
        </row>
        <row r="806">
          <cell r="A806">
            <v>1207554</v>
          </cell>
          <cell r="B806" t="str">
            <v>4340 BS</v>
          </cell>
          <cell r="C806" t="str">
            <v>49"Q</v>
          </cell>
        </row>
        <row r="807">
          <cell r="A807">
            <v>1207553</v>
          </cell>
          <cell r="B807" t="str">
            <v>4340 BS</v>
          </cell>
          <cell r="C807" t="str">
            <v>49"Q</v>
          </cell>
          <cell r="D807">
            <v>58927</v>
          </cell>
        </row>
        <row r="808">
          <cell r="A808">
            <v>1207552</v>
          </cell>
          <cell r="B808" t="str">
            <v>4340 FM</v>
          </cell>
          <cell r="C808" t="str">
            <v>31"R</v>
          </cell>
          <cell r="D808">
            <v>54036</v>
          </cell>
        </row>
        <row r="809">
          <cell r="A809">
            <v>1207551</v>
          </cell>
          <cell r="B809" t="str">
            <v>4340 FM</v>
          </cell>
          <cell r="C809" t="str">
            <v>31"R</v>
          </cell>
          <cell r="D809">
            <v>54978</v>
          </cell>
        </row>
        <row r="810">
          <cell r="A810">
            <v>1207550</v>
          </cell>
          <cell r="B810" t="str">
            <v>4330V FM</v>
          </cell>
          <cell r="C810" t="str">
            <v>49"Q</v>
          </cell>
          <cell r="D810">
            <v>54917</v>
          </cell>
        </row>
        <row r="811">
          <cell r="A811">
            <v>1207549</v>
          </cell>
          <cell r="B811" t="str">
            <v>H13 FM PREM</v>
          </cell>
          <cell r="C811" t="str">
            <v>24"Q</v>
          </cell>
          <cell r="D811">
            <v>52104</v>
          </cell>
        </row>
        <row r="812">
          <cell r="A812">
            <v>1207548</v>
          </cell>
          <cell r="B812">
            <v>4130</v>
          </cell>
          <cell r="C812" t="str">
            <v>16"R</v>
          </cell>
          <cell r="D812">
            <v>55510</v>
          </cell>
        </row>
        <row r="813">
          <cell r="A813">
            <v>1207547</v>
          </cell>
          <cell r="B813">
            <v>4140</v>
          </cell>
          <cell r="C813" t="str">
            <v>24"R</v>
          </cell>
          <cell r="D813">
            <v>56482</v>
          </cell>
        </row>
        <row r="814">
          <cell r="A814">
            <v>1207546</v>
          </cell>
          <cell r="B814">
            <v>4140</v>
          </cell>
          <cell r="C814" t="str">
            <v>13"R</v>
          </cell>
          <cell r="D814">
            <v>55527</v>
          </cell>
        </row>
        <row r="815">
          <cell r="A815">
            <v>1207545</v>
          </cell>
          <cell r="B815" t="str">
            <v>4130 FM</v>
          </cell>
          <cell r="C815" t="str">
            <v>49"Q</v>
          </cell>
          <cell r="D815">
            <v>59088</v>
          </cell>
        </row>
        <row r="816">
          <cell r="A816">
            <v>1207544</v>
          </cell>
          <cell r="B816" t="str">
            <v>4140 MOD FM</v>
          </cell>
          <cell r="C816" t="str">
            <v>49"Q</v>
          </cell>
        </row>
        <row r="817">
          <cell r="A817">
            <v>1207543</v>
          </cell>
          <cell r="B817">
            <v>4140</v>
          </cell>
          <cell r="C817" t="str">
            <v>69"P</v>
          </cell>
          <cell r="D817">
            <v>58244</v>
          </cell>
        </row>
        <row r="818">
          <cell r="A818">
            <v>1207542</v>
          </cell>
          <cell r="B818" t="str">
            <v>4340 FM</v>
          </cell>
          <cell r="C818" t="str">
            <v>49"Q</v>
          </cell>
          <cell r="D818">
            <v>60023</v>
          </cell>
        </row>
        <row r="819">
          <cell r="A819">
            <v>1207541</v>
          </cell>
          <cell r="B819">
            <v>4340</v>
          </cell>
          <cell r="C819" t="str">
            <v>69"P</v>
          </cell>
          <cell r="D819">
            <v>55202</v>
          </cell>
        </row>
        <row r="820">
          <cell r="A820">
            <v>1207540</v>
          </cell>
          <cell r="B820" t="str">
            <v>EN355B</v>
          </cell>
          <cell r="C820" t="str">
            <v>24"R</v>
          </cell>
          <cell r="D820">
            <v>54436</v>
          </cell>
        </row>
        <row r="821">
          <cell r="A821">
            <v>1207539</v>
          </cell>
          <cell r="B821" t="str">
            <v>EN355B</v>
          </cell>
          <cell r="C821" t="str">
            <v>24"R</v>
          </cell>
          <cell r="D821">
            <v>55068</v>
          </cell>
        </row>
        <row r="822">
          <cell r="A822">
            <v>1207538</v>
          </cell>
          <cell r="B822" t="str">
            <v>F22 SFC1-2</v>
          </cell>
          <cell r="C822" t="str">
            <v>69"P</v>
          </cell>
          <cell r="D822">
            <v>53389</v>
          </cell>
        </row>
        <row r="823">
          <cell r="A823">
            <v>1207537</v>
          </cell>
          <cell r="B823">
            <v>1018</v>
          </cell>
          <cell r="C823" t="str">
            <v>63"P</v>
          </cell>
          <cell r="D823">
            <v>49214</v>
          </cell>
        </row>
        <row r="824">
          <cell r="A824">
            <v>1207536</v>
          </cell>
          <cell r="B824">
            <v>1020</v>
          </cell>
          <cell r="C824" t="str">
            <v>20"R</v>
          </cell>
          <cell r="D824">
            <v>57384</v>
          </cell>
        </row>
        <row r="825">
          <cell r="A825">
            <v>1207535</v>
          </cell>
          <cell r="B825" t="str">
            <v>A105</v>
          </cell>
          <cell r="C825" t="str">
            <v>39"R</v>
          </cell>
          <cell r="D825">
            <v>49609</v>
          </cell>
        </row>
        <row r="826">
          <cell r="A826">
            <v>1207534</v>
          </cell>
          <cell r="B826" t="str">
            <v>A105</v>
          </cell>
          <cell r="C826" t="str">
            <v>52"P</v>
          </cell>
          <cell r="D826">
            <v>51252</v>
          </cell>
        </row>
        <row r="827">
          <cell r="A827">
            <v>1207533</v>
          </cell>
          <cell r="B827">
            <v>4140</v>
          </cell>
          <cell r="C827" t="str">
            <v>16"R</v>
          </cell>
          <cell r="D827">
            <v>53945</v>
          </cell>
        </row>
        <row r="828">
          <cell r="A828">
            <v>1207532</v>
          </cell>
          <cell r="B828" t="str">
            <v>42CRMO4 LIEBHERR</v>
          </cell>
          <cell r="C828" t="str">
            <v>24"R</v>
          </cell>
          <cell r="D828">
            <v>54642</v>
          </cell>
        </row>
        <row r="829">
          <cell r="A829">
            <v>1207531</v>
          </cell>
          <cell r="B829">
            <v>4130</v>
          </cell>
          <cell r="C829" t="str">
            <v>31"R</v>
          </cell>
          <cell r="D829">
            <v>48950</v>
          </cell>
        </row>
        <row r="830">
          <cell r="A830">
            <v>1207530</v>
          </cell>
          <cell r="B830">
            <v>4140</v>
          </cell>
          <cell r="C830" t="str">
            <v>31"R</v>
          </cell>
          <cell r="D830">
            <v>48866</v>
          </cell>
        </row>
        <row r="831">
          <cell r="A831">
            <v>1207529</v>
          </cell>
          <cell r="B831" t="str">
            <v>8620H</v>
          </cell>
          <cell r="C831" t="str">
            <v>16"R</v>
          </cell>
          <cell r="D831">
            <v>54518</v>
          </cell>
        </row>
        <row r="832">
          <cell r="A832">
            <v>1207528</v>
          </cell>
          <cell r="B832">
            <v>4340</v>
          </cell>
          <cell r="C832" t="str">
            <v>69"P</v>
          </cell>
          <cell r="D832">
            <v>52341</v>
          </cell>
        </row>
        <row r="833">
          <cell r="A833">
            <v>1207527</v>
          </cell>
          <cell r="B833" t="str">
            <v>E8630M</v>
          </cell>
          <cell r="C833" t="str">
            <v>13"R</v>
          </cell>
          <cell r="D833">
            <v>54756</v>
          </cell>
        </row>
        <row r="834">
          <cell r="A834">
            <v>1207526</v>
          </cell>
          <cell r="B834" t="str">
            <v>E8630M</v>
          </cell>
          <cell r="C834" t="str">
            <v>16"R</v>
          </cell>
          <cell r="D834">
            <v>51994</v>
          </cell>
        </row>
        <row r="835">
          <cell r="A835">
            <v>1207525</v>
          </cell>
          <cell r="B835" t="str">
            <v>E8630M</v>
          </cell>
          <cell r="C835" t="str">
            <v>20"R</v>
          </cell>
          <cell r="D835">
            <v>58468</v>
          </cell>
        </row>
        <row r="836">
          <cell r="A836">
            <v>1207524</v>
          </cell>
          <cell r="B836" t="str">
            <v>E8630M</v>
          </cell>
          <cell r="C836" t="str">
            <v>20"R</v>
          </cell>
          <cell r="D836">
            <v>58034</v>
          </cell>
        </row>
        <row r="837">
          <cell r="A837">
            <v>1207523</v>
          </cell>
          <cell r="B837" t="str">
            <v>8630M5</v>
          </cell>
          <cell r="C837" t="str">
            <v>69"P</v>
          </cell>
          <cell r="D837">
            <v>52578</v>
          </cell>
        </row>
        <row r="838">
          <cell r="A838">
            <v>1207522</v>
          </cell>
          <cell r="B838" t="str">
            <v>F91</v>
          </cell>
          <cell r="C838" t="str">
            <v>80"P</v>
          </cell>
          <cell r="D838">
            <v>57989</v>
          </cell>
        </row>
        <row r="839">
          <cell r="A839">
            <v>1207521</v>
          </cell>
          <cell r="B839" t="str">
            <v>H13 FM</v>
          </cell>
          <cell r="C839" t="str">
            <v>31"R</v>
          </cell>
          <cell r="D839">
            <v>53896</v>
          </cell>
        </row>
        <row r="840">
          <cell r="A840">
            <v>1207520</v>
          </cell>
          <cell r="B840" t="str">
            <v>H13 FM</v>
          </cell>
          <cell r="C840" t="str">
            <v>31"R</v>
          </cell>
          <cell r="D840">
            <v>57150</v>
          </cell>
        </row>
        <row r="841">
          <cell r="A841">
            <v>1207519</v>
          </cell>
          <cell r="B841" t="str">
            <v>H13 FM</v>
          </cell>
          <cell r="C841" t="str">
            <v>49"Q</v>
          </cell>
          <cell r="D841">
            <v>49846</v>
          </cell>
        </row>
        <row r="842">
          <cell r="A842">
            <v>1207518</v>
          </cell>
          <cell r="B842" t="str">
            <v>H13 FM</v>
          </cell>
          <cell r="C842" t="str">
            <v>24"Q</v>
          </cell>
          <cell r="D842">
            <v>54727</v>
          </cell>
        </row>
        <row r="843">
          <cell r="A843">
            <v>1207517</v>
          </cell>
          <cell r="B843" t="str">
            <v>431S</v>
          </cell>
          <cell r="C843" t="str">
            <v>24"R</v>
          </cell>
          <cell r="D843">
            <v>57432</v>
          </cell>
        </row>
        <row r="844">
          <cell r="A844">
            <v>1207516</v>
          </cell>
          <cell r="B844">
            <v>310</v>
          </cell>
          <cell r="C844" t="str">
            <v>49"Q</v>
          </cell>
          <cell r="D844">
            <v>60227</v>
          </cell>
        </row>
        <row r="845">
          <cell r="A845">
            <v>1207515</v>
          </cell>
          <cell r="B845" t="str">
            <v>410S</v>
          </cell>
          <cell r="C845" t="str">
            <v>49"Q</v>
          </cell>
          <cell r="D845">
            <v>53760</v>
          </cell>
        </row>
        <row r="846">
          <cell r="A846">
            <v>1207514</v>
          </cell>
          <cell r="B846" t="str">
            <v>410S</v>
          </cell>
          <cell r="C846" t="str">
            <v>24"Q</v>
          </cell>
          <cell r="D846">
            <v>59250</v>
          </cell>
        </row>
        <row r="847">
          <cell r="A847">
            <v>1207513</v>
          </cell>
          <cell r="B847">
            <v>4130</v>
          </cell>
          <cell r="C847" t="str">
            <v>49"Q</v>
          </cell>
          <cell r="D847">
            <v>58437</v>
          </cell>
        </row>
        <row r="848">
          <cell r="A848">
            <v>1207512</v>
          </cell>
          <cell r="B848" t="str">
            <v>LF6M VALMONT</v>
          </cell>
          <cell r="C848" t="str">
            <v>31"R</v>
          </cell>
          <cell r="D848">
            <v>52166</v>
          </cell>
        </row>
        <row r="849">
          <cell r="A849">
            <v>1207511</v>
          </cell>
          <cell r="B849" t="str">
            <v>LF6M VALMONT</v>
          </cell>
          <cell r="C849" t="str">
            <v>39"R</v>
          </cell>
          <cell r="D849">
            <v>50144</v>
          </cell>
        </row>
        <row r="850">
          <cell r="A850">
            <v>1207510</v>
          </cell>
          <cell r="B850" t="str">
            <v>A350/LF6M TRINITY</v>
          </cell>
          <cell r="C850" t="str">
            <v>24"R</v>
          </cell>
          <cell r="D850">
            <v>55975</v>
          </cell>
        </row>
        <row r="851">
          <cell r="A851">
            <v>1207509</v>
          </cell>
          <cell r="B851" t="str">
            <v>A350/LF6M TRINITY</v>
          </cell>
          <cell r="C851" t="str">
            <v>20"R</v>
          </cell>
          <cell r="D851">
            <v>58572</v>
          </cell>
        </row>
        <row r="852">
          <cell r="A852">
            <v>1207508</v>
          </cell>
          <cell r="B852" t="str">
            <v>X60V-DQ</v>
          </cell>
          <cell r="C852" t="str">
            <v>24"Q</v>
          </cell>
          <cell r="D852">
            <v>53307</v>
          </cell>
        </row>
        <row r="853">
          <cell r="A853">
            <v>1207507</v>
          </cell>
          <cell r="B853" t="str">
            <v>A105</v>
          </cell>
          <cell r="C853" t="str">
            <v>49"Q</v>
          </cell>
          <cell r="D853">
            <v>57650</v>
          </cell>
        </row>
        <row r="854">
          <cell r="A854">
            <v>1207506</v>
          </cell>
          <cell r="B854" t="str">
            <v>LF2L</v>
          </cell>
          <cell r="C854" t="str">
            <v>13"R</v>
          </cell>
          <cell r="D854">
            <v>58889</v>
          </cell>
        </row>
        <row r="855">
          <cell r="A855">
            <v>1207505</v>
          </cell>
          <cell r="B855" t="str">
            <v>LF2H</v>
          </cell>
          <cell r="C855" t="str">
            <v>13"R</v>
          </cell>
          <cell r="D855">
            <v>54865</v>
          </cell>
        </row>
        <row r="856">
          <cell r="A856">
            <v>1207504</v>
          </cell>
          <cell r="B856" t="str">
            <v>LF2H</v>
          </cell>
          <cell r="C856" t="str">
            <v>49"Q</v>
          </cell>
          <cell r="D856">
            <v>57410</v>
          </cell>
        </row>
        <row r="857">
          <cell r="A857">
            <v>1207503</v>
          </cell>
          <cell r="B857">
            <v>1045</v>
          </cell>
          <cell r="C857" t="str">
            <v>63"P</v>
          </cell>
          <cell r="D857">
            <v>49130</v>
          </cell>
        </row>
        <row r="858">
          <cell r="A858">
            <v>1207502</v>
          </cell>
          <cell r="B858">
            <v>1045</v>
          </cell>
          <cell r="C858" t="str">
            <v>20"R</v>
          </cell>
          <cell r="D858">
            <v>57454</v>
          </cell>
        </row>
        <row r="859">
          <cell r="A859">
            <v>1207501</v>
          </cell>
          <cell r="B859" t="str">
            <v>4120M</v>
          </cell>
          <cell r="C859" t="str">
            <v>31"R</v>
          </cell>
          <cell r="D859">
            <v>48771</v>
          </cell>
        </row>
        <row r="860">
          <cell r="A860">
            <v>1207500</v>
          </cell>
          <cell r="B860" t="str">
            <v>F22 SFC1-2</v>
          </cell>
          <cell r="C860" t="str">
            <v>69"P</v>
          </cell>
          <cell r="D860">
            <v>52310</v>
          </cell>
        </row>
        <row r="861">
          <cell r="A861">
            <v>1207499</v>
          </cell>
          <cell r="B861" t="str">
            <v>X60V-DQ</v>
          </cell>
          <cell r="C861" t="str">
            <v>24"Q</v>
          </cell>
          <cell r="D861">
            <v>52112</v>
          </cell>
        </row>
        <row r="862">
          <cell r="A862">
            <v>1207498</v>
          </cell>
          <cell r="B862" t="str">
            <v>LF6</v>
          </cell>
          <cell r="C862" t="str">
            <v>49"Q</v>
          </cell>
          <cell r="D862">
            <v>57001</v>
          </cell>
        </row>
        <row r="863">
          <cell r="A863">
            <v>1207497</v>
          </cell>
          <cell r="B863" t="str">
            <v>A105</v>
          </cell>
          <cell r="C863" t="str">
            <v>69"P</v>
          </cell>
          <cell r="D863">
            <v>51879</v>
          </cell>
        </row>
        <row r="864">
          <cell r="A864">
            <v>1207496</v>
          </cell>
          <cell r="B864" t="str">
            <v>1E0621</v>
          </cell>
          <cell r="C864" t="str">
            <v>16"R</v>
          </cell>
          <cell r="D864">
            <v>54171</v>
          </cell>
        </row>
        <row r="865">
          <cell r="A865">
            <v>1207495</v>
          </cell>
          <cell r="B865" t="str">
            <v>A105</v>
          </cell>
          <cell r="C865" t="str">
            <v>20"R</v>
          </cell>
          <cell r="D865">
            <v>59169</v>
          </cell>
        </row>
        <row r="866">
          <cell r="A866">
            <v>1207494</v>
          </cell>
          <cell r="B866" t="str">
            <v>A105</v>
          </cell>
          <cell r="C866" t="str">
            <v>24"R</v>
          </cell>
          <cell r="D866">
            <v>53968</v>
          </cell>
        </row>
        <row r="867">
          <cell r="A867">
            <v>1207493</v>
          </cell>
          <cell r="B867">
            <v>4340</v>
          </cell>
          <cell r="C867" t="str">
            <v>49"Q</v>
          </cell>
          <cell r="D867">
            <v>56933</v>
          </cell>
        </row>
        <row r="868">
          <cell r="A868">
            <v>1207492</v>
          </cell>
          <cell r="B868">
            <v>4130</v>
          </cell>
          <cell r="C868" t="str">
            <v>69"P</v>
          </cell>
          <cell r="D868">
            <v>52250</v>
          </cell>
        </row>
        <row r="869">
          <cell r="A869">
            <v>1207491</v>
          </cell>
          <cell r="B869" t="str">
            <v>LF2H</v>
          </cell>
          <cell r="C869" t="str">
            <v>31"R</v>
          </cell>
          <cell r="D869">
            <v>53478</v>
          </cell>
        </row>
        <row r="870">
          <cell r="A870">
            <v>1207490</v>
          </cell>
          <cell r="B870" t="str">
            <v>LF2H</v>
          </cell>
          <cell r="C870" t="str">
            <v>49"Q</v>
          </cell>
          <cell r="D870">
            <v>58717</v>
          </cell>
        </row>
        <row r="871">
          <cell r="A871">
            <v>1207489</v>
          </cell>
          <cell r="B871" t="str">
            <v>A350/LF6M TRINITY</v>
          </cell>
          <cell r="C871" t="str">
            <v>20"R</v>
          </cell>
          <cell r="D871">
            <v>57724</v>
          </cell>
        </row>
        <row r="872">
          <cell r="A872">
            <v>1207488</v>
          </cell>
          <cell r="B872">
            <v>1080</v>
          </cell>
          <cell r="C872" t="str">
            <v>24"R</v>
          </cell>
          <cell r="D872">
            <v>55091</v>
          </cell>
        </row>
        <row r="873">
          <cell r="A873">
            <v>1207487</v>
          </cell>
          <cell r="B873">
            <v>1018</v>
          </cell>
          <cell r="C873" t="str">
            <v>52"P</v>
          </cell>
          <cell r="D873">
            <v>51132</v>
          </cell>
        </row>
        <row r="874">
          <cell r="A874">
            <v>1207486</v>
          </cell>
          <cell r="B874" t="str">
            <v>A105</v>
          </cell>
          <cell r="C874" t="str">
            <v>69"P</v>
          </cell>
          <cell r="D874">
            <v>52478</v>
          </cell>
        </row>
        <row r="875">
          <cell r="A875">
            <v>1207485</v>
          </cell>
          <cell r="B875" t="str">
            <v>A105</v>
          </cell>
          <cell r="C875" t="str">
            <v>49"Q</v>
          </cell>
          <cell r="D875">
            <v>57458</v>
          </cell>
        </row>
        <row r="876">
          <cell r="A876">
            <v>1207484</v>
          </cell>
          <cell r="B876" t="str">
            <v>A105</v>
          </cell>
          <cell r="C876" t="str">
            <v>31"R</v>
          </cell>
          <cell r="D876">
            <v>53693</v>
          </cell>
        </row>
        <row r="877">
          <cell r="A877">
            <v>1207483</v>
          </cell>
          <cell r="B877" t="str">
            <v>A105</v>
          </cell>
          <cell r="C877" t="str">
            <v>16"R</v>
          </cell>
          <cell r="D877">
            <v>53791</v>
          </cell>
        </row>
        <row r="878">
          <cell r="A878">
            <v>1207482</v>
          </cell>
          <cell r="B878" t="str">
            <v>EN355B</v>
          </cell>
          <cell r="C878" t="str">
            <v>24"R</v>
          </cell>
          <cell r="D878">
            <v>56060</v>
          </cell>
        </row>
        <row r="879">
          <cell r="A879">
            <v>1207481</v>
          </cell>
          <cell r="B879" t="str">
            <v>EN355B</v>
          </cell>
          <cell r="C879" t="str">
            <v>31"R</v>
          </cell>
          <cell r="D879">
            <v>53135</v>
          </cell>
        </row>
        <row r="880">
          <cell r="A880">
            <v>1207480</v>
          </cell>
          <cell r="B880" t="str">
            <v>EN355B</v>
          </cell>
          <cell r="C880" t="str">
            <v>24"R</v>
          </cell>
          <cell r="D880">
            <v>54765</v>
          </cell>
        </row>
        <row r="881">
          <cell r="A881">
            <v>1207479</v>
          </cell>
          <cell r="B881">
            <v>4130</v>
          </cell>
          <cell r="C881" t="str">
            <v>49"Q</v>
          </cell>
          <cell r="D881">
            <v>57588</v>
          </cell>
        </row>
        <row r="882">
          <cell r="A882">
            <v>1207478</v>
          </cell>
          <cell r="B882">
            <v>4130</v>
          </cell>
          <cell r="C882" t="str">
            <v>52"P</v>
          </cell>
          <cell r="D882">
            <v>51240</v>
          </cell>
        </row>
        <row r="883">
          <cell r="A883">
            <v>1207477</v>
          </cell>
          <cell r="B883">
            <v>4130</v>
          </cell>
          <cell r="C883" t="str">
            <v>20"R</v>
          </cell>
          <cell r="D883">
            <v>45291</v>
          </cell>
        </row>
        <row r="884">
          <cell r="A884">
            <v>1207476</v>
          </cell>
          <cell r="B884">
            <v>4140</v>
          </cell>
          <cell r="C884" t="str">
            <v>52"P</v>
          </cell>
          <cell r="D884">
            <v>50521</v>
          </cell>
        </row>
        <row r="885">
          <cell r="A885">
            <v>1207475</v>
          </cell>
          <cell r="B885" t="str">
            <v>410S</v>
          </cell>
          <cell r="C885" t="str">
            <v>39"R</v>
          </cell>
          <cell r="D885">
            <v>54138</v>
          </cell>
        </row>
        <row r="886">
          <cell r="A886">
            <v>1207474</v>
          </cell>
          <cell r="B886" t="str">
            <v>B50A352</v>
          </cell>
          <cell r="C886" t="str">
            <v>69"P</v>
          </cell>
          <cell r="D886">
            <v>56754</v>
          </cell>
        </row>
        <row r="887">
          <cell r="A887">
            <v>1207473</v>
          </cell>
          <cell r="B887" t="str">
            <v>F22 EH</v>
          </cell>
          <cell r="C887" t="str">
            <v>49"Q</v>
          </cell>
          <cell r="D887">
            <v>59563</v>
          </cell>
        </row>
        <row r="888">
          <cell r="A888">
            <v>1207472</v>
          </cell>
          <cell r="B888" t="str">
            <v>F22 SFC1-2</v>
          </cell>
          <cell r="C888" t="str">
            <v>69"P</v>
          </cell>
          <cell r="D888">
            <v>51632</v>
          </cell>
        </row>
        <row r="889">
          <cell r="A889">
            <v>1207471</v>
          </cell>
          <cell r="B889">
            <v>4130</v>
          </cell>
          <cell r="C889" t="str">
            <v>49"Q</v>
          </cell>
          <cell r="D889">
            <v>57422</v>
          </cell>
        </row>
        <row r="890">
          <cell r="A890">
            <v>1207470</v>
          </cell>
          <cell r="B890" t="str">
            <v>4140 FM O&amp;M</v>
          </cell>
          <cell r="C890" t="str">
            <v>31"R</v>
          </cell>
          <cell r="D890">
            <v>53056</v>
          </cell>
        </row>
        <row r="891">
          <cell r="A891">
            <v>1207469</v>
          </cell>
          <cell r="B891" t="str">
            <v>LF6</v>
          </cell>
          <cell r="C891" t="str">
            <v>31"R</v>
          </cell>
          <cell r="D891">
            <v>53605</v>
          </cell>
        </row>
        <row r="892">
          <cell r="A892">
            <v>1207468</v>
          </cell>
          <cell r="B892" t="str">
            <v>LF2L</v>
          </cell>
          <cell r="C892" t="str">
            <v>20"R</v>
          </cell>
          <cell r="D892">
            <v>61105</v>
          </cell>
        </row>
        <row r="893">
          <cell r="A893">
            <v>1207467</v>
          </cell>
          <cell r="B893" t="str">
            <v>LF2H</v>
          </cell>
          <cell r="C893" t="str">
            <v>20"R</v>
          </cell>
          <cell r="D893">
            <v>61590</v>
          </cell>
        </row>
        <row r="894">
          <cell r="A894">
            <v>1207466</v>
          </cell>
          <cell r="B894">
            <v>1020</v>
          </cell>
          <cell r="C894" t="str">
            <v>20"R</v>
          </cell>
          <cell r="D894">
            <v>57550</v>
          </cell>
        </row>
        <row r="895">
          <cell r="A895">
            <v>1207465</v>
          </cell>
          <cell r="B895" t="str">
            <v>8630M</v>
          </cell>
          <cell r="C895" t="str">
            <v>69"P</v>
          </cell>
          <cell r="D895">
            <v>55961</v>
          </cell>
        </row>
        <row r="896">
          <cell r="A896">
            <v>1207464</v>
          </cell>
          <cell r="B896" t="str">
            <v>8630M</v>
          </cell>
          <cell r="C896" t="str">
            <v>69"P</v>
          </cell>
          <cell r="D896">
            <v>53210</v>
          </cell>
        </row>
        <row r="897">
          <cell r="A897">
            <v>1207463</v>
          </cell>
          <cell r="B897" t="str">
            <v>EN355B</v>
          </cell>
          <cell r="C897" t="str">
            <v>31"R</v>
          </cell>
          <cell r="D897">
            <v>54179</v>
          </cell>
        </row>
        <row r="898">
          <cell r="A898">
            <v>1207462</v>
          </cell>
          <cell r="B898" t="str">
            <v>EN355B</v>
          </cell>
          <cell r="C898" t="str">
            <v>31"R</v>
          </cell>
          <cell r="D898">
            <v>53788</v>
          </cell>
        </row>
        <row r="899">
          <cell r="A899">
            <v>1207461</v>
          </cell>
          <cell r="B899" t="str">
            <v>A707-L5</v>
          </cell>
          <cell r="C899" t="str">
            <v>49"Q</v>
          </cell>
          <cell r="D899">
            <v>57411</v>
          </cell>
        </row>
        <row r="900">
          <cell r="A900">
            <v>1207460</v>
          </cell>
          <cell r="B900" t="str">
            <v>4330V</v>
          </cell>
          <cell r="C900" t="str">
            <v>24"R</v>
          </cell>
          <cell r="D900">
            <v>46519</v>
          </cell>
        </row>
        <row r="901">
          <cell r="A901">
            <v>1207459</v>
          </cell>
          <cell r="B901" t="str">
            <v>8630M4</v>
          </cell>
          <cell r="C901" t="str">
            <v>52"P</v>
          </cell>
          <cell r="D901">
            <v>53300</v>
          </cell>
        </row>
        <row r="902">
          <cell r="A902">
            <v>1207458</v>
          </cell>
          <cell r="B902" t="str">
            <v>4340 FM</v>
          </cell>
          <cell r="C902" t="str">
            <v>49"Q</v>
          </cell>
          <cell r="D902">
            <v>57996</v>
          </cell>
        </row>
        <row r="903">
          <cell r="A903">
            <v>1207457</v>
          </cell>
          <cell r="B903">
            <v>4340</v>
          </cell>
          <cell r="C903" t="str">
            <v>69"P</v>
          </cell>
          <cell r="D903">
            <v>52789</v>
          </cell>
        </row>
        <row r="904">
          <cell r="A904">
            <v>1207456</v>
          </cell>
          <cell r="B904" t="str">
            <v>304L</v>
          </cell>
          <cell r="C904" t="str">
            <v>69"P</v>
          </cell>
          <cell r="D904">
            <v>57164</v>
          </cell>
        </row>
        <row r="905">
          <cell r="A905">
            <v>1207455</v>
          </cell>
          <cell r="B905" t="str">
            <v>410S</v>
          </cell>
          <cell r="C905" t="str">
            <v>49"Q</v>
          </cell>
          <cell r="D905">
            <v>55854</v>
          </cell>
        </row>
        <row r="906">
          <cell r="A906">
            <v>1207454</v>
          </cell>
          <cell r="B906" t="str">
            <v>410S</v>
          </cell>
          <cell r="C906" t="str">
            <v>24"Q</v>
          </cell>
          <cell r="D906">
            <v>54237</v>
          </cell>
        </row>
        <row r="907">
          <cell r="A907">
            <v>1207453</v>
          </cell>
          <cell r="B907" t="str">
            <v>410S</v>
          </cell>
          <cell r="C907" t="str">
            <v>16"R</v>
          </cell>
          <cell r="D907">
            <v>57226</v>
          </cell>
        </row>
        <row r="908">
          <cell r="A908">
            <v>1207452</v>
          </cell>
          <cell r="B908" t="str">
            <v>E8630M</v>
          </cell>
          <cell r="C908" t="str">
            <v>20"R</v>
          </cell>
          <cell r="D908">
            <v>56990</v>
          </cell>
        </row>
        <row r="909">
          <cell r="A909">
            <v>1207451</v>
          </cell>
          <cell r="B909" t="str">
            <v>42CRMO4 LIEBHERR</v>
          </cell>
          <cell r="C909" t="str">
            <v>20"R</v>
          </cell>
          <cell r="D909">
            <v>60825</v>
          </cell>
        </row>
        <row r="910">
          <cell r="A910">
            <v>1207450</v>
          </cell>
          <cell r="B910" t="str">
            <v>F22 SFC1-2</v>
          </cell>
          <cell r="C910" t="str">
            <v>24"R</v>
          </cell>
          <cell r="D910">
            <v>54711</v>
          </cell>
        </row>
        <row r="911">
          <cell r="A911">
            <v>1207449</v>
          </cell>
          <cell r="B911" t="str">
            <v>EN355B</v>
          </cell>
          <cell r="C911" t="str">
            <v>31"R</v>
          </cell>
          <cell r="D911">
            <v>54133</v>
          </cell>
        </row>
        <row r="912">
          <cell r="A912">
            <v>1207448</v>
          </cell>
          <cell r="B912" t="str">
            <v>EN355B</v>
          </cell>
          <cell r="C912" t="str">
            <v>24"R</v>
          </cell>
          <cell r="D912">
            <v>55432</v>
          </cell>
        </row>
        <row r="913">
          <cell r="A913">
            <v>1207447</v>
          </cell>
          <cell r="B913" t="str">
            <v>EN355B</v>
          </cell>
          <cell r="C913" t="str">
            <v>24"R</v>
          </cell>
          <cell r="D913">
            <v>55236</v>
          </cell>
        </row>
        <row r="914">
          <cell r="A914">
            <v>1207446</v>
          </cell>
          <cell r="B914" t="str">
            <v>4140 FM O&amp;M</v>
          </cell>
          <cell r="C914" t="str">
            <v>49"Q</v>
          </cell>
          <cell r="D914">
            <v>57821</v>
          </cell>
        </row>
        <row r="915">
          <cell r="A915">
            <v>1207445</v>
          </cell>
          <cell r="B915">
            <v>4130</v>
          </cell>
          <cell r="C915" t="str">
            <v>49"Q</v>
          </cell>
          <cell r="D915">
            <v>58973</v>
          </cell>
        </row>
        <row r="916">
          <cell r="A916">
            <v>1207444</v>
          </cell>
          <cell r="B916" t="str">
            <v>EN355B</v>
          </cell>
          <cell r="C916" t="str">
            <v>69"P</v>
          </cell>
          <cell r="D916">
            <v>52097</v>
          </cell>
        </row>
        <row r="917">
          <cell r="A917">
            <v>1207443</v>
          </cell>
          <cell r="B917" t="str">
            <v>LF6</v>
          </cell>
          <cell r="C917" t="str">
            <v>69"P</v>
          </cell>
          <cell r="D917">
            <v>52314</v>
          </cell>
        </row>
        <row r="918">
          <cell r="A918">
            <v>1207442</v>
          </cell>
          <cell r="B918" t="str">
            <v>A105</v>
          </cell>
          <cell r="C918" t="str">
            <v>20"R</v>
          </cell>
          <cell r="D918">
            <v>57469</v>
          </cell>
        </row>
        <row r="919">
          <cell r="A919">
            <v>1207441</v>
          </cell>
          <cell r="B919" t="str">
            <v>A105</v>
          </cell>
          <cell r="C919" t="str">
            <v>13"R</v>
          </cell>
          <cell r="D919">
            <v>55071</v>
          </cell>
        </row>
        <row r="920">
          <cell r="A920">
            <v>1207440</v>
          </cell>
          <cell r="B920" t="str">
            <v>42CRMO4 LIEBHERR</v>
          </cell>
          <cell r="C920" t="str">
            <v>31"R</v>
          </cell>
          <cell r="D920">
            <v>53995</v>
          </cell>
        </row>
        <row r="921">
          <cell r="A921">
            <v>1207439</v>
          </cell>
          <cell r="B921" t="str">
            <v>42CRMO4 LIEBHERR</v>
          </cell>
          <cell r="C921" t="str">
            <v>24"R</v>
          </cell>
          <cell r="D921">
            <v>55313</v>
          </cell>
        </row>
        <row r="922">
          <cell r="A922">
            <v>1207438</v>
          </cell>
          <cell r="B922" t="str">
            <v>42CRMO4 AVON</v>
          </cell>
          <cell r="C922" t="str">
            <v>31"R</v>
          </cell>
          <cell r="D922">
            <v>52725</v>
          </cell>
        </row>
        <row r="923">
          <cell r="A923">
            <v>1207437</v>
          </cell>
          <cell r="B923" t="str">
            <v>F22 SFC1-2</v>
          </cell>
          <cell r="C923" t="str">
            <v>31"R</v>
          </cell>
          <cell r="D923">
            <v>54321</v>
          </cell>
        </row>
        <row r="924">
          <cell r="A924">
            <v>1207436</v>
          </cell>
          <cell r="B924">
            <v>1552</v>
          </cell>
          <cell r="C924" t="str">
            <v>16"R</v>
          </cell>
          <cell r="D924">
            <v>55987</v>
          </cell>
        </row>
        <row r="925">
          <cell r="A925">
            <v>1207435</v>
          </cell>
          <cell r="B925">
            <v>1045</v>
          </cell>
          <cell r="C925" t="str">
            <v>69"P</v>
          </cell>
          <cell r="D925">
            <v>53761</v>
          </cell>
        </row>
        <row r="926">
          <cell r="A926">
            <v>1207434</v>
          </cell>
          <cell r="B926" t="str">
            <v>1E0621</v>
          </cell>
          <cell r="C926" t="str">
            <v>16"R</v>
          </cell>
          <cell r="D926">
            <v>53664</v>
          </cell>
        </row>
        <row r="927">
          <cell r="A927">
            <v>1207433</v>
          </cell>
          <cell r="B927" t="str">
            <v>1E0621</v>
          </cell>
          <cell r="C927" t="str">
            <v>16"R</v>
          </cell>
          <cell r="D927">
            <v>54206</v>
          </cell>
        </row>
        <row r="928">
          <cell r="A928">
            <v>1207432</v>
          </cell>
          <cell r="B928" t="str">
            <v>A105</v>
          </cell>
          <cell r="C928" t="str">
            <v>39"R</v>
          </cell>
          <cell r="D928">
            <v>51321</v>
          </cell>
        </row>
        <row r="929">
          <cell r="A929">
            <v>1207431</v>
          </cell>
          <cell r="B929" t="str">
            <v>EN355B</v>
          </cell>
          <cell r="C929" t="str">
            <v>24"R</v>
          </cell>
          <cell r="D929">
            <v>60111</v>
          </cell>
        </row>
        <row r="930">
          <cell r="A930">
            <v>1207430</v>
          </cell>
          <cell r="B930" t="str">
            <v>EN355B</v>
          </cell>
          <cell r="C930" t="str">
            <v>24"R</v>
          </cell>
          <cell r="D930">
            <v>60662</v>
          </cell>
        </row>
        <row r="931">
          <cell r="A931">
            <v>1207429</v>
          </cell>
          <cell r="B931" t="str">
            <v>EN355B</v>
          </cell>
          <cell r="C931" t="str">
            <v>31"R</v>
          </cell>
          <cell r="D931">
            <v>52434</v>
          </cell>
        </row>
        <row r="932">
          <cell r="A932">
            <v>1207428</v>
          </cell>
          <cell r="B932">
            <v>1552</v>
          </cell>
          <cell r="C932" t="str">
            <v>13"R</v>
          </cell>
          <cell r="D932">
            <v>55750</v>
          </cell>
        </row>
        <row r="933">
          <cell r="A933">
            <v>1207427</v>
          </cell>
          <cell r="B933" t="str">
            <v>4340 FM</v>
          </cell>
          <cell r="C933" t="str">
            <v>69"P</v>
          </cell>
          <cell r="D933">
            <v>51815</v>
          </cell>
        </row>
        <row r="934">
          <cell r="A934">
            <v>1207426</v>
          </cell>
          <cell r="B934">
            <v>4340</v>
          </cell>
          <cell r="C934" t="str">
            <v>49"Q</v>
          </cell>
          <cell r="D934">
            <v>58041</v>
          </cell>
        </row>
        <row r="935">
          <cell r="A935">
            <v>1207425</v>
          </cell>
          <cell r="B935">
            <v>4340</v>
          </cell>
          <cell r="C935" t="str">
            <v>52"P</v>
          </cell>
          <cell r="D935">
            <v>52294</v>
          </cell>
        </row>
        <row r="936">
          <cell r="A936">
            <v>1207424</v>
          </cell>
          <cell r="B936" t="str">
            <v>17-4 PH</v>
          </cell>
          <cell r="C936" t="str">
            <v>69"P</v>
          </cell>
          <cell r="D936">
            <v>59768</v>
          </cell>
        </row>
        <row r="937">
          <cell r="A937">
            <v>1207423</v>
          </cell>
          <cell r="B937">
            <v>4130</v>
          </cell>
          <cell r="C937" t="str">
            <v>24"R</v>
          </cell>
          <cell r="D937">
            <v>60462</v>
          </cell>
        </row>
        <row r="938">
          <cell r="A938">
            <v>1207422</v>
          </cell>
          <cell r="B938">
            <v>4130</v>
          </cell>
          <cell r="C938" t="str">
            <v>31"R</v>
          </cell>
          <cell r="D938">
            <v>54309</v>
          </cell>
        </row>
        <row r="939">
          <cell r="A939">
            <v>1207421</v>
          </cell>
          <cell r="B939">
            <v>1020</v>
          </cell>
          <cell r="C939" t="str">
            <v>13"R</v>
          </cell>
          <cell r="D939">
            <v>61074</v>
          </cell>
        </row>
        <row r="940">
          <cell r="A940">
            <v>1207420</v>
          </cell>
          <cell r="B940">
            <v>1045</v>
          </cell>
          <cell r="C940" t="str">
            <v>52"P</v>
          </cell>
          <cell r="D940">
            <v>53356</v>
          </cell>
        </row>
        <row r="941">
          <cell r="A941">
            <v>1207419</v>
          </cell>
          <cell r="B941">
            <v>1045</v>
          </cell>
          <cell r="C941" t="str">
            <v>63"P</v>
          </cell>
          <cell r="D941">
            <v>48941</v>
          </cell>
        </row>
        <row r="942">
          <cell r="A942">
            <v>1207418</v>
          </cell>
          <cell r="B942" t="str">
            <v>LF2H</v>
          </cell>
          <cell r="C942" t="str">
            <v>49"Q</v>
          </cell>
          <cell r="D942">
            <v>58473</v>
          </cell>
        </row>
        <row r="943">
          <cell r="A943">
            <v>1207417</v>
          </cell>
          <cell r="B943" t="str">
            <v>F70-1</v>
          </cell>
          <cell r="C943" t="str">
            <v>69"P</v>
          </cell>
          <cell r="D943">
            <v>52198</v>
          </cell>
        </row>
        <row r="944">
          <cell r="A944">
            <v>1207416</v>
          </cell>
          <cell r="B944" t="str">
            <v>F70-1</v>
          </cell>
          <cell r="C944" t="str">
            <v>69"P</v>
          </cell>
          <cell r="D944">
            <v>51770</v>
          </cell>
        </row>
        <row r="945">
          <cell r="A945">
            <v>1207415</v>
          </cell>
          <cell r="B945" t="str">
            <v>EN355B</v>
          </cell>
          <cell r="C945" t="str">
            <v>24"R</v>
          </cell>
          <cell r="D945">
            <v>55834</v>
          </cell>
        </row>
        <row r="946">
          <cell r="A946">
            <v>1207414</v>
          </cell>
          <cell r="B946" t="str">
            <v>EN355B</v>
          </cell>
          <cell r="C946" t="str">
            <v>31"R</v>
          </cell>
          <cell r="D946">
            <v>56716</v>
          </cell>
        </row>
        <row r="947">
          <cell r="A947">
            <v>1207413</v>
          </cell>
          <cell r="B947" t="str">
            <v>EN355B</v>
          </cell>
          <cell r="C947" t="str">
            <v>31"R</v>
          </cell>
          <cell r="D947">
            <v>54966</v>
          </cell>
        </row>
        <row r="948">
          <cell r="A948">
            <v>1207412</v>
          </cell>
          <cell r="B948" t="str">
            <v>A105</v>
          </cell>
          <cell r="C948" t="str">
            <v>24"R</v>
          </cell>
          <cell r="D948">
            <v>59806</v>
          </cell>
        </row>
        <row r="949">
          <cell r="A949">
            <v>1207411</v>
          </cell>
          <cell r="B949" t="str">
            <v>A105</v>
          </cell>
          <cell r="C949" t="str">
            <v>69"P</v>
          </cell>
          <cell r="D949">
            <v>53359</v>
          </cell>
        </row>
        <row r="950">
          <cell r="A950">
            <v>1207410</v>
          </cell>
          <cell r="B950" t="str">
            <v>F70-1</v>
          </cell>
          <cell r="C950" t="str">
            <v>69"P</v>
          </cell>
          <cell r="D950">
            <v>52558</v>
          </cell>
        </row>
        <row r="951">
          <cell r="A951">
            <v>1207409</v>
          </cell>
          <cell r="B951" t="str">
            <v>EN355B</v>
          </cell>
          <cell r="C951" t="str">
            <v>24"R</v>
          </cell>
          <cell r="D951">
            <v>62159</v>
          </cell>
        </row>
        <row r="952">
          <cell r="A952">
            <v>1207408</v>
          </cell>
          <cell r="B952" t="str">
            <v>EN355B</v>
          </cell>
          <cell r="C952" t="str">
            <v>24"R</v>
          </cell>
          <cell r="D952">
            <v>54692</v>
          </cell>
        </row>
        <row r="953">
          <cell r="A953">
            <v>1207407</v>
          </cell>
          <cell r="B953" t="str">
            <v>EN355B</v>
          </cell>
          <cell r="C953" t="str">
            <v>24"R</v>
          </cell>
          <cell r="D953">
            <v>55838</v>
          </cell>
        </row>
        <row r="954">
          <cell r="A954">
            <v>1207406</v>
          </cell>
          <cell r="B954" t="str">
            <v>EN355B</v>
          </cell>
          <cell r="C954" t="str">
            <v>24"R</v>
          </cell>
          <cell r="D954">
            <v>59926</v>
          </cell>
        </row>
        <row r="955">
          <cell r="A955">
            <v>1207405</v>
          </cell>
          <cell r="B955">
            <v>1018</v>
          </cell>
          <cell r="C955" t="str">
            <v>39"R</v>
          </cell>
          <cell r="D955">
            <v>51455</v>
          </cell>
        </row>
        <row r="956">
          <cell r="A956">
            <v>1207404</v>
          </cell>
          <cell r="B956" t="str">
            <v>EN355B</v>
          </cell>
          <cell r="C956" t="str">
            <v>24"R</v>
          </cell>
          <cell r="D956">
            <v>60372</v>
          </cell>
        </row>
        <row r="957">
          <cell r="A957">
            <v>1207403</v>
          </cell>
          <cell r="B957" t="str">
            <v>EN355B</v>
          </cell>
          <cell r="C957" t="str">
            <v>31"R</v>
          </cell>
          <cell r="D957">
            <v>53811</v>
          </cell>
        </row>
        <row r="958">
          <cell r="A958">
            <v>1207402</v>
          </cell>
          <cell r="B958" t="str">
            <v>EN355B</v>
          </cell>
          <cell r="C958" t="str">
            <v>31"R</v>
          </cell>
          <cell r="D958">
            <v>54419</v>
          </cell>
        </row>
        <row r="959">
          <cell r="A959">
            <v>1207401</v>
          </cell>
          <cell r="B959">
            <v>4130</v>
          </cell>
          <cell r="C959" t="str">
            <v>13"R</v>
          </cell>
          <cell r="D959">
            <v>55644</v>
          </cell>
        </row>
        <row r="960">
          <cell r="A960">
            <v>1207400</v>
          </cell>
          <cell r="B960">
            <v>4130</v>
          </cell>
          <cell r="C960" t="str">
            <v>69"P</v>
          </cell>
          <cell r="D960">
            <v>53279</v>
          </cell>
        </row>
        <row r="961">
          <cell r="A961">
            <v>1207399</v>
          </cell>
          <cell r="B961" t="str">
            <v>8630M</v>
          </cell>
          <cell r="C961" t="str">
            <v>69"P</v>
          </cell>
          <cell r="D961">
            <v>52520</v>
          </cell>
        </row>
        <row r="962">
          <cell r="A962">
            <v>1207398</v>
          </cell>
          <cell r="B962" t="str">
            <v>LF6M VALMONT</v>
          </cell>
          <cell r="C962" t="str">
            <v>24"R</v>
          </cell>
          <cell r="D962">
            <v>60471</v>
          </cell>
        </row>
        <row r="963">
          <cell r="A963">
            <v>1207397</v>
          </cell>
          <cell r="B963" t="str">
            <v>EN355B</v>
          </cell>
          <cell r="C963" t="str">
            <v>31"R</v>
          </cell>
          <cell r="D963">
            <v>54711</v>
          </cell>
        </row>
        <row r="964">
          <cell r="A964">
            <v>1207396</v>
          </cell>
          <cell r="B964" t="str">
            <v>EN355B</v>
          </cell>
          <cell r="C964" t="str">
            <v>31"R</v>
          </cell>
          <cell r="D964">
            <v>54426</v>
          </cell>
        </row>
        <row r="965">
          <cell r="A965">
            <v>1207395</v>
          </cell>
          <cell r="B965" t="str">
            <v>EN355B</v>
          </cell>
          <cell r="C965" t="str">
            <v>24"R</v>
          </cell>
          <cell r="D965">
            <v>60514</v>
          </cell>
        </row>
        <row r="966">
          <cell r="A966">
            <v>1207394</v>
          </cell>
          <cell r="B966" t="str">
            <v>EN355B</v>
          </cell>
          <cell r="C966" t="str">
            <v>24"R</v>
          </cell>
          <cell r="D966">
            <v>60134</v>
          </cell>
        </row>
        <row r="967">
          <cell r="A967">
            <v>1207393</v>
          </cell>
          <cell r="B967" t="str">
            <v>EN355B</v>
          </cell>
          <cell r="C967" t="str">
            <v>31"R</v>
          </cell>
          <cell r="D967">
            <v>53585</v>
          </cell>
        </row>
        <row r="968">
          <cell r="A968">
            <v>1207392</v>
          </cell>
          <cell r="B968" t="str">
            <v>EN355B</v>
          </cell>
          <cell r="C968" t="str">
            <v>31"R</v>
          </cell>
          <cell r="D968">
            <v>53628</v>
          </cell>
        </row>
        <row r="969">
          <cell r="A969">
            <v>1207391</v>
          </cell>
          <cell r="B969" t="str">
            <v>EN355B</v>
          </cell>
          <cell r="C969" t="str">
            <v>31"R</v>
          </cell>
          <cell r="D969">
            <v>53622</v>
          </cell>
        </row>
        <row r="970">
          <cell r="A970">
            <v>1207390</v>
          </cell>
          <cell r="B970" t="str">
            <v>EN355B</v>
          </cell>
          <cell r="C970" t="str">
            <v>31"R</v>
          </cell>
          <cell r="D970">
            <v>53778</v>
          </cell>
        </row>
        <row r="971">
          <cell r="A971">
            <v>1207389</v>
          </cell>
          <cell r="B971">
            <v>4130</v>
          </cell>
          <cell r="C971" t="str">
            <v>13"R</v>
          </cell>
          <cell r="D971">
            <v>55690</v>
          </cell>
        </row>
        <row r="972">
          <cell r="A972">
            <v>1207388</v>
          </cell>
          <cell r="B972">
            <v>4130</v>
          </cell>
          <cell r="C972" t="str">
            <v>13"R</v>
          </cell>
          <cell r="D972">
            <v>56217</v>
          </cell>
        </row>
        <row r="973">
          <cell r="A973">
            <v>1207387</v>
          </cell>
          <cell r="B973" t="str">
            <v>4142H</v>
          </cell>
          <cell r="C973" t="str">
            <v>31"R</v>
          </cell>
          <cell r="D973">
            <v>53348</v>
          </cell>
        </row>
        <row r="974">
          <cell r="A974">
            <v>1207386</v>
          </cell>
          <cell r="B974" t="str">
            <v>4320 MODIFIED JOYGLOBAL</v>
          </cell>
          <cell r="C974" t="str">
            <v>52"P</v>
          </cell>
          <cell r="D974">
            <v>53036</v>
          </cell>
        </row>
        <row r="975">
          <cell r="A975">
            <v>1207385</v>
          </cell>
          <cell r="B975" t="str">
            <v>F70-1</v>
          </cell>
          <cell r="C975" t="str">
            <v>69"P</v>
          </cell>
          <cell r="D975">
            <v>52486</v>
          </cell>
        </row>
        <row r="976">
          <cell r="A976">
            <v>1207384</v>
          </cell>
          <cell r="B976" t="str">
            <v>F70-1</v>
          </cell>
          <cell r="C976" t="str">
            <v>69"P</v>
          </cell>
          <cell r="D976">
            <v>52473</v>
          </cell>
        </row>
        <row r="977">
          <cell r="A977">
            <v>1207383</v>
          </cell>
          <cell r="B977" t="str">
            <v>EN355B</v>
          </cell>
          <cell r="C977" t="str">
            <v>31"R</v>
          </cell>
          <cell r="D977">
            <v>54141</v>
          </cell>
        </row>
        <row r="978">
          <cell r="A978">
            <v>1207382</v>
          </cell>
          <cell r="B978" t="str">
            <v>EN355B</v>
          </cell>
          <cell r="C978" t="str">
            <v>31"R</v>
          </cell>
          <cell r="D978">
            <v>54148</v>
          </cell>
        </row>
        <row r="979">
          <cell r="A979">
            <v>1207381</v>
          </cell>
          <cell r="B979" t="str">
            <v>EN355B</v>
          </cell>
          <cell r="C979" t="str">
            <v>31"R</v>
          </cell>
          <cell r="D979">
            <v>54033</v>
          </cell>
        </row>
        <row r="980">
          <cell r="A980">
            <v>1207380</v>
          </cell>
          <cell r="B980" t="str">
            <v>EN355B</v>
          </cell>
          <cell r="C980" t="str">
            <v>31"R</v>
          </cell>
          <cell r="D980">
            <v>55582</v>
          </cell>
        </row>
        <row r="981">
          <cell r="A981">
            <v>1207379</v>
          </cell>
          <cell r="B981" t="str">
            <v>EN355B</v>
          </cell>
          <cell r="C981" t="str">
            <v>24"R</v>
          </cell>
          <cell r="D981">
            <v>60776</v>
          </cell>
        </row>
        <row r="982">
          <cell r="A982">
            <v>1207378</v>
          </cell>
          <cell r="B982" t="str">
            <v>EN355B</v>
          </cell>
          <cell r="C982" t="str">
            <v>24"R</v>
          </cell>
          <cell r="D982">
            <v>60148</v>
          </cell>
        </row>
        <row r="983">
          <cell r="A983">
            <v>1207377</v>
          </cell>
          <cell r="B983" t="str">
            <v>EN355B</v>
          </cell>
          <cell r="C983" t="str">
            <v>31"R</v>
          </cell>
          <cell r="D983">
            <v>54496</v>
          </cell>
        </row>
        <row r="984">
          <cell r="A984">
            <v>1207376</v>
          </cell>
          <cell r="B984" t="str">
            <v>EN355B</v>
          </cell>
          <cell r="C984" t="str">
            <v>31"R</v>
          </cell>
          <cell r="D984">
            <v>54565</v>
          </cell>
        </row>
        <row r="985">
          <cell r="A985">
            <v>1207375</v>
          </cell>
          <cell r="B985" t="str">
            <v>F70-1</v>
          </cell>
          <cell r="C985" t="str">
            <v>69"P</v>
          </cell>
          <cell r="D985">
            <v>53987</v>
          </cell>
        </row>
        <row r="986">
          <cell r="A986">
            <v>1207374</v>
          </cell>
          <cell r="B986" t="str">
            <v>F70-1</v>
          </cell>
          <cell r="C986" t="str">
            <v>31"R</v>
          </cell>
          <cell r="D986">
            <v>54576</v>
          </cell>
        </row>
        <row r="987">
          <cell r="A987">
            <v>1207373</v>
          </cell>
          <cell r="B987">
            <v>1045</v>
          </cell>
          <cell r="C987" t="str">
            <v>49"Q</v>
          </cell>
          <cell r="D987">
            <v>58531</v>
          </cell>
        </row>
        <row r="988">
          <cell r="A988">
            <v>1207372</v>
          </cell>
          <cell r="B988" t="str">
            <v>A105</v>
          </cell>
          <cell r="C988" t="str">
            <v>63"P</v>
          </cell>
          <cell r="D988">
            <v>50028</v>
          </cell>
        </row>
        <row r="989">
          <cell r="A989">
            <v>1207371</v>
          </cell>
          <cell r="B989" t="str">
            <v>A105</v>
          </cell>
          <cell r="C989" t="str">
            <v>49"Q</v>
          </cell>
          <cell r="D989">
            <v>58109</v>
          </cell>
        </row>
        <row r="990">
          <cell r="A990">
            <v>1207370</v>
          </cell>
          <cell r="B990" t="str">
            <v>EN355B</v>
          </cell>
          <cell r="C990" t="str">
            <v>31"R</v>
          </cell>
          <cell r="D990">
            <v>53998</v>
          </cell>
        </row>
        <row r="991">
          <cell r="A991">
            <v>1207369</v>
          </cell>
          <cell r="B991" t="str">
            <v>EN355B</v>
          </cell>
          <cell r="C991" t="str">
            <v>31"R</v>
          </cell>
          <cell r="D991">
            <v>54336</v>
          </cell>
        </row>
        <row r="992">
          <cell r="A992">
            <v>1207368</v>
          </cell>
          <cell r="B992" t="str">
            <v>EN355B</v>
          </cell>
          <cell r="C992" t="str">
            <v>31"R</v>
          </cell>
          <cell r="D992">
            <v>55020</v>
          </cell>
        </row>
        <row r="993">
          <cell r="A993">
            <v>1207367</v>
          </cell>
          <cell r="B993" t="str">
            <v>F91</v>
          </cell>
          <cell r="C993" t="str">
            <v>52"P</v>
          </cell>
          <cell r="D993">
            <v>52991</v>
          </cell>
        </row>
        <row r="994">
          <cell r="A994">
            <v>1207366</v>
          </cell>
          <cell r="B994" t="str">
            <v>F91</v>
          </cell>
          <cell r="C994" t="str">
            <v>80"P</v>
          </cell>
          <cell r="D994">
            <v>60126</v>
          </cell>
        </row>
        <row r="995">
          <cell r="A995">
            <v>1207365</v>
          </cell>
          <cell r="B995" t="str">
            <v>EN355B</v>
          </cell>
          <cell r="C995" t="str">
            <v>24"R</v>
          </cell>
          <cell r="D995">
            <v>48581</v>
          </cell>
        </row>
        <row r="996">
          <cell r="A996">
            <v>1207364</v>
          </cell>
          <cell r="B996" t="str">
            <v>F70-1</v>
          </cell>
          <cell r="C996" t="str">
            <v>69"P</v>
          </cell>
          <cell r="D996">
            <v>52375</v>
          </cell>
        </row>
        <row r="997">
          <cell r="A997">
            <v>1207363</v>
          </cell>
          <cell r="B997" t="str">
            <v>LF6</v>
          </cell>
          <cell r="C997" t="str">
            <v>24"R</v>
          </cell>
          <cell r="D997">
            <v>59641</v>
          </cell>
        </row>
        <row r="998">
          <cell r="A998">
            <v>1207362</v>
          </cell>
          <cell r="B998" t="str">
            <v>EN355B</v>
          </cell>
          <cell r="C998" t="str">
            <v>24"R</v>
          </cell>
          <cell r="D998">
            <v>59878</v>
          </cell>
        </row>
        <row r="999">
          <cell r="A999">
            <v>1207361</v>
          </cell>
          <cell r="B999" t="str">
            <v>EN355B</v>
          </cell>
          <cell r="C999" t="str">
            <v>24"R</v>
          </cell>
          <cell r="D999">
            <v>60036</v>
          </cell>
        </row>
        <row r="1000">
          <cell r="A1000">
            <v>1207360</v>
          </cell>
          <cell r="B1000" t="str">
            <v>EN355B</v>
          </cell>
          <cell r="C1000" t="str">
            <v>24"R</v>
          </cell>
          <cell r="D1000">
            <v>60571</v>
          </cell>
        </row>
        <row r="1001">
          <cell r="A1001">
            <v>1207359</v>
          </cell>
          <cell r="B1001">
            <v>4340</v>
          </cell>
          <cell r="C1001" t="str">
            <v>31"R</v>
          </cell>
          <cell r="D1001">
            <v>53930</v>
          </cell>
        </row>
        <row r="1002">
          <cell r="A1002">
            <v>1207358</v>
          </cell>
          <cell r="B1002" t="str">
            <v>A105</v>
          </cell>
          <cell r="C1002" t="str">
            <v>49"Q</v>
          </cell>
          <cell r="D1002">
            <v>58280</v>
          </cell>
        </row>
        <row r="1003">
          <cell r="A1003">
            <v>1207357</v>
          </cell>
          <cell r="B1003">
            <v>4340</v>
          </cell>
          <cell r="C1003" t="str">
            <v>49"Q</v>
          </cell>
          <cell r="D1003">
            <v>57801</v>
          </cell>
        </row>
        <row r="1004">
          <cell r="A1004">
            <v>1207356</v>
          </cell>
          <cell r="B1004" t="str">
            <v>A105</v>
          </cell>
          <cell r="C1004" t="str">
            <v>49"Q</v>
          </cell>
          <cell r="D1004">
            <v>51382</v>
          </cell>
        </row>
        <row r="1005">
          <cell r="A1005">
            <v>1207355</v>
          </cell>
          <cell r="B1005" t="str">
            <v>EN355B</v>
          </cell>
          <cell r="C1005" t="str">
            <v>31"R</v>
          </cell>
          <cell r="D1005">
            <v>57995</v>
          </cell>
        </row>
        <row r="1006">
          <cell r="A1006">
            <v>1207354</v>
          </cell>
          <cell r="B1006" t="str">
            <v>8630M4</v>
          </cell>
          <cell r="C1006" t="str">
            <v>69"P</v>
          </cell>
          <cell r="D1006">
            <v>52424</v>
          </cell>
        </row>
        <row r="1007">
          <cell r="A1007">
            <v>1207353</v>
          </cell>
          <cell r="B1007" t="str">
            <v>F91</v>
          </cell>
          <cell r="C1007" t="str">
            <v>69"P</v>
          </cell>
          <cell r="D1007">
            <v>54077</v>
          </cell>
        </row>
        <row r="1008">
          <cell r="A1008">
            <v>1207352</v>
          </cell>
          <cell r="B1008" t="str">
            <v>EN355B</v>
          </cell>
          <cell r="C1008" t="str">
            <v>24"R</v>
          </cell>
          <cell r="D1008">
            <v>60078</v>
          </cell>
        </row>
        <row r="1009">
          <cell r="A1009">
            <v>1207351</v>
          </cell>
          <cell r="B1009" t="str">
            <v>EN355B</v>
          </cell>
          <cell r="C1009" t="str">
            <v>24"R</v>
          </cell>
          <cell r="D1009">
            <v>55173</v>
          </cell>
        </row>
        <row r="1010">
          <cell r="A1010">
            <v>1207350</v>
          </cell>
          <cell r="B1010" t="str">
            <v>EN355B</v>
          </cell>
          <cell r="C1010" t="str">
            <v>24"R</v>
          </cell>
          <cell r="D1010">
            <v>60441</v>
          </cell>
        </row>
        <row r="1011">
          <cell r="A1011">
            <v>1207349</v>
          </cell>
          <cell r="B1011" t="str">
            <v>EN355B</v>
          </cell>
          <cell r="C1011" t="str">
            <v>24"R</v>
          </cell>
          <cell r="D1011">
            <v>60316</v>
          </cell>
        </row>
        <row r="1012">
          <cell r="A1012">
            <v>1207348</v>
          </cell>
          <cell r="B1012" t="str">
            <v>EN355B</v>
          </cell>
          <cell r="C1012" t="str">
            <v>24"R</v>
          </cell>
          <cell r="D1012">
            <v>60315</v>
          </cell>
        </row>
        <row r="1013">
          <cell r="A1013">
            <v>1207347</v>
          </cell>
          <cell r="B1013" t="str">
            <v>EN355B</v>
          </cell>
          <cell r="C1013" t="str">
            <v>24"R</v>
          </cell>
          <cell r="D1013">
            <v>59997</v>
          </cell>
        </row>
        <row r="1014">
          <cell r="A1014">
            <v>1207346</v>
          </cell>
          <cell r="B1014" t="str">
            <v>EN355B</v>
          </cell>
          <cell r="C1014" t="str">
            <v>24"R</v>
          </cell>
          <cell r="D1014">
            <v>60451</v>
          </cell>
        </row>
        <row r="1015">
          <cell r="A1015">
            <v>1207345</v>
          </cell>
          <cell r="B1015" t="str">
            <v>EN355B</v>
          </cell>
          <cell r="C1015" t="str">
            <v>24"R</v>
          </cell>
          <cell r="D1015">
            <v>60720</v>
          </cell>
        </row>
        <row r="1016">
          <cell r="A1016">
            <v>1207344</v>
          </cell>
          <cell r="B1016" t="str">
            <v>E8630M</v>
          </cell>
          <cell r="C1016" t="str">
            <v>20"R</v>
          </cell>
          <cell r="D1016">
            <v>57732</v>
          </cell>
        </row>
        <row r="1017">
          <cell r="A1017">
            <v>1207343</v>
          </cell>
          <cell r="B1017" t="str">
            <v>E8630M</v>
          </cell>
          <cell r="C1017" t="str">
            <v>31"R</v>
          </cell>
          <cell r="D1017">
            <v>56772</v>
          </cell>
        </row>
        <row r="1018">
          <cell r="A1018">
            <v>1207342</v>
          </cell>
          <cell r="B1018" t="str">
            <v>E8630M</v>
          </cell>
          <cell r="C1018" t="str">
            <v>31"R</v>
          </cell>
          <cell r="D1018">
            <v>54396</v>
          </cell>
        </row>
        <row r="1019">
          <cell r="A1019">
            <v>1207341</v>
          </cell>
          <cell r="B1019" t="str">
            <v>8630M</v>
          </cell>
          <cell r="C1019" t="str">
            <v>69"P</v>
          </cell>
          <cell r="D1019">
            <v>53428</v>
          </cell>
        </row>
        <row r="1020">
          <cell r="A1020">
            <v>1207340</v>
          </cell>
          <cell r="B1020" t="str">
            <v>X60V-DQ</v>
          </cell>
          <cell r="C1020" t="str">
            <v>24"Q</v>
          </cell>
          <cell r="D1020">
            <v>52740</v>
          </cell>
        </row>
        <row r="1021">
          <cell r="A1021">
            <v>1207339</v>
          </cell>
          <cell r="B1021" t="str">
            <v>X60V-DQ</v>
          </cell>
          <cell r="C1021" t="str">
            <v>24"Q</v>
          </cell>
          <cell r="D1021">
            <v>52625</v>
          </cell>
        </row>
        <row r="1022">
          <cell r="A1022">
            <v>1207338</v>
          </cell>
          <cell r="B1022" t="str">
            <v>A105</v>
          </cell>
          <cell r="C1022" t="str">
            <v>31"R</v>
          </cell>
          <cell r="D1022">
            <v>54244</v>
          </cell>
        </row>
        <row r="1023">
          <cell r="A1023">
            <v>1207337</v>
          </cell>
          <cell r="B1023" t="str">
            <v>A105</v>
          </cell>
          <cell r="C1023" t="str">
            <v>20"R</v>
          </cell>
          <cell r="D1023">
            <v>58234</v>
          </cell>
        </row>
        <row r="1024">
          <cell r="A1024">
            <v>1207336</v>
          </cell>
          <cell r="B1024" t="str">
            <v>A105</v>
          </cell>
          <cell r="C1024" t="str">
            <v>16"R</v>
          </cell>
          <cell r="D1024">
            <v>54050</v>
          </cell>
        </row>
        <row r="1025">
          <cell r="A1025">
            <v>1207335</v>
          </cell>
          <cell r="B1025" t="str">
            <v>A105</v>
          </cell>
          <cell r="C1025" t="str">
            <v>13"R</v>
          </cell>
          <cell r="D1025">
            <v>55221</v>
          </cell>
        </row>
        <row r="1026">
          <cell r="A1026">
            <v>1207334</v>
          </cell>
          <cell r="B1026" t="str">
            <v>4130 FM</v>
          </cell>
          <cell r="C1026" t="str">
            <v>31"R</v>
          </cell>
          <cell r="D1026">
            <v>54234</v>
          </cell>
        </row>
        <row r="1027">
          <cell r="A1027">
            <v>1207333</v>
          </cell>
          <cell r="B1027" t="str">
            <v>4330 MOD TESCO</v>
          </cell>
          <cell r="C1027" t="str">
            <v>49"Q</v>
          </cell>
          <cell r="D1027">
            <v>57890</v>
          </cell>
        </row>
        <row r="1028">
          <cell r="A1028">
            <v>1207332</v>
          </cell>
          <cell r="B1028" t="str">
            <v>4330 MOD TESCO</v>
          </cell>
          <cell r="C1028" t="str">
            <v>49"Q</v>
          </cell>
          <cell r="D1028">
            <v>58051</v>
          </cell>
        </row>
        <row r="1029">
          <cell r="A1029">
            <v>1207331</v>
          </cell>
          <cell r="B1029" t="str">
            <v>8630M</v>
          </cell>
          <cell r="C1029" t="str">
            <v>69"P</v>
          </cell>
          <cell r="D1029">
            <v>53675</v>
          </cell>
        </row>
        <row r="1030">
          <cell r="A1030">
            <v>1207330</v>
          </cell>
          <cell r="B1030" t="str">
            <v>8630M</v>
          </cell>
          <cell r="C1030" t="str">
            <v>69"P</v>
          </cell>
          <cell r="D1030">
            <v>53203</v>
          </cell>
        </row>
        <row r="1031">
          <cell r="A1031">
            <v>1207329</v>
          </cell>
          <cell r="B1031" t="str">
            <v>EN355B</v>
          </cell>
          <cell r="C1031" t="str">
            <v>24"R</v>
          </cell>
          <cell r="D1031">
            <v>63368</v>
          </cell>
        </row>
        <row r="1032">
          <cell r="A1032">
            <v>1207328</v>
          </cell>
          <cell r="B1032" t="str">
            <v>EN355B</v>
          </cell>
          <cell r="C1032" t="str">
            <v>24"R</v>
          </cell>
          <cell r="D1032">
            <v>58099</v>
          </cell>
        </row>
        <row r="1033">
          <cell r="A1033">
            <v>1207327</v>
          </cell>
          <cell r="B1033" t="str">
            <v>8630M</v>
          </cell>
          <cell r="C1033" t="str">
            <v>80"P</v>
          </cell>
          <cell r="D1033">
            <v>53635</v>
          </cell>
        </row>
        <row r="1034">
          <cell r="A1034">
            <v>1207326</v>
          </cell>
          <cell r="B1034" t="str">
            <v>17-4 PH</v>
          </cell>
          <cell r="C1034" t="str">
            <v>49"Q</v>
          </cell>
          <cell r="D1034">
            <v>56150</v>
          </cell>
        </row>
        <row r="1035">
          <cell r="A1035">
            <v>1207325</v>
          </cell>
          <cell r="B1035" t="str">
            <v>EN355B</v>
          </cell>
          <cell r="C1035" t="str">
            <v>24"R</v>
          </cell>
          <cell r="D1035">
            <v>62115</v>
          </cell>
        </row>
        <row r="1036">
          <cell r="A1036">
            <v>1207324</v>
          </cell>
          <cell r="B1036" t="str">
            <v>EN355B</v>
          </cell>
          <cell r="C1036" t="str">
            <v>24"R</v>
          </cell>
          <cell r="D1036">
            <v>60389</v>
          </cell>
        </row>
        <row r="1037">
          <cell r="A1037">
            <v>1207323</v>
          </cell>
          <cell r="B1037" t="str">
            <v>EN355B</v>
          </cell>
          <cell r="C1037" t="str">
            <v>24"R</v>
          </cell>
          <cell r="D1037">
            <v>60662</v>
          </cell>
        </row>
        <row r="1038">
          <cell r="A1038">
            <v>1207322</v>
          </cell>
          <cell r="B1038" t="str">
            <v>EN355B</v>
          </cell>
          <cell r="C1038" t="str">
            <v>24"R</v>
          </cell>
          <cell r="D1038">
            <v>60325</v>
          </cell>
        </row>
        <row r="1039">
          <cell r="A1039">
            <v>1207321</v>
          </cell>
          <cell r="B1039" t="str">
            <v>4330 MOD TESCO</v>
          </cell>
          <cell r="C1039" t="str">
            <v>49"Q</v>
          </cell>
          <cell r="D1039">
            <v>59611</v>
          </cell>
        </row>
        <row r="1040">
          <cell r="A1040">
            <v>1207320</v>
          </cell>
          <cell r="B1040" t="str">
            <v>4330 MOD TESCO</v>
          </cell>
          <cell r="C1040" t="str">
            <v>49"Q</v>
          </cell>
          <cell r="D1040">
            <v>58657</v>
          </cell>
        </row>
        <row r="1041">
          <cell r="A1041">
            <v>1207319</v>
          </cell>
          <cell r="B1041" t="str">
            <v>X60V-DQ</v>
          </cell>
          <cell r="C1041" t="str">
            <v>24"Q</v>
          </cell>
          <cell r="D1041">
            <v>52292</v>
          </cell>
        </row>
        <row r="1042">
          <cell r="A1042">
            <v>1207318</v>
          </cell>
          <cell r="B1042" t="str">
            <v>EN355B</v>
          </cell>
          <cell r="C1042" t="str">
            <v>24"R</v>
          </cell>
          <cell r="D1042">
            <v>60377</v>
          </cell>
        </row>
        <row r="1043">
          <cell r="A1043">
            <v>1207317</v>
          </cell>
          <cell r="B1043" t="str">
            <v>EN355B</v>
          </cell>
          <cell r="C1043" t="str">
            <v>24"R</v>
          </cell>
          <cell r="D1043">
            <v>59647</v>
          </cell>
        </row>
        <row r="1044">
          <cell r="A1044">
            <v>1207316</v>
          </cell>
          <cell r="B1044" t="str">
            <v>EN355B</v>
          </cell>
          <cell r="C1044" t="str">
            <v>24"R</v>
          </cell>
          <cell r="D1044">
            <v>60927</v>
          </cell>
        </row>
        <row r="1045">
          <cell r="A1045">
            <v>1207315</v>
          </cell>
          <cell r="B1045" t="str">
            <v>EN355B</v>
          </cell>
          <cell r="C1045" t="str">
            <v>24"R</v>
          </cell>
          <cell r="D1045">
            <v>59544</v>
          </cell>
        </row>
        <row r="1046">
          <cell r="A1046">
            <v>1207314</v>
          </cell>
          <cell r="B1046" t="str">
            <v>EN355B</v>
          </cell>
          <cell r="C1046" t="str">
            <v>24"R</v>
          </cell>
          <cell r="D1046">
            <v>60772</v>
          </cell>
        </row>
        <row r="1047">
          <cell r="A1047">
            <v>1207313</v>
          </cell>
          <cell r="B1047" t="str">
            <v>F22 SFC1-2</v>
          </cell>
          <cell r="C1047" t="str">
            <v>69"P</v>
          </cell>
          <cell r="D1047">
            <v>55545</v>
          </cell>
        </row>
        <row r="1048">
          <cell r="A1048">
            <v>1207312</v>
          </cell>
          <cell r="B1048" t="str">
            <v>LF2H</v>
          </cell>
          <cell r="C1048" t="str">
            <v>20"R</v>
          </cell>
          <cell r="D1048">
            <v>58687</v>
          </cell>
        </row>
        <row r="1049">
          <cell r="A1049">
            <v>1207311</v>
          </cell>
          <cell r="B1049" t="str">
            <v>A350/LF6M TRINITY</v>
          </cell>
          <cell r="C1049" t="str">
            <v>20"R</v>
          </cell>
          <cell r="D1049">
            <v>58935</v>
          </cell>
        </row>
        <row r="1050">
          <cell r="A1050">
            <v>1207310</v>
          </cell>
          <cell r="B1050" t="str">
            <v>EN355B</v>
          </cell>
          <cell r="C1050" t="str">
            <v>24"R</v>
          </cell>
          <cell r="D1050">
            <v>59865</v>
          </cell>
        </row>
        <row r="1051">
          <cell r="A1051">
            <v>1207309</v>
          </cell>
          <cell r="B1051" t="str">
            <v>EN355B</v>
          </cell>
          <cell r="C1051" t="str">
            <v>24"R</v>
          </cell>
          <cell r="D1051">
            <v>60662</v>
          </cell>
        </row>
        <row r="1052">
          <cell r="A1052">
            <v>1207308</v>
          </cell>
          <cell r="B1052" t="str">
            <v>X60V-DQ</v>
          </cell>
          <cell r="C1052" t="str">
            <v>24"Q</v>
          </cell>
          <cell r="D1052">
            <v>53627</v>
          </cell>
        </row>
        <row r="1053">
          <cell r="A1053">
            <v>1207307</v>
          </cell>
          <cell r="B1053" t="str">
            <v>EN355B</v>
          </cell>
          <cell r="C1053" t="str">
            <v>24"R</v>
          </cell>
          <cell r="D1053">
            <v>60710</v>
          </cell>
        </row>
        <row r="1054">
          <cell r="A1054">
            <v>1207306</v>
          </cell>
          <cell r="B1054" t="str">
            <v>8630M4</v>
          </cell>
          <cell r="C1054" t="str">
            <v>69"P</v>
          </cell>
          <cell r="D1054">
            <v>54350</v>
          </cell>
        </row>
        <row r="1055">
          <cell r="A1055">
            <v>1207305</v>
          </cell>
          <cell r="B1055">
            <v>1080</v>
          </cell>
          <cell r="C1055" t="str">
            <v>39"R</v>
          </cell>
          <cell r="D1055">
            <v>50751</v>
          </cell>
        </row>
        <row r="1056">
          <cell r="A1056">
            <v>1207304</v>
          </cell>
          <cell r="B1056">
            <v>1018</v>
          </cell>
          <cell r="C1056" t="str">
            <v>20"R</v>
          </cell>
          <cell r="D1056">
            <v>58298</v>
          </cell>
        </row>
        <row r="1057">
          <cell r="A1057">
            <v>1207303</v>
          </cell>
          <cell r="B1057" t="str">
            <v>LF2H</v>
          </cell>
          <cell r="C1057" t="str">
            <v>20"R</v>
          </cell>
          <cell r="D1057">
            <v>54230</v>
          </cell>
        </row>
        <row r="1058">
          <cell r="A1058">
            <v>1207302</v>
          </cell>
          <cell r="B1058" t="str">
            <v>EN355B</v>
          </cell>
          <cell r="C1058" t="str">
            <v>24"R</v>
          </cell>
          <cell r="D1058">
            <v>56426</v>
          </cell>
        </row>
        <row r="1059">
          <cell r="A1059">
            <v>1207301</v>
          </cell>
          <cell r="B1059" t="str">
            <v>EN355B</v>
          </cell>
          <cell r="C1059" t="str">
            <v>24"R</v>
          </cell>
          <cell r="D1059">
            <v>57220</v>
          </cell>
        </row>
        <row r="1060">
          <cell r="A1060">
            <v>1207300</v>
          </cell>
          <cell r="B1060" t="str">
            <v>4140 MOD FM</v>
          </cell>
          <cell r="C1060" t="str">
            <v>69"P</v>
          </cell>
          <cell r="D1060">
            <v>55050</v>
          </cell>
        </row>
        <row r="1061">
          <cell r="A1061">
            <v>1207299</v>
          </cell>
          <cell r="B1061" t="str">
            <v>316L GALPERTI</v>
          </cell>
          <cell r="C1061" t="str">
            <v>24"Q</v>
          </cell>
          <cell r="D1061">
            <v>54370</v>
          </cell>
        </row>
        <row r="1062">
          <cell r="A1062">
            <v>1207298</v>
          </cell>
          <cell r="B1062" t="str">
            <v>304L GALPERTI</v>
          </cell>
          <cell r="C1062" t="str">
            <v>24"Q</v>
          </cell>
          <cell r="D1062">
            <v>57245</v>
          </cell>
        </row>
        <row r="1063">
          <cell r="A1063">
            <v>1207297</v>
          </cell>
          <cell r="B1063" t="str">
            <v>304L GALPERTI</v>
          </cell>
          <cell r="C1063" t="str">
            <v>49"Q</v>
          </cell>
          <cell r="D1063">
            <v>54504</v>
          </cell>
        </row>
        <row r="1064">
          <cell r="A1064">
            <v>1207296</v>
          </cell>
          <cell r="B1064" t="str">
            <v>EN355B</v>
          </cell>
          <cell r="C1064" t="str">
            <v>24"R</v>
          </cell>
          <cell r="D1064">
            <v>55585</v>
          </cell>
        </row>
        <row r="1065">
          <cell r="A1065">
            <v>1207295</v>
          </cell>
          <cell r="B1065" t="str">
            <v>410S</v>
          </cell>
          <cell r="C1065" t="str">
            <v>69"P</v>
          </cell>
          <cell r="D1065">
            <v>57551</v>
          </cell>
        </row>
        <row r="1066">
          <cell r="A1066">
            <v>1207294</v>
          </cell>
          <cell r="B1066" t="str">
            <v>EN355B</v>
          </cell>
          <cell r="C1066" t="str">
            <v>24"R</v>
          </cell>
          <cell r="D1066">
            <v>61390</v>
          </cell>
        </row>
        <row r="1067">
          <cell r="A1067">
            <v>1207293</v>
          </cell>
          <cell r="B1067" t="str">
            <v>EN355B</v>
          </cell>
          <cell r="C1067" t="str">
            <v>24"R</v>
          </cell>
          <cell r="D1067">
            <v>56200</v>
          </cell>
        </row>
        <row r="1068">
          <cell r="A1068">
            <v>1207292</v>
          </cell>
          <cell r="B1068" t="str">
            <v>A707L3/A350-LF6</v>
          </cell>
          <cell r="C1068" t="str">
            <v>20"R</v>
          </cell>
          <cell r="D1068">
            <v>58025</v>
          </cell>
        </row>
        <row r="1069">
          <cell r="A1069">
            <v>1207291</v>
          </cell>
          <cell r="B1069" t="str">
            <v>A707L3/A350-LF6</v>
          </cell>
          <cell r="C1069" t="str">
            <v>13"R</v>
          </cell>
          <cell r="D1069">
            <v>55918</v>
          </cell>
        </row>
        <row r="1070">
          <cell r="A1070">
            <v>1207290</v>
          </cell>
          <cell r="B1070" t="str">
            <v>A871 TYPE 1</v>
          </cell>
          <cell r="C1070" t="str">
            <v>24"R</v>
          </cell>
          <cell r="D1070">
            <v>56567</v>
          </cell>
        </row>
        <row r="1071">
          <cell r="A1071">
            <v>1207289</v>
          </cell>
          <cell r="B1071" t="str">
            <v>EN355B</v>
          </cell>
          <cell r="C1071" t="str">
            <v>24"R</v>
          </cell>
          <cell r="D1071">
            <v>55783</v>
          </cell>
        </row>
        <row r="1072">
          <cell r="A1072">
            <v>1207288</v>
          </cell>
          <cell r="B1072" t="str">
            <v>EN355B</v>
          </cell>
          <cell r="C1072" t="str">
            <v>24"R</v>
          </cell>
          <cell r="D1072">
            <v>56024</v>
          </cell>
        </row>
        <row r="1073">
          <cell r="A1073">
            <v>1207287</v>
          </cell>
          <cell r="B1073" t="str">
            <v>F22 SFC1-2</v>
          </cell>
          <cell r="C1073" t="str">
            <v>69"P</v>
          </cell>
          <cell r="D1073">
            <v>54106</v>
          </cell>
        </row>
        <row r="1074">
          <cell r="A1074">
            <v>1207286</v>
          </cell>
          <cell r="B1074" t="str">
            <v>105M2</v>
          </cell>
          <cell r="C1074" t="str">
            <v>49"Q</v>
          </cell>
          <cell r="D1074">
            <v>54314</v>
          </cell>
        </row>
        <row r="1075">
          <cell r="A1075">
            <v>1207285</v>
          </cell>
          <cell r="B1075" t="str">
            <v>EN355B</v>
          </cell>
          <cell r="C1075" t="str">
            <v>24"R</v>
          </cell>
          <cell r="D1075">
            <v>57017</v>
          </cell>
        </row>
        <row r="1076">
          <cell r="A1076">
            <v>1207284</v>
          </cell>
          <cell r="B1076" t="str">
            <v>EN355B</v>
          </cell>
          <cell r="C1076" t="str">
            <v>24"R</v>
          </cell>
          <cell r="D1076">
            <v>58580</v>
          </cell>
        </row>
        <row r="1077">
          <cell r="A1077">
            <v>1207283</v>
          </cell>
          <cell r="B1077" t="str">
            <v>EN355B</v>
          </cell>
          <cell r="C1077" t="str">
            <v>24"R</v>
          </cell>
          <cell r="D1077">
            <v>56938</v>
          </cell>
        </row>
        <row r="1078">
          <cell r="A1078">
            <v>1207282</v>
          </cell>
          <cell r="B1078" t="str">
            <v>4130 FM</v>
          </cell>
          <cell r="C1078" t="str">
            <v>31"R</v>
          </cell>
          <cell r="D1078">
            <v>49093</v>
          </cell>
        </row>
        <row r="1079">
          <cell r="A1079">
            <v>1207281</v>
          </cell>
          <cell r="B1079" t="str">
            <v>8630M4</v>
          </cell>
          <cell r="C1079" t="str">
            <v>69"P</v>
          </cell>
          <cell r="D1079">
            <v>52080</v>
          </cell>
        </row>
        <row r="1080">
          <cell r="A1080">
            <v>1207280</v>
          </cell>
          <cell r="B1080" t="str">
            <v>8630M</v>
          </cell>
          <cell r="C1080" t="str">
            <v>16"R</v>
          </cell>
          <cell r="D1080">
            <v>50679</v>
          </cell>
        </row>
        <row r="1081">
          <cell r="A1081">
            <v>1207279</v>
          </cell>
          <cell r="B1081" t="str">
            <v>15-5 PH</v>
          </cell>
          <cell r="C1081" t="str">
            <v>69"P</v>
          </cell>
          <cell r="D1081">
            <v>53181</v>
          </cell>
        </row>
        <row r="1082">
          <cell r="A1082">
            <v>1207278</v>
          </cell>
          <cell r="B1082" t="str">
            <v>F91</v>
          </cell>
          <cell r="C1082" t="str">
            <v>69"P</v>
          </cell>
          <cell r="D1082">
            <v>60228</v>
          </cell>
        </row>
        <row r="1083">
          <cell r="A1083">
            <v>1207277</v>
          </cell>
          <cell r="B1083" t="str">
            <v>LF2H</v>
          </cell>
          <cell r="C1083" t="str">
            <v>31"R</v>
          </cell>
          <cell r="D1083">
            <v>54551</v>
          </cell>
        </row>
        <row r="1084">
          <cell r="A1084">
            <v>1207276</v>
          </cell>
          <cell r="B1084" t="str">
            <v>LF6</v>
          </cell>
          <cell r="C1084" t="str">
            <v>31"R</v>
          </cell>
          <cell r="D1084">
            <v>54163</v>
          </cell>
        </row>
        <row r="1085">
          <cell r="A1085">
            <v>1207275</v>
          </cell>
          <cell r="B1085" t="str">
            <v>LF6M VALMONT</v>
          </cell>
          <cell r="C1085" t="str">
            <v>31"R</v>
          </cell>
          <cell r="D1085">
            <v>54002</v>
          </cell>
        </row>
        <row r="1086">
          <cell r="A1086">
            <v>1207274</v>
          </cell>
          <cell r="B1086" t="str">
            <v>LF6</v>
          </cell>
          <cell r="C1086" t="str">
            <v>49"Q</v>
          </cell>
          <cell r="D1086">
            <v>58352</v>
          </cell>
        </row>
        <row r="1087">
          <cell r="A1087">
            <v>1207273</v>
          </cell>
          <cell r="B1087" t="str">
            <v>A105</v>
          </cell>
          <cell r="C1087" t="str">
            <v>20"R</v>
          </cell>
          <cell r="D1087">
            <v>58057</v>
          </cell>
        </row>
        <row r="1088">
          <cell r="A1088">
            <v>1207272</v>
          </cell>
          <cell r="B1088" t="str">
            <v>A105</v>
          </cell>
          <cell r="C1088" t="str">
            <v>24"R</v>
          </cell>
          <cell r="D1088">
            <v>56060</v>
          </cell>
        </row>
        <row r="1089">
          <cell r="A1089">
            <v>1207271</v>
          </cell>
          <cell r="B1089" t="str">
            <v>A105</v>
          </cell>
          <cell r="C1089" t="str">
            <v>31"R</v>
          </cell>
          <cell r="D1089">
            <v>49751</v>
          </cell>
        </row>
        <row r="1090">
          <cell r="A1090">
            <v>1207270</v>
          </cell>
          <cell r="B1090">
            <v>1045</v>
          </cell>
          <cell r="C1090" t="str">
            <v>63"P</v>
          </cell>
          <cell r="D1090">
            <v>50461</v>
          </cell>
        </row>
        <row r="1091">
          <cell r="A1091">
            <v>1207269</v>
          </cell>
          <cell r="B1091">
            <v>1552</v>
          </cell>
          <cell r="C1091" t="str">
            <v>13"R</v>
          </cell>
          <cell r="D1091">
            <v>55382</v>
          </cell>
        </row>
        <row r="1092">
          <cell r="A1092">
            <v>1207268</v>
          </cell>
          <cell r="B1092">
            <v>4140</v>
          </cell>
          <cell r="C1092" t="str">
            <v>49"Q</v>
          </cell>
          <cell r="D1092">
            <v>59153</v>
          </cell>
        </row>
        <row r="1093">
          <cell r="A1093">
            <v>1207267</v>
          </cell>
          <cell r="B1093" t="str">
            <v>4330V</v>
          </cell>
          <cell r="C1093" t="str">
            <v>16"R</v>
          </cell>
          <cell r="D1093">
            <v>53039</v>
          </cell>
        </row>
        <row r="1094">
          <cell r="A1094">
            <v>1207266</v>
          </cell>
          <cell r="B1094" t="str">
            <v>4340 BS</v>
          </cell>
          <cell r="C1094" t="str">
            <v>52"P</v>
          </cell>
          <cell r="D1094">
            <v>53158</v>
          </cell>
        </row>
        <row r="1095">
          <cell r="A1095">
            <v>1207265</v>
          </cell>
          <cell r="B1095" t="str">
            <v>17-4 PH</v>
          </cell>
          <cell r="C1095" t="str">
            <v>63"P</v>
          </cell>
          <cell r="D1095">
            <v>53839</v>
          </cell>
        </row>
        <row r="1096">
          <cell r="A1096">
            <v>1207264</v>
          </cell>
          <cell r="B1096" t="str">
            <v>17-4 PH</v>
          </cell>
          <cell r="C1096" t="str">
            <v>69"P</v>
          </cell>
          <cell r="D1096">
            <v>58634</v>
          </cell>
        </row>
        <row r="1097">
          <cell r="A1097">
            <v>1207263</v>
          </cell>
          <cell r="B1097" t="str">
            <v>B50A352</v>
          </cell>
          <cell r="C1097" t="str">
            <v>69"P</v>
          </cell>
          <cell r="D1097">
            <v>58505</v>
          </cell>
        </row>
        <row r="1098">
          <cell r="A1098">
            <v>1207262</v>
          </cell>
          <cell r="B1098" t="str">
            <v>410S</v>
          </cell>
          <cell r="C1098" t="str">
            <v>49"Q</v>
          </cell>
          <cell r="D1098">
            <v>63107</v>
          </cell>
        </row>
        <row r="1099">
          <cell r="A1099">
            <v>1207261</v>
          </cell>
          <cell r="B1099" t="str">
            <v>410S</v>
          </cell>
          <cell r="C1099" t="str">
            <v>49"Q</v>
          </cell>
          <cell r="D1099">
            <v>52729</v>
          </cell>
        </row>
        <row r="1100">
          <cell r="A1100">
            <v>1207260</v>
          </cell>
          <cell r="B1100">
            <v>4130</v>
          </cell>
          <cell r="C1100" t="str">
            <v>49"Q</v>
          </cell>
          <cell r="D1100">
            <v>59094</v>
          </cell>
        </row>
        <row r="1101">
          <cell r="A1101">
            <v>1207259</v>
          </cell>
          <cell r="B1101">
            <v>4140</v>
          </cell>
          <cell r="C1101" t="str">
            <v>63"P</v>
          </cell>
          <cell r="D1101">
            <v>49486</v>
          </cell>
        </row>
        <row r="1102">
          <cell r="A1102">
            <v>1207258</v>
          </cell>
          <cell r="B1102" t="str">
            <v>4120M</v>
          </cell>
          <cell r="C1102" t="str">
            <v>20"R</v>
          </cell>
          <cell r="D1102">
            <v>57838</v>
          </cell>
        </row>
        <row r="1103">
          <cell r="A1103">
            <v>1207257</v>
          </cell>
          <cell r="B1103">
            <v>4130</v>
          </cell>
          <cell r="C1103" t="str">
            <v>31"R</v>
          </cell>
          <cell r="D1103">
            <v>54280</v>
          </cell>
        </row>
        <row r="1104">
          <cell r="A1104">
            <v>1207256</v>
          </cell>
          <cell r="B1104">
            <v>4140</v>
          </cell>
          <cell r="C1104" t="str">
            <v>24"R</v>
          </cell>
          <cell r="D1104">
            <v>55992</v>
          </cell>
        </row>
        <row r="1105">
          <cell r="A1105">
            <v>1207255</v>
          </cell>
          <cell r="B1105">
            <v>4140</v>
          </cell>
          <cell r="C1105" t="str">
            <v>13"R</v>
          </cell>
          <cell r="D1105">
            <v>55715</v>
          </cell>
        </row>
        <row r="1106">
          <cell r="A1106">
            <v>1207254</v>
          </cell>
          <cell r="B1106">
            <v>4140</v>
          </cell>
          <cell r="C1106" t="str">
            <v>13"R</v>
          </cell>
          <cell r="D1106">
            <v>60988</v>
          </cell>
        </row>
        <row r="1107">
          <cell r="A1107">
            <v>1207253</v>
          </cell>
          <cell r="B1107" t="str">
            <v>8630M</v>
          </cell>
          <cell r="C1107" t="str">
            <v>49"Q</v>
          </cell>
          <cell r="D1107">
            <v>58896</v>
          </cell>
        </row>
        <row r="1108">
          <cell r="A1108">
            <v>1207252</v>
          </cell>
          <cell r="B1108" t="str">
            <v>8630M</v>
          </cell>
          <cell r="C1108" t="str">
            <v>49"Q</v>
          </cell>
          <cell r="D1108">
            <v>58908</v>
          </cell>
        </row>
        <row r="1109">
          <cell r="A1109">
            <v>1207251</v>
          </cell>
          <cell r="B1109" t="str">
            <v>8630M</v>
          </cell>
          <cell r="C1109" t="str">
            <v>63"P</v>
          </cell>
          <cell r="D1109">
            <v>49848</v>
          </cell>
        </row>
        <row r="1110">
          <cell r="A1110">
            <v>1207250</v>
          </cell>
          <cell r="B1110" t="str">
            <v>8630M</v>
          </cell>
          <cell r="C1110" t="str">
            <v>69"P</v>
          </cell>
          <cell r="D1110">
            <v>53204</v>
          </cell>
        </row>
        <row r="1111">
          <cell r="A1111">
            <v>1207249</v>
          </cell>
          <cell r="B1111" t="str">
            <v>8630M</v>
          </cell>
          <cell r="C1111" t="str">
            <v>69"P</v>
          </cell>
          <cell r="D1111">
            <v>56402</v>
          </cell>
        </row>
        <row r="1112">
          <cell r="A1112">
            <v>1207248</v>
          </cell>
          <cell r="B1112" t="str">
            <v>A105</v>
          </cell>
          <cell r="C1112" t="str">
            <v>31"R</v>
          </cell>
          <cell r="D1112">
            <v>54097</v>
          </cell>
        </row>
        <row r="1113">
          <cell r="A1113">
            <v>1207247</v>
          </cell>
          <cell r="B1113" t="str">
            <v>A105</v>
          </cell>
          <cell r="C1113" t="str">
            <v>16"R</v>
          </cell>
          <cell r="D1113">
            <v>54556</v>
          </cell>
        </row>
        <row r="1114">
          <cell r="A1114">
            <v>1207246</v>
          </cell>
          <cell r="B1114">
            <v>4340</v>
          </cell>
          <cell r="C1114" t="str">
            <v>69"P</v>
          </cell>
          <cell r="D1114">
            <v>56175</v>
          </cell>
        </row>
        <row r="1115">
          <cell r="A1115">
            <v>1207245</v>
          </cell>
          <cell r="B1115">
            <v>4130</v>
          </cell>
          <cell r="C1115" t="str">
            <v>13"R</v>
          </cell>
          <cell r="D1115">
            <v>56874</v>
          </cell>
        </row>
        <row r="1116">
          <cell r="A1116">
            <v>1207244</v>
          </cell>
          <cell r="B1116" t="str">
            <v>H13 FM</v>
          </cell>
          <cell r="C1116" t="str">
            <v>69"P</v>
          </cell>
          <cell r="D1116">
            <v>65605</v>
          </cell>
        </row>
        <row r="1117">
          <cell r="A1117">
            <v>1207243</v>
          </cell>
          <cell r="B1117" t="str">
            <v>EN355B</v>
          </cell>
          <cell r="C1117" t="str">
            <v>31"R</v>
          </cell>
          <cell r="D1117">
            <v>48944</v>
          </cell>
        </row>
        <row r="1118">
          <cell r="A1118">
            <v>1207242</v>
          </cell>
          <cell r="B1118" t="str">
            <v>EN355B</v>
          </cell>
          <cell r="C1118" t="str">
            <v>31"R</v>
          </cell>
          <cell r="D1118">
            <v>49054</v>
          </cell>
        </row>
        <row r="1119">
          <cell r="A1119">
            <v>1207241</v>
          </cell>
          <cell r="B1119" t="str">
            <v>LF6M VALMONT</v>
          </cell>
          <cell r="C1119" t="str">
            <v>24"R</v>
          </cell>
          <cell r="D1119">
            <v>56051</v>
          </cell>
        </row>
        <row r="1120">
          <cell r="A1120">
            <v>1207240</v>
          </cell>
          <cell r="B1120" t="str">
            <v>LF6M VALMONT</v>
          </cell>
          <cell r="C1120" t="str">
            <v>24"R</v>
          </cell>
          <cell r="D1120">
            <v>56593</v>
          </cell>
        </row>
        <row r="1121">
          <cell r="A1121">
            <v>1207239</v>
          </cell>
          <cell r="B1121" t="str">
            <v>LF6M VALMONT</v>
          </cell>
          <cell r="C1121" t="str">
            <v>24"R</v>
          </cell>
          <cell r="D1121">
            <v>55199</v>
          </cell>
        </row>
        <row r="1122">
          <cell r="A1122">
            <v>1207238</v>
          </cell>
          <cell r="B1122" t="str">
            <v>EN355B</v>
          </cell>
          <cell r="C1122" t="str">
            <v>31"R</v>
          </cell>
          <cell r="D1122">
            <v>49633</v>
          </cell>
        </row>
        <row r="1123">
          <cell r="A1123">
            <v>1207237</v>
          </cell>
          <cell r="B1123" t="str">
            <v>1022M EH</v>
          </cell>
          <cell r="C1123" t="str">
            <v>39"R</v>
          </cell>
          <cell r="D1123">
            <v>51734</v>
          </cell>
        </row>
        <row r="1124">
          <cell r="A1124">
            <v>1207236</v>
          </cell>
          <cell r="B1124" t="str">
            <v>EN355B</v>
          </cell>
          <cell r="C1124" t="str">
            <v>31"R</v>
          </cell>
          <cell r="D1124">
            <v>54380</v>
          </cell>
        </row>
        <row r="1125">
          <cell r="A1125">
            <v>1207235</v>
          </cell>
          <cell r="B1125" t="str">
            <v>4140 AF</v>
          </cell>
          <cell r="C1125" t="str">
            <v>20"R</v>
          </cell>
          <cell r="D1125">
            <v>58431</v>
          </cell>
        </row>
        <row r="1126">
          <cell r="A1126">
            <v>1207234</v>
          </cell>
          <cell r="B1126">
            <v>4340</v>
          </cell>
          <cell r="C1126" t="str">
            <v>49"Q</v>
          </cell>
          <cell r="D1126">
            <v>57773</v>
          </cell>
        </row>
        <row r="1127">
          <cell r="A1127">
            <v>1207233</v>
          </cell>
          <cell r="B1127">
            <v>4140</v>
          </cell>
          <cell r="C1127" t="str">
            <v>31"R</v>
          </cell>
          <cell r="D1127">
            <v>55060</v>
          </cell>
        </row>
        <row r="1128">
          <cell r="A1128">
            <v>1207232</v>
          </cell>
          <cell r="B1128">
            <v>4340</v>
          </cell>
          <cell r="C1128" t="str">
            <v>16"R</v>
          </cell>
          <cell r="D1128">
            <v>55430</v>
          </cell>
        </row>
        <row r="1129">
          <cell r="A1129">
            <v>1207231</v>
          </cell>
          <cell r="B1129">
            <v>4340</v>
          </cell>
          <cell r="C1129" t="str">
            <v>24"R</v>
          </cell>
          <cell r="D1129">
            <v>57064</v>
          </cell>
        </row>
        <row r="1130">
          <cell r="A1130">
            <v>1207230</v>
          </cell>
          <cell r="B1130" t="str">
            <v>304L</v>
          </cell>
          <cell r="C1130" t="str">
            <v>49"Q</v>
          </cell>
          <cell r="D1130">
            <v>59176</v>
          </cell>
        </row>
        <row r="1131">
          <cell r="A1131">
            <v>1207229</v>
          </cell>
          <cell r="B1131" t="str">
            <v>17-4 PH</v>
          </cell>
          <cell r="C1131" t="str">
            <v>24"Q</v>
          </cell>
          <cell r="D1131">
            <v>56778</v>
          </cell>
        </row>
        <row r="1132">
          <cell r="A1132">
            <v>1207228</v>
          </cell>
          <cell r="B1132" t="str">
            <v>F91</v>
          </cell>
          <cell r="C1132" t="str">
            <v>69"P</v>
          </cell>
          <cell r="D1132">
            <v>57122</v>
          </cell>
        </row>
        <row r="1133">
          <cell r="A1133">
            <v>1207227</v>
          </cell>
          <cell r="B1133" t="str">
            <v>F9 GALPERTI</v>
          </cell>
          <cell r="C1133" t="str">
            <v>13"R</v>
          </cell>
          <cell r="D1133">
            <v>63004</v>
          </cell>
        </row>
        <row r="1134">
          <cell r="A1134">
            <v>1207226</v>
          </cell>
          <cell r="B1134" t="str">
            <v>P20 MOD FM</v>
          </cell>
          <cell r="C1134" t="str">
            <v>M 69</v>
          </cell>
          <cell r="D1134">
            <v>51452</v>
          </cell>
        </row>
        <row r="1135">
          <cell r="A1135">
            <v>1207225</v>
          </cell>
          <cell r="B1135" t="str">
            <v>42CRMO4 LIEBHERR</v>
          </cell>
          <cell r="C1135" t="str">
            <v>20"R</v>
          </cell>
          <cell r="D1135">
            <v>57334</v>
          </cell>
        </row>
        <row r="1136">
          <cell r="A1136">
            <v>1207224</v>
          </cell>
          <cell r="B1136" t="str">
            <v>42CRMO4 LIEBHERR</v>
          </cell>
          <cell r="C1136" t="str">
            <v>20"R</v>
          </cell>
          <cell r="D1136">
            <v>58010</v>
          </cell>
        </row>
        <row r="1137">
          <cell r="A1137">
            <v>1207223</v>
          </cell>
          <cell r="B1137" t="str">
            <v>42CRMO4 LIEBHERR</v>
          </cell>
          <cell r="C1137" t="str">
            <v>20"R</v>
          </cell>
          <cell r="D1137">
            <v>57696</v>
          </cell>
        </row>
        <row r="1138">
          <cell r="A1138">
            <v>1207222</v>
          </cell>
          <cell r="B1138" t="str">
            <v>42CRMO4 LIEBHERR</v>
          </cell>
          <cell r="C1138" t="str">
            <v>20"R</v>
          </cell>
          <cell r="D1138">
            <v>58182</v>
          </cell>
        </row>
        <row r="1139">
          <cell r="A1139">
            <v>1207221</v>
          </cell>
          <cell r="B1139" t="str">
            <v>42CRMO4 LIEBHERR</v>
          </cell>
          <cell r="C1139" t="str">
            <v>20"R</v>
          </cell>
          <cell r="D1139">
            <v>58537</v>
          </cell>
        </row>
        <row r="1140">
          <cell r="A1140">
            <v>1207220</v>
          </cell>
          <cell r="B1140" t="str">
            <v>E8630M</v>
          </cell>
          <cell r="C1140" t="str">
            <v>31"R</v>
          </cell>
          <cell r="D1140">
            <v>54532</v>
          </cell>
        </row>
        <row r="1141">
          <cell r="A1141">
            <v>1207219</v>
          </cell>
          <cell r="B1141" t="str">
            <v>E8630M</v>
          </cell>
          <cell r="C1141" t="str">
            <v>13"R</v>
          </cell>
          <cell r="D1141">
            <v>55982</v>
          </cell>
        </row>
        <row r="1142">
          <cell r="A1142">
            <v>1207218</v>
          </cell>
          <cell r="B1142" t="str">
            <v>E8630M</v>
          </cell>
          <cell r="C1142" t="str">
            <v>20"R</v>
          </cell>
          <cell r="D1142">
            <v>58277</v>
          </cell>
        </row>
        <row r="1143">
          <cell r="A1143">
            <v>1207217</v>
          </cell>
          <cell r="B1143" t="str">
            <v>E8630M</v>
          </cell>
          <cell r="C1143" t="str">
            <v>31"R</v>
          </cell>
          <cell r="D1143">
            <v>54583</v>
          </cell>
        </row>
        <row r="1144">
          <cell r="A1144">
            <v>1207216</v>
          </cell>
          <cell r="B1144">
            <v>4130</v>
          </cell>
          <cell r="C1144" t="str">
            <v>13"R</v>
          </cell>
          <cell r="D1144">
            <v>55989</v>
          </cell>
        </row>
        <row r="1145">
          <cell r="A1145">
            <v>1207215</v>
          </cell>
          <cell r="B1145" t="str">
            <v>E4130M2</v>
          </cell>
          <cell r="C1145" t="str">
            <v>31"R</v>
          </cell>
          <cell r="D1145">
            <v>54420</v>
          </cell>
        </row>
        <row r="1146">
          <cell r="A1146">
            <v>1207214</v>
          </cell>
          <cell r="B1146" t="str">
            <v>E4130M2</v>
          </cell>
          <cell r="C1146" t="str">
            <v>20"R</v>
          </cell>
          <cell r="D1146">
            <v>58876</v>
          </cell>
        </row>
        <row r="1147">
          <cell r="A1147">
            <v>1207213</v>
          </cell>
          <cell r="B1147" t="str">
            <v>LF6</v>
          </cell>
          <cell r="C1147" t="str">
            <v>69"P</v>
          </cell>
          <cell r="D1147">
            <v>55254</v>
          </cell>
        </row>
        <row r="1148">
          <cell r="A1148">
            <v>1207212</v>
          </cell>
          <cell r="B1148" t="str">
            <v>EN355B</v>
          </cell>
          <cell r="C1148" t="str">
            <v>69"P</v>
          </cell>
          <cell r="D1148">
            <v>56056</v>
          </cell>
        </row>
        <row r="1149">
          <cell r="A1149">
            <v>1207211</v>
          </cell>
          <cell r="B1149" t="str">
            <v>EN355B</v>
          </cell>
          <cell r="C1149" t="str">
            <v>24"R</v>
          </cell>
          <cell r="D1149">
            <v>55745</v>
          </cell>
        </row>
        <row r="1150">
          <cell r="A1150">
            <v>1207210</v>
          </cell>
          <cell r="B1150" t="str">
            <v>EN355B</v>
          </cell>
          <cell r="C1150" t="str">
            <v>24"R</v>
          </cell>
          <cell r="D1150">
            <v>55189</v>
          </cell>
        </row>
        <row r="1151">
          <cell r="A1151">
            <v>1207209</v>
          </cell>
          <cell r="B1151" t="str">
            <v>EN355B</v>
          </cell>
          <cell r="C1151" t="str">
            <v>24"R</v>
          </cell>
          <cell r="D1151">
            <v>56059</v>
          </cell>
        </row>
        <row r="1152">
          <cell r="A1152">
            <v>1207208</v>
          </cell>
          <cell r="B1152" t="str">
            <v>EN355B</v>
          </cell>
          <cell r="C1152" t="str">
            <v>24"R</v>
          </cell>
          <cell r="D1152">
            <v>56146</v>
          </cell>
        </row>
        <row r="1153">
          <cell r="A1153">
            <v>1207207</v>
          </cell>
          <cell r="B1153" t="str">
            <v>EN355B</v>
          </cell>
          <cell r="C1153" t="str">
            <v>31"R</v>
          </cell>
          <cell r="D1153">
            <v>53608</v>
          </cell>
        </row>
        <row r="1154">
          <cell r="A1154">
            <v>1207206</v>
          </cell>
          <cell r="B1154" t="str">
            <v>EN355B</v>
          </cell>
          <cell r="C1154" t="str">
            <v>31"R</v>
          </cell>
          <cell r="D1154">
            <v>54124</v>
          </cell>
        </row>
        <row r="1155">
          <cell r="A1155">
            <v>1207205</v>
          </cell>
          <cell r="B1155" t="str">
            <v>42CRMO4 LIEBHERR</v>
          </cell>
          <cell r="C1155" t="str">
            <v>20"R</v>
          </cell>
          <cell r="D1155">
            <v>57846</v>
          </cell>
        </row>
        <row r="1156">
          <cell r="A1156">
            <v>1207204</v>
          </cell>
          <cell r="B1156" t="str">
            <v>42CRMO4 LIEBHERR</v>
          </cell>
          <cell r="C1156" t="str">
            <v>20"R</v>
          </cell>
          <cell r="D1156">
            <v>57916</v>
          </cell>
        </row>
        <row r="1157">
          <cell r="A1157">
            <v>1207203</v>
          </cell>
          <cell r="B1157" t="str">
            <v>42CRMO4 LIEBHERR</v>
          </cell>
          <cell r="C1157" t="str">
            <v>20"R</v>
          </cell>
          <cell r="D1157">
            <v>59185</v>
          </cell>
        </row>
        <row r="1158">
          <cell r="A1158">
            <v>1207202</v>
          </cell>
          <cell r="B1158" t="str">
            <v>42CRMO4 LIEBHERR</v>
          </cell>
          <cell r="C1158" t="str">
            <v>20"R</v>
          </cell>
          <cell r="D1158">
            <v>57957</v>
          </cell>
        </row>
        <row r="1159">
          <cell r="A1159">
            <v>1207201</v>
          </cell>
          <cell r="B1159" t="str">
            <v>42CRMO4 LIEBHERR</v>
          </cell>
          <cell r="C1159" t="str">
            <v>20"R</v>
          </cell>
          <cell r="D1159">
            <v>57746</v>
          </cell>
        </row>
        <row r="1160">
          <cell r="A1160">
            <v>1207200</v>
          </cell>
          <cell r="B1160" t="str">
            <v>F11M2</v>
          </cell>
          <cell r="C1160" t="str">
            <v>69"P</v>
          </cell>
          <cell r="D1160">
            <v>53404</v>
          </cell>
        </row>
        <row r="1161">
          <cell r="A1161">
            <v>1207199</v>
          </cell>
          <cell r="B1161" t="str">
            <v>F22 SFC1-2</v>
          </cell>
          <cell r="C1161" t="str">
            <v>69"P</v>
          </cell>
          <cell r="D1161">
            <v>53455</v>
          </cell>
        </row>
        <row r="1162">
          <cell r="A1162">
            <v>1207198</v>
          </cell>
          <cell r="B1162">
            <v>4130</v>
          </cell>
          <cell r="C1162" t="str">
            <v>31"R</v>
          </cell>
          <cell r="D1162">
            <v>53832</v>
          </cell>
        </row>
        <row r="1163">
          <cell r="A1163">
            <v>1207197</v>
          </cell>
          <cell r="B1163" t="str">
            <v>1E0621</v>
          </cell>
          <cell r="C1163" t="str">
            <v>16"R</v>
          </cell>
          <cell r="D1163">
            <v>54324</v>
          </cell>
        </row>
        <row r="1164">
          <cell r="A1164">
            <v>1207196</v>
          </cell>
          <cell r="B1164" t="str">
            <v>EN355B</v>
          </cell>
          <cell r="C1164" t="str">
            <v>24"R</v>
          </cell>
          <cell r="D1164">
            <v>55606</v>
          </cell>
        </row>
        <row r="1165">
          <cell r="A1165">
            <v>1207195</v>
          </cell>
          <cell r="B1165" t="str">
            <v>A350/LF6M TRINITY</v>
          </cell>
          <cell r="C1165" t="str">
            <v>24"R</v>
          </cell>
          <cell r="D1165">
            <v>55872</v>
          </cell>
        </row>
        <row r="1166">
          <cell r="A1166">
            <v>1207194</v>
          </cell>
          <cell r="B1166" t="str">
            <v>LF2H</v>
          </cell>
          <cell r="C1166" t="str">
            <v>24"R</v>
          </cell>
          <cell r="D1166">
            <v>55885</v>
          </cell>
        </row>
        <row r="1167">
          <cell r="A1167">
            <v>1207193</v>
          </cell>
          <cell r="B1167" t="str">
            <v>LF2H</v>
          </cell>
          <cell r="C1167" t="str">
            <v>49"Q</v>
          </cell>
          <cell r="D1167">
            <v>60387</v>
          </cell>
        </row>
        <row r="1168">
          <cell r="A1168">
            <v>1207192</v>
          </cell>
          <cell r="B1168" t="str">
            <v>1524 CAT</v>
          </cell>
          <cell r="C1168" t="str">
            <v>20"R</v>
          </cell>
          <cell r="D1168">
            <v>57186</v>
          </cell>
        </row>
        <row r="1169">
          <cell r="A1169">
            <v>1207191</v>
          </cell>
          <cell r="B1169" t="str">
            <v>A105</v>
          </cell>
          <cell r="C1169" t="str">
            <v>24"R</v>
          </cell>
          <cell r="D1169">
            <v>56346</v>
          </cell>
        </row>
        <row r="1170">
          <cell r="A1170">
            <v>1207190</v>
          </cell>
          <cell r="B1170">
            <v>1020</v>
          </cell>
          <cell r="C1170" t="str">
            <v>20"R</v>
          </cell>
          <cell r="D1170">
            <v>58061</v>
          </cell>
        </row>
        <row r="1171">
          <cell r="A1171">
            <v>1207189</v>
          </cell>
          <cell r="B1171">
            <v>1035</v>
          </cell>
          <cell r="C1171" t="str">
            <v>20"R</v>
          </cell>
          <cell r="D1171">
            <v>58197</v>
          </cell>
        </row>
        <row r="1172">
          <cell r="A1172">
            <v>1207188</v>
          </cell>
          <cell r="B1172" t="str">
            <v>EN355B</v>
          </cell>
          <cell r="C1172" t="str">
            <v>31"R</v>
          </cell>
          <cell r="D1172">
            <v>54677</v>
          </cell>
        </row>
        <row r="1173">
          <cell r="A1173">
            <v>1207187</v>
          </cell>
          <cell r="B1173" t="str">
            <v>EN355B</v>
          </cell>
          <cell r="C1173" t="str">
            <v>31"R</v>
          </cell>
          <cell r="D1173">
            <v>55198</v>
          </cell>
        </row>
        <row r="1174">
          <cell r="A1174">
            <v>1207186</v>
          </cell>
          <cell r="B1174" t="str">
            <v>EN355B</v>
          </cell>
          <cell r="C1174" t="str">
            <v>31"R</v>
          </cell>
          <cell r="D1174">
            <v>54405</v>
          </cell>
        </row>
        <row r="1175">
          <cell r="A1175">
            <v>1207185</v>
          </cell>
          <cell r="B1175">
            <v>1045</v>
          </cell>
          <cell r="C1175" t="str">
            <v>20"R</v>
          </cell>
          <cell r="D1175">
            <v>58445</v>
          </cell>
        </row>
        <row r="1176">
          <cell r="A1176">
            <v>1207184</v>
          </cell>
          <cell r="B1176">
            <v>1080</v>
          </cell>
          <cell r="C1176" t="str">
            <v>31"R</v>
          </cell>
          <cell r="D1176">
            <v>54099</v>
          </cell>
        </row>
        <row r="1177">
          <cell r="A1177">
            <v>1207183</v>
          </cell>
          <cell r="B1177" t="str">
            <v>A105</v>
          </cell>
          <cell r="C1177" t="str">
            <v>31"R</v>
          </cell>
          <cell r="D1177">
            <v>54597</v>
          </cell>
        </row>
        <row r="1178">
          <cell r="A1178">
            <v>1207182</v>
          </cell>
          <cell r="B1178">
            <v>1045</v>
          </cell>
          <cell r="C1178" t="str">
            <v>31"R</v>
          </cell>
          <cell r="D1178">
            <v>55137</v>
          </cell>
        </row>
        <row r="1179">
          <cell r="A1179">
            <v>1207181</v>
          </cell>
          <cell r="B1179" t="str">
            <v>EN355B</v>
          </cell>
          <cell r="C1179" t="str">
            <v>31"R</v>
          </cell>
          <cell r="D1179">
            <v>54330</v>
          </cell>
        </row>
        <row r="1180">
          <cell r="A1180">
            <v>1207180</v>
          </cell>
          <cell r="B1180" t="str">
            <v>42CRMO4 LIEBHERR</v>
          </cell>
          <cell r="C1180" t="str">
            <v>16"R</v>
          </cell>
          <cell r="D1180">
            <v>54240</v>
          </cell>
        </row>
        <row r="1181">
          <cell r="A1181">
            <v>1207179</v>
          </cell>
          <cell r="B1181" t="str">
            <v>42CRMO4 LIEBHERR</v>
          </cell>
          <cell r="C1181" t="str">
            <v>16"R</v>
          </cell>
          <cell r="D1181">
            <v>54076</v>
          </cell>
        </row>
        <row r="1182">
          <cell r="A1182">
            <v>1207178</v>
          </cell>
          <cell r="B1182" t="str">
            <v>42CRMO4 LIEBHERR</v>
          </cell>
          <cell r="C1182" t="str">
            <v>24"R</v>
          </cell>
          <cell r="D1182">
            <v>55878</v>
          </cell>
        </row>
        <row r="1183">
          <cell r="A1183">
            <v>1207177</v>
          </cell>
          <cell r="B1183" t="str">
            <v>42CRMO4 LIEBHERR</v>
          </cell>
          <cell r="C1183" t="str">
            <v>20"R</v>
          </cell>
          <cell r="D1183">
            <v>58292</v>
          </cell>
        </row>
        <row r="1184">
          <cell r="A1184">
            <v>1207176</v>
          </cell>
          <cell r="B1184" t="str">
            <v>42CRMO4 LIEBHERR</v>
          </cell>
          <cell r="C1184" t="str">
            <v>20"R</v>
          </cell>
          <cell r="D1184">
            <v>58339</v>
          </cell>
        </row>
        <row r="1185">
          <cell r="A1185">
            <v>1207175</v>
          </cell>
          <cell r="B1185" t="str">
            <v>42CRMO4 LIEBHERR</v>
          </cell>
          <cell r="C1185" t="str">
            <v>20"R</v>
          </cell>
          <cell r="D1185">
            <v>57732</v>
          </cell>
        </row>
        <row r="1186">
          <cell r="A1186">
            <v>1207174</v>
          </cell>
          <cell r="B1186" t="str">
            <v>42CRMO4 LIEBHERR</v>
          </cell>
          <cell r="C1186" t="str">
            <v>24"R</v>
          </cell>
          <cell r="D1186">
            <v>56211</v>
          </cell>
        </row>
        <row r="1187">
          <cell r="A1187">
            <v>1207173</v>
          </cell>
          <cell r="B1187" t="str">
            <v>42CRMO4 LIEBHERR</v>
          </cell>
          <cell r="C1187" t="str">
            <v>20"R</v>
          </cell>
          <cell r="D1187">
            <v>57913</v>
          </cell>
        </row>
        <row r="1188">
          <cell r="A1188">
            <v>1207172</v>
          </cell>
          <cell r="B1188">
            <v>4140</v>
          </cell>
          <cell r="C1188" t="str">
            <v>20"R</v>
          </cell>
          <cell r="D1188">
            <v>58593</v>
          </cell>
        </row>
        <row r="1189">
          <cell r="A1189">
            <v>1207171</v>
          </cell>
          <cell r="B1189">
            <v>4140</v>
          </cell>
          <cell r="C1189" t="str">
            <v>52"P</v>
          </cell>
          <cell r="D1189">
            <v>54643</v>
          </cell>
        </row>
        <row r="1190">
          <cell r="A1190">
            <v>1207170</v>
          </cell>
          <cell r="B1190">
            <v>4340</v>
          </cell>
          <cell r="C1190" t="str">
            <v>52"P</v>
          </cell>
          <cell r="D1190">
            <v>54121</v>
          </cell>
        </row>
        <row r="1191">
          <cell r="A1191">
            <v>1207169</v>
          </cell>
          <cell r="B1191">
            <v>4340</v>
          </cell>
          <cell r="C1191" t="str">
            <v>31"R</v>
          </cell>
          <cell r="D1191">
            <v>54870</v>
          </cell>
        </row>
        <row r="1192">
          <cell r="A1192">
            <v>1207168</v>
          </cell>
          <cell r="B1192" t="str">
            <v>15-5 PH</v>
          </cell>
          <cell r="C1192" t="str">
            <v>69"P</v>
          </cell>
          <cell r="D1192">
            <v>53676</v>
          </cell>
        </row>
        <row r="1193">
          <cell r="A1193">
            <v>1207167</v>
          </cell>
          <cell r="B1193" t="str">
            <v>17-4 PH</v>
          </cell>
          <cell r="C1193" t="str">
            <v>69"P</v>
          </cell>
          <cell r="D1193">
            <v>56623</v>
          </cell>
        </row>
        <row r="1194">
          <cell r="A1194">
            <v>1207166</v>
          </cell>
          <cell r="B1194" t="str">
            <v>17-4 PH</v>
          </cell>
          <cell r="C1194" t="str">
            <v>49"Q</v>
          </cell>
          <cell r="D1194">
            <v>54335</v>
          </cell>
        </row>
        <row r="1195">
          <cell r="A1195">
            <v>1207165</v>
          </cell>
          <cell r="B1195" t="str">
            <v>F5 GALPERTI</v>
          </cell>
          <cell r="C1195" t="str">
            <v>16"R</v>
          </cell>
          <cell r="D1195">
            <v>56183</v>
          </cell>
        </row>
        <row r="1196">
          <cell r="A1196">
            <v>1207164</v>
          </cell>
          <cell r="B1196">
            <v>4130</v>
          </cell>
          <cell r="C1196" t="str">
            <v>49"Q</v>
          </cell>
          <cell r="D1196">
            <v>58580</v>
          </cell>
        </row>
        <row r="1197">
          <cell r="A1197">
            <v>1207163</v>
          </cell>
          <cell r="B1197" t="str">
            <v>LF6</v>
          </cell>
          <cell r="C1197" t="str">
            <v>49"Q</v>
          </cell>
          <cell r="D1197">
            <v>58516</v>
          </cell>
        </row>
        <row r="1198">
          <cell r="A1198">
            <v>1207162</v>
          </cell>
          <cell r="B1198" t="str">
            <v>EN355B</v>
          </cell>
          <cell r="C1198" t="str">
            <v>31"R</v>
          </cell>
          <cell r="D1198">
            <v>54362</v>
          </cell>
        </row>
        <row r="1199">
          <cell r="A1199">
            <v>1207161</v>
          </cell>
          <cell r="B1199" t="str">
            <v>EN355B</v>
          </cell>
          <cell r="C1199" t="str">
            <v>31"R</v>
          </cell>
          <cell r="D1199">
            <v>54290</v>
          </cell>
        </row>
        <row r="1200">
          <cell r="A1200">
            <v>1207160</v>
          </cell>
          <cell r="B1200" t="str">
            <v>EN355B</v>
          </cell>
          <cell r="C1200" t="str">
            <v>31"R</v>
          </cell>
          <cell r="D1200">
            <v>53868</v>
          </cell>
        </row>
        <row r="1201">
          <cell r="A1201">
            <v>1207159</v>
          </cell>
          <cell r="B1201" t="str">
            <v>EN355B</v>
          </cell>
          <cell r="C1201" t="str">
            <v>24"R</v>
          </cell>
          <cell r="D1201">
            <v>56330</v>
          </cell>
        </row>
        <row r="1202">
          <cell r="A1202">
            <v>1207158</v>
          </cell>
          <cell r="B1202" t="str">
            <v>EN355B</v>
          </cell>
          <cell r="C1202" t="str">
            <v>24"R</v>
          </cell>
          <cell r="D1202">
            <v>55886</v>
          </cell>
        </row>
        <row r="1203">
          <cell r="A1203">
            <v>1207157</v>
          </cell>
          <cell r="B1203" t="str">
            <v>42CRMO4 LIEBHERR</v>
          </cell>
          <cell r="C1203" t="str">
            <v>20"R</v>
          </cell>
          <cell r="D1203">
            <v>57648</v>
          </cell>
        </row>
        <row r="1204">
          <cell r="A1204">
            <v>1207156</v>
          </cell>
          <cell r="B1204" t="str">
            <v>42CRMO4 LIEBHERR</v>
          </cell>
          <cell r="C1204" t="str">
            <v>20"R</v>
          </cell>
          <cell r="D1204">
            <v>59124</v>
          </cell>
        </row>
        <row r="1205">
          <cell r="A1205">
            <v>1207155</v>
          </cell>
          <cell r="B1205" t="str">
            <v>8630M</v>
          </cell>
          <cell r="C1205" t="str">
            <v>69"P</v>
          </cell>
          <cell r="D1205">
            <v>52611</v>
          </cell>
        </row>
        <row r="1206">
          <cell r="A1206">
            <v>1207154</v>
          </cell>
          <cell r="B1206" t="str">
            <v>8630M</v>
          </cell>
          <cell r="C1206" t="str">
            <v>69"P</v>
          </cell>
          <cell r="D1206">
            <v>56580</v>
          </cell>
        </row>
        <row r="1207">
          <cell r="A1207">
            <v>1207153</v>
          </cell>
          <cell r="B1207" t="str">
            <v>4340 BS</v>
          </cell>
          <cell r="C1207" t="str">
            <v>49"Q</v>
          </cell>
          <cell r="D1207">
            <v>58773</v>
          </cell>
        </row>
        <row r="1208">
          <cell r="A1208">
            <v>1207152</v>
          </cell>
          <cell r="B1208">
            <v>4140</v>
          </cell>
          <cell r="C1208" t="str">
            <v>31"R</v>
          </cell>
          <cell r="D1208">
            <v>48259</v>
          </cell>
        </row>
        <row r="1209">
          <cell r="A1209">
            <v>1207151</v>
          </cell>
          <cell r="B1209" t="str">
            <v>A105</v>
          </cell>
          <cell r="C1209" t="str">
            <v>13"R</v>
          </cell>
          <cell r="D1209">
            <v>55511</v>
          </cell>
        </row>
        <row r="1210">
          <cell r="A1210">
            <v>1207150</v>
          </cell>
          <cell r="B1210" t="str">
            <v>42CRMO4 LIEBHERR</v>
          </cell>
          <cell r="C1210" t="str">
            <v>20"R</v>
          </cell>
          <cell r="D1210">
            <v>57679</v>
          </cell>
        </row>
        <row r="1211">
          <cell r="A1211">
            <v>1207149</v>
          </cell>
          <cell r="B1211">
            <v>4130</v>
          </cell>
          <cell r="C1211" t="str">
            <v>49"Q</v>
          </cell>
          <cell r="D1211">
            <v>59224</v>
          </cell>
        </row>
        <row r="1212">
          <cell r="A1212">
            <v>1207148</v>
          </cell>
          <cell r="B1212">
            <v>4130</v>
          </cell>
          <cell r="C1212" t="str">
            <v>49"Q</v>
          </cell>
          <cell r="D1212">
            <v>59253</v>
          </cell>
        </row>
        <row r="1213">
          <cell r="A1213">
            <v>1207147</v>
          </cell>
          <cell r="B1213" t="str">
            <v>42CRMO4 LIEBHERR</v>
          </cell>
          <cell r="C1213" t="str">
            <v>20"R</v>
          </cell>
          <cell r="D1213">
            <v>58491</v>
          </cell>
        </row>
        <row r="1214">
          <cell r="A1214">
            <v>1207146</v>
          </cell>
          <cell r="B1214" t="str">
            <v>42CRMO4 LIEBHERR</v>
          </cell>
          <cell r="C1214" t="str">
            <v>20"R</v>
          </cell>
          <cell r="D1214">
            <v>57937</v>
          </cell>
        </row>
        <row r="1215">
          <cell r="A1215">
            <v>1207145</v>
          </cell>
          <cell r="B1215" t="str">
            <v>42CRMO4 LIEBHERR</v>
          </cell>
          <cell r="C1215" t="str">
            <v>20"R</v>
          </cell>
          <cell r="D1215">
            <v>58748</v>
          </cell>
        </row>
        <row r="1216">
          <cell r="A1216">
            <v>1207144</v>
          </cell>
          <cell r="B1216" t="str">
            <v>8630M</v>
          </cell>
          <cell r="C1216" t="str">
            <v>69"P</v>
          </cell>
          <cell r="D1216">
            <v>58053</v>
          </cell>
        </row>
        <row r="1217">
          <cell r="A1217">
            <v>1207143</v>
          </cell>
          <cell r="B1217">
            <v>4130</v>
          </cell>
          <cell r="C1217" t="str">
            <v>49"Q</v>
          </cell>
          <cell r="D1217">
            <v>60093</v>
          </cell>
        </row>
        <row r="1218">
          <cell r="A1218">
            <v>1207142</v>
          </cell>
          <cell r="B1218" t="str">
            <v>LF6</v>
          </cell>
          <cell r="C1218" t="str">
            <v>69"P</v>
          </cell>
          <cell r="D1218">
            <v>54019</v>
          </cell>
        </row>
        <row r="1219">
          <cell r="A1219">
            <v>1207141</v>
          </cell>
          <cell r="B1219" t="str">
            <v>LF6</v>
          </cell>
          <cell r="C1219" t="str">
            <v>31"R</v>
          </cell>
          <cell r="D1219">
            <v>54910</v>
          </cell>
        </row>
        <row r="1220">
          <cell r="A1220">
            <v>1207140</v>
          </cell>
          <cell r="B1220" t="str">
            <v>LF6</v>
          </cell>
          <cell r="C1220" t="str">
            <v>24"R</v>
          </cell>
          <cell r="D1220">
            <v>56804</v>
          </cell>
        </row>
        <row r="1221">
          <cell r="A1221">
            <v>1207139</v>
          </cell>
          <cell r="B1221" t="str">
            <v>EN355B</v>
          </cell>
          <cell r="C1221" t="str">
            <v>24"R</v>
          </cell>
          <cell r="D1221">
            <v>56561</v>
          </cell>
        </row>
        <row r="1222">
          <cell r="A1222">
            <v>1207138</v>
          </cell>
          <cell r="B1222" t="str">
            <v>EN355B</v>
          </cell>
          <cell r="C1222" t="str">
            <v>39"R</v>
          </cell>
          <cell r="D1222">
            <v>53151</v>
          </cell>
        </row>
        <row r="1223">
          <cell r="A1223">
            <v>1207137</v>
          </cell>
          <cell r="B1223" t="str">
            <v>A105</v>
          </cell>
          <cell r="C1223" t="str">
            <v>49"Q</v>
          </cell>
          <cell r="D1223">
            <v>60298</v>
          </cell>
        </row>
        <row r="1224">
          <cell r="A1224">
            <v>1207136</v>
          </cell>
          <cell r="B1224" t="str">
            <v>A105</v>
          </cell>
          <cell r="C1224" t="str">
            <v>49"Q</v>
          </cell>
          <cell r="D1224">
            <v>60109</v>
          </cell>
        </row>
        <row r="1225">
          <cell r="A1225">
            <v>1207135</v>
          </cell>
          <cell r="B1225" t="str">
            <v>EN355B</v>
          </cell>
          <cell r="C1225" t="str">
            <v>39"R</v>
          </cell>
          <cell r="D1225">
            <v>52729</v>
          </cell>
        </row>
        <row r="1226">
          <cell r="A1226">
            <v>1207134</v>
          </cell>
          <cell r="B1226" t="str">
            <v>EN355B</v>
          </cell>
          <cell r="C1226" t="str">
            <v>31"R</v>
          </cell>
          <cell r="D1226">
            <v>54614</v>
          </cell>
        </row>
        <row r="1227">
          <cell r="A1227">
            <v>1207133</v>
          </cell>
          <cell r="B1227" t="str">
            <v>EN355B</v>
          </cell>
          <cell r="C1227" t="str">
            <v>31"R</v>
          </cell>
          <cell r="D1227">
            <v>55631</v>
          </cell>
        </row>
        <row r="1228">
          <cell r="A1228">
            <v>1207132</v>
          </cell>
          <cell r="B1228" t="str">
            <v>F11 GALPERTI</v>
          </cell>
          <cell r="C1228" t="str">
            <v>13"R</v>
          </cell>
          <cell r="D1228">
            <v>57846</v>
          </cell>
        </row>
        <row r="1229">
          <cell r="A1229">
            <v>1207131</v>
          </cell>
          <cell r="B1229" t="str">
            <v>EN355B</v>
          </cell>
          <cell r="C1229" t="str">
            <v>20"R</v>
          </cell>
          <cell r="D1229">
            <v>58444</v>
          </cell>
        </row>
        <row r="1230">
          <cell r="A1230">
            <v>1207130</v>
          </cell>
          <cell r="B1230" t="str">
            <v>EN355B</v>
          </cell>
          <cell r="C1230" t="str">
            <v>39"R</v>
          </cell>
          <cell r="D1230">
            <v>52423</v>
          </cell>
        </row>
        <row r="1231">
          <cell r="A1231">
            <v>1207129</v>
          </cell>
          <cell r="B1231" t="str">
            <v>EN355B</v>
          </cell>
          <cell r="C1231" t="str">
            <v>31"R</v>
          </cell>
          <cell r="D1231">
            <v>55000</v>
          </cell>
        </row>
        <row r="1232">
          <cell r="A1232">
            <v>1207128</v>
          </cell>
          <cell r="B1232" t="str">
            <v>EN355B</v>
          </cell>
          <cell r="C1232" t="str">
            <v>31"R</v>
          </cell>
          <cell r="D1232">
            <v>54857</v>
          </cell>
        </row>
        <row r="1233">
          <cell r="A1233">
            <v>1207127</v>
          </cell>
          <cell r="B1233" t="str">
            <v>EN355B</v>
          </cell>
          <cell r="C1233" t="str">
            <v>69"P</v>
          </cell>
          <cell r="D1233">
            <v>57406</v>
          </cell>
        </row>
        <row r="1234">
          <cell r="A1234">
            <v>1207126</v>
          </cell>
          <cell r="B1234">
            <v>4130</v>
          </cell>
          <cell r="C1234" t="str">
            <v>69"P</v>
          </cell>
          <cell r="D1234">
            <v>54903</v>
          </cell>
        </row>
        <row r="1235">
          <cell r="A1235">
            <v>1207125</v>
          </cell>
          <cell r="B1235" t="str">
            <v>EN355B</v>
          </cell>
          <cell r="C1235" t="str">
            <v>31"R</v>
          </cell>
          <cell r="D1235">
            <v>55928</v>
          </cell>
        </row>
        <row r="1236">
          <cell r="A1236">
            <v>1207124</v>
          </cell>
          <cell r="B1236" t="str">
            <v>EN355B</v>
          </cell>
          <cell r="C1236" t="str">
            <v>24"R</v>
          </cell>
          <cell r="D1236">
            <v>57210</v>
          </cell>
        </row>
        <row r="1237">
          <cell r="A1237">
            <v>1207123</v>
          </cell>
          <cell r="B1237" t="str">
            <v>EN355B</v>
          </cell>
          <cell r="C1237" t="str">
            <v>24"R</v>
          </cell>
          <cell r="D1237">
            <v>56988</v>
          </cell>
        </row>
        <row r="1238">
          <cell r="A1238">
            <v>1207122</v>
          </cell>
          <cell r="B1238" t="str">
            <v>EN355B</v>
          </cell>
          <cell r="C1238" t="str">
            <v>24"R</v>
          </cell>
          <cell r="D1238">
            <v>58837</v>
          </cell>
        </row>
        <row r="1239">
          <cell r="A1239">
            <v>1207121</v>
          </cell>
          <cell r="B1239" t="str">
            <v>EN355B</v>
          </cell>
          <cell r="C1239" t="str">
            <v>31"R</v>
          </cell>
          <cell r="D1239">
            <v>55212</v>
          </cell>
        </row>
        <row r="1240">
          <cell r="A1240">
            <v>1207120</v>
          </cell>
          <cell r="B1240">
            <v>1045</v>
          </cell>
          <cell r="C1240" t="str">
            <v>49"Q</v>
          </cell>
          <cell r="D1240">
            <v>59510</v>
          </cell>
        </row>
        <row r="1241">
          <cell r="A1241">
            <v>1207119</v>
          </cell>
          <cell r="B1241" t="str">
            <v>A105</v>
          </cell>
          <cell r="C1241" t="str">
            <v>49"Q</v>
          </cell>
          <cell r="D1241">
            <v>59919</v>
          </cell>
        </row>
        <row r="1242">
          <cell r="A1242">
            <v>1207118</v>
          </cell>
          <cell r="B1242" t="str">
            <v>EN355B</v>
          </cell>
          <cell r="C1242" t="str">
            <v>31"R</v>
          </cell>
          <cell r="D1242">
            <v>55301</v>
          </cell>
        </row>
        <row r="1243">
          <cell r="A1243">
            <v>1207117</v>
          </cell>
          <cell r="B1243" t="str">
            <v>EN355B</v>
          </cell>
          <cell r="C1243" t="str">
            <v>31"R</v>
          </cell>
          <cell r="D1243">
            <v>55126</v>
          </cell>
        </row>
        <row r="1244">
          <cell r="A1244">
            <v>1207116</v>
          </cell>
          <cell r="B1244" t="str">
            <v>EN355B</v>
          </cell>
          <cell r="C1244" t="str">
            <v>31"R</v>
          </cell>
          <cell r="D1244">
            <v>54945</v>
          </cell>
        </row>
        <row r="1245">
          <cell r="A1245">
            <v>1207115</v>
          </cell>
          <cell r="B1245" t="str">
            <v>EN355B</v>
          </cell>
          <cell r="C1245" t="str">
            <v>24"R</v>
          </cell>
          <cell r="D1245">
            <v>57386</v>
          </cell>
        </row>
        <row r="1246">
          <cell r="A1246">
            <v>1207114</v>
          </cell>
          <cell r="B1246">
            <v>4130</v>
          </cell>
          <cell r="C1246" t="str">
            <v>16"R</v>
          </cell>
          <cell r="D1246">
            <v>59022</v>
          </cell>
        </row>
        <row r="1247">
          <cell r="A1247">
            <v>1207113</v>
          </cell>
          <cell r="B1247">
            <v>4130</v>
          </cell>
          <cell r="C1247" t="str">
            <v>24"R</v>
          </cell>
          <cell r="D1247">
            <v>56016</v>
          </cell>
        </row>
        <row r="1248">
          <cell r="A1248">
            <v>1207112</v>
          </cell>
          <cell r="B1248">
            <v>4140</v>
          </cell>
          <cell r="C1248" t="str">
            <v>13"R</v>
          </cell>
          <cell r="D1248">
            <v>56936</v>
          </cell>
        </row>
        <row r="1249">
          <cell r="A1249">
            <v>1207111</v>
          </cell>
          <cell r="B1249">
            <v>4140</v>
          </cell>
          <cell r="C1249" t="str">
            <v>49"Q</v>
          </cell>
          <cell r="D1249">
            <v>60029</v>
          </cell>
        </row>
        <row r="1250">
          <cell r="A1250">
            <v>1207110</v>
          </cell>
          <cell r="B1250">
            <v>4340</v>
          </cell>
          <cell r="C1250" t="str">
            <v>49"Q</v>
          </cell>
          <cell r="D1250">
            <v>60601</v>
          </cell>
        </row>
        <row r="1251">
          <cell r="A1251">
            <v>1207109</v>
          </cell>
          <cell r="B1251" t="str">
            <v>316L GALPERTI</v>
          </cell>
          <cell r="C1251" t="str">
            <v>49"Q</v>
          </cell>
          <cell r="D1251">
            <v>55426</v>
          </cell>
        </row>
        <row r="1252">
          <cell r="A1252">
            <v>1207108</v>
          </cell>
          <cell r="B1252" t="str">
            <v>H13 FM</v>
          </cell>
          <cell r="C1252" t="str">
            <v>69"P</v>
          </cell>
          <cell r="D1252">
            <v>60351</v>
          </cell>
        </row>
        <row r="1253">
          <cell r="A1253">
            <v>1207107</v>
          </cell>
          <cell r="B1253" t="str">
            <v>F91</v>
          </cell>
          <cell r="C1253" t="str">
            <v>69"P</v>
          </cell>
          <cell r="D1253">
            <v>53626</v>
          </cell>
        </row>
        <row r="1254">
          <cell r="A1254">
            <v>1207106</v>
          </cell>
          <cell r="B1254">
            <v>4140</v>
          </cell>
          <cell r="C1254" t="str">
            <v>39"R</v>
          </cell>
          <cell r="D1254">
            <v>51915</v>
          </cell>
        </row>
        <row r="1255">
          <cell r="A1255">
            <v>1207105</v>
          </cell>
          <cell r="B1255" t="str">
            <v>4130 FM</v>
          </cell>
          <cell r="C1255" t="str">
            <v>31"R</v>
          </cell>
          <cell r="D1255">
            <v>50524</v>
          </cell>
        </row>
        <row r="1256">
          <cell r="A1256">
            <v>1207104</v>
          </cell>
          <cell r="B1256" t="str">
            <v>4130 FM</v>
          </cell>
          <cell r="C1256" t="str">
            <v>49"Q</v>
          </cell>
          <cell r="D1256">
            <v>59888</v>
          </cell>
        </row>
        <row r="1257">
          <cell r="A1257">
            <v>1207103</v>
          </cell>
          <cell r="B1257" t="str">
            <v>LF2H</v>
          </cell>
          <cell r="C1257" t="str">
            <v>31"R</v>
          </cell>
          <cell r="D1257">
            <v>50490</v>
          </cell>
        </row>
        <row r="1258">
          <cell r="A1258">
            <v>1207102</v>
          </cell>
          <cell r="B1258">
            <v>1045</v>
          </cell>
          <cell r="C1258" t="str">
            <v>52"P</v>
          </cell>
          <cell r="D1258">
            <v>55111</v>
          </cell>
        </row>
        <row r="1259">
          <cell r="A1259">
            <v>1207101</v>
          </cell>
          <cell r="B1259">
            <v>1045</v>
          </cell>
          <cell r="C1259" t="str">
            <v>52"P</v>
          </cell>
          <cell r="D1259">
            <v>54705</v>
          </cell>
        </row>
        <row r="1260">
          <cell r="A1260">
            <v>1207100</v>
          </cell>
          <cell r="B1260" t="str">
            <v>EN355B</v>
          </cell>
          <cell r="C1260" t="str">
            <v>31"R</v>
          </cell>
          <cell r="D1260">
            <v>55590</v>
          </cell>
        </row>
        <row r="1261">
          <cell r="A1261">
            <v>1207099</v>
          </cell>
          <cell r="B1261" t="str">
            <v>EN355B</v>
          </cell>
          <cell r="C1261" t="str">
            <v>31"R</v>
          </cell>
          <cell r="D1261">
            <v>55957</v>
          </cell>
        </row>
        <row r="1262">
          <cell r="A1262">
            <v>1207098</v>
          </cell>
          <cell r="B1262" t="str">
            <v>EN355B</v>
          </cell>
          <cell r="C1262" t="str">
            <v>24"R</v>
          </cell>
          <cell r="D1262">
            <v>57255</v>
          </cell>
        </row>
        <row r="1263">
          <cell r="A1263">
            <v>1207097</v>
          </cell>
          <cell r="B1263" t="str">
            <v>EN355B</v>
          </cell>
          <cell r="C1263" t="str">
            <v>24"R</v>
          </cell>
          <cell r="D1263">
            <v>57492</v>
          </cell>
        </row>
        <row r="1264">
          <cell r="A1264">
            <v>1207096</v>
          </cell>
          <cell r="B1264" t="str">
            <v>EN355B</v>
          </cell>
          <cell r="C1264" t="str">
            <v>24"R</v>
          </cell>
          <cell r="D1264">
            <v>56291</v>
          </cell>
        </row>
        <row r="1265">
          <cell r="A1265">
            <v>1207095</v>
          </cell>
          <cell r="B1265" t="str">
            <v>EN355B</v>
          </cell>
          <cell r="C1265" t="str">
            <v>24"R</v>
          </cell>
          <cell r="D1265">
            <v>57390</v>
          </cell>
        </row>
        <row r="1266">
          <cell r="A1266">
            <v>1207094</v>
          </cell>
          <cell r="B1266" t="str">
            <v>4340 BS</v>
          </cell>
          <cell r="C1266" t="str">
            <v>69"P</v>
          </cell>
          <cell r="D1266">
            <v>56530</v>
          </cell>
        </row>
        <row r="1267">
          <cell r="A1267">
            <v>1207093</v>
          </cell>
          <cell r="B1267" t="str">
            <v>4340 BS</v>
          </cell>
          <cell r="C1267" t="str">
            <v>69"P</v>
          </cell>
          <cell r="D1267">
            <v>54086</v>
          </cell>
        </row>
        <row r="1268">
          <cell r="A1268">
            <v>1207092</v>
          </cell>
          <cell r="B1268" t="str">
            <v>A105</v>
          </cell>
          <cell r="C1268" t="str">
            <v>16"R</v>
          </cell>
          <cell r="D1268">
            <v>55370</v>
          </cell>
        </row>
        <row r="1269">
          <cell r="A1269">
            <v>1207091</v>
          </cell>
          <cell r="B1269" t="str">
            <v>A105</v>
          </cell>
          <cell r="C1269" t="str">
            <v>13"R</v>
          </cell>
          <cell r="D1269">
            <v>56786</v>
          </cell>
        </row>
        <row r="1270">
          <cell r="A1270">
            <v>1207090</v>
          </cell>
          <cell r="B1270" t="str">
            <v>A105</v>
          </cell>
          <cell r="C1270" t="str">
            <v>52"P</v>
          </cell>
          <cell r="D1270">
            <v>54720</v>
          </cell>
        </row>
        <row r="1271">
          <cell r="A1271">
            <v>1207089</v>
          </cell>
          <cell r="B1271" t="str">
            <v>EN355B</v>
          </cell>
          <cell r="C1271" t="str">
            <v>24"R</v>
          </cell>
          <cell r="D1271">
            <v>57057</v>
          </cell>
        </row>
        <row r="1272">
          <cell r="A1272">
            <v>1207088</v>
          </cell>
          <cell r="B1272" t="str">
            <v>EN355B</v>
          </cell>
          <cell r="C1272" t="str">
            <v>24"R</v>
          </cell>
          <cell r="D1272">
            <v>57234</v>
          </cell>
        </row>
        <row r="1273">
          <cell r="A1273">
            <v>1207087</v>
          </cell>
          <cell r="B1273" t="str">
            <v>EN355B</v>
          </cell>
          <cell r="C1273" t="str">
            <v>24"R</v>
          </cell>
          <cell r="D1273">
            <v>56822</v>
          </cell>
        </row>
        <row r="1274">
          <cell r="A1274">
            <v>1207086</v>
          </cell>
          <cell r="B1274" t="str">
            <v>A105</v>
          </cell>
          <cell r="C1274" t="str">
            <v>24"R</v>
          </cell>
          <cell r="D1274">
            <v>61681</v>
          </cell>
        </row>
        <row r="1275">
          <cell r="A1275">
            <v>1207085</v>
          </cell>
          <cell r="B1275" t="str">
            <v>A105</v>
          </cell>
          <cell r="C1275" t="str">
            <v>20"R</v>
          </cell>
          <cell r="D1275">
            <v>59038</v>
          </cell>
        </row>
        <row r="1276">
          <cell r="A1276">
            <v>1207084</v>
          </cell>
          <cell r="B1276" t="str">
            <v>EN355B</v>
          </cell>
          <cell r="C1276" t="str">
            <v>31"R</v>
          </cell>
          <cell r="D1276">
            <v>55636</v>
          </cell>
        </row>
        <row r="1277">
          <cell r="A1277">
            <v>1207083</v>
          </cell>
          <cell r="B1277" t="str">
            <v>EN355B</v>
          </cell>
          <cell r="C1277" t="str">
            <v>31"R</v>
          </cell>
          <cell r="D1277">
            <v>55601</v>
          </cell>
        </row>
        <row r="1278">
          <cell r="A1278">
            <v>1207082</v>
          </cell>
          <cell r="B1278" t="str">
            <v>EN355B</v>
          </cell>
          <cell r="C1278" t="str">
            <v>31"R</v>
          </cell>
          <cell r="D1278">
            <v>55342</v>
          </cell>
        </row>
        <row r="1279">
          <cell r="A1279">
            <v>1207081</v>
          </cell>
          <cell r="B1279" t="str">
            <v>EN355B</v>
          </cell>
          <cell r="C1279" t="str">
            <v>31"R</v>
          </cell>
          <cell r="D1279">
            <v>55006</v>
          </cell>
        </row>
        <row r="1280">
          <cell r="A1280">
            <v>1207080</v>
          </cell>
          <cell r="B1280" t="str">
            <v>EN355B</v>
          </cell>
          <cell r="C1280" t="str">
            <v>31"R</v>
          </cell>
          <cell r="D1280">
            <v>55926</v>
          </cell>
        </row>
        <row r="1281">
          <cell r="A1281">
            <v>1207079</v>
          </cell>
          <cell r="B1281" t="str">
            <v>1524 CAT</v>
          </cell>
          <cell r="C1281" t="str">
            <v>20"R</v>
          </cell>
          <cell r="D1281">
            <v>57977</v>
          </cell>
        </row>
        <row r="1282">
          <cell r="A1282">
            <v>1207078</v>
          </cell>
          <cell r="B1282">
            <v>1045</v>
          </cell>
          <cell r="C1282" t="str">
            <v>52"P</v>
          </cell>
          <cell r="D1282">
            <v>54547</v>
          </cell>
        </row>
        <row r="1283">
          <cell r="A1283">
            <v>1207077</v>
          </cell>
          <cell r="B1283" t="str">
            <v>A105</v>
          </cell>
          <cell r="C1283" t="str">
            <v>20"R</v>
          </cell>
          <cell r="D1283">
            <v>59467</v>
          </cell>
        </row>
        <row r="1284">
          <cell r="A1284">
            <v>1207076</v>
          </cell>
          <cell r="B1284" t="str">
            <v>A105</v>
          </cell>
          <cell r="C1284" t="str">
            <v>31"R</v>
          </cell>
          <cell r="D1284">
            <v>55295</v>
          </cell>
        </row>
        <row r="1285">
          <cell r="A1285">
            <v>1207075</v>
          </cell>
          <cell r="B1285" t="str">
            <v>A105</v>
          </cell>
          <cell r="C1285" t="str">
            <v>24"R</v>
          </cell>
          <cell r="D1285">
            <v>57463</v>
          </cell>
        </row>
        <row r="1286">
          <cell r="A1286">
            <v>1207074</v>
          </cell>
          <cell r="B1286" t="str">
            <v>EN355B</v>
          </cell>
          <cell r="C1286" t="str">
            <v>24"R</v>
          </cell>
          <cell r="D1286">
            <v>56794</v>
          </cell>
        </row>
        <row r="1287">
          <cell r="A1287">
            <v>1207073</v>
          </cell>
          <cell r="B1287" t="str">
            <v>EN355B</v>
          </cell>
          <cell r="C1287" t="str">
            <v>24"R</v>
          </cell>
          <cell r="D1287">
            <v>57498</v>
          </cell>
        </row>
        <row r="1288">
          <cell r="A1288">
            <v>1207072</v>
          </cell>
          <cell r="B1288" t="str">
            <v>EN355B</v>
          </cell>
          <cell r="C1288" t="str">
            <v>24"R</v>
          </cell>
          <cell r="D1288">
            <v>57090</v>
          </cell>
        </row>
        <row r="1289">
          <cell r="A1289">
            <v>1207071</v>
          </cell>
          <cell r="B1289">
            <v>1020</v>
          </cell>
          <cell r="C1289" t="str">
            <v>20"R</v>
          </cell>
          <cell r="D1289">
            <v>60385</v>
          </cell>
        </row>
        <row r="1290">
          <cell r="A1290">
            <v>1207070</v>
          </cell>
          <cell r="B1290" t="str">
            <v>EN355B</v>
          </cell>
          <cell r="C1290" t="str">
            <v>24"R</v>
          </cell>
          <cell r="D1290">
            <v>57614</v>
          </cell>
        </row>
        <row r="1291">
          <cell r="A1291">
            <v>1207069</v>
          </cell>
          <cell r="B1291" t="str">
            <v>EN355B</v>
          </cell>
          <cell r="C1291" t="str">
            <v>20"R</v>
          </cell>
          <cell r="D1291">
            <v>58781</v>
          </cell>
        </row>
        <row r="1292">
          <cell r="A1292">
            <v>1207068</v>
          </cell>
          <cell r="B1292" t="str">
            <v>F11M2</v>
          </cell>
          <cell r="C1292" t="str">
            <v>31"R</v>
          </cell>
          <cell r="D1292">
            <v>55417</v>
          </cell>
        </row>
        <row r="1293">
          <cell r="A1293">
            <v>1207067</v>
          </cell>
          <cell r="B1293">
            <v>4130</v>
          </cell>
          <cell r="C1293" t="str">
            <v>49"Q</v>
          </cell>
          <cell r="D1293">
            <v>60757</v>
          </cell>
        </row>
        <row r="1294">
          <cell r="A1294">
            <v>1207066</v>
          </cell>
          <cell r="B1294">
            <v>4140</v>
          </cell>
          <cell r="C1294" t="str">
            <v>52"P</v>
          </cell>
          <cell r="D1294">
            <v>55769</v>
          </cell>
        </row>
        <row r="1295">
          <cell r="A1295">
            <v>1207065</v>
          </cell>
          <cell r="B1295">
            <v>4140</v>
          </cell>
          <cell r="C1295" t="str">
            <v>31"R</v>
          </cell>
          <cell r="D1295">
            <v>55414</v>
          </cell>
        </row>
        <row r="1296">
          <cell r="A1296">
            <v>1207064</v>
          </cell>
          <cell r="B1296" t="str">
            <v>42CRMO4 LIEBHERR</v>
          </cell>
          <cell r="C1296" t="str">
            <v>20"R</v>
          </cell>
          <cell r="D1296">
            <v>59307</v>
          </cell>
        </row>
        <row r="1297">
          <cell r="A1297">
            <v>1207063</v>
          </cell>
          <cell r="B1297" t="str">
            <v>42CRMO4 LIEBHERR</v>
          </cell>
          <cell r="C1297" t="str">
            <v>16"R</v>
          </cell>
          <cell r="D1297">
            <v>55246</v>
          </cell>
        </row>
        <row r="1298">
          <cell r="A1298">
            <v>1207062</v>
          </cell>
          <cell r="B1298">
            <v>4140</v>
          </cell>
          <cell r="C1298" t="str">
            <v>69"P</v>
          </cell>
          <cell r="D1298">
            <v>58519</v>
          </cell>
        </row>
        <row r="1299">
          <cell r="A1299">
            <v>1207061</v>
          </cell>
          <cell r="B1299" t="str">
            <v>F22 FM HOWCO</v>
          </cell>
          <cell r="C1299" t="str">
            <v>31"R</v>
          </cell>
          <cell r="D1299">
            <v>52782</v>
          </cell>
        </row>
        <row r="1300">
          <cell r="A1300">
            <v>1207060</v>
          </cell>
          <cell r="B1300">
            <v>4340</v>
          </cell>
          <cell r="C1300" t="str">
            <v>31"R</v>
          </cell>
          <cell r="D1300">
            <v>50785</v>
          </cell>
        </row>
        <row r="1301">
          <cell r="A1301">
            <v>1207059</v>
          </cell>
          <cell r="B1301" t="str">
            <v>304L</v>
          </cell>
          <cell r="C1301" t="str">
            <v>49"Q</v>
          </cell>
          <cell r="D1301">
            <v>55497</v>
          </cell>
        </row>
        <row r="1302">
          <cell r="A1302">
            <v>1207058</v>
          </cell>
          <cell r="B1302" t="str">
            <v>304L</v>
          </cell>
          <cell r="C1302" t="str">
            <v>49"Q</v>
          </cell>
          <cell r="D1302">
            <v>53575</v>
          </cell>
        </row>
        <row r="1303">
          <cell r="A1303">
            <v>1207057</v>
          </cell>
          <cell r="B1303" t="str">
            <v>410S</v>
          </cell>
          <cell r="C1303" t="str">
            <v>49"Q</v>
          </cell>
          <cell r="D1303">
            <v>51627</v>
          </cell>
        </row>
        <row r="1304">
          <cell r="A1304">
            <v>1207056</v>
          </cell>
          <cell r="B1304" t="str">
            <v>H13 FM</v>
          </cell>
          <cell r="C1304" t="str">
            <v>69"P</v>
          </cell>
          <cell r="D1304">
            <v>58715</v>
          </cell>
        </row>
        <row r="1305">
          <cell r="A1305">
            <v>1207055</v>
          </cell>
          <cell r="B1305" t="str">
            <v>LF6</v>
          </cell>
          <cell r="C1305" t="str">
            <v>49"Q</v>
          </cell>
          <cell r="D1305">
            <v>59312</v>
          </cell>
        </row>
        <row r="1306">
          <cell r="A1306">
            <v>1207054</v>
          </cell>
          <cell r="B1306" t="str">
            <v>EN355B</v>
          </cell>
          <cell r="C1306" t="str">
            <v>31"R</v>
          </cell>
          <cell r="D1306">
            <v>54625</v>
          </cell>
        </row>
        <row r="1307">
          <cell r="A1307">
            <v>1207053</v>
          </cell>
          <cell r="B1307" t="str">
            <v>EN355B</v>
          </cell>
          <cell r="C1307" t="str">
            <v>31"R</v>
          </cell>
          <cell r="D1307">
            <v>55052</v>
          </cell>
        </row>
        <row r="1308">
          <cell r="A1308">
            <v>1207052</v>
          </cell>
          <cell r="B1308" t="str">
            <v>EN355B</v>
          </cell>
          <cell r="C1308" t="str">
            <v>24"R</v>
          </cell>
          <cell r="D1308">
            <v>57383</v>
          </cell>
        </row>
        <row r="1309">
          <cell r="A1309">
            <v>1207051</v>
          </cell>
          <cell r="B1309" t="str">
            <v>EN355B</v>
          </cell>
          <cell r="C1309" t="str">
            <v>24"R</v>
          </cell>
          <cell r="D1309">
            <v>57435</v>
          </cell>
        </row>
        <row r="1310">
          <cell r="A1310">
            <v>1207050</v>
          </cell>
          <cell r="B1310" t="str">
            <v>EN355B</v>
          </cell>
          <cell r="C1310" t="str">
            <v>24"R</v>
          </cell>
          <cell r="D1310">
            <v>57553</v>
          </cell>
        </row>
        <row r="1311">
          <cell r="A1311">
            <v>1207049</v>
          </cell>
          <cell r="B1311" t="str">
            <v>EN355B</v>
          </cell>
          <cell r="C1311" t="str">
            <v>24"R</v>
          </cell>
          <cell r="D1311">
            <v>57631</v>
          </cell>
        </row>
        <row r="1312">
          <cell r="A1312">
            <v>1207048</v>
          </cell>
          <cell r="B1312">
            <v>4340</v>
          </cell>
          <cell r="C1312" t="str">
            <v>49"Q</v>
          </cell>
          <cell r="D1312">
            <v>59781</v>
          </cell>
        </row>
        <row r="1313">
          <cell r="A1313">
            <v>1207047</v>
          </cell>
          <cell r="B1313" t="str">
            <v>F22 EASTHAM</v>
          </cell>
          <cell r="C1313" t="str">
            <v>24"Q</v>
          </cell>
          <cell r="D1313">
            <v>54905</v>
          </cell>
        </row>
        <row r="1314">
          <cell r="A1314">
            <v>1207046</v>
          </cell>
          <cell r="B1314">
            <v>1080</v>
          </cell>
          <cell r="C1314" t="str">
            <v>24"R</v>
          </cell>
          <cell r="D1314">
            <v>57446</v>
          </cell>
        </row>
        <row r="1315">
          <cell r="A1315">
            <v>1207045</v>
          </cell>
          <cell r="B1315">
            <v>1045</v>
          </cell>
          <cell r="C1315" t="str">
            <v>52"P</v>
          </cell>
          <cell r="D1315">
            <v>54365</v>
          </cell>
        </row>
        <row r="1316">
          <cell r="A1316">
            <v>1207044</v>
          </cell>
          <cell r="B1316">
            <v>1045</v>
          </cell>
          <cell r="C1316" t="str">
            <v>52"P</v>
          </cell>
          <cell r="D1316">
            <v>54769</v>
          </cell>
        </row>
        <row r="1317">
          <cell r="A1317">
            <v>1207043</v>
          </cell>
          <cell r="B1317" t="str">
            <v>LF2H</v>
          </cell>
          <cell r="C1317" t="str">
            <v>13"R</v>
          </cell>
          <cell r="D1317">
            <v>61735</v>
          </cell>
        </row>
        <row r="1318">
          <cell r="A1318">
            <v>1207042</v>
          </cell>
          <cell r="B1318" t="str">
            <v>EN355B</v>
          </cell>
          <cell r="C1318" t="str">
            <v>20"R</v>
          </cell>
          <cell r="D1318">
            <v>59590</v>
          </cell>
        </row>
        <row r="1319">
          <cell r="A1319">
            <v>1207041</v>
          </cell>
          <cell r="B1319" t="str">
            <v>EN355B</v>
          </cell>
          <cell r="C1319" t="str">
            <v>24"R</v>
          </cell>
          <cell r="D1319">
            <v>57166</v>
          </cell>
        </row>
        <row r="1320">
          <cell r="A1320">
            <v>1207040</v>
          </cell>
          <cell r="B1320" t="str">
            <v>EN355B</v>
          </cell>
          <cell r="C1320" t="str">
            <v>24"R</v>
          </cell>
          <cell r="D1320">
            <v>57011</v>
          </cell>
        </row>
        <row r="1321">
          <cell r="A1321">
            <v>1207039</v>
          </cell>
          <cell r="B1321">
            <v>1020</v>
          </cell>
          <cell r="C1321" t="str">
            <v>20"R</v>
          </cell>
          <cell r="D1321">
            <v>59308</v>
          </cell>
        </row>
        <row r="1322">
          <cell r="A1322">
            <v>1207038</v>
          </cell>
          <cell r="B1322" t="str">
            <v>8630M4</v>
          </cell>
          <cell r="C1322" t="str">
            <v>69"P</v>
          </cell>
          <cell r="D1322">
            <v>59259</v>
          </cell>
        </row>
        <row r="1323">
          <cell r="A1323">
            <v>1207037</v>
          </cell>
          <cell r="B1323" t="str">
            <v>8630M4</v>
          </cell>
          <cell r="C1323" t="str">
            <v>24"Q</v>
          </cell>
          <cell r="D1323">
            <v>54063</v>
          </cell>
        </row>
        <row r="1324">
          <cell r="A1324">
            <v>1207036</v>
          </cell>
          <cell r="B1324" t="str">
            <v>8630M</v>
          </cell>
          <cell r="C1324" t="str">
            <v>69"P</v>
          </cell>
          <cell r="D1324">
            <v>57500</v>
          </cell>
        </row>
        <row r="1325">
          <cell r="A1325">
            <v>1207035</v>
          </cell>
          <cell r="B1325" t="str">
            <v>X60V-DQ</v>
          </cell>
          <cell r="C1325" t="str">
            <v>13"R</v>
          </cell>
          <cell r="D1325">
            <v>57020</v>
          </cell>
        </row>
        <row r="1326">
          <cell r="A1326">
            <v>1207034</v>
          </cell>
          <cell r="B1326" t="str">
            <v>1E0621</v>
          </cell>
          <cell r="C1326" t="str">
            <v>16"R</v>
          </cell>
          <cell r="D1326">
            <v>55421</v>
          </cell>
        </row>
        <row r="1327">
          <cell r="A1327">
            <v>1207033</v>
          </cell>
          <cell r="B1327" t="str">
            <v>EN355B</v>
          </cell>
          <cell r="C1327" t="str">
            <v>24"R</v>
          </cell>
          <cell r="D1327">
            <v>57456</v>
          </cell>
        </row>
        <row r="1328">
          <cell r="A1328">
            <v>1207032</v>
          </cell>
          <cell r="B1328">
            <v>1045</v>
          </cell>
          <cell r="C1328" t="str">
            <v>69"P</v>
          </cell>
          <cell r="D1328">
            <v>57576</v>
          </cell>
        </row>
        <row r="1329">
          <cell r="A1329">
            <v>1207031</v>
          </cell>
          <cell r="B1329" t="str">
            <v>EN355B</v>
          </cell>
          <cell r="C1329" t="str">
            <v>31"R</v>
          </cell>
          <cell r="D1329">
            <v>55712</v>
          </cell>
        </row>
        <row r="1330">
          <cell r="A1330">
            <v>1207030</v>
          </cell>
          <cell r="B1330" t="str">
            <v>LF2H</v>
          </cell>
          <cell r="C1330" t="str">
            <v>24"R</v>
          </cell>
          <cell r="D1330">
            <v>57557</v>
          </cell>
        </row>
        <row r="1331">
          <cell r="A1331">
            <v>1207029</v>
          </cell>
          <cell r="B1331" t="str">
            <v>A105</v>
          </cell>
          <cell r="C1331" t="str">
            <v>20"R</v>
          </cell>
          <cell r="D1331">
            <v>59368</v>
          </cell>
        </row>
        <row r="1332">
          <cell r="A1332">
            <v>1207028</v>
          </cell>
          <cell r="B1332" t="str">
            <v>A105</v>
          </cell>
          <cell r="C1332" t="str">
            <v>39"R</v>
          </cell>
          <cell r="D1332">
            <v>52829</v>
          </cell>
        </row>
        <row r="1333">
          <cell r="A1333">
            <v>1207027</v>
          </cell>
          <cell r="B1333" t="str">
            <v>A105</v>
          </cell>
          <cell r="C1333" t="str">
            <v>31"R</v>
          </cell>
          <cell r="D1333">
            <v>55574</v>
          </cell>
        </row>
        <row r="1334">
          <cell r="A1334">
            <v>1207026</v>
          </cell>
          <cell r="B1334" t="str">
            <v>EN355B</v>
          </cell>
          <cell r="C1334" t="str">
            <v>24"R</v>
          </cell>
          <cell r="D1334">
            <v>57566</v>
          </cell>
        </row>
        <row r="1335">
          <cell r="A1335">
            <v>1207025</v>
          </cell>
          <cell r="B1335" t="str">
            <v>EN355B</v>
          </cell>
          <cell r="C1335" t="str">
            <v>24"R</v>
          </cell>
          <cell r="D1335">
            <v>57311</v>
          </cell>
        </row>
        <row r="1336">
          <cell r="A1336">
            <v>1207024</v>
          </cell>
          <cell r="B1336" t="str">
            <v>EN355B</v>
          </cell>
          <cell r="C1336" t="str">
            <v>24"R</v>
          </cell>
          <cell r="D1336">
            <v>58225</v>
          </cell>
        </row>
        <row r="1337">
          <cell r="A1337">
            <v>1207023</v>
          </cell>
          <cell r="B1337" t="str">
            <v>EN355B</v>
          </cell>
          <cell r="C1337" t="str">
            <v>24"R</v>
          </cell>
          <cell r="D1337">
            <v>57484</v>
          </cell>
        </row>
        <row r="1338">
          <cell r="A1338">
            <v>1207022</v>
          </cell>
          <cell r="B1338" t="str">
            <v>EN355B</v>
          </cell>
          <cell r="C1338" t="str">
            <v>39"R</v>
          </cell>
          <cell r="D1338">
            <v>53115</v>
          </cell>
        </row>
        <row r="1339">
          <cell r="A1339">
            <v>1207021</v>
          </cell>
          <cell r="B1339" t="str">
            <v>EN355B</v>
          </cell>
          <cell r="C1339" t="str">
            <v>39"R</v>
          </cell>
          <cell r="D1339">
            <v>54025</v>
          </cell>
        </row>
        <row r="1340">
          <cell r="A1340">
            <v>1207020</v>
          </cell>
          <cell r="B1340" t="str">
            <v>4130 FM</v>
          </cell>
          <cell r="C1340" t="str">
            <v>24"Q</v>
          </cell>
          <cell r="D1340">
            <v>54040</v>
          </cell>
        </row>
        <row r="1341">
          <cell r="A1341">
            <v>1207019</v>
          </cell>
          <cell r="B1341" t="str">
            <v>4130 FM</v>
          </cell>
          <cell r="C1341" t="str">
            <v>24"Q</v>
          </cell>
          <cell r="D1341">
            <v>55899</v>
          </cell>
        </row>
        <row r="1342">
          <cell r="A1342">
            <v>1207018</v>
          </cell>
          <cell r="B1342" t="str">
            <v>8630MOD 1 EH</v>
          </cell>
          <cell r="C1342" t="str">
            <v>80"P</v>
          </cell>
          <cell r="D1342">
            <v>61269</v>
          </cell>
        </row>
        <row r="1343">
          <cell r="A1343">
            <v>1207017</v>
          </cell>
          <cell r="B1343" t="str">
            <v>8630M4</v>
          </cell>
          <cell r="C1343" t="str">
            <v>69"P</v>
          </cell>
          <cell r="D1343">
            <v>55857</v>
          </cell>
        </row>
        <row r="1344">
          <cell r="A1344">
            <v>1207016</v>
          </cell>
          <cell r="B1344" t="str">
            <v>8630M4</v>
          </cell>
          <cell r="C1344" t="str">
            <v>69"P</v>
          </cell>
          <cell r="D1344">
            <v>60685</v>
          </cell>
        </row>
        <row r="1345">
          <cell r="A1345">
            <v>1207015</v>
          </cell>
          <cell r="B1345" t="str">
            <v>304L</v>
          </cell>
          <cell r="C1345" t="str">
            <v>""R"</v>
          </cell>
          <cell r="D1345">
            <v>55968</v>
          </cell>
        </row>
        <row r="1346">
          <cell r="A1346">
            <v>1207014</v>
          </cell>
          <cell r="B1346" t="str">
            <v>304L GALPERTI</v>
          </cell>
          <cell r="C1346" t="str">
            <v>24"Q</v>
          </cell>
          <cell r="D1346">
            <v>56004</v>
          </cell>
        </row>
        <row r="1347">
          <cell r="A1347">
            <v>1207013</v>
          </cell>
          <cell r="B1347">
            <v>310</v>
          </cell>
          <cell r="C1347" t="str">
            <v>49"Q</v>
          </cell>
          <cell r="D1347">
            <v>55529</v>
          </cell>
        </row>
        <row r="1348">
          <cell r="A1348">
            <v>1207012</v>
          </cell>
          <cell r="B1348" t="str">
            <v>A105</v>
          </cell>
          <cell r="C1348" t="str">
            <v>13"R</v>
          </cell>
          <cell r="D1348">
            <v>56695</v>
          </cell>
        </row>
        <row r="1349">
          <cell r="A1349">
            <v>1207011</v>
          </cell>
          <cell r="B1349" t="str">
            <v>A350/LF6M TRINITY</v>
          </cell>
          <cell r="C1349" t="str">
            <v>20"R</v>
          </cell>
          <cell r="D1349">
            <v>59972</v>
          </cell>
        </row>
        <row r="1350">
          <cell r="A1350">
            <v>1207010</v>
          </cell>
          <cell r="B1350" t="str">
            <v>EN355B</v>
          </cell>
          <cell r="C1350" t="str">
            <v>31"R</v>
          </cell>
          <cell r="D1350">
            <v>43340</v>
          </cell>
        </row>
        <row r="1351">
          <cell r="A1351">
            <v>1207009</v>
          </cell>
          <cell r="B1351" t="str">
            <v>EN355B</v>
          </cell>
          <cell r="C1351" t="str">
            <v>24"R</v>
          </cell>
          <cell r="D1351">
            <v>48256</v>
          </cell>
        </row>
        <row r="1352">
          <cell r="A1352">
            <v>1207008</v>
          </cell>
          <cell r="B1352" t="str">
            <v>EN355B</v>
          </cell>
          <cell r="C1352" t="str">
            <v>24"R</v>
          </cell>
          <cell r="D1352">
            <v>57514</v>
          </cell>
        </row>
        <row r="1353">
          <cell r="A1353">
            <v>1207007</v>
          </cell>
          <cell r="B1353" t="str">
            <v>EN355B</v>
          </cell>
          <cell r="C1353" t="str">
            <v>31"R</v>
          </cell>
          <cell r="D1353">
            <v>55933</v>
          </cell>
        </row>
        <row r="1354">
          <cell r="A1354">
            <v>1207006</v>
          </cell>
          <cell r="B1354" t="str">
            <v>EN355B</v>
          </cell>
          <cell r="C1354" t="str">
            <v>31"R</v>
          </cell>
          <cell r="D1354">
            <v>56078</v>
          </cell>
        </row>
        <row r="1355">
          <cell r="A1355">
            <v>1207005</v>
          </cell>
          <cell r="B1355" t="str">
            <v>EN355B</v>
          </cell>
          <cell r="C1355" t="str">
            <v>39"R</v>
          </cell>
          <cell r="D1355">
            <v>53933</v>
          </cell>
        </row>
        <row r="1356">
          <cell r="A1356">
            <v>1207004</v>
          </cell>
          <cell r="B1356">
            <v>4130</v>
          </cell>
          <cell r="C1356" t="str">
            <v>52"P</v>
          </cell>
          <cell r="D1356">
            <v>55701</v>
          </cell>
        </row>
        <row r="1357">
          <cell r="A1357">
            <v>1207003</v>
          </cell>
          <cell r="B1357" t="str">
            <v>4140 FM</v>
          </cell>
          <cell r="C1357" t="str">
            <v>49"Q</v>
          </cell>
          <cell r="D1357">
            <v>61133</v>
          </cell>
        </row>
        <row r="1358">
          <cell r="A1358">
            <v>1207002</v>
          </cell>
          <cell r="B1358" t="str">
            <v>8620H</v>
          </cell>
          <cell r="C1358" t="str">
            <v>16"R</v>
          </cell>
          <cell r="D1358">
            <v>56493</v>
          </cell>
        </row>
        <row r="1359">
          <cell r="A1359">
            <v>1207001</v>
          </cell>
          <cell r="B1359" t="str">
            <v>316L GALPERTI</v>
          </cell>
          <cell r="C1359" t="str">
            <v>24"Q</v>
          </cell>
          <cell r="D1359">
            <v>61481</v>
          </cell>
        </row>
        <row r="1360">
          <cell r="A1360">
            <v>1207000</v>
          </cell>
          <cell r="B1360" t="str">
            <v>B50A352</v>
          </cell>
          <cell r="C1360" t="str">
            <v>69"P</v>
          </cell>
          <cell r="D1360">
            <v>54026</v>
          </cell>
        </row>
        <row r="1361">
          <cell r="A1361">
            <v>1206999</v>
          </cell>
          <cell r="B1361" t="str">
            <v>410S</v>
          </cell>
          <cell r="C1361" t="str">
            <v>69"P</v>
          </cell>
          <cell r="D1361">
            <v>61737</v>
          </cell>
        </row>
        <row r="1362">
          <cell r="A1362">
            <v>1206998</v>
          </cell>
          <cell r="B1362" t="str">
            <v>F22MF</v>
          </cell>
          <cell r="C1362" t="str">
            <v>69"P</v>
          </cell>
          <cell r="D1362">
            <v>60021</v>
          </cell>
        </row>
        <row r="1363">
          <cell r="A1363">
            <v>1206997</v>
          </cell>
          <cell r="B1363" t="str">
            <v>8630M</v>
          </cell>
          <cell r="C1363" t="str">
            <v>52"P</v>
          </cell>
          <cell r="D1363">
            <v>61574</v>
          </cell>
        </row>
        <row r="1364">
          <cell r="A1364">
            <v>1206996</v>
          </cell>
          <cell r="B1364">
            <v>4130</v>
          </cell>
          <cell r="C1364" t="str">
            <v>49"Q</v>
          </cell>
          <cell r="D1364">
            <v>59835</v>
          </cell>
        </row>
        <row r="1365">
          <cell r="A1365">
            <v>1206995</v>
          </cell>
          <cell r="B1365" t="str">
            <v>4130 FM</v>
          </cell>
          <cell r="C1365" t="str">
            <v>49"Q</v>
          </cell>
          <cell r="D1365">
            <v>59700</v>
          </cell>
        </row>
        <row r="1366">
          <cell r="A1366">
            <v>1206994</v>
          </cell>
          <cell r="B1366" t="str">
            <v>1E0621</v>
          </cell>
          <cell r="C1366" t="str">
            <v>16"R</v>
          </cell>
          <cell r="D1366">
            <v>55473</v>
          </cell>
        </row>
        <row r="1367">
          <cell r="A1367">
            <v>1206993</v>
          </cell>
          <cell r="B1367" t="str">
            <v>A105</v>
          </cell>
          <cell r="C1367" t="str">
            <v>16"R</v>
          </cell>
          <cell r="D1367">
            <v>55333</v>
          </cell>
        </row>
        <row r="1368">
          <cell r="A1368">
            <v>1206992</v>
          </cell>
          <cell r="B1368" t="str">
            <v>A105</v>
          </cell>
          <cell r="C1368" t="str">
            <v>31"R</v>
          </cell>
          <cell r="D1368">
            <v>55475</v>
          </cell>
        </row>
        <row r="1369">
          <cell r="A1369">
            <v>1206991</v>
          </cell>
          <cell r="B1369" t="str">
            <v>EN355B</v>
          </cell>
          <cell r="C1369" t="str">
            <v>24"R</v>
          </cell>
          <cell r="D1369">
            <v>57285</v>
          </cell>
        </row>
        <row r="1370">
          <cell r="A1370">
            <v>1206990</v>
          </cell>
          <cell r="B1370" t="str">
            <v>4130 FM</v>
          </cell>
          <cell r="C1370" t="str">
            <v>31"R</v>
          </cell>
          <cell r="D1370">
            <v>50713</v>
          </cell>
        </row>
        <row r="1371">
          <cell r="A1371">
            <v>1206989</v>
          </cell>
          <cell r="B1371" t="str">
            <v>4130 FM</v>
          </cell>
          <cell r="C1371" t="str">
            <v>31"R</v>
          </cell>
          <cell r="D1371">
            <v>50759</v>
          </cell>
        </row>
        <row r="1372">
          <cell r="A1372">
            <v>1206988</v>
          </cell>
          <cell r="B1372">
            <v>4140</v>
          </cell>
          <cell r="C1372" t="str">
            <v>52"P</v>
          </cell>
          <cell r="D1372">
            <v>55293</v>
          </cell>
        </row>
        <row r="1373">
          <cell r="A1373">
            <v>1206987</v>
          </cell>
          <cell r="B1373">
            <v>1045</v>
          </cell>
          <cell r="C1373" t="str">
            <v>52"P</v>
          </cell>
          <cell r="D1373">
            <v>55432</v>
          </cell>
        </row>
        <row r="1374">
          <cell r="A1374">
            <v>1206986</v>
          </cell>
          <cell r="B1374" t="str">
            <v>LF6</v>
          </cell>
          <cell r="C1374" t="str">
            <v>49"Q</v>
          </cell>
          <cell r="D1374">
            <v>58145</v>
          </cell>
        </row>
        <row r="1375">
          <cell r="A1375">
            <v>1206985</v>
          </cell>
          <cell r="B1375" t="str">
            <v>LF2H</v>
          </cell>
          <cell r="C1375" t="str">
            <v>49"Q</v>
          </cell>
          <cell r="D1375">
            <v>59784</v>
          </cell>
        </row>
        <row r="1376">
          <cell r="A1376">
            <v>1206984</v>
          </cell>
          <cell r="B1376" t="str">
            <v>A350/LF6M TRINITY</v>
          </cell>
          <cell r="C1376" t="str">
            <v>24"R</v>
          </cell>
          <cell r="D1376">
            <v>57473</v>
          </cell>
        </row>
        <row r="1377">
          <cell r="A1377">
            <v>1206983</v>
          </cell>
          <cell r="B1377" t="str">
            <v>1E0621</v>
          </cell>
          <cell r="C1377" t="str">
            <v>16"R</v>
          </cell>
          <cell r="D1377">
            <v>55804</v>
          </cell>
        </row>
        <row r="1378">
          <cell r="A1378">
            <v>1206982</v>
          </cell>
          <cell r="B1378" t="str">
            <v>A105</v>
          </cell>
          <cell r="C1378" t="str">
            <v>16"R</v>
          </cell>
          <cell r="D1378">
            <v>55872</v>
          </cell>
        </row>
        <row r="1379">
          <cell r="A1379">
            <v>1206981</v>
          </cell>
          <cell r="B1379" t="str">
            <v>A105</v>
          </cell>
          <cell r="C1379" t="str">
            <v>69"P</v>
          </cell>
          <cell r="D1379">
            <v>54921</v>
          </cell>
        </row>
        <row r="1380">
          <cell r="A1380">
            <v>1206980</v>
          </cell>
          <cell r="B1380" t="str">
            <v>EN355B</v>
          </cell>
          <cell r="C1380" t="str">
            <v>39"R</v>
          </cell>
          <cell r="D1380">
            <v>53029</v>
          </cell>
        </row>
        <row r="1381">
          <cell r="A1381">
            <v>1206979</v>
          </cell>
          <cell r="B1381" t="str">
            <v>EN355B</v>
          </cell>
          <cell r="C1381" t="str">
            <v>39"R</v>
          </cell>
          <cell r="D1381">
            <v>52627</v>
          </cell>
        </row>
        <row r="1382">
          <cell r="A1382">
            <v>1206978</v>
          </cell>
          <cell r="B1382" t="str">
            <v>F11M2</v>
          </cell>
          <cell r="C1382" t="str">
            <v>49"Q</v>
          </cell>
          <cell r="D1382">
            <v>60236</v>
          </cell>
        </row>
        <row r="1383">
          <cell r="A1383">
            <v>1206977</v>
          </cell>
          <cell r="B1383" t="str">
            <v>EN355B</v>
          </cell>
          <cell r="C1383" t="str">
            <v>24"R</v>
          </cell>
          <cell r="D1383">
            <v>57588</v>
          </cell>
        </row>
        <row r="1384">
          <cell r="A1384">
            <v>1206976</v>
          </cell>
          <cell r="B1384" t="str">
            <v>EN355B</v>
          </cell>
          <cell r="C1384" t="str">
            <v>24"R</v>
          </cell>
          <cell r="D1384">
            <v>56323</v>
          </cell>
        </row>
        <row r="1385">
          <cell r="A1385">
            <v>1206975</v>
          </cell>
          <cell r="B1385" t="str">
            <v>EN355B</v>
          </cell>
          <cell r="C1385" t="str">
            <v>24"R</v>
          </cell>
          <cell r="D1385">
            <v>57333</v>
          </cell>
        </row>
        <row r="1386">
          <cell r="A1386">
            <v>1206974</v>
          </cell>
          <cell r="B1386" t="str">
            <v>EN355B</v>
          </cell>
          <cell r="C1386" t="str">
            <v>24"R</v>
          </cell>
          <cell r="D1386">
            <v>57898</v>
          </cell>
        </row>
        <row r="1387">
          <cell r="A1387">
            <v>1206973</v>
          </cell>
          <cell r="B1387" t="str">
            <v>EN355B</v>
          </cell>
          <cell r="C1387" t="str">
            <v>39"R</v>
          </cell>
          <cell r="D1387">
            <v>52469</v>
          </cell>
        </row>
        <row r="1388">
          <cell r="A1388">
            <v>1206972</v>
          </cell>
          <cell r="B1388" t="str">
            <v>EN355B</v>
          </cell>
          <cell r="C1388" t="str">
            <v>31"R</v>
          </cell>
          <cell r="D1388">
            <v>53273</v>
          </cell>
        </row>
        <row r="1389">
          <cell r="A1389">
            <v>1206971</v>
          </cell>
          <cell r="B1389" t="str">
            <v>42CRMO4 LIEBHERR</v>
          </cell>
          <cell r="C1389" t="str">
            <v>20"R</v>
          </cell>
          <cell r="D1389">
            <v>57657</v>
          </cell>
        </row>
        <row r="1390">
          <cell r="A1390">
            <v>1206970</v>
          </cell>
          <cell r="B1390" t="str">
            <v>EN355B</v>
          </cell>
          <cell r="C1390" t="str">
            <v>31"R</v>
          </cell>
          <cell r="D1390">
            <v>54223</v>
          </cell>
        </row>
        <row r="1391">
          <cell r="A1391">
            <v>1206969</v>
          </cell>
          <cell r="B1391">
            <v>4130</v>
          </cell>
          <cell r="C1391" t="str">
            <v>69"P</v>
          </cell>
          <cell r="D1391">
            <v>55085</v>
          </cell>
        </row>
        <row r="1392">
          <cell r="A1392">
            <v>1206968</v>
          </cell>
          <cell r="B1392" t="str">
            <v>8630M</v>
          </cell>
          <cell r="C1392" t="str">
            <v>49"Q</v>
          </cell>
          <cell r="D1392">
            <v>55520</v>
          </cell>
        </row>
        <row r="1393">
          <cell r="A1393">
            <v>1206967</v>
          </cell>
          <cell r="B1393" t="str">
            <v>304L</v>
          </cell>
          <cell r="C1393" t="str">
            <v>24"R</v>
          </cell>
          <cell r="D1393">
            <v>49152</v>
          </cell>
        </row>
        <row r="1394">
          <cell r="A1394">
            <v>1206966</v>
          </cell>
          <cell r="B1394" t="str">
            <v>17-4 PH FM</v>
          </cell>
          <cell r="C1394" t="str">
            <v>24"Q</v>
          </cell>
          <cell r="D1394">
            <v>56356</v>
          </cell>
        </row>
        <row r="1395">
          <cell r="A1395">
            <v>1206965</v>
          </cell>
          <cell r="B1395" t="str">
            <v>17-4 PH</v>
          </cell>
          <cell r="C1395" t="str">
            <v>49"Q</v>
          </cell>
          <cell r="D1395">
            <v>51357</v>
          </cell>
        </row>
        <row r="1396">
          <cell r="A1396">
            <v>1206964</v>
          </cell>
          <cell r="B1396" t="str">
            <v>410S</v>
          </cell>
          <cell r="C1396" t="str">
            <v>49"Q</v>
          </cell>
          <cell r="D1396">
            <v>56997</v>
          </cell>
        </row>
        <row r="1397">
          <cell r="A1397">
            <v>1206963</v>
          </cell>
          <cell r="B1397" t="str">
            <v>EN355B</v>
          </cell>
          <cell r="C1397" t="str">
            <v>31"R</v>
          </cell>
          <cell r="D1397">
            <v>58961</v>
          </cell>
        </row>
        <row r="1398">
          <cell r="A1398">
            <v>1206962</v>
          </cell>
          <cell r="B1398">
            <v>1020</v>
          </cell>
          <cell r="C1398" t="str">
            <v>20"R</v>
          </cell>
          <cell r="D1398">
            <v>59536</v>
          </cell>
        </row>
        <row r="1399">
          <cell r="A1399">
            <v>1206961</v>
          </cell>
          <cell r="B1399">
            <v>1045</v>
          </cell>
          <cell r="C1399" t="str">
            <v>49"Q</v>
          </cell>
          <cell r="D1399">
            <v>59935</v>
          </cell>
        </row>
        <row r="1400">
          <cell r="A1400">
            <v>1206960</v>
          </cell>
          <cell r="B1400" t="str">
            <v>8620H</v>
          </cell>
          <cell r="C1400" t="str">
            <v>69"P</v>
          </cell>
          <cell r="D1400">
            <v>54893</v>
          </cell>
        </row>
        <row r="1401">
          <cell r="A1401">
            <v>1206959</v>
          </cell>
          <cell r="B1401" t="str">
            <v>1020 MOD</v>
          </cell>
          <cell r="C1401" t="str">
            <v>31"R</v>
          </cell>
          <cell r="D1401">
            <v>57462</v>
          </cell>
        </row>
        <row r="1402">
          <cell r="A1402">
            <v>1206958</v>
          </cell>
          <cell r="B1402">
            <v>4340</v>
          </cell>
          <cell r="C1402" t="str">
            <v>24"R</v>
          </cell>
          <cell r="D1402">
            <v>58897</v>
          </cell>
        </row>
        <row r="1403">
          <cell r="A1403">
            <v>1206957</v>
          </cell>
          <cell r="B1403" t="str">
            <v>304L</v>
          </cell>
          <cell r="C1403" t="str">
            <v>31"R</v>
          </cell>
          <cell r="D1403">
            <v>58230</v>
          </cell>
        </row>
        <row r="1404">
          <cell r="A1404">
            <v>1206956</v>
          </cell>
          <cell r="B1404" t="str">
            <v>17-4 PH FM</v>
          </cell>
          <cell r="C1404" t="str">
            <v>49"Q</v>
          </cell>
          <cell r="D1404">
            <v>51712</v>
          </cell>
        </row>
        <row r="1405">
          <cell r="A1405">
            <v>1206955</v>
          </cell>
          <cell r="B1405" t="str">
            <v>F6NM</v>
          </cell>
          <cell r="C1405" t="str">
            <v>49"Q</v>
          </cell>
          <cell r="D1405">
            <v>53809</v>
          </cell>
        </row>
        <row r="1406">
          <cell r="A1406">
            <v>1206954</v>
          </cell>
          <cell r="B1406" t="str">
            <v>EN355B</v>
          </cell>
          <cell r="C1406" t="str">
            <v>24"R</v>
          </cell>
          <cell r="D1406">
            <v>60041</v>
          </cell>
        </row>
        <row r="1407">
          <cell r="A1407">
            <v>1206953</v>
          </cell>
          <cell r="B1407" t="str">
            <v>EN355B</v>
          </cell>
          <cell r="C1407" t="str">
            <v>24"R</v>
          </cell>
          <cell r="D1407">
            <v>56108</v>
          </cell>
        </row>
        <row r="1408">
          <cell r="A1408">
            <v>1206952</v>
          </cell>
          <cell r="B1408" t="str">
            <v>4130 FM</v>
          </cell>
          <cell r="C1408" t="str">
            <v>49"Q</v>
          </cell>
          <cell r="D1408">
            <v>59205</v>
          </cell>
        </row>
        <row r="1409">
          <cell r="A1409">
            <v>1206951</v>
          </cell>
          <cell r="B1409" t="str">
            <v>8630M FM</v>
          </cell>
          <cell r="C1409" t="str">
            <v>24"Q</v>
          </cell>
          <cell r="D1409">
            <v>53951</v>
          </cell>
        </row>
        <row r="1410">
          <cell r="A1410">
            <v>1206950</v>
          </cell>
          <cell r="B1410" t="str">
            <v>4140 FM</v>
          </cell>
          <cell r="C1410" t="str">
            <v>31"R</v>
          </cell>
          <cell r="D1410">
            <v>49758</v>
          </cell>
        </row>
        <row r="1411">
          <cell r="A1411">
            <v>1206949</v>
          </cell>
          <cell r="B1411" t="str">
            <v>4140 FM</v>
          </cell>
          <cell r="C1411" t="str">
            <v>31"R</v>
          </cell>
          <cell r="D1411">
            <v>49481</v>
          </cell>
        </row>
        <row r="1412">
          <cell r="A1412">
            <v>1206948</v>
          </cell>
          <cell r="B1412" t="str">
            <v>F22 FM HOWCO</v>
          </cell>
          <cell r="C1412" t="str">
            <v>49"Q</v>
          </cell>
          <cell r="D1412">
            <v>61446</v>
          </cell>
        </row>
        <row r="1413">
          <cell r="A1413">
            <v>1206947</v>
          </cell>
          <cell r="B1413" t="str">
            <v>4330V</v>
          </cell>
          <cell r="C1413" t="str">
            <v>69"P</v>
          </cell>
          <cell r="D1413">
            <v>55926</v>
          </cell>
        </row>
        <row r="1414">
          <cell r="A1414">
            <v>1206946</v>
          </cell>
          <cell r="B1414" t="str">
            <v>8620H</v>
          </cell>
          <cell r="C1414" t="str">
            <v>69"P</v>
          </cell>
          <cell r="D1414">
            <v>54266</v>
          </cell>
        </row>
        <row r="1415">
          <cell r="A1415">
            <v>1206945</v>
          </cell>
          <cell r="B1415" t="str">
            <v>F22MF</v>
          </cell>
          <cell r="C1415" t="str">
            <v>69"P</v>
          </cell>
          <cell r="D1415">
            <v>55558</v>
          </cell>
        </row>
        <row r="1416">
          <cell r="A1416">
            <v>1206944</v>
          </cell>
          <cell r="B1416" t="str">
            <v>A105</v>
          </cell>
          <cell r="C1416" t="str">
            <v>49"Q</v>
          </cell>
          <cell r="D1416">
            <v>58965</v>
          </cell>
        </row>
        <row r="1417">
          <cell r="A1417">
            <v>1206943</v>
          </cell>
          <cell r="B1417">
            <v>4140</v>
          </cell>
          <cell r="C1417" t="str">
            <v>31"R</v>
          </cell>
          <cell r="D1417">
            <v>56027</v>
          </cell>
        </row>
        <row r="1418">
          <cell r="A1418">
            <v>1206942</v>
          </cell>
          <cell r="B1418" t="str">
            <v>8620H</v>
          </cell>
          <cell r="C1418" t="str">
            <v>69"P</v>
          </cell>
          <cell r="D1418">
            <v>54634</v>
          </cell>
        </row>
        <row r="1419">
          <cell r="A1419">
            <v>1206941</v>
          </cell>
          <cell r="B1419">
            <v>4340</v>
          </cell>
          <cell r="C1419" t="str">
            <v>24"R</v>
          </cell>
          <cell r="D1419">
            <v>55617</v>
          </cell>
        </row>
        <row r="1420">
          <cell r="A1420">
            <v>1206940</v>
          </cell>
          <cell r="B1420" t="str">
            <v>4330V FM</v>
          </cell>
          <cell r="C1420" t="str">
            <v>49"Q</v>
          </cell>
          <cell r="D1420">
            <v>57361</v>
          </cell>
        </row>
        <row r="1421">
          <cell r="A1421">
            <v>1206939</v>
          </cell>
          <cell r="B1421" t="str">
            <v>8630M4</v>
          </cell>
          <cell r="C1421" t="str">
            <v>52"P</v>
          </cell>
          <cell r="D1421">
            <v>54588</v>
          </cell>
        </row>
        <row r="1422">
          <cell r="A1422">
            <v>1206938</v>
          </cell>
          <cell r="B1422" t="str">
            <v>8630M4</v>
          </cell>
          <cell r="C1422" t="str">
            <v>63"P</v>
          </cell>
          <cell r="D1422">
            <v>50520</v>
          </cell>
        </row>
        <row r="1423">
          <cell r="A1423">
            <v>1206937</v>
          </cell>
          <cell r="B1423" t="str">
            <v>17-4 PH FM</v>
          </cell>
          <cell r="C1423" t="str">
            <v>24"Q</v>
          </cell>
          <cell r="D1423">
            <v>54055</v>
          </cell>
        </row>
        <row r="1424">
          <cell r="A1424">
            <v>1206936</v>
          </cell>
          <cell r="B1424" t="str">
            <v>F91</v>
          </cell>
          <cell r="C1424" t="str">
            <v>69"P</v>
          </cell>
          <cell r="D1424">
            <v>57628</v>
          </cell>
        </row>
        <row r="1425">
          <cell r="A1425">
            <v>1206935</v>
          </cell>
          <cell r="B1425" t="str">
            <v>410S</v>
          </cell>
          <cell r="C1425" t="str">
            <v>49"Q</v>
          </cell>
          <cell r="D1425">
            <v>57130</v>
          </cell>
        </row>
        <row r="1426">
          <cell r="A1426">
            <v>1206934</v>
          </cell>
          <cell r="B1426" t="str">
            <v>F11M2</v>
          </cell>
          <cell r="C1426" t="str">
            <v>69"P</v>
          </cell>
          <cell r="D1426">
            <v>54684</v>
          </cell>
        </row>
        <row r="1427">
          <cell r="A1427">
            <v>1206933</v>
          </cell>
          <cell r="B1427">
            <v>4130</v>
          </cell>
          <cell r="C1427" t="str">
            <v>13"R</v>
          </cell>
          <cell r="D1427">
            <v>56196</v>
          </cell>
        </row>
        <row r="1428">
          <cell r="A1428">
            <v>1206932</v>
          </cell>
          <cell r="B1428">
            <v>4130</v>
          </cell>
          <cell r="C1428" t="str">
            <v>20"R</v>
          </cell>
          <cell r="D1428">
            <v>58510</v>
          </cell>
        </row>
        <row r="1429">
          <cell r="A1429">
            <v>1206931</v>
          </cell>
          <cell r="B1429" t="str">
            <v>42CRMO4 LIEBHERR</v>
          </cell>
          <cell r="C1429" t="str">
            <v>13"R</v>
          </cell>
          <cell r="D1429">
            <v>57029</v>
          </cell>
        </row>
        <row r="1430">
          <cell r="A1430">
            <v>1206930</v>
          </cell>
          <cell r="B1430">
            <v>4130</v>
          </cell>
          <cell r="C1430" t="str">
            <v>24"R</v>
          </cell>
          <cell r="D1430">
            <v>57183</v>
          </cell>
        </row>
        <row r="1431">
          <cell r="A1431">
            <v>1206929</v>
          </cell>
          <cell r="B1431">
            <v>4140</v>
          </cell>
          <cell r="C1431" t="str">
            <v>16"R</v>
          </cell>
          <cell r="D1431">
            <v>56309</v>
          </cell>
        </row>
        <row r="1432">
          <cell r="A1432">
            <v>1206928</v>
          </cell>
          <cell r="B1432" t="str">
            <v>8620H</v>
          </cell>
          <cell r="C1432" t="str">
            <v>52"P</v>
          </cell>
          <cell r="D1432">
            <v>54910</v>
          </cell>
        </row>
        <row r="1433">
          <cell r="A1433">
            <v>1206927</v>
          </cell>
          <cell r="B1433" t="str">
            <v>CRMOV</v>
          </cell>
          <cell r="C1433" t="str">
            <v>31"R</v>
          </cell>
          <cell r="D1433">
            <v>55370</v>
          </cell>
        </row>
        <row r="1434">
          <cell r="A1434">
            <v>1206926</v>
          </cell>
          <cell r="B1434" t="str">
            <v>8630M</v>
          </cell>
          <cell r="C1434" t="str">
            <v>49"Q</v>
          </cell>
          <cell r="D1434">
            <v>59763</v>
          </cell>
        </row>
        <row r="1435">
          <cell r="A1435">
            <v>1206925</v>
          </cell>
          <cell r="B1435" t="str">
            <v>8630M</v>
          </cell>
          <cell r="C1435" t="str">
            <v>52"P</v>
          </cell>
          <cell r="D1435">
            <v>55966</v>
          </cell>
        </row>
        <row r="1436">
          <cell r="A1436">
            <v>1206924</v>
          </cell>
          <cell r="B1436" t="str">
            <v>8630M5</v>
          </cell>
          <cell r="C1436" t="str">
            <v>31"R</v>
          </cell>
          <cell r="D1436">
            <v>45197</v>
          </cell>
        </row>
        <row r="1437">
          <cell r="A1437">
            <v>1206923</v>
          </cell>
          <cell r="B1437">
            <v>4340</v>
          </cell>
          <cell r="C1437" t="str">
            <v>24"R</v>
          </cell>
          <cell r="D1437">
            <v>57713</v>
          </cell>
        </row>
        <row r="1438">
          <cell r="A1438">
            <v>1206922</v>
          </cell>
          <cell r="B1438" t="str">
            <v>17-4 PH</v>
          </cell>
          <cell r="C1438" t="str">
            <v>69"P</v>
          </cell>
          <cell r="D1438">
            <v>53517</v>
          </cell>
        </row>
        <row r="1439">
          <cell r="A1439">
            <v>1206921</v>
          </cell>
          <cell r="B1439" t="str">
            <v>17-4 PH</v>
          </cell>
          <cell r="C1439" t="str">
            <v>69"P</v>
          </cell>
          <cell r="D1439">
            <v>61090</v>
          </cell>
        </row>
        <row r="1440">
          <cell r="A1440">
            <v>1206920</v>
          </cell>
          <cell r="B1440" t="str">
            <v>17-4 PH</v>
          </cell>
          <cell r="C1440" t="str">
            <v>69"P</v>
          </cell>
          <cell r="D1440">
            <v>54041</v>
          </cell>
        </row>
        <row r="1441">
          <cell r="A1441">
            <v>1206919</v>
          </cell>
          <cell r="B1441" t="str">
            <v>304L</v>
          </cell>
          <cell r="C1441" t="str">
            <v>24"Q</v>
          </cell>
          <cell r="D1441">
            <v>64176</v>
          </cell>
        </row>
        <row r="1442">
          <cell r="A1442">
            <v>1206918</v>
          </cell>
          <cell r="B1442" t="str">
            <v>4130 FM</v>
          </cell>
          <cell r="C1442" t="str">
            <v>31"R</v>
          </cell>
          <cell r="D1442">
            <v>51301</v>
          </cell>
        </row>
        <row r="1443">
          <cell r="A1443">
            <v>1206917</v>
          </cell>
          <cell r="B1443" t="str">
            <v>4130 FM</v>
          </cell>
          <cell r="C1443" t="str">
            <v>31"R</v>
          </cell>
          <cell r="D1443">
            <v>50046</v>
          </cell>
        </row>
        <row r="1444">
          <cell r="A1444">
            <v>1206916</v>
          </cell>
          <cell r="B1444" t="str">
            <v>8630M FM</v>
          </cell>
          <cell r="C1444" t="str">
            <v>49"Q</v>
          </cell>
          <cell r="D1444">
            <v>58656</v>
          </cell>
        </row>
        <row r="1445">
          <cell r="A1445">
            <v>1206915</v>
          </cell>
          <cell r="B1445" t="str">
            <v>42CRMO4 LIEBHERR</v>
          </cell>
          <cell r="C1445" t="str">
            <v>16"R</v>
          </cell>
          <cell r="D1445">
            <v>49571</v>
          </cell>
        </row>
        <row r="1446">
          <cell r="A1446">
            <v>1206914</v>
          </cell>
          <cell r="B1446" t="str">
            <v>4130 FM</v>
          </cell>
          <cell r="C1446" t="str">
            <v>31"R</v>
          </cell>
          <cell r="D1446">
            <v>49501</v>
          </cell>
        </row>
        <row r="1447">
          <cell r="A1447">
            <v>1206913</v>
          </cell>
          <cell r="B1447" t="str">
            <v>4140 FM</v>
          </cell>
          <cell r="C1447" t="str">
            <v>49"Q</v>
          </cell>
          <cell r="D1447">
            <v>59110</v>
          </cell>
        </row>
        <row r="1448">
          <cell r="A1448">
            <v>1206912</v>
          </cell>
          <cell r="B1448">
            <v>4140</v>
          </cell>
          <cell r="C1448" t="str">
            <v>31"R</v>
          </cell>
        </row>
        <row r="1449">
          <cell r="A1449">
            <v>1206911</v>
          </cell>
          <cell r="B1449">
            <v>1552</v>
          </cell>
          <cell r="C1449" t="str">
            <v>16"R</v>
          </cell>
          <cell r="D1449">
            <v>54605</v>
          </cell>
        </row>
        <row r="1450">
          <cell r="A1450">
            <v>1206910</v>
          </cell>
          <cell r="B1450" t="str">
            <v>4340 FM</v>
          </cell>
          <cell r="C1450" t="str">
            <v>31"R</v>
          </cell>
          <cell r="D1450">
            <v>48877</v>
          </cell>
        </row>
        <row r="1451">
          <cell r="A1451">
            <v>1206909</v>
          </cell>
          <cell r="B1451" t="str">
            <v>LF6M VALMONT</v>
          </cell>
          <cell r="C1451" t="str">
            <v>31"R</v>
          </cell>
          <cell r="D1451">
            <v>54330</v>
          </cell>
        </row>
        <row r="1452">
          <cell r="A1452">
            <v>1206908</v>
          </cell>
          <cell r="B1452" t="str">
            <v>LF6M VALMONT</v>
          </cell>
          <cell r="C1452" t="str">
            <v>24"R</v>
          </cell>
          <cell r="D1452">
            <v>56658</v>
          </cell>
        </row>
        <row r="1453">
          <cell r="A1453">
            <v>1206907</v>
          </cell>
          <cell r="B1453" t="str">
            <v>A350/LF6M TRINITY</v>
          </cell>
          <cell r="C1453" t="str">
            <v>24"R</v>
          </cell>
          <cell r="D1453">
            <v>57080</v>
          </cell>
        </row>
        <row r="1454">
          <cell r="A1454">
            <v>1206906</v>
          </cell>
          <cell r="B1454" t="str">
            <v>A105/A350 LF2</v>
          </cell>
          <cell r="C1454" t="str">
            <v>24"Q</v>
          </cell>
          <cell r="D1454">
            <v>54275</v>
          </cell>
        </row>
        <row r="1455">
          <cell r="A1455">
            <v>1206905</v>
          </cell>
          <cell r="B1455">
            <v>1035</v>
          </cell>
          <cell r="C1455" t="str">
            <v>24"R</v>
          </cell>
          <cell r="D1455">
            <v>56615</v>
          </cell>
        </row>
        <row r="1456">
          <cell r="A1456">
            <v>1206904</v>
          </cell>
          <cell r="B1456" t="str">
            <v>A105</v>
          </cell>
          <cell r="C1456" t="str">
            <v>49"Q</v>
          </cell>
          <cell r="D1456">
            <v>59182</v>
          </cell>
        </row>
        <row r="1457">
          <cell r="A1457">
            <v>1206903</v>
          </cell>
          <cell r="B1457" t="str">
            <v>A105</v>
          </cell>
          <cell r="C1457" t="str">
            <v>31"R</v>
          </cell>
          <cell r="D1457">
            <v>55559</v>
          </cell>
        </row>
        <row r="1458">
          <cell r="A1458">
            <v>1206902</v>
          </cell>
          <cell r="B1458" t="str">
            <v>EN355B</v>
          </cell>
          <cell r="C1458" t="str">
            <v>31"R</v>
          </cell>
          <cell r="D1458">
            <v>54004</v>
          </cell>
        </row>
        <row r="1459">
          <cell r="A1459">
            <v>1206901</v>
          </cell>
          <cell r="B1459" t="str">
            <v>4140 NUCOR</v>
          </cell>
          <cell r="C1459" t="str">
            <v>28"N</v>
          </cell>
          <cell r="D1459">
            <v>50024</v>
          </cell>
        </row>
        <row r="1460">
          <cell r="A1460">
            <v>1206900</v>
          </cell>
          <cell r="B1460" t="str">
            <v>8620H</v>
          </cell>
          <cell r="C1460" t="str">
            <v>69"P</v>
          </cell>
          <cell r="D1460">
            <v>58386</v>
          </cell>
        </row>
        <row r="1461">
          <cell r="A1461">
            <v>1206899</v>
          </cell>
          <cell r="B1461" t="str">
            <v>8630M4</v>
          </cell>
          <cell r="C1461" t="str">
            <v>69"P</v>
          </cell>
          <cell r="D1461">
            <v>54377</v>
          </cell>
        </row>
        <row r="1462">
          <cell r="A1462">
            <v>1206898</v>
          </cell>
          <cell r="B1462" t="str">
            <v>8630M4</v>
          </cell>
          <cell r="C1462" t="str">
            <v>69"P</v>
          </cell>
          <cell r="D1462">
            <v>53725</v>
          </cell>
        </row>
        <row r="1463">
          <cell r="A1463">
            <v>1206897</v>
          </cell>
          <cell r="B1463" t="str">
            <v>410S</v>
          </cell>
          <cell r="C1463" t="str">
            <v>24"Q</v>
          </cell>
          <cell r="D1463">
            <v>59056</v>
          </cell>
        </row>
        <row r="1464">
          <cell r="A1464">
            <v>1206896</v>
          </cell>
          <cell r="B1464" t="str">
            <v>F5 GALPERTI</v>
          </cell>
          <cell r="C1464" t="str">
            <v>13"R</v>
          </cell>
          <cell r="D1464">
            <v>59093</v>
          </cell>
        </row>
        <row r="1465">
          <cell r="A1465">
            <v>1206895</v>
          </cell>
          <cell r="B1465" t="str">
            <v>F5 GALPERTI</v>
          </cell>
          <cell r="C1465" t="str">
            <v>24"Q</v>
          </cell>
          <cell r="D1465">
            <v>56105</v>
          </cell>
        </row>
        <row r="1466">
          <cell r="A1466">
            <v>1206894</v>
          </cell>
          <cell r="B1466" t="str">
            <v>F11 GALPERTI</v>
          </cell>
          <cell r="C1466" t="str">
            <v>24"Q</v>
          </cell>
          <cell r="D1466">
            <v>51928</v>
          </cell>
        </row>
        <row r="1467">
          <cell r="A1467">
            <v>1206893</v>
          </cell>
          <cell r="B1467" t="str">
            <v>F22 GALPERTI</v>
          </cell>
          <cell r="C1467" t="str">
            <v>16"R</v>
          </cell>
          <cell r="D1467">
            <v>54371</v>
          </cell>
        </row>
        <row r="1468">
          <cell r="A1468">
            <v>1206892</v>
          </cell>
          <cell r="B1468" t="str">
            <v>F22 FM HOWCO</v>
          </cell>
          <cell r="C1468" t="str">
            <v>49"Q</v>
          </cell>
          <cell r="D1468">
            <v>60976</v>
          </cell>
        </row>
        <row r="1469">
          <cell r="A1469">
            <v>1206891</v>
          </cell>
          <cell r="B1469" t="str">
            <v>A51670 NUCOR</v>
          </cell>
          <cell r="C1469" t="str">
            <v>28"N</v>
          </cell>
          <cell r="D1469">
            <v>56293</v>
          </cell>
        </row>
        <row r="1470">
          <cell r="A1470">
            <v>1206890</v>
          </cell>
          <cell r="B1470">
            <v>1080</v>
          </cell>
          <cell r="C1470" t="str">
            <v>39"R</v>
          </cell>
          <cell r="D1470">
            <v>51483</v>
          </cell>
        </row>
        <row r="1471">
          <cell r="A1471">
            <v>1206889</v>
          </cell>
          <cell r="B1471" t="str">
            <v>A105</v>
          </cell>
          <cell r="C1471" t="str">
            <v>13"R</v>
          </cell>
          <cell r="D1471">
            <v>56518</v>
          </cell>
        </row>
        <row r="1472">
          <cell r="A1472">
            <v>1206888</v>
          </cell>
          <cell r="B1472" t="str">
            <v>A105/A350 LF2</v>
          </cell>
          <cell r="C1472" t="str">
            <v>24"Q</v>
          </cell>
          <cell r="D1472">
            <v>53545</v>
          </cell>
        </row>
        <row r="1473">
          <cell r="A1473">
            <v>1206887</v>
          </cell>
          <cell r="B1473" t="str">
            <v>LF2H</v>
          </cell>
          <cell r="C1473" t="str">
            <v>20"R</v>
          </cell>
          <cell r="D1473">
            <v>58612</v>
          </cell>
        </row>
        <row r="1474">
          <cell r="A1474">
            <v>1206886</v>
          </cell>
          <cell r="B1474" t="str">
            <v>A105</v>
          </cell>
          <cell r="C1474" t="str">
            <v>49"Q</v>
          </cell>
          <cell r="D1474">
            <v>58461</v>
          </cell>
        </row>
        <row r="1475">
          <cell r="A1475">
            <v>1206885</v>
          </cell>
          <cell r="B1475">
            <v>4130</v>
          </cell>
          <cell r="C1475" t="str">
            <v>52"P</v>
          </cell>
          <cell r="D1475">
            <v>53759</v>
          </cell>
        </row>
        <row r="1476">
          <cell r="A1476">
            <v>1206884</v>
          </cell>
          <cell r="B1476">
            <v>4340</v>
          </cell>
          <cell r="C1476" t="str">
            <v>20"R</v>
          </cell>
          <cell r="D1476">
            <v>57940</v>
          </cell>
        </row>
        <row r="1477">
          <cell r="A1477">
            <v>1206883</v>
          </cell>
          <cell r="B1477" t="str">
            <v>F22 GALPERTI</v>
          </cell>
          <cell r="C1477" t="str">
            <v>24"Q</v>
          </cell>
          <cell r="D1477">
            <v>52758</v>
          </cell>
        </row>
        <row r="1478">
          <cell r="A1478">
            <v>1206882</v>
          </cell>
          <cell r="B1478">
            <v>4340</v>
          </cell>
          <cell r="C1478" t="str">
            <v>24"R</v>
          </cell>
          <cell r="D1478">
            <v>56766</v>
          </cell>
        </row>
        <row r="1479">
          <cell r="A1479">
            <v>1206881</v>
          </cell>
          <cell r="B1479">
            <v>4340</v>
          </cell>
          <cell r="C1479" t="str">
            <v>69"P</v>
          </cell>
          <cell r="D1479">
            <v>56612</v>
          </cell>
        </row>
        <row r="1480">
          <cell r="A1480">
            <v>1206880</v>
          </cell>
          <cell r="B1480">
            <v>310</v>
          </cell>
          <cell r="C1480" t="str">
            <v>49"Q</v>
          </cell>
          <cell r="D1480">
            <v>55104</v>
          </cell>
        </row>
        <row r="1481">
          <cell r="A1481">
            <v>1206879</v>
          </cell>
          <cell r="B1481" t="str">
            <v>304L</v>
          </cell>
          <cell r="C1481" t="str">
            <v>24"Q</v>
          </cell>
          <cell r="D1481">
            <v>56425</v>
          </cell>
        </row>
        <row r="1482">
          <cell r="A1482">
            <v>1206878</v>
          </cell>
          <cell r="B1482" t="str">
            <v>17-4 PH</v>
          </cell>
          <cell r="C1482" t="str">
            <v>69"P</v>
          </cell>
          <cell r="D1482">
            <v>56845</v>
          </cell>
        </row>
        <row r="1483">
          <cell r="A1483">
            <v>1206877</v>
          </cell>
          <cell r="B1483" t="str">
            <v>H13 FM</v>
          </cell>
          <cell r="C1483" t="str">
            <v>49"Q</v>
          </cell>
          <cell r="D1483">
            <v>63429</v>
          </cell>
        </row>
        <row r="1484">
          <cell r="A1484">
            <v>1206876</v>
          </cell>
          <cell r="B1484" t="str">
            <v>410S FM</v>
          </cell>
          <cell r="C1484" t="str">
            <v>24"Q</v>
          </cell>
          <cell r="D1484">
            <v>45459</v>
          </cell>
        </row>
        <row r="1485">
          <cell r="A1485">
            <v>1206875</v>
          </cell>
          <cell r="B1485" t="str">
            <v>410S</v>
          </cell>
          <cell r="C1485" t="str">
            <v>20"R</v>
          </cell>
          <cell r="D1485">
            <v>45021</v>
          </cell>
        </row>
        <row r="1486">
          <cell r="A1486">
            <v>1206874</v>
          </cell>
          <cell r="B1486" t="str">
            <v>4130 FM</v>
          </cell>
          <cell r="C1486" t="str">
            <v>49"Q</v>
          </cell>
          <cell r="D1486">
            <v>58166</v>
          </cell>
        </row>
        <row r="1487">
          <cell r="A1487">
            <v>1206873</v>
          </cell>
          <cell r="B1487" t="str">
            <v>A514Q NUCOR</v>
          </cell>
          <cell r="C1487" t="str">
            <v>28"N</v>
          </cell>
          <cell r="D1487">
            <v>52826</v>
          </cell>
        </row>
        <row r="1488">
          <cell r="A1488">
            <v>1206872</v>
          </cell>
          <cell r="B1488" t="str">
            <v>4340 SQA</v>
          </cell>
          <cell r="C1488" t="str">
            <v>49"Q</v>
          </cell>
          <cell r="D1488">
            <v>58077</v>
          </cell>
        </row>
        <row r="1489">
          <cell r="A1489">
            <v>1206871</v>
          </cell>
          <cell r="B1489" t="str">
            <v>4330V</v>
          </cell>
          <cell r="C1489" t="str">
            <v>31"R</v>
          </cell>
          <cell r="D1489">
            <v>50806</v>
          </cell>
        </row>
        <row r="1490">
          <cell r="A1490">
            <v>1206870</v>
          </cell>
          <cell r="B1490" t="str">
            <v>4130 FM</v>
          </cell>
          <cell r="C1490" t="str">
            <v>31"R</v>
          </cell>
          <cell r="D1490">
            <v>49546</v>
          </cell>
        </row>
        <row r="1491">
          <cell r="A1491">
            <v>1206869</v>
          </cell>
          <cell r="B1491" t="str">
            <v>42CRMO4 LIEBHERR</v>
          </cell>
          <cell r="C1491" t="str">
            <v>16"R</v>
          </cell>
          <cell r="D1491">
            <v>54431</v>
          </cell>
        </row>
        <row r="1492">
          <cell r="A1492">
            <v>1206868</v>
          </cell>
          <cell r="B1492" t="str">
            <v>42CRMO4 LIEBHERR</v>
          </cell>
          <cell r="C1492" t="str">
            <v>20"R</v>
          </cell>
          <cell r="D1492">
            <v>58321</v>
          </cell>
        </row>
        <row r="1493">
          <cell r="A1493">
            <v>1206867</v>
          </cell>
          <cell r="B1493" t="str">
            <v>4145 FM</v>
          </cell>
          <cell r="C1493" t="str">
            <v>31"R</v>
          </cell>
          <cell r="D1493">
            <v>49166</v>
          </cell>
        </row>
        <row r="1494">
          <cell r="A1494">
            <v>1206866</v>
          </cell>
          <cell r="B1494" t="str">
            <v>8630M4</v>
          </cell>
          <cell r="C1494" t="str">
            <v>13"R</v>
          </cell>
          <cell r="D1494">
            <v>55869</v>
          </cell>
        </row>
        <row r="1495">
          <cell r="A1495">
            <v>1206865</v>
          </cell>
          <cell r="B1495" t="str">
            <v>F22MF</v>
          </cell>
          <cell r="C1495" t="str">
            <v>49"Q</v>
          </cell>
          <cell r="D1495">
            <v>60845</v>
          </cell>
        </row>
        <row r="1496">
          <cell r="A1496">
            <v>1206864</v>
          </cell>
          <cell r="B1496" t="str">
            <v>4130 FM</v>
          </cell>
          <cell r="C1496" t="str">
            <v>49"Q</v>
          </cell>
          <cell r="D1496">
            <v>58778</v>
          </cell>
        </row>
        <row r="1497">
          <cell r="A1497">
            <v>1206863</v>
          </cell>
          <cell r="B1497" t="str">
            <v>4130 FM</v>
          </cell>
          <cell r="C1497" t="str">
            <v>49"Q</v>
          </cell>
          <cell r="D1497">
            <v>59010</v>
          </cell>
        </row>
        <row r="1498">
          <cell r="A1498">
            <v>1206862</v>
          </cell>
          <cell r="B1498" t="str">
            <v>CRMOV</v>
          </cell>
          <cell r="C1498" t="str">
            <v>69"P</v>
          </cell>
          <cell r="D1498">
            <v>52477</v>
          </cell>
        </row>
        <row r="1499">
          <cell r="A1499">
            <v>1206861</v>
          </cell>
          <cell r="B1499" t="str">
            <v>8630M4</v>
          </cell>
          <cell r="C1499" t="str">
            <v>63"P</v>
          </cell>
          <cell r="D1499">
            <v>49595</v>
          </cell>
        </row>
        <row r="1500">
          <cell r="A1500">
            <v>1206860</v>
          </cell>
          <cell r="B1500" t="str">
            <v>4330V</v>
          </cell>
          <cell r="C1500" t="str">
            <v>69"P</v>
          </cell>
          <cell r="D1500">
            <v>55631</v>
          </cell>
        </row>
        <row r="1501">
          <cell r="A1501">
            <v>1206859</v>
          </cell>
          <cell r="B1501" t="str">
            <v>EN355B</v>
          </cell>
          <cell r="C1501" t="str">
            <v>20"R</v>
          </cell>
          <cell r="D1501">
            <v>58121</v>
          </cell>
        </row>
        <row r="1502">
          <cell r="A1502">
            <v>1206858</v>
          </cell>
          <cell r="B1502">
            <v>1045</v>
          </cell>
          <cell r="C1502" t="str">
            <v>20"R</v>
          </cell>
          <cell r="D1502">
            <v>56290</v>
          </cell>
        </row>
        <row r="1503">
          <cell r="A1503">
            <v>1206857</v>
          </cell>
          <cell r="B1503" t="str">
            <v>EN355B</v>
          </cell>
          <cell r="C1503" t="str">
            <v>20"R</v>
          </cell>
          <cell r="D1503">
            <v>58990</v>
          </cell>
        </row>
        <row r="1504">
          <cell r="A1504">
            <v>1206856</v>
          </cell>
          <cell r="B1504" t="str">
            <v>LF6</v>
          </cell>
          <cell r="C1504" t="str">
            <v>24"R</v>
          </cell>
          <cell r="D1504">
            <v>55256</v>
          </cell>
        </row>
        <row r="1505">
          <cell r="A1505">
            <v>1206855</v>
          </cell>
          <cell r="B1505" t="str">
            <v>A105/A350 LF2 MF</v>
          </cell>
          <cell r="C1505" t="str">
            <v>24"R</v>
          </cell>
          <cell r="D1505">
            <v>55520</v>
          </cell>
        </row>
        <row r="1506">
          <cell r="A1506">
            <v>1206854</v>
          </cell>
          <cell r="B1506" t="str">
            <v>A105/A350 LF2 MF</v>
          </cell>
          <cell r="C1506" t="str">
            <v>20"R</v>
          </cell>
          <cell r="D1506">
            <v>57059</v>
          </cell>
        </row>
        <row r="1507">
          <cell r="A1507">
            <v>1206853</v>
          </cell>
          <cell r="B1507" t="str">
            <v>EN355B</v>
          </cell>
          <cell r="C1507" t="str">
            <v>24"R</v>
          </cell>
          <cell r="D1507">
            <v>55766</v>
          </cell>
        </row>
        <row r="1508">
          <cell r="A1508">
            <v>1206852</v>
          </cell>
          <cell r="B1508" t="str">
            <v>42CRMO4 LIEBHERR</v>
          </cell>
          <cell r="C1508" t="str">
            <v>20"R</v>
          </cell>
          <cell r="D1508">
            <v>58829</v>
          </cell>
        </row>
        <row r="1509">
          <cell r="A1509">
            <v>1206851</v>
          </cell>
          <cell r="B1509" t="str">
            <v>42CRMO4 LIEBHERR</v>
          </cell>
          <cell r="C1509" t="str">
            <v>20"R</v>
          </cell>
          <cell r="D1509">
            <v>58119</v>
          </cell>
        </row>
        <row r="1510">
          <cell r="A1510">
            <v>1206850</v>
          </cell>
          <cell r="B1510">
            <v>4140</v>
          </cell>
          <cell r="C1510" t="str">
            <v>69"P</v>
          </cell>
          <cell r="D1510">
            <v>52951</v>
          </cell>
        </row>
        <row r="1511">
          <cell r="A1511">
            <v>1206849</v>
          </cell>
          <cell r="B1511" t="str">
            <v>EN355B</v>
          </cell>
          <cell r="C1511" t="str">
            <v>24"R</v>
          </cell>
          <cell r="D1511">
            <v>56717</v>
          </cell>
        </row>
        <row r="1512">
          <cell r="A1512">
            <v>1206848</v>
          </cell>
          <cell r="B1512" t="str">
            <v>4330V</v>
          </cell>
          <cell r="C1512" t="str">
            <v>69"P</v>
          </cell>
          <cell r="D1512">
            <v>55143</v>
          </cell>
        </row>
        <row r="1513">
          <cell r="A1513">
            <v>1206847</v>
          </cell>
          <cell r="B1513" t="str">
            <v>4330V</v>
          </cell>
          <cell r="C1513" t="str">
            <v>69"P</v>
          </cell>
          <cell r="D1513">
            <v>55450</v>
          </cell>
        </row>
        <row r="1514">
          <cell r="A1514">
            <v>1206846</v>
          </cell>
          <cell r="B1514" t="str">
            <v>8630M AF</v>
          </cell>
          <cell r="C1514" t="str">
            <v>20"R</v>
          </cell>
          <cell r="D1514">
            <v>57528</v>
          </cell>
        </row>
        <row r="1515">
          <cell r="A1515">
            <v>1206845</v>
          </cell>
          <cell r="B1515" t="str">
            <v>8630M AF</v>
          </cell>
          <cell r="C1515" t="str">
            <v>20"R</v>
          </cell>
          <cell r="D1515">
            <v>57968</v>
          </cell>
        </row>
        <row r="1516">
          <cell r="A1516">
            <v>1206844</v>
          </cell>
          <cell r="B1516" t="str">
            <v>8630M AF</v>
          </cell>
          <cell r="C1516" t="str">
            <v>20"R</v>
          </cell>
          <cell r="D1516">
            <v>57975</v>
          </cell>
        </row>
        <row r="1517">
          <cell r="A1517">
            <v>1206843</v>
          </cell>
          <cell r="B1517" t="str">
            <v>F22 FM HOWCO</v>
          </cell>
          <cell r="C1517" t="str">
            <v>49"Q</v>
          </cell>
          <cell r="D1517">
            <v>60117</v>
          </cell>
        </row>
        <row r="1518">
          <cell r="A1518">
            <v>1206842</v>
          </cell>
          <cell r="B1518" t="str">
            <v>A707-L5</v>
          </cell>
          <cell r="C1518" t="str">
            <v>49"Q</v>
          </cell>
          <cell r="D1518">
            <v>57986</v>
          </cell>
        </row>
        <row r="1519">
          <cell r="A1519">
            <v>1206841</v>
          </cell>
          <cell r="B1519">
            <v>4130</v>
          </cell>
          <cell r="C1519" t="str">
            <v>24"R</v>
          </cell>
          <cell r="D1519">
            <v>55978</v>
          </cell>
        </row>
        <row r="1520">
          <cell r="A1520">
            <v>1206840</v>
          </cell>
          <cell r="B1520" t="str">
            <v>A584B</v>
          </cell>
          <cell r="C1520" t="str">
            <v>31"R</v>
          </cell>
          <cell r="D1520">
            <v>53758</v>
          </cell>
        </row>
        <row r="1521">
          <cell r="A1521">
            <v>1206839</v>
          </cell>
          <cell r="B1521" t="str">
            <v>4130 FM</v>
          </cell>
          <cell r="C1521" t="str">
            <v>24"Q</v>
          </cell>
          <cell r="D1521">
            <v>53517</v>
          </cell>
        </row>
        <row r="1522">
          <cell r="A1522">
            <v>1206838</v>
          </cell>
          <cell r="B1522" t="str">
            <v>42CRMO4 LIEBHERR</v>
          </cell>
          <cell r="C1522" t="str">
            <v>20"R</v>
          </cell>
          <cell r="D1522">
            <v>58242</v>
          </cell>
        </row>
        <row r="1523">
          <cell r="A1523">
            <v>1206837</v>
          </cell>
          <cell r="B1523" t="str">
            <v>42CRMO4 LIEBHERR</v>
          </cell>
          <cell r="C1523" t="str">
            <v>20"R</v>
          </cell>
          <cell r="D1523">
            <v>58306</v>
          </cell>
        </row>
        <row r="1524">
          <cell r="A1524">
            <v>1206836</v>
          </cell>
          <cell r="B1524" t="str">
            <v>4145 FM</v>
          </cell>
          <cell r="C1524" t="str">
            <v>31"R</v>
          </cell>
          <cell r="D1524">
            <v>50604</v>
          </cell>
        </row>
        <row r="1525">
          <cell r="A1525">
            <v>1206835</v>
          </cell>
          <cell r="B1525" t="str">
            <v>4145 FM</v>
          </cell>
          <cell r="C1525" t="str">
            <v>31"R</v>
          </cell>
          <cell r="D1525">
            <v>48982</v>
          </cell>
        </row>
        <row r="1526">
          <cell r="A1526">
            <v>1206834</v>
          </cell>
          <cell r="B1526" t="str">
            <v>42CRMO4 LIEBHERR</v>
          </cell>
          <cell r="C1526" t="str">
            <v>20"R</v>
          </cell>
          <cell r="D1526">
            <v>49140</v>
          </cell>
        </row>
        <row r="1527">
          <cell r="A1527">
            <v>1206833</v>
          </cell>
          <cell r="B1527">
            <v>4130</v>
          </cell>
          <cell r="C1527" t="str">
            <v>49"Q</v>
          </cell>
          <cell r="D1527">
            <v>60253</v>
          </cell>
        </row>
        <row r="1528">
          <cell r="A1528">
            <v>1206832</v>
          </cell>
          <cell r="B1528" t="str">
            <v>F22 FM HOWCO</v>
          </cell>
          <cell r="C1528" t="str">
            <v>49"Q</v>
          </cell>
          <cell r="D1528">
            <v>59369</v>
          </cell>
        </row>
        <row r="1529">
          <cell r="A1529">
            <v>1206831</v>
          </cell>
          <cell r="B1529" t="str">
            <v>F22MF</v>
          </cell>
          <cell r="C1529" t="str">
            <v>52"P</v>
          </cell>
          <cell r="D1529">
            <v>59182</v>
          </cell>
        </row>
        <row r="1530">
          <cell r="A1530">
            <v>1206830</v>
          </cell>
          <cell r="B1530">
            <v>4340</v>
          </cell>
          <cell r="C1530" t="str">
            <v>16"R</v>
          </cell>
          <cell r="D1530">
            <v>54841</v>
          </cell>
        </row>
        <row r="1531">
          <cell r="A1531">
            <v>1206829</v>
          </cell>
          <cell r="B1531" t="str">
            <v>18CRNIMO7-6 REV 2</v>
          </cell>
          <cell r="C1531" t="str">
            <v>69"P</v>
          </cell>
          <cell r="D1531">
            <v>57828</v>
          </cell>
        </row>
        <row r="1532">
          <cell r="A1532">
            <v>1206828</v>
          </cell>
          <cell r="B1532">
            <v>1552</v>
          </cell>
          <cell r="C1532" t="str">
            <v>13"R</v>
          </cell>
          <cell r="D1532">
            <v>55728</v>
          </cell>
        </row>
        <row r="1533">
          <cell r="A1533">
            <v>1206827</v>
          </cell>
          <cell r="B1533" t="str">
            <v>316L MF</v>
          </cell>
          <cell r="C1533" t="str">
            <v>52"P</v>
          </cell>
          <cell r="D1533">
            <v>56280</v>
          </cell>
        </row>
        <row r="1534">
          <cell r="A1534">
            <v>1206826</v>
          </cell>
          <cell r="B1534" t="str">
            <v>316L</v>
          </cell>
          <cell r="C1534" t="str">
            <v>24"Q</v>
          </cell>
          <cell r="D1534">
            <v>57314</v>
          </cell>
        </row>
        <row r="1535">
          <cell r="A1535">
            <v>1206825</v>
          </cell>
          <cell r="B1535" t="str">
            <v>304L</v>
          </cell>
          <cell r="C1535" t="str">
            <v>49"Q</v>
          </cell>
          <cell r="D1535">
            <v>50011</v>
          </cell>
        </row>
        <row r="1536">
          <cell r="A1536">
            <v>1206824</v>
          </cell>
          <cell r="B1536" t="str">
            <v>304L</v>
          </cell>
          <cell r="C1536" t="str">
            <v>49"Q</v>
          </cell>
          <cell r="D1536">
            <v>51218</v>
          </cell>
        </row>
        <row r="1537">
          <cell r="A1537">
            <v>1206823</v>
          </cell>
          <cell r="B1537" t="str">
            <v>17-4 PH FM</v>
          </cell>
          <cell r="C1537" t="str">
            <v>24"Q</v>
          </cell>
          <cell r="D1537">
            <v>54578</v>
          </cell>
        </row>
        <row r="1538">
          <cell r="A1538">
            <v>1206822</v>
          </cell>
          <cell r="B1538" t="str">
            <v>Z6 16-05-01</v>
          </cell>
          <cell r="C1538" t="str">
            <v>69"P</v>
          </cell>
          <cell r="D1538">
            <v>56493</v>
          </cell>
        </row>
        <row r="1539">
          <cell r="A1539">
            <v>1206821</v>
          </cell>
          <cell r="B1539" t="str">
            <v>B50A352</v>
          </cell>
          <cell r="C1539" t="str">
            <v>69"P</v>
          </cell>
          <cell r="D1539">
            <v>57669</v>
          </cell>
        </row>
        <row r="1540">
          <cell r="A1540">
            <v>1206820</v>
          </cell>
          <cell r="B1540" t="str">
            <v>EN355B</v>
          </cell>
          <cell r="C1540" t="str">
            <v>20"R</v>
          </cell>
          <cell r="D1540">
            <v>61480</v>
          </cell>
        </row>
        <row r="1541">
          <cell r="A1541">
            <v>1206819</v>
          </cell>
          <cell r="B1541" t="str">
            <v>EN355B</v>
          </cell>
          <cell r="C1541" t="str">
            <v>20"R</v>
          </cell>
          <cell r="D1541">
            <v>58736</v>
          </cell>
        </row>
        <row r="1542">
          <cell r="A1542">
            <v>1206818</v>
          </cell>
          <cell r="B1542">
            <v>1020</v>
          </cell>
          <cell r="C1542" t="str">
            <v>20"R</v>
          </cell>
          <cell r="D1542">
            <v>60808</v>
          </cell>
        </row>
        <row r="1543">
          <cell r="A1543">
            <v>1206817</v>
          </cell>
          <cell r="B1543" t="str">
            <v>LF2H</v>
          </cell>
          <cell r="C1543" t="str">
            <v>20"R</v>
          </cell>
          <cell r="D1543">
            <v>58513</v>
          </cell>
        </row>
        <row r="1544">
          <cell r="A1544">
            <v>1206816</v>
          </cell>
          <cell r="B1544" t="str">
            <v>EN355B</v>
          </cell>
          <cell r="C1544" t="str">
            <v>24"R</v>
          </cell>
          <cell r="D1544">
            <v>55992</v>
          </cell>
        </row>
        <row r="1545">
          <cell r="A1545">
            <v>1206815</v>
          </cell>
          <cell r="B1545" t="str">
            <v>EN355B</v>
          </cell>
          <cell r="C1545" t="str">
            <v>24"R</v>
          </cell>
          <cell r="D1545">
            <v>55966</v>
          </cell>
        </row>
        <row r="1546">
          <cell r="A1546">
            <v>1206814</v>
          </cell>
          <cell r="B1546" t="str">
            <v>42CRMO4 LIEBHERR</v>
          </cell>
          <cell r="C1546" t="str">
            <v>20"R</v>
          </cell>
          <cell r="D1546">
            <v>59523</v>
          </cell>
        </row>
        <row r="1547">
          <cell r="A1547">
            <v>1206813</v>
          </cell>
          <cell r="B1547" t="str">
            <v>42CRMO4 LIEBHERR</v>
          </cell>
          <cell r="C1547" t="str">
            <v>20"R</v>
          </cell>
          <cell r="D1547">
            <v>57814</v>
          </cell>
        </row>
        <row r="1548">
          <cell r="A1548">
            <v>1206812</v>
          </cell>
          <cell r="B1548" t="str">
            <v>42CRMO4 LIEBHERR</v>
          </cell>
          <cell r="C1548" t="str">
            <v>20"R</v>
          </cell>
          <cell r="D1548">
            <v>57753</v>
          </cell>
        </row>
        <row r="1549">
          <cell r="A1549">
            <v>1206811</v>
          </cell>
          <cell r="B1549">
            <v>4140</v>
          </cell>
          <cell r="C1549" t="str">
            <v>52"P</v>
          </cell>
          <cell r="D1549">
            <v>53240</v>
          </cell>
        </row>
        <row r="1550">
          <cell r="A1550">
            <v>1206810</v>
          </cell>
          <cell r="B1550" t="str">
            <v>F22 FM HOWCO</v>
          </cell>
          <cell r="C1550" t="str">
            <v>31"R</v>
          </cell>
          <cell r="D1550">
            <v>50424</v>
          </cell>
        </row>
        <row r="1551">
          <cell r="A1551">
            <v>1206809</v>
          </cell>
          <cell r="B1551" t="str">
            <v>F22 FM HOWCO</v>
          </cell>
          <cell r="C1551" t="str">
            <v>31"R</v>
          </cell>
          <cell r="D1551">
            <v>50835</v>
          </cell>
        </row>
        <row r="1552">
          <cell r="A1552">
            <v>1206808</v>
          </cell>
          <cell r="B1552" t="str">
            <v>F22 FM HOWCO</v>
          </cell>
          <cell r="C1552" t="str">
            <v>31"R</v>
          </cell>
          <cell r="D1552">
            <v>50212</v>
          </cell>
        </row>
        <row r="1553">
          <cell r="A1553">
            <v>1206807</v>
          </cell>
          <cell r="B1553" t="str">
            <v>LF6M VALMONT</v>
          </cell>
          <cell r="C1553" t="str">
            <v>31"R</v>
          </cell>
          <cell r="D1553">
            <v>53849</v>
          </cell>
        </row>
        <row r="1554">
          <cell r="A1554">
            <v>1206806</v>
          </cell>
          <cell r="B1554" t="str">
            <v>EN355B</v>
          </cell>
          <cell r="C1554" t="str">
            <v>24"R</v>
          </cell>
          <cell r="D1554">
            <v>55964</v>
          </cell>
        </row>
        <row r="1555">
          <cell r="A1555">
            <v>1206805</v>
          </cell>
          <cell r="B1555" t="str">
            <v>EN355B</v>
          </cell>
          <cell r="C1555" t="str">
            <v>24"R</v>
          </cell>
          <cell r="D1555">
            <v>56346</v>
          </cell>
        </row>
        <row r="1556">
          <cell r="A1556">
            <v>1206804</v>
          </cell>
          <cell r="B1556" t="str">
            <v>EN355B</v>
          </cell>
          <cell r="C1556" t="str">
            <v>24"R</v>
          </cell>
          <cell r="D1556">
            <v>55550</v>
          </cell>
        </row>
        <row r="1557">
          <cell r="A1557">
            <v>1206803</v>
          </cell>
          <cell r="B1557" t="str">
            <v>EN355B</v>
          </cell>
          <cell r="C1557" t="str">
            <v>24"R</v>
          </cell>
          <cell r="D1557">
            <v>56068</v>
          </cell>
        </row>
        <row r="1558">
          <cell r="A1558">
            <v>1206802</v>
          </cell>
          <cell r="B1558" t="str">
            <v>42CRMO4 LIEBHERR</v>
          </cell>
          <cell r="C1558" t="str">
            <v>20"R</v>
          </cell>
          <cell r="D1558">
            <v>57965</v>
          </cell>
        </row>
        <row r="1559">
          <cell r="A1559">
            <v>1206801</v>
          </cell>
          <cell r="B1559" t="str">
            <v>42CRMO4 LIEBHERR</v>
          </cell>
          <cell r="C1559" t="str">
            <v>20"R</v>
          </cell>
          <cell r="D1559">
            <v>57736</v>
          </cell>
        </row>
        <row r="1560">
          <cell r="A1560">
            <v>1206800</v>
          </cell>
          <cell r="B1560" t="str">
            <v>42CRMO4 LIEBHERR</v>
          </cell>
          <cell r="C1560" t="str">
            <v>20"R</v>
          </cell>
          <cell r="D1560">
            <v>58099</v>
          </cell>
        </row>
        <row r="1561">
          <cell r="A1561">
            <v>1206799</v>
          </cell>
          <cell r="B1561">
            <v>4140</v>
          </cell>
          <cell r="C1561" t="str">
            <v>69"P</v>
          </cell>
          <cell r="D1561">
            <v>55680</v>
          </cell>
        </row>
        <row r="1562">
          <cell r="A1562">
            <v>1206798</v>
          </cell>
          <cell r="B1562" t="str">
            <v>F22 J100</v>
          </cell>
          <cell r="C1562" t="str">
            <v>69"P</v>
          </cell>
          <cell r="D1562">
            <v>53535</v>
          </cell>
        </row>
        <row r="1563">
          <cell r="A1563">
            <v>1206797</v>
          </cell>
          <cell r="B1563" t="str">
            <v>F22 J100</v>
          </cell>
          <cell r="C1563" t="str">
            <v>16"R</v>
          </cell>
          <cell r="D1563">
            <v>58973</v>
          </cell>
        </row>
        <row r="1564">
          <cell r="A1564">
            <v>1206796</v>
          </cell>
          <cell r="B1564" t="str">
            <v>4140 FM</v>
          </cell>
          <cell r="C1564" t="str">
            <v>49"Q</v>
          </cell>
          <cell r="D1564">
            <v>60182</v>
          </cell>
        </row>
        <row r="1565">
          <cell r="A1565">
            <v>1206795</v>
          </cell>
          <cell r="B1565" t="str">
            <v>4140 FM</v>
          </cell>
          <cell r="C1565" t="str">
            <v>49"Q</v>
          </cell>
          <cell r="D1565">
            <v>60030</v>
          </cell>
        </row>
        <row r="1566">
          <cell r="A1566">
            <v>1206794</v>
          </cell>
          <cell r="B1566" t="str">
            <v>4330 MOD TESCO</v>
          </cell>
          <cell r="C1566" t="str">
            <v>52"P</v>
          </cell>
          <cell r="D1566">
            <v>56008</v>
          </cell>
        </row>
        <row r="1567">
          <cell r="A1567">
            <v>1206793</v>
          </cell>
          <cell r="B1567" t="str">
            <v>8630M4</v>
          </cell>
          <cell r="C1567" t="str">
            <v>63"P</v>
          </cell>
          <cell r="D1567">
            <v>48868</v>
          </cell>
        </row>
        <row r="1568">
          <cell r="A1568">
            <v>1206792</v>
          </cell>
          <cell r="B1568" t="str">
            <v>316L</v>
          </cell>
          <cell r="C1568" t="str">
            <v>49"Q</v>
          </cell>
          <cell r="D1568">
            <v>56388</v>
          </cell>
        </row>
        <row r="1569">
          <cell r="A1569">
            <v>1206791</v>
          </cell>
          <cell r="B1569" t="str">
            <v>17-4 PH FM</v>
          </cell>
          <cell r="C1569" t="str">
            <v>24"Q</v>
          </cell>
          <cell r="D1569">
            <v>59050</v>
          </cell>
        </row>
        <row r="1570">
          <cell r="A1570">
            <v>1206790</v>
          </cell>
          <cell r="B1570" t="str">
            <v>F91</v>
          </cell>
          <cell r="C1570" t="str">
            <v>69"P</v>
          </cell>
          <cell r="D1570">
            <v>51034</v>
          </cell>
        </row>
        <row r="1571">
          <cell r="A1571">
            <v>1206789</v>
          </cell>
          <cell r="B1571" t="str">
            <v>4145 FM</v>
          </cell>
          <cell r="C1571" t="str">
            <v>31"R</v>
          </cell>
          <cell r="D1571">
            <v>49932</v>
          </cell>
        </row>
        <row r="1572">
          <cell r="A1572">
            <v>1206788</v>
          </cell>
          <cell r="B1572" t="str">
            <v>1E0621</v>
          </cell>
          <cell r="C1572" t="str">
            <v>16"R</v>
          </cell>
          <cell r="D1572">
            <v>53743</v>
          </cell>
        </row>
        <row r="1573">
          <cell r="A1573">
            <v>1206787</v>
          </cell>
          <cell r="B1573" t="str">
            <v>EN355B</v>
          </cell>
          <cell r="C1573" t="str">
            <v>31"R</v>
          </cell>
          <cell r="D1573">
            <v>48992</v>
          </cell>
        </row>
        <row r="1574">
          <cell r="A1574">
            <v>1206786</v>
          </cell>
          <cell r="B1574">
            <v>4130</v>
          </cell>
          <cell r="C1574" t="str">
            <v>49"Q</v>
          </cell>
          <cell r="D1574">
            <v>58446</v>
          </cell>
        </row>
        <row r="1575">
          <cell r="A1575">
            <v>1206785</v>
          </cell>
          <cell r="B1575">
            <v>4130</v>
          </cell>
          <cell r="C1575" t="str">
            <v>49"Q</v>
          </cell>
          <cell r="D1575">
            <v>59084</v>
          </cell>
        </row>
        <row r="1576">
          <cell r="A1576">
            <v>1206784</v>
          </cell>
          <cell r="B1576">
            <v>4130</v>
          </cell>
          <cell r="C1576" t="str">
            <v>49"Q</v>
          </cell>
          <cell r="D1576">
            <v>59535</v>
          </cell>
        </row>
        <row r="1577">
          <cell r="A1577">
            <v>1206783</v>
          </cell>
          <cell r="B1577" t="str">
            <v>F22 EH</v>
          </cell>
          <cell r="C1577" t="str">
            <v>80"P</v>
          </cell>
          <cell r="D1577">
            <v>59074</v>
          </cell>
        </row>
        <row r="1578">
          <cell r="A1578">
            <v>1206782</v>
          </cell>
          <cell r="B1578" t="str">
            <v>EN355B</v>
          </cell>
          <cell r="C1578" t="str">
            <v>24"R</v>
          </cell>
          <cell r="D1578">
            <v>49261</v>
          </cell>
        </row>
        <row r="1579">
          <cell r="A1579">
            <v>1206781</v>
          </cell>
          <cell r="B1579" t="str">
            <v>EN355B</v>
          </cell>
          <cell r="C1579" t="str">
            <v>31"R</v>
          </cell>
          <cell r="D1579">
            <v>53973</v>
          </cell>
        </row>
        <row r="1580">
          <cell r="A1580">
            <v>1206780</v>
          </cell>
          <cell r="B1580" t="str">
            <v>EN355B</v>
          </cell>
          <cell r="C1580" t="str">
            <v>24"R</v>
          </cell>
          <cell r="D1580">
            <v>55918</v>
          </cell>
        </row>
        <row r="1581">
          <cell r="A1581">
            <v>1206779</v>
          </cell>
          <cell r="B1581" t="str">
            <v>EN355B</v>
          </cell>
          <cell r="C1581" t="str">
            <v>31"R</v>
          </cell>
          <cell r="D1581">
            <v>54030</v>
          </cell>
        </row>
        <row r="1582">
          <cell r="A1582">
            <v>1206778</v>
          </cell>
          <cell r="B1582" t="str">
            <v>EN355B</v>
          </cell>
          <cell r="C1582" t="str">
            <v>31"R</v>
          </cell>
          <cell r="D1582">
            <v>48208</v>
          </cell>
        </row>
        <row r="1583">
          <cell r="A1583">
            <v>1206777</v>
          </cell>
          <cell r="B1583" t="str">
            <v>EN355B</v>
          </cell>
          <cell r="C1583" t="str">
            <v>24"R</v>
          </cell>
          <cell r="D1583">
            <v>55499</v>
          </cell>
        </row>
        <row r="1584">
          <cell r="A1584">
            <v>1206776</v>
          </cell>
          <cell r="B1584" t="str">
            <v>EN355B</v>
          </cell>
          <cell r="C1584" t="str">
            <v>24"R</v>
          </cell>
          <cell r="D1584">
            <v>56026</v>
          </cell>
        </row>
        <row r="1585">
          <cell r="A1585">
            <v>1206775</v>
          </cell>
          <cell r="B1585" t="str">
            <v>EN355B</v>
          </cell>
          <cell r="C1585" t="str">
            <v>24"R</v>
          </cell>
          <cell r="D1585">
            <v>55869</v>
          </cell>
        </row>
        <row r="1586">
          <cell r="A1586">
            <v>1206774</v>
          </cell>
          <cell r="B1586" t="str">
            <v>4330V FM</v>
          </cell>
          <cell r="C1586" t="str">
            <v>49"Q</v>
          </cell>
          <cell r="D1586">
            <v>58666</v>
          </cell>
        </row>
        <row r="1587">
          <cell r="A1587">
            <v>1206773</v>
          </cell>
          <cell r="B1587" t="str">
            <v>4130 FM</v>
          </cell>
          <cell r="C1587" t="str">
            <v>24"Q</v>
          </cell>
          <cell r="D1587">
            <v>54683</v>
          </cell>
        </row>
        <row r="1588">
          <cell r="A1588">
            <v>1206772</v>
          </cell>
          <cell r="B1588">
            <v>4130</v>
          </cell>
          <cell r="C1588" t="str">
            <v>49"Q</v>
          </cell>
          <cell r="D1588">
            <v>59497</v>
          </cell>
        </row>
        <row r="1589">
          <cell r="A1589">
            <v>1206771</v>
          </cell>
          <cell r="B1589">
            <v>4130</v>
          </cell>
          <cell r="C1589" t="str">
            <v>49"Q</v>
          </cell>
          <cell r="D1589">
            <v>58476</v>
          </cell>
        </row>
        <row r="1590">
          <cell r="A1590">
            <v>1206770</v>
          </cell>
          <cell r="B1590">
            <v>4130</v>
          </cell>
          <cell r="C1590" t="str">
            <v>69"P</v>
          </cell>
          <cell r="D1590">
            <v>55749</v>
          </cell>
        </row>
        <row r="1591">
          <cell r="A1591">
            <v>1206769</v>
          </cell>
          <cell r="B1591">
            <v>4130</v>
          </cell>
          <cell r="C1591" t="str">
            <v>69"P</v>
          </cell>
          <cell r="D1591">
            <v>52736</v>
          </cell>
        </row>
        <row r="1592">
          <cell r="A1592">
            <v>1206768</v>
          </cell>
          <cell r="B1592" t="str">
            <v>EN355B</v>
          </cell>
          <cell r="C1592" t="str">
            <v>24"R</v>
          </cell>
          <cell r="D1592">
            <v>57104</v>
          </cell>
        </row>
        <row r="1593">
          <cell r="A1593">
            <v>1206767</v>
          </cell>
          <cell r="B1593" t="str">
            <v>EN355B</v>
          </cell>
          <cell r="C1593" t="str">
            <v>24"R</v>
          </cell>
          <cell r="D1593">
            <v>55928</v>
          </cell>
        </row>
        <row r="1594">
          <cell r="A1594">
            <v>1206766</v>
          </cell>
          <cell r="B1594" t="str">
            <v>EN355B</v>
          </cell>
          <cell r="C1594" t="str">
            <v>31"R</v>
          </cell>
          <cell r="D1594">
            <v>48630</v>
          </cell>
        </row>
        <row r="1595">
          <cell r="A1595">
            <v>1206765</v>
          </cell>
          <cell r="B1595" t="str">
            <v>EN355B</v>
          </cell>
          <cell r="C1595" t="str">
            <v>31"R</v>
          </cell>
          <cell r="D1595">
            <v>50193</v>
          </cell>
        </row>
        <row r="1596">
          <cell r="A1596">
            <v>1206764</v>
          </cell>
          <cell r="B1596" t="str">
            <v>EN355B</v>
          </cell>
          <cell r="C1596" t="str">
            <v>31"R</v>
          </cell>
          <cell r="D1596">
            <v>49361</v>
          </cell>
        </row>
        <row r="1597">
          <cell r="A1597">
            <v>1206763</v>
          </cell>
          <cell r="B1597" t="str">
            <v>A707L3/A350-LF6</v>
          </cell>
          <cell r="C1597" t="str">
            <v>16"R</v>
          </cell>
          <cell r="D1597">
            <v>53559</v>
          </cell>
        </row>
        <row r="1598">
          <cell r="A1598">
            <v>1206762</v>
          </cell>
          <cell r="B1598" t="str">
            <v>A707L3/A350-LF6</v>
          </cell>
          <cell r="C1598" t="str">
            <v>20"R</v>
          </cell>
          <cell r="D1598">
            <v>58481</v>
          </cell>
        </row>
        <row r="1599">
          <cell r="A1599">
            <v>1206761</v>
          </cell>
          <cell r="B1599" t="str">
            <v>EN355B</v>
          </cell>
          <cell r="C1599" t="str">
            <v>31"R</v>
          </cell>
          <cell r="D1599">
            <v>49400</v>
          </cell>
        </row>
        <row r="1600">
          <cell r="A1600">
            <v>1206760</v>
          </cell>
          <cell r="B1600" t="str">
            <v>EN355B</v>
          </cell>
          <cell r="C1600" t="str">
            <v>24"R</v>
          </cell>
          <cell r="D1600">
            <v>55800</v>
          </cell>
        </row>
        <row r="1601">
          <cell r="A1601">
            <v>1206759</v>
          </cell>
          <cell r="B1601" t="str">
            <v>LF6M VALMONT</v>
          </cell>
          <cell r="C1601" t="str">
            <v>24"R</v>
          </cell>
          <cell r="D1601">
            <v>56289</v>
          </cell>
        </row>
        <row r="1602">
          <cell r="A1602">
            <v>1206758</v>
          </cell>
          <cell r="B1602" t="str">
            <v>A105/A350 LF2</v>
          </cell>
          <cell r="C1602" t="str">
            <v>20"R</v>
          </cell>
          <cell r="D1602">
            <v>58482</v>
          </cell>
        </row>
        <row r="1603">
          <cell r="A1603">
            <v>1206757</v>
          </cell>
          <cell r="B1603" t="str">
            <v>A105/A350 LF2</v>
          </cell>
          <cell r="C1603" t="str">
            <v>16"R</v>
          </cell>
          <cell r="D1603">
            <v>54535</v>
          </cell>
        </row>
        <row r="1604">
          <cell r="A1604">
            <v>1206756</v>
          </cell>
          <cell r="B1604" t="str">
            <v>EN355B</v>
          </cell>
          <cell r="C1604" t="str">
            <v>31"R</v>
          </cell>
          <cell r="D1604">
            <v>54268</v>
          </cell>
        </row>
        <row r="1605">
          <cell r="A1605">
            <v>1206755</v>
          </cell>
          <cell r="B1605" t="str">
            <v>EN355B</v>
          </cell>
          <cell r="C1605" t="str">
            <v>31"R</v>
          </cell>
          <cell r="D1605">
            <v>53572</v>
          </cell>
        </row>
        <row r="1606">
          <cell r="A1606">
            <v>1206754</v>
          </cell>
          <cell r="B1606" t="str">
            <v>EN355B</v>
          </cell>
          <cell r="C1606" t="str">
            <v>31"R</v>
          </cell>
          <cell r="D1606">
            <v>54376</v>
          </cell>
        </row>
        <row r="1607">
          <cell r="A1607">
            <v>1206753</v>
          </cell>
          <cell r="B1607" t="str">
            <v>EN355B</v>
          </cell>
          <cell r="C1607" t="str">
            <v>31"R</v>
          </cell>
          <cell r="D1607">
            <v>55419</v>
          </cell>
        </row>
        <row r="1608">
          <cell r="A1608">
            <v>1206752</v>
          </cell>
          <cell r="B1608">
            <v>4140</v>
          </cell>
          <cell r="C1608" t="str">
            <v>49"Q</v>
          </cell>
          <cell r="D1608">
            <v>58351</v>
          </cell>
        </row>
        <row r="1609">
          <cell r="A1609">
            <v>1206751</v>
          </cell>
          <cell r="B1609" t="str">
            <v>4130 FM</v>
          </cell>
          <cell r="C1609" t="str">
            <v>24"Q</v>
          </cell>
          <cell r="D1609">
            <v>52979</v>
          </cell>
        </row>
        <row r="1610">
          <cell r="A1610">
            <v>1206750</v>
          </cell>
          <cell r="B1610">
            <v>1552</v>
          </cell>
          <cell r="C1610" t="str">
            <v>13"R</v>
          </cell>
          <cell r="D1610">
            <v>55351</v>
          </cell>
        </row>
        <row r="1611">
          <cell r="A1611">
            <v>1206749</v>
          </cell>
          <cell r="B1611">
            <v>4340</v>
          </cell>
          <cell r="C1611" t="str">
            <v>24"R</v>
          </cell>
          <cell r="D1611">
            <v>55982</v>
          </cell>
        </row>
        <row r="1612">
          <cell r="A1612">
            <v>1206748</v>
          </cell>
          <cell r="B1612">
            <v>4340</v>
          </cell>
          <cell r="C1612" t="str">
            <v>20"R</v>
          </cell>
          <cell r="D1612">
            <v>57895</v>
          </cell>
        </row>
        <row r="1613">
          <cell r="A1613">
            <v>1206747</v>
          </cell>
          <cell r="B1613" t="str">
            <v>316L FM</v>
          </cell>
          <cell r="C1613" t="str">
            <v>24"Q</v>
          </cell>
          <cell r="D1613">
            <v>56839</v>
          </cell>
        </row>
        <row r="1614">
          <cell r="A1614">
            <v>1206746</v>
          </cell>
          <cell r="B1614" t="str">
            <v>304L GALPERTI</v>
          </cell>
          <cell r="C1614" t="str">
            <v>24"Q</v>
          </cell>
          <cell r="D1614">
            <v>57543</v>
          </cell>
        </row>
        <row r="1615">
          <cell r="A1615">
            <v>1206745</v>
          </cell>
          <cell r="B1615" t="str">
            <v>17-4 PH</v>
          </cell>
          <cell r="C1615" t="str">
            <v>49"Q</v>
          </cell>
          <cell r="D1615">
            <v>54113</v>
          </cell>
        </row>
        <row r="1616">
          <cell r="A1616">
            <v>1206744</v>
          </cell>
          <cell r="B1616" t="str">
            <v>17-4 PH</v>
          </cell>
          <cell r="C1616" t="str">
            <v>49"Q</v>
          </cell>
          <cell r="D1616">
            <v>57310</v>
          </cell>
        </row>
        <row r="1617">
          <cell r="A1617">
            <v>1206743</v>
          </cell>
          <cell r="B1617" t="str">
            <v>H13 FM</v>
          </cell>
          <cell r="C1617" t="str">
            <v>24"Q</v>
          </cell>
          <cell r="D1617">
            <v>54130</v>
          </cell>
        </row>
        <row r="1618">
          <cell r="A1618">
            <v>1206742</v>
          </cell>
          <cell r="B1618" t="str">
            <v>H13 FM</v>
          </cell>
          <cell r="C1618" t="str">
            <v>24"Q</v>
          </cell>
          <cell r="D1618">
            <v>54321</v>
          </cell>
        </row>
        <row r="1619">
          <cell r="A1619">
            <v>1206741</v>
          </cell>
          <cell r="B1619" t="str">
            <v>H13 FM</v>
          </cell>
          <cell r="C1619" t="str">
            <v>49"Q</v>
          </cell>
          <cell r="D1619">
            <v>60534</v>
          </cell>
        </row>
        <row r="1620">
          <cell r="A1620">
            <v>1206740</v>
          </cell>
          <cell r="B1620">
            <v>4130</v>
          </cell>
          <cell r="C1620" t="str">
            <v>16"R</v>
          </cell>
          <cell r="D1620">
            <v>54018</v>
          </cell>
        </row>
        <row r="1621">
          <cell r="A1621">
            <v>1206739</v>
          </cell>
          <cell r="B1621" t="str">
            <v>4130 M7</v>
          </cell>
          <cell r="C1621" t="str">
            <v>31"R</v>
          </cell>
          <cell r="D1621">
            <v>55444</v>
          </cell>
        </row>
        <row r="1622">
          <cell r="A1622">
            <v>1206738</v>
          </cell>
          <cell r="B1622" t="str">
            <v>8630MOD 1 EH</v>
          </cell>
          <cell r="C1622" t="str">
            <v>31"R</v>
          </cell>
          <cell r="D1622">
            <v>59177</v>
          </cell>
        </row>
        <row r="1623">
          <cell r="A1623">
            <v>1206737</v>
          </cell>
          <cell r="B1623" t="str">
            <v>F22MF</v>
          </cell>
          <cell r="C1623" t="str">
            <v>31"R</v>
          </cell>
          <cell r="D1623">
            <v>49340</v>
          </cell>
        </row>
        <row r="1624">
          <cell r="A1624">
            <v>1206736</v>
          </cell>
          <cell r="B1624" t="str">
            <v>F22MF</v>
          </cell>
          <cell r="C1624" t="str">
            <v>49"Q</v>
          </cell>
          <cell r="D1624">
            <v>59004</v>
          </cell>
        </row>
        <row r="1625">
          <cell r="A1625">
            <v>1206735</v>
          </cell>
          <cell r="B1625">
            <v>4130</v>
          </cell>
          <cell r="C1625" t="str">
            <v>49"Q</v>
          </cell>
          <cell r="D1625">
            <v>57931</v>
          </cell>
        </row>
        <row r="1626">
          <cell r="A1626">
            <v>1206734</v>
          </cell>
          <cell r="B1626" t="str">
            <v>4140 FM</v>
          </cell>
          <cell r="C1626" t="str">
            <v>49"Q</v>
          </cell>
          <cell r="D1626">
            <v>58213</v>
          </cell>
        </row>
        <row r="1627">
          <cell r="A1627">
            <v>1206733</v>
          </cell>
          <cell r="B1627" t="str">
            <v>4140 MOD FM</v>
          </cell>
          <cell r="C1627" t="str">
            <v>69"P</v>
          </cell>
          <cell r="D1627">
            <v>52065</v>
          </cell>
        </row>
        <row r="1628">
          <cell r="A1628">
            <v>1206732</v>
          </cell>
          <cell r="B1628" t="str">
            <v>4140 MOD FM</v>
          </cell>
          <cell r="C1628" t="str">
            <v>69"P</v>
          </cell>
          <cell r="D1628">
            <v>57155</v>
          </cell>
        </row>
        <row r="1629">
          <cell r="A1629">
            <v>1206731</v>
          </cell>
          <cell r="B1629" t="str">
            <v>EN355B</v>
          </cell>
          <cell r="C1629" t="str">
            <v>24"R</v>
          </cell>
          <cell r="D1629">
            <v>55906</v>
          </cell>
        </row>
        <row r="1630">
          <cell r="A1630">
            <v>1206730</v>
          </cell>
          <cell r="B1630" t="str">
            <v>4340 FM</v>
          </cell>
          <cell r="C1630" t="str">
            <v>69"P</v>
          </cell>
          <cell r="D1630">
            <v>55437</v>
          </cell>
        </row>
        <row r="1631">
          <cell r="A1631">
            <v>1206729</v>
          </cell>
          <cell r="B1631" t="str">
            <v>EN355B</v>
          </cell>
          <cell r="C1631" t="str">
            <v>24"R</v>
          </cell>
          <cell r="D1631">
            <v>55726</v>
          </cell>
        </row>
        <row r="1632">
          <cell r="A1632">
            <v>1206728</v>
          </cell>
          <cell r="B1632" t="str">
            <v>EN355B</v>
          </cell>
          <cell r="C1632" t="str">
            <v>24"R</v>
          </cell>
          <cell r="D1632">
            <v>56108</v>
          </cell>
        </row>
        <row r="1633">
          <cell r="A1633">
            <v>1206727</v>
          </cell>
          <cell r="B1633" t="str">
            <v>1E0621</v>
          </cell>
          <cell r="C1633" t="str">
            <v>16"R</v>
          </cell>
          <cell r="D1633">
            <v>54099</v>
          </cell>
        </row>
        <row r="1634">
          <cell r="A1634">
            <v>1206726</v>
          </cell>
          <cell r="B1634" t="str">
            <v>EN355B</v>
          </cell>
          <cell r="C1634" t="str">
            <v>24"R</v>
          </cell>
          <cell r="D1634">
            <v>55715</v>
          </cell>
        </row>
        <row r="1635">
          <cell r="A1635">
            <v>1206725</v>
          </cell>
          <cell r="B1635" t="str">
            <v>EN355B</v>
          </cell>
          <cell r="C1635" t="str">
            <v>31"R</v>
          </cell>
          <cell r="D1635">
            <v>53803</v>
          </cell>
        </row>
        <row r="1636">
          <cell r="A1636">
            <v>1206724</v>
          </cell>
          <cell r="B1636" t="str">
            <v>EN355B</v>
          </cell>
          <cell r="C1636" t="str">
            <v>24"R</v>
          </cell>
          <cell r="D1636">
            <v>56061</v>
          </cell>
        </row>
        <row r="1637">
          <cell r="A1637">
            <v>1206723</v>
          </cell>
          <cell r="B1637" t="str">
            <v>EN355B</v>
          </cell>
          <cell r="C1637" t="str">
            <v>24"R</v>
          </cell>
          <cell r="D1637">
            <v>55979</v>
          </cell>
        </row>
        <row r="1638">
          <cell r="A1638">
            <v>1206722</v>
          </cell>
          <cell r="B1638" t="str">
            <v>EN355B</v>
          </cell>
          <cell r="C1638" t="str">
            <v>31"R</v>
          </cell>
          <cell r="D1638">
            <v>49111</v>
          </cell>
        </row>
        <row r="1639">
          <cell r="A1639">
            <v>1206721</v>
          </cell>
          <cell r="B1639" t="str">
            <v>EN355B</v>
          </cell>
          <cell r="C1639" t="str">
            <v>24"R</v>
          </cell>
          <cell r="D1639">
            <v>56804</v>
          </cell>
        </row>
        <row r="1640">
          <cell r="A1640">
            <v>1206720</v>
          </cell>
          <cell r="B1640" t="str">
            <v>EN355B</v>
          </cell>
          <cell r="C1640" t="str">
            <v>31"R</v>
          </cell>
          <cell r="D1640">
            <v>49728</v>
          </cell>
        </row>
        <row r="1641">
          <cell r="A1641">
            <v>1206719</v>
          </cell>
          <cell r="B1641" t="str">
            <v>EN355B</v>
          </cell>
          <cell r="C1641" t="str">
            <v>31"R</v>
          </cell>
          <cell r="D1641">
            <v>54784</v>
          </cell>
        </row>
        <row r="1642">
          <cell r="A1642">
            <v>1206718</v>
          </cell>
          <cell r="B1642" t="str">
            <v>EN355B</v>
          </cell>
          <cell r="C1642" t="str">
            <v>31"R</v>
          </cell>
          <cell r="D1642">
            <v>53622</v>
          </cell>
        </row>
        <row r="1643">
          <cell r="A1643">
            <v>1206717</v>
          </cell>
          <cell r="B1643">
            <v>4130</v>
          </cell>
          <cell r="C1643" t="str">
            <v>69"P</v>
          </cell>
          <cell r="D1643">
            <v>53043</v>
          </cell>
        </row>
        <row r="1644">
          <cell r="A1644">
            <v>1206716</v>
          </cell>
          <cell r="B1644" t="str">
            <v>8630M4</v>
          </cell>
          <cell r="C1644" t="str">
            <v>63"P</v>
          </cell>
          <cell r="D1644">
            <v>49901</v>
          </cell>
        </row>
        <row r="1645">
          <cell r="A1645">
            <v>1206715</v>
          </cell>
          <cell r="B1645" t="str">
            <v>8630M</v>
          </cell>
          <cell r="C1645" t="str">
            <v>69"P</v>
          </cell>
          <cell r="D1645">
            <v>57221</v>
          </cell>
        </row>
        <row r="1646">
          <cell r="A1646">
            <v>1206714</v>
          </cell>
          <cell r="B1646" t="str">
            <v>X60V-DQ</v>
          </cell>
          <cell r="C1646" t="str">
            <v>52"P</v>
          </cell>
          <cell r="D1646">
            <v>53670</v>
          </cell>
        </row>
        <row r="1647">
          <cell r="A1647">
            <v>1206713</v>
          </cell>
          <cell r="B1647" t="str">
            <v>EN355B</v>
          </cell>
          <cell r="C1647" t="str">
            <v>24"R</v>
          </cell>
          <cell r="D1647">
            <v>56725</v>
          </cell>
        </row>
        <row r="1648">
          <cell r="A1648">
            <v>1206712</v>
          </cell>
          <cell r="B1648" t="str">
            <v>EN355B</v>
          </cell>
          <cell r="C1648" t="str">
            <v>31"R</v>
          </cell>
          <cell r="D1648">
            <v>54356</v>
          </cell>
        </row>
        <row r="1649">
          <cell r="A1649">
            <v>1206711</v>
          </cell>
          <cell r="B1649" t="str">
            <v>EN355B</v>
          </cell>
          <cell r="C1649" t="str">
            <v>31"R</v>
          </cell>
          <cell r="D1649">
            <v>49967</v>
          </cell>
        </row>
        <row r="1650">
          <cell r="A1650">
            <v>1206710</v>
          </cell>
          <cell r="B1650">
            <v>1045</v>
          </cell>
          <cell r="C1650" t="str">
            <v>63"P</v>
          </cell>
          <cell r="D1650">
            <v>49269</v>
          </cell>
        </row>
        <row r="1651">
          <cell r="A1651">
            <v>1206709</v>
          </cell>
          <cell r="B1651">
            <v>4140</v>
          </cell>
          <cell r="C1651" t="str">
            <v>31"R</v>
          </cell>
          <cell r="D1651">
            <v>50353</v>
          </cell>
        </row>
        <row r="1652">
          <cell r="A1652">
            <v>1206708</v>
          </cell>
          <cell r="B1652">
            <v>4340</v>
          </cell>
          <cell r="C1652" t="str">
            <v>20"R</v>
          </cell>
          <cell r="D1652">
            <v>57418</v>
          </cell>
        </row>
        <row r="1653">
          <cell r="A1653">
            <v>1206707</v>
          </cell>
          <cell r="B1653">
            <v>4340</v>
          </cell>
          <cell r="C1653" t="str">
            <v>31"R</v>
          </cell>
          <cell r="D1653">
            <v>54128</v>
          </cell>
        </row>
        <row r="1654">
          <cell r="A1654">
            <v>1206706</v>
          </cell>
          <cell r="B1654" t="str">
            <v>316L</v>
          </cell>
          <cell r="C1654" t="str">
            <v>24"Q</v>
          </cell>
          <cell r="D1654">
            <v>59773</v>
          </cell>
        </row>
        <row r="1655">
          <cell r="A1655">
            <v>1206705</v>
          </cell>
          <cell r="B1655" t="str">
            <v>410S</v>
          </cell>
          <cell r="C1655" t="str">
            <v>49"Q</v>
          </cell>
          <cell r="D1655">
            <v>52588</v>
          </cell>
        </row>
        <row r="1656">
          <cell r="A1656">
            <v>1206704</v>
          </cell>
          <cell r="B1656" t="str">
            <v>B50A352</v>
          </cell>
          <cell r="C1656" t="str">
            <v>49"Q</v>
          </cell>
          <cell r="D1656">
            <v>55112</v>
          </cell>
        </row>
        <row r="1657">
          <cell r="A1657">
            <v>1206703</v>
          </cell>
          <cell r="B1657" t="str">
            <v>17-4 PH</v>
          </cell>
          <cell r="C1657" t="str">
            <v>24"Q</v>
          </cell>
          <cell r="D1657">
            <v>55171</v>
          </cell>
        </row>
        <row r="1658">
          <cell r="A1658">
            <v>1206702</v>
          </cell>
          <cell r="B1658" t="str">
            <v>17-4 PH FM</v>
          </cell>
          <cell r="C1658" t="str">
            <v>24"Q</v>
          </cell>
          <cell r="D1658">
            <v>60711</v>
          </cell>
        </row>
        <row r="1659">
          <cell r="A1659">
            <v>1206701</v>
          </cell>
          <cell r="B1659" t="str">
            <v>4330V</v>
          </cell>
          <cell r="C1659" t="str">
            <v>69"P</v>
          </cell>
          <cell r="D1659">
            <v>55433</v>
          </cell>
        </row>
        <row r="1660">
          <cell r="A1660">
            <v>1206700</v>
          </cell>
          <cell r="B1660" t="str">
            <v>A105</v>
          </cell>
          <cell r="C1660" t="str">
            <v>69"P</v>
          </cell>
          <cell r="D1660">
            <v>52530</v>
          </cell>
        </row>
        <row r="1661">
          <cell r="A1661">
            <v>1206699</v>
          </cell>
          <cell r="B1661" t="str">
            <v>A707L3/A350-LF6</v>
          </cell>
          <cell r="C1661" t="str">
            <v>20"R</v>
          </cell>
          <cell r="D1661">
            <v>58191</v>
          </cell>
        </row>
        <row r="1662">
          <cell r="A1662">
            <v>1206698</v>
          </cell>
          <cell r="B1662" t="str">
            <v>A707L3/A350-LF6</v>
          </cell>
          <cell r="C1662" t="str">
            <v>20"R</v>
          </cell>
          <cell r="D1662">
            <v>57608</v>
          </cell>
        </row>
        <row r="1663">
          <cell r="A1663">
            <v>1206697</v>
          </cell>
          <cell r="B1663" t="str">
            <v>A350/LF6M TRINITY</v>
          </cell>
          <cell r="C1663" t="str">
            <v>24"R</v>
          </cell>
          <cell r="D1663">
            <v>56176</v>
          </cell>
        </row>
        <row r="1664">
          <cell r="A1664">
            <v>1206696</v>
          </cell>
          <cell r="B1664" t="str">
            <v>A350/LF6M TRINITY</v>
          </cell>
          <cell r="C1664" t="str">
            <v>24"R</v>
          </cell>
          <cell r="D1664">
            <v>55891</v>
          </cell>
        </row>
        <row r="1665">
          <cell r="A1665">
            <v>1206695</v>
          </cell>
          <cell r="B1665" t="str">
            <v>EN355B</v>
          </cell>
          <cell r="C1665" t="str">
            <v>31"R</v>
          </cell>
          <cell r="D1665">
            <v>49057</v>
          </cell>
        </row>
        <row r="1666">
          <cell r="A1666">
            <v>1206694</v>
          </cell>
          <cell r="B1666" t="str">
            <v>EN355B</v>
          </cell>
          <cell r="C1666" t="str">
            <v>24"R</v>
          </cell>
          <cell r="D1666">
            <v>56053</v>
          </cell>
        </row>
        <row r="1667">
          <cell r="A1667">
            <v>1206693</v>
          </cell>
          <cell r="B1667" t="str">
            <v>EN355B</v>
          </cell>
          <cell r="C1667" t="str">
            <v>24"R</v>
          </cell>
          <cell r="D1667">
            <v>56172</v>
          </cell>
        </row>
        <row r="1668">
          <cell r="A1668">
            <v>1206692</v>
          </cell>
          <cell r="B1668" t="str">
            <v>EN355B</v>
          </cell>
          <cell r="C1668" t="str">
            <v>24"R</v>
          </cell>
          <cell r="D1668">
            <v>55970</v>
          </cell>
        </row>
        <row r="1669">
          <cell r="A1669">
            <v>1206691</v>
          </cell>
          <cell r="B1669" t="str">
            <v>EN355B</v>
          </cell>
          <cell r="C1669" t="str">
            <v>31"R</v>
          </cell>
          <cell r="D1669">
            <v>48921</v>
          </cell>
        </row>
        <row r="1670">
          <cell r="A1670">
            <v>1206690</v>
          </cell>
          <cell r="B1670">
            <v>4130</v>
          </cell>
          <cell r="C1670" t="str">
            <v>31"R</v>
          </cell>
          <cell r="D1670">
            <v>54271</v>
          </cell>
        </row>
        <row r="1671">
          <cell r="A1671">
            <v>1206689</v>
          </cell>
          <cell r="B1671" t="str">
            <v>4130 FM</v>
          </cell>
          <cell r="C1671" t="str">
            <v>31"R</v>
          </cell>
          <cell r="D1671">
            <v>50333</v>
          </cell>
        </row>
        <row r="1672">
          <cell r="A1672">
            <v>1206688</v>
          </cell>
          <cell r="B1672" t="str">
            <v>4130 FM</v>
          </cell>
          <cell r="C1672" t="str">
            <v>31"R</v>
          </cell>
          <cell r="D1672">
            <v>49553</v>
          </cell>
        </row>
        <row r="1673">
          <cell r="A1673">
            <v>1206687</v>
          </cell>
          <cell r="B1673" t="str">
            <v>4130 FM</v>
          </cell>
          <cell r="C1673" t="str">
            <v>24"Q</v>
          </cell>
          <cell r="D1673">
            <v>53173</v>
          </cell>
        </row>
        <row r="1674">
          <cell r="A1674">
            <v>1206686</v>
          </cell>
          <cell r="B1674" t="str">
            <v>EN355B</v>
          </cell>
          <cell r="C1674" t="str">
            <v>31"R</v>
          </cell>
          <cell r="D1674">
            <v>49448</v>
          </cell>
        </row>
        <row r="1675">
          <cell r="A1675">
            <v>1206685</v>
          </cell>
          <cell r="B1675" t="str">
            <v>EN355B</v>
          </cell>
          <cell r="C1675" t="str">
            <v>24"R</v>
          </cell>
          <cell r="D1675">
            <v>56262</v>
          </cell>
        </row>
        <row r="1676">
          <cell r="A1676">
            <v>1206684</v>
          </cell>
          <cell r="B1676" t="str">
            <v>EN355B</v>
          </cell>
          <cell r="C1676" t="str">
            <v>24"R</v>
          </cell>
          <cell r="D1676">
            <v>57168</v>
          </cell>
        </row>
        <row r="1677">
          <cell r="A1677">
            <v>1206683</v>
          </cell>
          <cell r="B1677" t="str">
            <v>EN355B</v>
          </cell>
          <cell r="C1677" t="str">
            <v>31"R</v>
          </cell>
          <cell r="D1677">
            <v>57888</v>
          </cell>
        </row>
        <row r="1678">
          <cell r="A1678">
            <v>1206682</v>
          </cell>
          <cell r="B1678" t="str">
            <v>8630M4</v>
          </cell>
          <cell r="C1678" t="str">
            <v>49"Q</v>
          </cell>
          <cell r="D1678">
            <v>59320</v>
          </cell>
        </row>
        <row r="1679">
          <cell r="A1679">
            <v>1206681</v>
          </cell>
          <cell r="B1679" t="str">
            <v>8630M</v>
          </cell>
          <cell r="C1679" t="str">
            <v>49"Q</v>
          </cell>
          <cell r="D1679">
            <v>61499</v>
          </cell>
        </row>
        <row r="1680">
          <cell r="A1680">
            <v>1206680</v>
          </cell>
          <cell r="B1680">
            <v>4130</v>
          </cell>
          <cell r="C1680" t="str">
            <v>69"P</v>
          </cell>
          <cell r="D1680">
            <v>56368</v>
          </cell>
        </row>
        <row r="1681">
          <cell r="A1681">
            <v>1206679</v>
          </cell>
          <cell r="B1681">
            <v>4130</v>
          </cell>
          <cell r="C1681" t="str">
            <v>69"P</v>
          </cell>
          <cell r="D1681">
            <v>53080</v>
          </cell>
        </row>
        <row r="1682">
          <cell r="A1682">
            <v>1206678</v>
          </cell>
          <cell r="B1682" t="str">
            <v>EN355B</v>
          </cell>
          <cell r="C1682" t="str">
            <v>31"R</v>
          </cell>
          <cell r="D1682">
            <v>54299</v>
          </cell>
        </row>
        <row r="1683">
          <cell r="A1683">
            <v>1206677</v>
          </cell>
          <cell r="B1683" t="str">
            <v>A105</v>
          </cell>
          <cell r="C1683" t="str">
            <v>16"R</v>
          </cell>
          <cell r="D1683">
            <v>54477</v>
          </cell>
        </row>
        <row r="1684">
          <cell r="A1684">
            <v>1206676</v>
          </cell>
          <cell r="B1684">
            <v>1080</v>
          </cell>
          <cell r="C1684" t="str">
            <v>24"R</v>
          </cell>
          <cell r="D1684">
            <v>56109</v>
          </cell>
        </row>
        <row r="1685">
          <cell r="A1685">
            <v>1206675</v>
          </cell>
          <cell r="B1685" t="str">
            <v>EN355B</v>
          </cell>
          <cell r="C1685" t="str">
            <v>24"R</v>
          </cell>
          <cell r="D1685">
            <v>54884</v>
          </cell>
        </row>
        <row r="1686">
          <cell r="A1686">
            <v>1206674</v>
          </cell>
          <cell r="B1686" t="str">
            <v>EN355B</v>
          </cell>
          <cell r="C1686" t="str">
            <v>24"R</v>
          </cell>
          <cell r="D1686">
            <v>57444</v>
          </cell>
        </row>
        <row r="1687">
          <cell r="A1687">
            <v>1206673</v>
          </cell>
          <cell r="B1687" t="str">
            <v>1020 MOD</v>
          </cell>
          <cell r="C1687" t="str">
            <v>20"R</v>
          </cell>
          <cell r="D1687">
            <v>58373</v>
          </cell>
        </row>
        <row r="1688">
          <cell r="A1688">
            <v>1206672</v>
          </cell>
          <cell r="B1688" t="str">
            <v>EN355B</v>
          </cell>
          <cell r="C1688" t="str">
            <v>24"R</v>
          </cell>
          <cell r="D1688">
            <v>56362</v>
          </cell>
        </row>
        <row r="1689">
          <cell r="A1689">
            <v>1206671</v>
          </cell>
          <cell r="B1689" t="str">
            <v>EN355B</v>
          </cell>
          <cell r="C1689" t="str">
            <v>24"R</v>
          </cell>
          <cell r="D1689">
            <v>56057</v>
          </cell>
        </row>
        <row r="1690">
          <cell r="A1690">
            <v>1206670</v>
          </cell>
          <cell r="B1690" t="str">
            <v>EN355B</v>
          </cell>
          <cell r="C1690" t="str">
            <v>31"R</v>
          </cell>
          <cell r="D1690">
            <v>53839</v>
          </cell>
        </row>
        <row r="1691">
          <cell r="A1691">
            <v>1206669</v>
          </cell>
          <cell r="B1691" t="str">
            <v>EN355B</v>
          </cell>
          <cell r="C1691" t="str">
            <v>31"R</v>
          </cell>
          <cell r="D1691">
            <v>53664</v>
          </cell>
        </row>
        <row r="1692">
          <cell r="A1692">
            <v>1206668</v>
          </cell>
          <cell r="B1692" t="str">
            <v>EN355B</v>
          </cell>
          <cell r="C1692" t="str">
            <v>31"R</v>
          </cell>
          <cell r="D1692">
            <v>54053</v>
          </cell>
        </row>
        <row r="1693">
          <cell r="A1693">
            <v>1206667</v>
          </cell>
          <cell r="B1693" t="str">
            <v>4330 MODIFIED PS</v>
          </cell>
          <cell r="C1693" t="str">
            <v>69"P</v>
          </cell>
          <cell r="D1693">
            <v>52709</v>
          </cell>
        </row>
        <row r="1694">
          <cell r="A1694">
            <v>1206666</v>
          </cell>
          <cell r="B1694" t="str">
            <v>4330 MODIFIED PS</v>
          </cell>
          <cell r="C1694" t="str">
            <v>69"P</v>
          </cell>
          <cell r="D1694">
            <v>55614</v>
          </cell>
        </row>
        <row r="1695">
          <cell r="A1695">
            <v>1206665</v>
          </cell>
          <cell r="B1695" t="str">
            <v>8630M</v>
          </cell>
          <cell r="C1695" t="str">
            <v>13"R</v>
          </cell>
          <cell r="D1695">
            <v>56088</v>
          </cell>
        </row>
        <row r="1696">
          <cell r="A1696">
            <v>1206664</v>
          </cell>
          <cell r="B1696" t="str">
            <v>316L</v>
          </cell>
          <cell r="C1696" t="str">
            <v>49"Q</v>
          </cell>
          <cell r="D1696">
            <v>54417</v>
          </cell>
        </row>
        <row r="1697">
          <cell r="A1697">
            <v>1206663</v>
          </cell>
          <cell r="B1697" t="str">
            <v>304L</v>
          </cell>
          <cell r="C1697" t="str">
            <v>49"Q</v>
          </cell>
          <cell r="D1697">
            <v>54885</v>
          </cell>
        </row>
        <row r="1698">
          <cell r="A1698">
            <v>1206662</v>
          </cell>
          <cell r="B1698">
            <v>4140</v>
          </cell>
          <cell r="C1698" t="str">
            <v>13"R</v>
          </cell>
          <cell r="D1698">
            <v>55442</v>
          </cell>
        </row>
        <row r="1699">
          <cell r="A1699">
            <v>1206661</v>
          </cell>
          <cell r="B1699" t="str">
            <v>410S</v>
          </cell>
          <cell r="C1699" t="str">
            <v>49"Q</v>
          </cell>
          <cell r="D1699">
            <v>52973</v>
          </cell>
        </row>
        <row r="1700">
          <cell r="A1700">
            <v>1206660</v>
          </cell>
          <cell r="B1700" t="str">
            <v>B50A352</v>
          </cell>
          <cell r="C1700" t="str">
            <v>""P"</v>
          </cell>
          <cell r="D1700">
            <v>54334</v>
          </cell>
        </row>
        <row r="1701">
          <cell r="A1701">
            <v>1206659</v>
          </cell>
          <cell r="B1701" t="str">
            <v>B50A352</v>
          </cell>
          <cell r="C1701" t="str">
            <v>""Q"</v>
          </cell>
          <cell r="D1701">
            <v>55730</v>
          </cell>
        </row>
        <row r="1702">
          <cell r="A1702">
            <v>1206658</v>
          </cell>
          <cell r="B1702" t="str">
            <v>17-4 PH FM</v>
          </cell>
          <cell r="C1702" t="str">
            <v>49"Q</v>
          </cell>
          <cell r="D1702">
            <v>55224</v>
          </cell>
        </row>
        <row r="1703">
          <cell r="A1703">
            <v>1206657</v>
          </cell>
          <cell r="B1703" t="str">
            <v>17-4 PH FM</v>
          </cell>
          <cell r="C1703" t="str">
            <v>24"Q</v>
          </cell>
          <cell r="D1703">
            <v>55319</v>
          </cell>
        </row>
        <row r="1704">
          <cell r="A1704">
            <v>1206656</v>
          </cell>
          <cell r="B1704" t="str">
            <v>17-4 PH SQA</v>
          </cell>
          <cell r="C1704" t="str">
            <v>63"P</v>
          </cell>
          <cell r="D1704">
            <v>55064</v>
          </cell>
        </row>
        <row r="1705">
          <cell r="A1705">
            <v>1206655</v>
          </cell>
          <cell r="B1705" t="str">
            <v>NICRMOV GE</v>
          </cell>
          <cell r="C1705" t="str">
            <v>52"P</v>
          </cell>
          <cell r="D1705">
            <v>54333</v>
          </cell>
        </row>
        <row r="1706">
          <cell r="A1706">
            <v>1206654</v>
          </cell>
          <cell r="B1706" t="str">
            <v>410S FM</v>
          </cell>
          <cell r="C1706" t="str">
            <v>24"R</v>
          </cell>
          <cell r="D1706">
            <v>57780</v>
          </cell>
        </row>
        <row r="1707">
          <cell r="A1707">
            <v>1206653</v>
          </cell>
          <cell r="B1707" t="str">
            <v>EN355B</v>
          </cell>
          <cell r="C1707" t="str">
            <v>31"R</v>
          </cell>
          <cell r="D1707">
            <v>55473</v>
          </cell>
        </row>
        <row r="1708">
          <cell r="A1708">
            <v>1206652</v>
          </cell>
          <cell r="B1708" t="str">
            <v>EN355B</v>
          </cell>
          <cell r="C1708" t="str">
            <v>31"R</v>
          </cell>
          <cell r="D1708">
            <v>54784</v>
          </cell>
        </row>
        <row r="1709">
          <cell r="A1709">
            <v>1206651</v>
          </cell>
          <cell r="B1709" t="str">
            <v>EN355B</v>
          </cell>
          <cell r="C1709" t="str">
            <v>31"R</v>
          </cell>
          <cell r="D1709">
            <v>54772</v>
          </cell>
        </row>
        <row r="1710">
          <cell r="A1710">
            <v>1206650</v>
          </cell>
          <cell r="B1710" t="str">
            <v>4130 FM</v>
          </cell>
          <cell r="C1710" t="str">
            <v>31"R</v>
          </cell>
          <cell r="D1710">
            <v>54874</v>
          </cell>
        </row>
        <row r="1711">
          <cell r="A1711">
            <v>1206649</v>
          </cell>
          <cell r="B1711" t="str">
            <v>4130 FM</v>
          </cell>
          <cell r="C1711" t="str">
            <v>49"Q</v>
          </cell>
          <cell r="D1711">
            <v>59282</v>
          </cell>
        </row>
        <row r="1712">
          <cell r="A1712">
            <v>1206648</v>
          </cell>
          <cell r="B1712" t="str">
            <v>EN355B</v>
          </cell>
          <cell r="C1712" t="str">
            <v>24"R</v>
          </cell>
          <cell r="D1712">
            <v>56441</v>
          </cell>
        </row>
        <row r="1713">
          <cell r="A1713">
            <v>1206647</v>
          </cell>
          <cell r="B1713" t="str">
            <v>4330 MODIFIED PS</v>
          </cell>
          <cell r="C1713" t="str">
            <v>69"P</v>
          </cell>
          <cell r="D1713">
            <v>53223</v>
          </cell>
        </row>
        <row r="1714">
          <cell r="A1714">
            <v>1206646</v>
          </cell>
          <cell r="B1714" t="str">
            <v>4330 MODIFIED PS</v>
          </cell>
          <cell r="C1714" t="str">
            <v>69"P</v>
          </cell>
          <cell r="D1714">
            <v>53839</v>
          </cell>
        </row>
        <row r="1715">
          <cell r="A1715">
            <v>1206645</v>
          </cell>
          <cell r="B1715" t="str">
            <v>8630M4</v>
          </cell>
          <cell r="C1715" t="str">
            <v>52"P</v>
          </cell>
          <cell r="D1715">
            <v>60021</v>
          </cell>
        </row>
        <row r="1716">
          <cell r="A1716">
            <v>1206644</v>
          </cell>
          <cell r="B1716" t="str">
            <v>8630M4</v>
          </cell>
          <cell r="C1716" t="str">
            <v>63"P</v>
          </cell>
          <cell r="D1716">
            <v>50644</v>
          </cell>
        </row>
        <row r="1717">
          <cell r="A1717">
            <v>1206643</v>
          </cell>
          <cell r="B1717" t="str">
            <v>8630M4</v>
          </cell>
          <cell r="C1717" t="str">
            <v>63"P</v>
          </cell>
          <cell r="D1717">
            <v>50355</v>
          </cell>
        </row>
        <row r="1718">
          <cell r="A1718">
            <v>1206642</v>
          </cell>
          <cell r="B1718" t="str">
            <v>A105</v>
          </cell>
          <cell r="C1718" t="str">
            <v>39"R</v>
          </cell>
          <cell r="D1718">
            <v>51932</v>
          </cell>
        </row>
        <row r="1719">
          <cell r="A1719">
            <v>1206641</v>
          </cell>
          <cell r="B1719">
            <v>1035</v>
          </cell>
          <cell r="C1719" t="str">
            <v>16"R</v>
          </cell>
          <cell r="D1719">
            <v>54141</v>
          </cell>
        </row>
        <row r="1720">
          <cell r="A1720">
            <v>1206640</v>
          </cell>
          <cell r="B1720" t="str">
            <v>4330V</v>
          </cell>
          <cell r="C1720" t="str">
            <v>69"P</v>
          </cell>
          <cell r="D1720">
            <v>56187</v>
          </cell>
        </row>
        <row r="1721">
          <cell r="A1721">
            <v>1206639</v>
          </cell>
          <cell r="B1721" t="str">
            <v>EN355B</v>
          </cell>
          <cell r="C1721" t="str">
            <v>24"R</v>
          </cell>
          <cell r="D1721">
            <v>56418</v>
          </cell>
        </row>
        <row r="1722">
          <cell r="A1722">
            <v>1206638</v>
          </cell>
          <cell r="B1722" t="str">
            <v>EN355B</v>
          </cell>
          <cell r="C1722" t="str">
            <v>31"R</v>
          </cell>
          <cell r="D1722">
            <v>53847</v>
          </cell>
        </row>
        <row r="1723">
          <cell r="A1723">
            <v>1206637</v>
          </cell>
          <cell r="B1723" t="str">
            <v>EN355B</v>
          </cell>
          <cell r="C1723" t="str">
            <v>24"R</v>
          </cell>
          <cell r="D1723">
            <v>56716</v>
          </cell>
        </row>
        <row r="1724">
          <cell r="A1724">
            <v>1206636</v>
          </cell>
          <cell r="B1724" t="str">
            <v>EN355B</v>
          </cell>
          <cell r="C1724" t="str">
            <v>24"R</v>
          </cell>
          <cell r="D1724">
            <v>56638</v>
          </cell>
        </row>
        <row r="1725">
          <cell r="A1725">
            <v>1206635</v>
          </cell>
          <cell r="B1725" t="str">
            <v>EN355B</v>
          </cell>
          <cell r="C1725" t="str">
            <v>31"R</v>
          </cell>
          <cell r="D1725">
            <v>53951</v>
          </cell>
        </row>
        <row r="1726">
          <cell r="A1726">
            <v>1206634</v>
          </cell>
          <cell r="B1726" t="str">
            <v>EN355B</v>
          </cell>
          <cell r="C1726" t="str">
            <v>31"R</v>
          </cell>
          <cell r="D1726">
            <v>54022</v>
          </cell>
        </row>
        <row r="1727">
          <cell r="A1727">
            <v>1206633</v>
          </cell>
          <cell r="B1727" t="str">
            <v>EN355B</v>
          </cell>
          <cell r="C1727" t="str">
            <v>31"R</v>
          </cell>
          <cell r="D1727">
            <v>51089</v>
          </cell>
        </row>
        <row r="1728">
          <cell r="A1728">
            <v>1206632</v>
          </cell>
          <cell r="B1728" t="str">
            <v>F70</v>
          </cell>
          <cell r="C1728" t="str">
            <v>69"R</v>
          </cell>
          <cell r="D1728">
            <v>52839</v>
          </cell>
        </row>
        <row r="1729">
          <cell r="A1729">
            <v>1206631</v>
          </cell>
          <cell r="B1729" t="str">
            <v>F70</v>
          </cell>
          <cell r="C1729" t="str">
            <v>69"R</v>
          </cell>
          <cell r="D1729">
            <v>56270</v>
          </cell>
        </row>
        <row r="1730">
          <cell r="A1730">
            <v>1206630</v>
          </cell>
          <cell r="B1730" t="str">
            <v>EN355B</v>
          </cell>
          <cell r="C1730" t="str">
            <v>24"R</v>
          </cell>
          <cell r="D1730">
            <v>56962</v>
          </cell>
        </row>
        <row r="1731">
          <cell r="A1731">
            <v>1206629</v>
          </cell>
          <cell r="B1731">
            <v>1080</v>
          </cell>
          <cell r="C1731" t="str">
            <v>39"R</v>
          </cell>
          <cell r="D1731">
            <v>51955</v>
          </cell>
        </row>
        <row r="1732">
          <cell r="A1732">
            <v>1206628</v>
          </cell>
          <cell r="B1732" t="str">
            <v>LF2</v>
          </cell>
          <cell r="C1732" t="str">
            <v>16"R</v>
          </cell>
          <cell r="D1732">
            <v>55295</v>
          </cell>
        </row>
        <row r="1733">
          <cell r="A1733">
            <v>1206627</v>
          </cell>
          <cell r="B1733" t="str">
            <v>LF6</v>
          </cell>
          <cell r="C1733" t="str">
            <v>20"R</v>
          </cell>
          <cell r="D1733">
            <v>53713</v>
          </cell>
        </row>
        <row r="1734">
          <cell r="A1734">
            <v>1206626</v>
          </cell>
          <cell r="B1734" t="str">
            <v>EN355B</v>
          </cell>
          <cell r="C1734" t="str">
            <v>24"R</v>
          </cell>
          <cell r="D1734">
            <v>56690</v>
          </cell>
        </row>
        <row r="1735">
          <cell r="A1735">
            <v>1206625</v>
          </cell>
          <cell r="B1735" t="str">
            <v>EN355B</v>
          </cell>
          <cell r="C1735" t="str">
            <v>24"R</v>
          </cell>
          <cell r="D1735">
            <v>56728</v>
          </cell>
        </row>
        <row r="1736">
          <cell r="A1736">
            <v>1206624</v>
          </cell>
          <cell r="B1736" t="str">
            <v>EN355B</v>
          </cell>
          <cell r="C1736" t="str">
            <v>31"R</v>
          </cell>
          <cell r="D1736">
            <v>53893</v>
          </cell>
        </row>
        <row r="1737">
          <cell r="A1737">
            <v>1206623</v>
          </cell>
          <cell r="B1737" t="str">
            <v>EN355B</v>
          </cell>
          <cell r="C1737" t="str">
            <v>31"R</v>
          </cell>
          <cell r="D1737">
            <v>54191</v>
          </cell>
        </row>
        <row r="1738">
          <cell r="A1738">
            <v>1206622</v>
          </cell>
          <cell r="B1738" t="str">
            <v>EN355B</v>
          </cell>
          <cell r="C1738" t="str">
            <v>31"R</v>
          </cell>
          <cell r="D1738">
            <v>54080</v>
          </cell>
        </row>
        <row r="1739">
          <cell r="A1739">
            <v>1206621</v>
          </cell>
          <cell r="B1739">
            <v>1552</v>
          </cell>
          <cell r="C1739" t="str">
            <v>13"R</v>
          </cell>
          <cell r="D1739">
            <v>55385</v>
          </cell>
        </row>
        <row r="1740">
          <cell r="A1740">
            <v>1206620</v>
          </cell>
          <cell r="B1740" t="str">
            <v>CRMOV</v>
          </cell>
          <cell r="C1740" t="str">
            <v>31"R</v>
          </cell>
          <cell r="D1740">
            <v>54007</v>
          </cell>
        </row>
        <row r="1741">
          <cell r="A1741">
            <v>1206619</v>
          </cell>
          <cell r="B1741" t="str">
            <v>A105</v>
          </cell>
          <cell r="C1741" t="str">
            <v>63"P</v>
          </cell>
          <cell r="D1741">
            <v>49793</v>
          </cell>
        </row>
        <row r="1742">
          <cell r="A1742">
            <v>1206618</v>
          </cell>
          <cell r="B1742" t="str">
            <v>A105</v>
          </cell>
          <cell r="C1742" t="str">
            <v>52"P</v>
          </cell>
          <cell r="D1742">
            <v>53704</v>
          </cell>
        </row>
        <row r="1743">
          <cell r="A1743">
            <v>1206617</v>
          </cell>
          <cell r="B1743" t="str">
            <v>EN355B</v>
          </cell>
          <cell r="C1743" t="str">
            <v>24"R</v>
          </cell>
          <cell r="D1743">
            <v>56169</v>
          </cell>
        </row>
        <row r="1744">
          <cell r="A1744">
            <v>1206616</v>
          </cell>
          <cell r="B1744" t="str">
            <v>EN355B</v>
          </cell>
          <cell r="C1744" t="str">
            <v>24"R</v>
          </cell>
          <cell r="D1744">
            <v>55956</v>
          </cell>
        </row>
        <row r="1745">
          <cell r="A1745">
            <v>1206615</v>
          </cell>
          <cell r="B1745" t="str">
            <v>EN355B</v>
          </cell>
          <cell r="C1745" t="str">
            <v>20"R</v>
          </cell>
          <cell r="D1745">
            <v>58552</v>
          </cell>
        </row>
        <row r="1746">
          <cell r="A1746">
            <v>1206614</v>
          </cell>
          <cell r="B1746" t="str">
            <v>EN355B</v>
          </cell>
          <cell r="C1746" t="str">
            <v>31"R</v>
          </cell>
          <cell r="D1746">
            <v>54252</v>
          </cell>
        </row>
        <row r="1747">
          <cell r="A1747">
            <v>1206613</v>
          </cell>
          <cell r="B1747" t="str">
            <v>EN355B</v>
          </cell>
          <cell r="C1747" t="str">
            <v>31"R</v>
          </cell>
          <cell r="D1747">
            <v>53770</v>
          </cell>
        </row>
        <row r="1748">
          <cell r="A1748">
            <v>1206612</v>
          </cell>
          <cell r="B1748" t="str">
            <v>EN355B</v>
          </cell>
          <cell r="C1748" t="str">
            <v>31"R</v>
          </cell>
          <cell r="D1748">
            <v>53973</v>
          </cell>
        </row>
        <row r="1749">
          <cell r="A1749">
            <v>1206611</v>
          </cell>
          <cell r="B1749" t="str">
            <v>EN355B</v>
          </cell>
          <cell r="C1749" t="str">
            <v>31"R</v>
          </cell>
          <cell r="D1749">
            <v>53617</v>
          </cell>
        </row>
        <row r="1750">
          <cell r="A1750">
            <v>1206610</v>
          </cell>
          <cell r="B1750">
            <v>1020</v>
          </cell>
          <cell r="C1750" t="str">
            <v>20"R</v>
          </cell>
          <cell r="D1750">
            <v>50501</v>
          </cell>
        </row>
        <row r="1751">
          <cell r="A1751">
            <v>1206609</v>
          </cell>
          <cell r="B1751" t="str">
            <v>4340M VAR (AMS 6417)</v>
          </cell>
          <cell r="C1751" t="str">
            <v>20"R</v>
          </cell>
          <cell r="D1751">
            <v>57511</v>
          </cell>
        </row>
        <row r="1752">
          <cell r="A1752">
            <v>1206608</v>
          </cell>
          <cell r="B1752" t="str">
            <v>4340M VAR (AMS 6417)</v>
          </cell>
          <cell r="C1752" t="str">
            <v>20"R</v>
          </cell>
          <cell r="D1752">
            <v>57574</v>
          </cell>
        </row>
        <row r="1753">
          <cell r="A1753">
            <v>1206607</v>
          </cell>
          <cell r="B1753" t="str">
            <v>4340M VAR (AMS 6417)</v>
          </cell>
          <cell r="C1753" t="str">
            <v>20"R</v>
          </cell>
          <cell r="D1753">
            <v>53028</v>
          </cell>
        </row>
        <row r="1754">
          <cell r="A1754">
            <v>1206606</v>
          </cell>
          <cell r="B1754" t="str">
            <v>E4330</v>
          </cell>
          <cell r="C1754" t="str">
            <v>49"Q</v>
          </cell>
          <cell r="D1754">
            <v>59129</v>
          </cell>
        </row>
        <row r="1755">
          <cell r="A1755">
            <v>1206605</v>
          </cell>
          <cell r="B1755" t="str">
            <v>4330 MODIFIED PS</v>
          </cell>
          <cell r="C1755" t="str">
            <v>49"Q</v>
          </cell>
          <cell r="D1755">
            <v>58631</v>
          </cell>
        </row>
        <row r="1756">
          <cell r="A1756">
            <v>1206604</v>
          </cell>
          <cell r="B1756" t="str">
            <v>4330 MODIFIED PS</v>
          </cell>
          <cell r="C1756" t="str">
            <v>69"P</v>
          </cell>
          <cell r="D1756">
            <v>57406</v>
          </cell>
        </row>
        <row r="1757">
          <cell r="A1757">
            <v>1206603</v>
          </cell>
          <cell r="B1757" t="str">
            <v>4330 MODIFIED PS</v>
          </cell>
          <cell r="C1757" t="str">
            <v>69"P</v>
          </cell>
          <cell r="D1757">
            <v>57500</v>
          </cell>
        </row>
        <row r="1758">
          <cell r="A1758">
            <v>1206602</v>
          </cell>
          <cell r="B1758" t="str">
            <v>8630M4</v>
          </cell>
          <cell r="C1758" t="str">
            <v>63"P</v>
          </cell>
          <cell r="D1758">
            <v>50020</v>
          </cell>
        </row>
        <row r="1759">
          <cell r="A1759">
            <v>1206601</v>
          </cell>
          <cell r="B1759" t="str">
            <v>8620H</v>
          </cell>
          <cell r="C1759" t="str">
            <v>31"R</v>
          </cell>
          <cell r="D1759">
            <v>49607</v>
          </cell>
        </row>
        <row r="1760">
          <cell r="A1760">
            <v>1206600</v>
          </cell>
          <cell r="B1760" t="str">
            <v>4130 FM</v>
          </cell>
          <cell r="C1760" t="str">
            <v>31"R</v>
          </cell>
          <cell r="D1760">
            <v>49414</v>
          </cell>
        </row>
        <row r="1761">
          <cell r="A1761">
            <v>1206599</v>
          </cell>
          <cell r="B1761" t="str">
            <v>EN355B</v>
          </cell>
          <cell r="C1761" t="str">
            <v>31"R</v>
          </cell>
          <cell r="D1761">
            <v>54042</v>
          </cell>
        </row>
        <row r="1762">
          <cell r="A1762">
            <v>1206598</v>
          </cell>
          <cell r="B1762" t="str">
            <v>EN355B</v>
          </cell>
          <cell r="C1762" t="str">
            <v>24"R</v>
          </cell>
          <cell r="D1762">
            <v>56285</v>
          </cell>
        </row>
        <row r="1763">
          <cell r="A1763">
            <v>1206597</v>
          </cell>
          <cell r="B1763" t="str">
            <v>EN355B</v>
          </cell>
          <cell r="C1763" t="str">
            <v>24"R</v>
          </cell>
          <cell r="D1763">
            <v>56261</v>
          </cell>
        </row>
        <row r="1764">
          <cell r="A1764">
            <v>1206596</v>
          </cell>
          <cell r="B1764" t="str">
            <v>EN355B</v>
          </cell>
          <cell r="C1764" t="str">
            <v>24"R</v>
          </cell>
          <cell r="D1764">
            <v>56115</v>
          </cell>
        </row>
        <row r="1765">
          <cell r="A1765">
            <v>1206595</v>
          </cell>
          <cell r="B1765" t="str">
            <v>EN355B</v>
          </cell>
          <cell r="C1765" t="str">
            <v>24"R</v>
          </cell>
          <cell r="D1765">
            <v>56374</v>
          </cell>
        </row>
        <row r="1766">
          <cell r="A1766">
            <v>1206594</v>
          </cell>
          <cell r="B1766" t="str">
            <v>1E0621</v>
          </cell>
          <cell r="C1766" t="str">
            <v>16"R</v>
          </cell>
          <cell r="D1766">
            <v>54594</v>
          </cell>
        </row>
        <row r="1767">
          <cell r="A1767">
            <v>1206593</v>
          </cell>
          <cell r="B1767" t="str">
            <v>EN355B</v>
          </cell>
          <cell r="C1767" t="str">
            <v>31"R</v>
          </cell>
          <cell r="D1767">
            <v>54526</v>
          </cell>
        </row>
        <row r="1768">
          <cell r="A1768">
            <v>1206592</v>
          </cell>
          <cell r="B1768" t="str">
            <v>EN355B</v>
          </cell>
          <cell r="C1768" t="str">
            <v>31"R</v>
          </cell>
          <cell r="D1768">
            <v>54272</v>
          </cell>
        </row>
        <row r="1769">
          <cell r="A1769">
            <v>1206591</v>
          </cell>
          <cell r="B1769" t="str">
            <v>EN355B</v>
          </cell>
          <cell r="C1769" t="str">
            <v>31"R</v>
          </cell>
          <cell r="D1769">
            <v>54188</v>
          </cell>
        </row>
        <row r="1770">
          <cell r="A1770">
            <v>1206590</v>
          </cell>
          <cell r="B1770">
            <v>1020</v>
          </cell>
          <cell r="C1770" t="str">
            <v>20"R</v>
          </cell>
          <cell r="D1770">
            <v>58315</v>
          </cell>
        </row>
        <row r="1771">
          <cell r="A1771">
            <v>1206589</v>
          </cell>
          <cell r="B1771" t="str">
            <v>8620H</v>
          </cell>
          <cell r="C1771" t="str">
            <v>52"P</v>
          </cell>
          <cell r="D1771">
            <v>54034</v>
          </cell>
        </row>
        <row r="1772">
          <cell r="A1772">
            <v>1206588</v>
          </cell>
          <cell r="B1772" t="str">
            <v>8630M</v>
          </cell>
          <cell r="C1772" t="str">
            <v>52"P</v>
          </cell>
          <cell r="D1772">
            <v>53603</v>
          </cell>
        </row>
        <row r="1773">
          <cell r="A1773">
            <v>1206587</v>
          </cell>
          <cell r="B1773" t="str">
            <v>4330V</v>
          </cell>
          <cell r="C1773" t="str">
            <v>69"P</v>
          </cell>
          <cell r="D1773">
            <v>52474</v>
          </cell>
        </row>
        <row r="1774">
          <cell r="A1774">
            <v>1206586</v>
          </cell>
          <cell r="B1774" t="str">
            <v>4330 MODIFIED PS</v>
          </cell>
          <cell r="C1774" t="str">
            <v>69"P</v>
          </cell>
          <cell r="D1774">
            <v>57033</v>
          </cell>
        </row>
        <row r="1775">
          <cell r="A1775">
            <v>1206585</v>
          </cell>
          <cell r="B1775" t="str">
            <v>4330 MODIFIED PS</v>
          </cell>
          <cell r="C1775" t="str">
            <v>69"P</v>
          </cell>
          <cell r="D1775">
            <v>56153</v>
          </cell>
        </row>
        <row r="1776">
          <cell r="A1776">
            <v>1206584</v>
          </cell>
          <cell r="B1776">
            <v>1045</v>
          </cell>
          <cell r="C1776" t="str">
            <v>16"R</v>
          </cell>
          <cell r="D1776">
            <v>53959</v>
          </cell>
        </row>
        <row r="1777">
          <cell r="A1777">
            <v>1206583</v>
          </cell>
          <cell r="B1777" t="str">
            <v>1040M</v>
          </cell>
          <cell r="C1777" t="str">
            <v>24"R</v>
          </cell>
          <cell r="D1777">
            <v>55931</v>
          </cell>
        </row>
        <row r="1778">
          <cell r="A1778">
            <v>1206582</v>
          </cell>
          <cell r="B1778" t="str">
            <v>EN355B</v>
          </cell>
          <cell r="C1778" t="str">
            <v>24"R</v>
          </cell>
          <cell r="D1778">
            <v>55877</v>
          </cell>
        </row>
        <row r="1779">
          <cell r="A1779">
            <v>1206581</v>
          </cell>
          <cell r="B1779" t="str">
            <v>4340 FM</v>
          </cell>
          <cell r="C1779" t="str">
            <v>69"P</v>
          </cell>
          <cell r="D1779">
            <v>55211</v>
          </cell>
        </row>
        <row r="1780">
          <cell r="A1780">
            <v>1206580</v>
          </cell>
          <cell r="B1780" t="str">
            <v>8630M FM</v>
          </cell>
          <cell r="C1780" t="str">
            <v>49"Q</v>
          </cell>
          <cell r="D1780">
            <v>58286</v>
          </cell>
        </row>
        <row r="1781">
          <cell r="A1781">
            <v>1206579</v>
          </cell>
          <cell r="B1781" t="str">
            <v>4140 FM</v>
          </cell>
          <cell r="C1781" t="str">
            <v>69"P</v>
          </cell>
          <cell r="D1781">
            <v>52479</v>
          </cell>
        </row>
        <row r="1782">
          <cell r="A1782">
            <v>1206578</v>
          </cell>
          <cell r="B1782" t="str">
            <v>F22MF</v>
          </cell>
          <cell r="C1782" t="str">
            <v>49"Q</v>
          </cell>
          <cell r="D1782">
            <v>59323</v>
          </cell>
        </row>
        <row r="1783">
          <cell r="A1783">
            <v>1206577</v>
          </cell>
          <cell r="B1783" t="str">
            <v>LF2</v>
          </cell>
          <cell r="C1783" t="str">
            <v>31"R</v>
          </cell>
          <cell r="D1783">
            <v>53890</v>
          </cell>
        </row>
        <row r="1784">
          <cell r="A1784">
            <v>1206576</v>
          </cell>
          <cell r="B1784">
            <v>1080</v>
          </cell>
          <cell r="C1784" t="str">
            <v>24"R</v>
          </cell>
          <cell r="D1784">
            <v>55461</v>
          </cell>
        </row>
        <row r="1785">
          <cell r="A1785">
            <v>1206575</v>
          </cell>
          <cell r="B1785" t="str">
            <v>LF6</v>
          </cell>
          <cell r="C1785" t="str">
            <v>31"R</v>
          </cell>
          <cell r="D1785">
            <v>53716</v>
          </cell>
        </row>
        <row r="1786">
          <cell r="A1786">
            <v>1206574</v>
          </cell>
          <cell r="B1786" t="str">
            <v>EN355B</v>
          </cell>
          <cell r="C1786" t="str">
            <v>20"R</v>
          </cell>
          <cell r="D1786">
            <v>57846</v>
          </cell>
        </row>
        <row r="1787">
          <cell r="A1787">
            <v>1206573</v>
          </cell>
          <cell r="B1787">
            <v>4340</v>
          </cell>
          <cell r="C1787" t="str">
            <v>49"Q</v>
          </cell>
          <cell r="D1787">
            <v>56723</v>
          </cell>
        </row>
        <row r="1788">
          <cell r="A1788">
            <v>1206572</v>
          </cell>
          <cell r="B1788" t="str">
            <v>8620H</v>
          </cell>
          <cell r="C1788" t="str">
            <v>16"R</v>
          </cell>
          <cell r="D1788">
            <v>54200</v>
          </cell>
        </row>
        <row r="1789">
          <cell r="A1789">
            <v>1206571</v>
          </cell>
          <cell r="B1789" t="str">
            <v>8630M FM</v>
          </cell>
          <cell r="C1789" t="str">
            <v>49"Q</v>
          </cell>
          <cell r="D1789">
            <v>57975</v>
          </cell>
        </row>
        <row r="1790">
          <cell r="A1790">
            <v>1206570</v>
          </cell>
          <cell r="B1790">
            <v>4340</v>
          </cell>
          <cell r="C1790" t="str">
            <v>24"R</v>
          </cell>
          <cell r="D1790">
            <v>55172</v>
          </cell>
        </row>
        <row r="1791">
          <cell r="A1791">
            <v>1206569</v>
          </cell>
          <cell r="B1791" t="str">
            <v>4330M VAR (AMS 6411)</v>
          </cell>
          <cell r="C1791" t="str">
            <v>20"R</v>
          </cell>
          <cell r="D1791">
            <v>58118</v>
          </cell>
        </row>
        <row r="1792">
          <cell r="A1792">
            <v>1206568</v>
          </cell>
          <cell r="B1792" t="str">
            <v>304L</v>
          </cell>
          <cell r="C1792" t="str">
            <v>24"Q</v>
          </cell>
          <cell r="D1792">
            <v>48438</v>
          </cell>
        </row>
        <row r="1793">
          <cell r="A1793">
            <v>1206567</v>
          </cell>
          <cell r="B1793" t="str">
            <v>304L</v>
          </cell>
          <cell r="C1793" t="str">
            <v>49"Q</v>
          </cell>
          <cell r="D1793">
            <v>52500</v>
          </cell>
        </row>
        <row r="1794">
          <cell r="A1794">
            <v>1206566</v>
          </cell>
          <cell r="B1794" t="str">
            <v>304L</v>
          </cell>
          <cell r="C1794" t="str">
            <v>16"R</v>
          </cell>
          <cell r="D1794">
            <v>46436</v>
          </cell>
        </row>
        <row r="1795">
          <cell r="A1795">
            <v>1206565</v>
          </cell>
          <cell r="B1795" t="str">
            <v>17-4 PH SQA</v>
          </cell>
          <cell r="C1795" t="str">
            <v>63"P</v>
          </cell>
          <cell r="D1795">
            <v>54923</v>
          </cell>
        </row>
        <row r="1796">
          <cell r="A1796">
            <v>1206564</v>
          </cell>
          <cell r="B1796" t="str">
            <v>H13 FM</v>
          </cell>
          <cell r="C1796" t="str">
            <v>49"Q</v>
          </cell>
          <cell r="D1796">
            <v>49415</v>
          </cell>
        </row>
        <row r="1797">
          <cell r="A1797">
            <v>1206563</v>
          </cell>
          <cell r="B1797" t="str">
            <v>H13 FM</v>
          </cell>
          <cell r="C1797" t="str">
            <v>69"P</v>
          </cell>
          <cell r="D1797">
            <v>53529</v>
          </cell>
        </row>
        <row r="1798">
          <cell r="A1798">
            <v>1206562</v>
          </cell>
          <cell r="B1798" t="str">
            <v>EN355B</v>
          </cell>
          <cell r="C1798" t="str">
            <v>31"R</v>
          </cell>
          <cell r="D1798">
            <v>53879</v>
          </cell>
        </row>
        <row r="1799">
          <cell r="A1799">
            <v>1206561</v>
          </cell>
          <cell r="B1799" t="str">
            <v>EN355B</v>
          </cell>
          <cell r="C1799" t="str">
            <v>39"R</v>
          </cell>
          <cell r="D1799">
            <v>51174</v>
          </cell>
        </row>
        <row r="1800">
          <cell r="A1800">
            <v>1206560</v>
          </cell>
          <cell r="B1800" t="str">
            <v>105 (CE 0.42)</v>
          </cell>
          <cell r="C1800" t="str">
            <v>39"R</v>
          </cell>
          <cell r="D1800">
            <v>50760</v>
          </cell>
        </row>
        <row r="1801">
          <cell r="A1801">
            <v>1206559</v>
          </cell>
          <cell r="B1801" t="str">
            <v>EN355B</v>
          </cell>
          <cell r="C1801" t="str">
            <v>31"R</v>
          </cell>
          <cell r="D1801">
            <v>54308</v>
          </cell>
        </row>
        <row r="1802">
          <cell r="A1802">
            <v>1206558</v>
          </cell>
          <cell r="B1802" t="str">
            <v>EN355B</v>
          </cell>
          <cell r="C1802" t="str">
            <v>24"R</v>
          </cell>
          <cell r="D1802">
            <v>56037</v>
          </cell>
        </row>
        <row r="1803">
          <cell r="A1803">
            <v>1206557</v>
          </cell>
          <cell r="B1803" t="str">
            <v>EN355B</v>
          </cell>
          <cell r="C1803" t="str">
            <v>24"R</v>
          </cell>
          <cell r="D1803">
            <v>56279</v>
          </cell>
        </row>
        <row r="1804">
          <cell r="A1804">
            <v>1206556</v>
          </cell>
          <cell r="B1804">
            <v>4130</v>
          </cell>
          <cell r="C1804" t="str">
            <v>31"R</v>
          </cell>
          <cell r="D1804">
            <v>55454</v>
          </cell>
        </row>
        <row r="1805">
          <cell r="A1805">
            <v>1206555</v>
          </cell>
          <cell r="B1805">
            <v>4130</v>
          </cell>
          <cell r="C1805" t="str">
            <v>52"P</v>
          </cell>
          <cell r="D1805">
            <v>56219</v>
          </cell>
        </row>
        <row r="1806">
          <cell r="A1806">
            <v>1206554</v>
          </cell>
          <cell r="B1806" t="str">
            <v>F22MF</v>
          </cell>
          <cell r="C1806" t="str">
            <v>49"Q</v>
          </cell>
          <cell r="D1806">
            <v>60194</v>
          </cell>
        </row>
        <row r="1807">
          <cell r="A1807">
            <v>1206553</v>
          </cell>
          <cell r="B1807" t="str">
            <v>F22 EH</v>
          </cell>
          <cell r="C1807" t="str">
            <v>49"Q</v>
          </cell>
          <cell r="D1807">
            <v>58917</v>
          </cell>
        </row>
        <row r="1808">
          <cell r="A1808">
            <v>1206552</v>
          </cell>
          <cell r="B1808" t="str">
            <v>8630M4</v>
          </cell>
          <cell r="C1808" t="str">
            <v>63"P</v>
          </cell>
          <cell r="D1808">
            <v>49815</v>
          </cell>
        </row>
        <row r="1809">
          <cell r="A1809">
            <v>1206551</v>
          </cell>
          <cell r="B1809" t="str">
            <v>4330 MODIFIED PS</v>
          </cell>
          <cell r="C1809" t="str">
            <v>69"P</v>
          </cell>
          <cell r="D1809">
            <v>55801</v>
          </cell>
        </row>
        <row r="1810">
          <cell r="A1810">
            <v>1206550</v>
          </cell>
          <cell r="B1810" t="str">
            <v>4330 MODIFIED PS</v>
          </cell>
          <cell r="C1810" t="str">
            <v>69"P</v>
          </cell>
          <cell r="D1810">
            <v>55902</v>
          </cell>
        </row>
        <row r="1811">
          <cell r="A1811">
            <v>1206549</v>
          </cell>
          <cell r="B1811">
            <v>4340</v>
          </cell>
          <cell r="C1811" t="str">
            <v>13"R</v>
          </cell>
          <cell r="D1811">
            <v>55627</v>
          </cell>
        </row>
        <row r="1812">
          <cell r="A1812">
            <v>1206548</v>
          </cell>
          <cell r="B1812" t="str">
            <v>F22 SFC1-2</v>
          </cell>
          <cell r="C1812" t="str">
            <v>13"R</v>
          </cell>
          <cell r="D1812">
            <v>53274</v>
          </cell>
        </row>
        <row r="1813">
          <cell r="A1813">
            <v>1206547</v>
          </cell>
          <cell r="B1813" t="str">
            <v>F22 SFC1-2</v>
          </cell>
          <cell r="C1813" t="str">
            <v>69"P</v>
          </cell>
          <cell r="D1813">
            <v>55195</v>
          </cell>
        </row>
        <row r="1814">
          <cell r="A1814">
            <v>1206546</v>
          </cell>
          <cell r="B1814" t="str">
            <v>1E0621</v>
          </cell>
          <cell r="C1814" t="str">
            <v>16"R</v>
          </cell>
          <cell r="D1814">
            <v>53051</v>
          </cell>
        </row>
        <row r="1815">
          <cell r="A1815">
            <v>1206545</v>
          </cell>
          <cell r="B1815" t="str">
            <v>A105</v>
          </cell>
          <cell r="C1815" t="str">
            <v>16"R</v>
          </cell>
          <cell r="D1815">
            <v>53956</v>
          </cell>
        </row>
        <row r="1816">
          <cell r="A1816">
            <v>1206544</v>
          </cell>
          <cell r="B1816" t="str">
            <v>A105</v>
          </cell>
          <cell r="C1816" t="str">
            <v>16"R</v>
          </cell>
          <cell r="D1816">
            <v>54271</v>
          </cell>
        </row>
        <row r="1817">
          <cell r="A1817">
            <v>1206543</v>
          </cell>
          <cell r="B1817" t="str">
            <v>EN355B</v>
          </cell>
          <cell r="C1817" t="str">
            <v>31"R</v>
          </cell>
          <cell r="D1817">
            <v>52879</v>
          </cell>
        </row>
        <row r="1818">
          <cell r="A1818">
            <v>1206542</v>
          </cell>
          <cell r="B1818">
            <v>4140</v>
          </cell>
          <cell r="C1818" t="str">
            <v>49"Q</v>
          </cell>
          <cell r="D1818">
            <v>59481</v>
          </cell>
        </row>
        <row r="1819">
          <cell r="A1819">
            <v>1206541</v>
          </cell>
          <cell r="B1819" t="str">
            <v>4330 MODIFIED PS</v>
          </cell>
          <cell r="C1819" t="str">
            <v>69"P</v>
          </cell>
          <cell r="D1819">
            <v>56787</v>
          </cell>
        </row>
        <row r="1820">
          <cell r="A1820">
            <v>1206540</v>
          </cell>
          <cell r="B1820" t="str">
            <v>4330 MODIFIED PS</v>
          </cell>
          <cell r="C1820" t="str">
            <v>69"P</v>
          </cell>
          <cell r="D1820">
            <v>57549</v>
          </cell>
        </row>
        <row r="1821">
          <cell r="A1821">
            <v>1206539</v>
          </cell>
          <cell r="B1821" t="str">
            <v>4330V</v>
          </cell>
          <cell r="C1821" t="str">
            <v>69"P</v>
          </cell>
          <cell r="D1821">
            <v>53527</v>
          </cell>
        </row>
        <row r="1822">
          <cell r="A1822">
            <v>1206538</v>
          </cell>
          <cell r="B1822">
            <v>4340</v>
          </cell>
          <cell r="C1822" t="str">
            <v>20"R</v>
          </cell>
          <cell r="D1822">
            <v>56474</v>
          </cell>
        </row>
        <row r="1823">
          <cell r="A1823">
            <v>1206537</v>
          </cell>
          <cell r="B1823" t="str">
            <v>17-4 PH SQA</v>
          </cell>
          <cell r="C1823" t="str">
            <v>63"P</v>
          </cell>
          <cell r="D1823">
            <v>52751</v>
          </cell>
        </row>
        <row r="1824">
          <cell r="A1824">
            <v>1206536</v>
          </cell>
          <cell r="B1824" t="str">
            <v>LF2</v>
          </cell>
          <cell r="C1824" t="str">
            <v>24"R</v>
          </cell>
          <cell r="D1824">
            <v>56653</v>
          </cell>
        </row>
        <row r="1825">
          <cell r="A1825">
            <v>1206535</v>
          </cell>
          <cell r="B1825" t="str">
            <v>A105</v>
          </cell>
          <cell r="C1825" t="str">
            <v>24"R</v>
          </cell>
          <cell r="D1825">
            <v>56044</v>
          </cell>
        </row>
        <row r="1826">
          <cell r="A1826">
            <v>1206534</v>
          </cell>
          <cell r="B1826" t="str">
            <v>EN355B</v>
          </cell>
          <cell r="C1826" t="str">
            <v>24"R</v>
          </cell>
          <cell r="D1826">
            <v>55519</v>
          </cell>
        </row>
        <row r="1827">
          <cell r="A1827">
            <v>1206533</v>
          </cell>
          <cell r="B1827" t="str">
            <v>105M2</v>
          </cell>
          <cell r="C1827" t="str">
            <v>39"R</v>
          </cell>
          <cell r="D1827">
            <v>50739</v>
          </cell>
        </row>
        <row r="1828">
          <cell r="A1828">
            <v>1206532</v>
          </cell>
          <cell r="B1828" t="str">
            <v>EN355B</v>
          </cell>
          <cell r="C1828" t="str">
            <v>39"R</v>
          </cell>
          <cell r="D1828">
            <v>51178</v>
          </cell>
        </row>
        <row r="1829">
          <cell r="A1829">
            <v>1206531</v>
          </cell>
          <cell r="B1829" t="str">
            <v>EN355B</v>
          </cell>
          <cell r="C1829" t="str">
            <v>31"R</v>
          </cell>
          <cell r="D1829">
            <v>53510</v>
          </cell>
        </row>
        <row r="1830">
          <cell r="A1830">
            <v>1206530</v>
          </cell>
          <cell r="B1830" t="str">
            <v>EN355B</v>
          </cell>
          <cell r="C1830" t="str">
            <v>31"R</v>
          </cell>
          <cell r="D1830">
            <v>53606</v>
          </cell>
        </row>
        <row r="1831">
          <cell r="A1831">
            <v>1206529</v>
          </cell>
          <cell r="B1831" t="str">
            <v>EN355B</v>
          </cell>
          <cell r="C1831" t="str">
            <v>24"R</v>
          </cell>
          <cell r="D1831">
            <v>55647</v>
          </cell>
        </row>
        <row r="1832">
          <cell r="A1832">
            <v>1206528</v>
          </cell>
          <cell r="B1832" t="str">
            <v>EN355B</v>
          </cell>
          <cell r="C1832" t="str">
            <v>24"R</v>
          </cell>
          <cell r="D1832">
            <v>55716</v>
          </cell>
        </row>
        <row r="1833">
          <cell r="A1833">
            <v>1206527</v>
          </cell>
          <cell r="B1833" t="str">
            <v>EN355B</v>
          </cell>
          <cell r="C1833" t="str">
            <v>31"R</v>
          </cell>
          <cell r="D1833">
            <v>53813</v>
          </cell>
        </row>
        <row r="1834">
          <cell r="A1834">
            <v>1206526</v>
          </cell>
          <cell r="B1834" t="str">
            <v>F22 SFC1-2</v>
          </cell>
          <cell r="C1834" t="str">
            <v>20"R</v>
          </cell>
          <cell r="D1834">
            <v>57369</v>
          </cell>
        </row>
        <row r="1835">
          <cell r="A1835">
            <v>1206525</v>
          </cell>
          <cell r="B1835" t="str">
            <v>F22 SFC1-2</v>
          </cell>
          <cell r="C1835" t="str">
            <v>16"R</v>
          </cell>
          <cell r="D1835">
            <v>57234</v>
          </cell>
        </row>
        <row r="1836">
          <cell r="A1836">
            <v>1206524</v>
          </cell>
          <cell r="B1836" t="str">
            <v>4150 P&amp;H</v>
          </cell>
          <cell r="C1836" t="str">
            <v>31"R</v>
          </cell>
          <cell r="D1836">
            <v>49712</v>
          </cell>
        </row>
        <row r="1837">
          <cell r="A1837">
            <v>1206523</v>
          </cell>
          <cell r="B1837" t="str">
            <v>LF2</v>
          </cell>
          <cell r="C1837" t="str">
            <v>16"R</v>
          </cell>
          <cell r="D1837">
            <v>58204</v>
          </cell>
        </row>
        <row r="1838">
          <cell r="A1838">
            <v>1206522</v>
          </cell>
          <cell r="B1838" t="str">
            <v>EN355B</v>
          </cell>
          <cell r="C1838" t="str">
            <v>24"R</v>
          </cell>
          <cell r="D1838">
            <v>57934</v>
          </cell>
        </row>
        <row r="1839">
          <cell r="A1839">
            <v>1206521</v>
          </cell>
          <cell r="B1839" t="str">
            <v>A584B</v>
          </cell>
          <cell r="C1839" t="str">
            <v>31"R</v>
          </cell>
          <cell r="D1839">
            <v>54862</v>
          </cell>
        </row>
        <row r="1840">
          <cell r="A1840">
            <v>1206520</v>
          </cell>
          <cell r="B1840" t="str">
            <v>A694/A350 FC</v>
          </cell>
          <cell r="C1840" t="str">
            <v>39"R</v>
          </cell>
          <cell r="D1840">
            <v>53117</v>
          </cell>
        </row>
        <row r="1841">
          <cell r="A1841">
            <v>1206519</v>
          </cell>
          <cell r="B1841">
            <v>4130</v>
          </cell>
          <cell r="C1841" t="str">
            <v>69"P</v>
          </cell>
          <cell r="D1841">
            <v>57086</v>
          </cell>
        </row>
        <row r="1842">
          <cell r="A1842">
            <v>1206518</v>
          </cell>
          <cell r="B1842" t="str">
            <v>410S</v>
          </cell>
          <cell r="C1842" t="str">
            <v>24"R</v>
          </cell>
          <cell r="D1842">
            <v>51171</v>
          </cell>
        </row>
        <row r="1843">
          <cell r="A1843">
            <v>1206517</v>
          </cell>
          <cell r="B1843" t="str">
            <v>410S</v>
          </cell>
          <cell r="C1843" t="str">
            <v>69"P</v>
          </cell>
          <cell r="D1843">
            <v>55282</v>
          </cell>
        </row>
        <row r="1844">
          <cell r="A1844">
            <v>1206516</v>
          </cell>
          <cell r="B1844" t="str">
            <v>410S FM</v>
          </cell>
          <cell r="C1844" t="str">
            <v>24"Q</v>
          </cell>
          <cell r="D1844">
            <v>54154</v>
          </cell>
        </row>
        <row r="1845">
          <cell r="A1845">
            <v>1206515</v>
          </cell>
          <cell r="B1845">
            <v>4130</v>
          </cell>
          <cell r="C1845" t="str">
            <v>52"P</v>
          </cell>
          <cell r="D1845">
            <v>54000</v>
          </cell>
        </row>
        <row r="1846">
          <cell r="A1846">
            <v>1206514</v>
          </cell>
          <cell r="B1846">
            <v>4130</v>
          </cell>
          <cell r="C1846" t="str">
            <v>49"Q</v>
          </cell>
          <cell r="D1846">
            <v>59264</v>
          </cell>
        </row>
        <row r="1847">
          <cell r="A1847">
            <v>1206513</v>
          </cell>
          <cell r="B1847">
            <v>1045</v>
          </cell>
          <cell r="C1847" t="str">
            <v>49"Q</v>
          </cell>
          <cell r="D1847">
            <v>58736</v>
          </cell>
        </row>
        <row r="1848">
          <cell r="A1848">
            <v>1206512</v>
          </cell>
          <cell r="B1848" t="str">
            <v>105M2</v>
          </cell>
          <cell r="C1848" t="str">
            <v>39"R</v>
          </cell>
          <cell r="D1848">
            <v>51597</v>
          </cell>
        </row>
        <row r="1849">
          <cell r="A1849">
            <v>1206511</v>
          </cell>
          <cell r="B1849" t="str">
            <v>105M2</v>
          </cell>
          <cell r="C1849" t="str">
            <v>39"R</v>
          </cell>
          <cell r="D1849">
            <v>51727</v>
          </cell>
        </row>
        <row r="1850">
          <cell r="A1850">
            <v>1206510</v>
          </cell>
          <cell r="B1850" t="str">
            <v>EN355B</v>
          </cell>
          <cell r="C1850" t="str">
            <v>31"R</v>
          </cell>
          <cell r="D1850">
            <v>53745</v>
          </cell>
        </row>
        <row r="1851">
          <cell r="A1851">
            <v>1206509</v>
          </cell>
          <cell r="B1851" t="str">
            <v>EN355B</v>
          </cell>
          <cell r="C1851" t="str">
            <v>24"R</v>
          </cell>
          <cell r="D1851">
            <v>56811</v>
          </cell>
        </row>
        <row r="1852">
          <cell r="A1852">
            <v>1206508</v>
          </cell>
          <cell r="B1852">
            <v>4140</v>
          </cell>
          <cell r="C1852" t="str">
            <v>31"R</v>
          </cell>
          <cell r="D1852">
            <v>54215</v>
          </cell>
        </row>
        <row r="1853">
          <cell r="A1853">
            <v>1206507</v>
          </cell>
          <cell r="B1853">
            <v>4140</v>
          </cell>
          <cell r="C1853" t="str">
            <v>31"R</v>
          </cell>
          <cell r="D1853">
            <v>54294</v>
          </cell>
        </row>
        <row r="1854">
          <cell r="A1854">
            <v>1206506</v>
          </cell>
          <cell r="B1854" t="str">
            <v>EN355B</v>
          </cell>
          <cell r="C1854" t="str">
            <v>24"R</v>
          </cell>
          <cell r="D1854">
            <v>56061</v>
          </cell>
        </row>
        <row r="1855">
          <cell r="A1855">
            <v>1206505</v>
          </cell>
          <cell r="B1855" t="str">
            <v>EN355B</v>
          </cell>
          <cell r="C1855" t="str">
            <v>20"R</v>
          </cell>
          <cell r="D1855">
            <v>58852</v>
          </cell>
        </row>
        <row r="1856">
          <cell r="A1856">
            <v>1206504</v>
          </cell>
          <cell r="B1856" t="str">
            <v>EN355B</v>
          </cell>
          <cell r="C1856" t="str">
            <v>39"R</v>
          </cell>
          <cell r="D1856">
            <v>53574</v>
          </cell>
        </row>
        <row r="1857">
          <cell r="A1857">
            <v>1206503</v>
          </cell>
          <cell r="B1857" t="str">
            <v>8630M FM</v>
          </cell>
          <cell r="C1857" t="str">
            <v>49"Q</v>
          </cell>
          <cell r="D1857">
            <v>59310</v>
          </cell>
        </row>
        <row r="1858">
          <cell r="A1858">
            <v>1206502</v>
          </cell>
          <cell r="B1858" t="str">
            <v>8620 FM</v>
          </cell>
          <cell r="C1858" t="str">
            <v>49"Q</v>
          </cell>
          <cell r="D1858">
            <v>59559</v>
          </cell>
        </row>
        <row r="1859">
          <cell r="A1859">
            <v>1206501</v>
          </cell>
          <cell r="B1859" t="str">
            <v>4330 MODIFIED PS</v>
          </cell>
          <cell r="C1859" t="str">
            <v>69"P</v>
          </cell>
          <cell r="D1859">
            <v>54574</v>
          </cell>
        </row>
        <row r="1860">
          <cell r="A1860">
            <v>1206500</v>
          </cell>
          <cell r="B1860" t="str">
            <v>A105</v>
          </cell>
          <cell r="C1860" t="str">
            <v>31"R</v>
          </cell>
          <cell r="D1860">
            <v>54876</v>
          </cell>
        </row>
        <row r="1861">
          <cell r="A1861">
            <v>1206499</v>
          </cell>
          <cell r="B1861" t="str">
            <v>A105</v>
          </cell>
          <cell r="C1861" t="str">
            <v>31"R</v>
          </cell>
          <cell r="D1861">
            <v>54602</v>
          </cell>
        </row>
        <row r="1862">
          <cell r="A1862">
            <v>1206498</v>
          </cell>
          <cell r="B1862">
            <v>4340</v>
          </cell>
          <cell r="C1862" t="str">
            <v>69"P</v>
          </cell>
          <cell r="D1862">
            <v>58127</v>
          </cell>
        </row>
        <row r="1863">
          <cell r="A1863">
            <v>1206497</v>
          </cell>
          <cell r="B1863" t="str">
            <v>A105</v>
          </cell>
          <cell r="C1863" t="str">
            <v>16"R</v>
          </cell>
          <cell r="D1863">
            <v>55103</v>
          </cell>
        </row>
        <row r="1864">
          <cell r="A1864">
            <v>1206496</v>
          </cell>
          <cell r="B1864" t="str">
            <v>105 (CE 0.42)</v>
          </cell>
          <cell r="C1864" t="str">
            <v>16"R</v>
          </cell>
          <cell r="D1864">
            <v>55135</v>
          </cell>
        </row>
        <row r="1865">
          <cell r="A1865">
            <v>1206495</v>
          </cell>
          <cell r="B1865" t="str">
            <v>EN355B</v>
          </cell>
          <cell r="C1865" t="str">
            <v>31"R</v>
          </cell>
          <cell r="D1865">
            <v>54982</v>
          </cell>
        </row>
        <row r="1866">
          <cell r="A1866">
            <v>1206494</v>
          </cell>
          <cell r="B1866" t="str">
            <v>EN355B</v>
          </cell>
          <cell r="C1866" t="str">
            <v>31"R</v>
          </cell>
          <cell r="D1866">
            <v>55380</v>
          </cell>
        </row>
        <row r="1867">
          <cell r="A1867">
            <v>1206493</v>
          </cell>
          <cell r="B1867" t="str">
            <v>EN355B</v>
          </cell>
          <cell r="C1867" t="str">
            <v>20"R</v>
          </cell>
          <cell r="D1867">
            <v>58748</v>
          </cell>
        </row>
        <row r="1868">
          <cell r="A1868">
            <v>1206492</v>
          </cell>
          <cell r="B1868" t="str">
            <v>EN355B</v>
          </cell>
          <cell r="C1868" t="str">
            <v>20"R</v>
          </cell>
          <cell r="D1868">
            <v>59038</v>
          </cell>
        </row>
        <row r="1869">
          <cell r="A1869">
            <v>1206491</v>
          </cell>
          <cell r="B1869" t="str">
            <v>EN355B</v>
          </cell>
          <cell r="C1869" t="str">
            <v>24"R</v>
          </cell>
          <cell r="D1869">
            <v>56744</v>
          </cell>
        </row>
        <row r="1870">
          <cell r="A1870">
            <v>1206490</v>
          </cell>
          <cell r="B1870" t="str">
            <v>EN355B</v>
          </cell>
          <cell r="C1870" t="str">
            <v>31"R</v>
          </cell>
          <cell r="D1870">
            <v>55581</v>
          </cell>
        </row>
        <row r="1871">
          <cell r="A1871">
            <v>1206489</v>
          </cell>
          <cell r="B1871" t="str">
            <v>EN355B</v>
          </cell>
          <cell r="C1871" t="str">
            <v>31"R</v>
          </cell>
          <cell r="D1871">
            <v>55282</v>
          </cell>
        </row>
        <row r="1872">
          <cell r="A1872">
            <v>1206488</v>
          </cell>
          <cell r="B1872" t="str">
            <v>EN355B</v>
          </cell>
          <cell r="C1872" t="str">
            <v>20"R</v>
          </cell>
          <cell r="D1872">
            <v>59214</v>
          </cell>
        </row>
        <row r="1873">
          <cell r="A1873">
            <v>1206487</v>
          </cell>
          <cell r="B1873" t="str">
            <v>EN355B</v>
          </cell>
          <cell r="C1873" t="str">
            <v>24"R</v>
          </cell>
          <cell r="D1873">
            <v>56597</v>
          </cell>
        </row>
        <row r="1874">
          <cell r="A1874">
            <v>1206486</v>
          </cell>
          <cell r="B1874" t="str">
            <v>A105</v>
          </cell>
          <cell r="C1874" t="str">
            <v>20"R</v>
          </cell>
          <cell r="D1874">
            <v>59790</v>
          </cell>
        </row>
        <row r="1875">
          <cell r="A1875">
            <v>1206485</v>
          </cell>
          <cell r="B1875" t="str">
            <v>A105</v>
          </cell>
          <cell r="C1875" t="str">
            <v>49"Q</v>
          </cell>
          <cell r="D1875">
            <v>59828</v>
          </cell>
        </row>
        <row r="1876">
          <cell r="A1876">
            <v>1206484</v>
          </cell>
          <cell r="B1876" t="str">
            <v>A105</v>
          </cell>
          <cell r="C1876" t="str">
            <v>31"R</v>
          </cell>
          <cell r="D1876">
            <v>55035</v>
          </cell>
        </row>
        <row r="1877">
          <cell r="A1877">
            <v>1206483</v>
          </cell>
          <cell r="B1877" t="str">
            <v>EN355B</v>
          </cell>
          <cell r="C1877" t="str">
            <v>24"R</v>
          </cell>
          <cell r="D1877">
            <v>57324</v>
          </cell>
        </row>
        <row r="1878">
          <cell r="A1878">
            <v>1206482</v>
          </cell>
          <cell r="B1878" t="str">
            <v>EN355B</v>
          </cell>
          <cell r="C1878" t="str">
            <v>24"R</v>
          </cell>
          <cell r="D1878">
            <v>51737</v>
          </cell>
        </row>
        <row r="1879">
          <cell r="A1879">
            <v>1206481</v>
          </cell>
          <cell r="B1879">
            <v>4130</v>
          </cell>
          <cell r="C1879" t="str">
            <v>49"Q</v>
          </cell>
          <cell r="D1879">
            <v>59458</v>
          </cell>
        </row>
        <row r="1880">
          <cell r="A1880">
            <v>1206480</v>
          </cell>
          <cell r="B1880">
            <v>4130</v>
          </cell>
          <cell r="C1880" t="str">
            <v>31"R</v>
          </cell>
          <cell r="D1880">
            <v>55511</v>
          </cell>
        </row>
        <row r="1881">
          <cell r="A1881">
            <v>1206479</v>
          </cell>
          <cell r="B1881" t="str">
            <v>8630M</v>
          </cell>
          <cell r="C1881" t="str">
            <v>31"R</v>
          </cell>
          <cell r="D1881">
            <v>56136</v>
          </cell>
        </row>
        <row r="1882">
          <cell r="A1882">
            <v>1206478</v>
          </cell>
          <cell r="B1882" t="str">
            <v>4340M VAR (AMS 6417)</v>
          </cell>
          <cell r="C1882" t="str">
            <v>20"R</v>
          </cell>
          <cell r="D1882">
            <v>59511</v>
          </cell>
        </row>
        <row r="1883">
          <cell r="A1883">
            <v>1206477</v>
          </cell>
          <cell r="B1883" t="str">
            <v>4340M VAR (AMS 6417)</v>
          </cell>
          <cell r="C1883" t="str">
            <v>20"R</v>
          </cell>
          <cell r="D1883">
            <v>58828</v>
          </cell>
        </row>
        <row r="1884">
          <cell r="A1884">
            <v>1206476</v>
          </cell>
          <cell r="B1884" t="str">
            <v>4330 MODIFIED PS</v>
          </cell>
          <cell r="C1884" t="str">
            <v>69"P</v>
          </cell>
          <cell r="D1884">
            <v>59290</v>
          </cell>
        </row>
        <row r="1885">
          <cell r="A1885">
            <v>1206475</v>
          </cell>
          <cell r="B1885" t="str">
            <v>4330 MODIFIED PS</v>
          </cell>
          <cell r="C1885" t="str">
            <v>69"P</v>
          </cell>
          <cell r="D1885">
            <v>57179</v>
          </cell>
        </row>
        <row r="1886">
          <cell r="A1886">
            <v>1206474</v>
          </cell>
          <cell r="B1886">
            <v>4340</v>
          </cell>
          <cell r="C1886" t="str">
            <v>31"R</v>
          </cell>
          <cell r="D1886">
            <v>53703</v>
          </cell>
        </row>
        <row r="1887">
          <cell r="A1887">
            <v>1206473</v>
          </cell>
          <cell r="B1887" t="str">
            <v>316L GALPERTI</v>
          </cell>
          <cell r="C1887" t="str">
            <v>24"Q</v>
          </cell>
          <cell r="D1887">
            <v>56945</v>
          </cell>
        </row>
        <row r="1888">
          <cell r="A1888">
            <v>1206472</v>
          </cell>
          <cell r="B1888" t="str">
            <v>316L</v>
          </cell>
          <cell r="C1888" t="str">
            <v>49"Q</v>
          </cell>
          <cell r="D1888">
            <v>52702</v>
          </cell>
        </row>
        <row r="1889">
          <cell r="A1889">
            <v>1206471</v>
          </cell>
          <cell r="B1889" t="str">
            <v>304L GALPERTI</v>
          </cell>
          <cell r="C1889" t="str">
            <v>49"Q</v>
          </cell>
          <cell r="D1889">
            <v>50008</v>
          </cell>
        </row>
        <row r="1890">
          <cell r="A1890">
            <v>1206470</v>
          </cell>
          <cell r="B1890">
            <v>321</v>
          </cell>
          <cell r="C1890" t="str">
            <v>24"Q</v>
          </cell>
          <cell r="D1890">
            <v>55801</v>
          </cell>
        </row>
        <row r="1891">
          <cell r="A1891">
            <v>1206469</v>
          </cell>
          <cell r="B1891" t="str">
            <v>17-4 PH SQA</v>
          </cell>
          <cell r="C1891" t="str">
            <v>63"P</v>
          </cell>
          <cell r="D1891">
            <v>52756</v>
          </cell>
        </row>
        <row r="1892">
          <cell r="A1892">
            <v>1206468</v>
          </cell>
          <cell r="B1892" t="str">
            <v>EN355B</v>
          </cell>
          <cell r="C1892" t="str">
            <v>20"R</v>
          </cell>
          <cell r="D1892">
            <v>59189</v>
          </cell>
        </row>
        <row r="1893">
          <cell r="A1893">
            <v>1206467</v>
          </cell>
          <cell r="B1893" t="str">
            <v>EN355B</v>
          </cell>
          <cell r="C1893" t="str">
            <v>24"R</v>
          </cell>
          <cell r="D1893">
            <v>56321</v>
          </cell>
        </row>
        <row r="1894">
          <cell r="A1894">
            <v>1206466</v>
          </cell>
          <cell r="B1894" t="str">
            <v>A105</v>
          </cell>
          <cell r="C1894" t="str">
            <v>24"R</v>
          </cell>
          <cell r="D1894">
            <v>58113</v>
          </cell>
        </row>
        <row r="1895">
          <cell r="A1895">
            <v>1206465</v>
          </cell>
          <cell r="B1895" t="str">
            <v>F22 FM</v>
          </cell>
          <cell r="C1895" t="str">
            <v>31"R</v>
          </cell>
          <cell r="D1895">
            <v>51071</v>
          </cell>
        </row>
        <row r="1896">
          <cell r="A1896">
            <v>1206464</v>
          </cell>
          <cell r="B1896" t="str">
            <v>F11M2</v>
          </cell>
          <cell r="C1896" t="str">
            <v>24"R</v>
          </cell>
          <cell r="D1896">
            <v>56048</v>
          </cell>
        </row>
        <row r="1897">
          <cell r="A1897">
            <v>1206463</v>
          </cell>
          <cell r="B1897" t="str">
            <v>F11M2</v>
          </cell>
          <cell r="C1897" t="str">
            <v>31"R</v>
          </cell>
          <cell r="D1897">
            <v>54067</v>
          </cell>
        </row>
        <row r="1898">
          <cell r="A1898">
            <v>1206462</v>
          </cell>
          <cell r="B1898" t="str">
            <v>4120M</v>
          </cell>
          <cell r="C1898" t="str">
            <v>20"R</v>
          </cell>
          <cell r="D1898">
            <v>59587</v>
          </cell>
        </row>
        <row r="1899">
          <cell r="A1899">
            <v>1206461</v>
          </cell>
          <cell r="B1899" t="str">
            <v>EN355B</v>
          </cell>
          <cell r="C1899" t="str">
            <v>31"R</v>
          </cell>
          <cell r="D1899">
            <v>54541</v>
          </cell>
        </row>
        <row r="1900">
          <cell r="A1900">
            <v>1206460</v>
          </cell>
          <cell r="B1900" t="str">
            <v>8630M</v>
          </cell>
          <cell r="C1900" t="str">
            <v>49"Q</v>
          </cell>
          <cell r="D1900">
            <v>57967</v>
          </cell>
        </row>
        <row r="1901">
          <cell r="A1901">
            <v>1206459</v>
          </cell>
          <cell r="B1901" t="str">
            <v>8630M4</v>
          </cell>
          <cell r="C1901" t="str">
            <v>63"P</v>
          </cell>
          <cell r="D1901">
            <v>49825</v>
          </cell>
        </row>
        <row r="1902">
          <cell r="A1902">
            <v>1206458</v>
          </cell>
          <cell r="B1902" t="str">
            <v>4330V</v>
          </cell>
          <cell r="C1902" t="str">
            <v>69"P</v>
          </cell>
          <cell r="D1902">
            <v>56207</v>
          </cell>
        </row>
        <row r="1903">
          <cell r="A1903">
            <v>1206457</v>
          </cell>
          <cell r="B1903" t="str">
            <v>4330 MODIFIED PS</v>
          </cell>
          <cell r="C1903" t="str">
            <v>69"P</v>
          </cell>
          <cell r="D1903">
            <v>56022</v>
          </cell>
        </row>
        <row r="1904">
          <cell r="A1904">
            <v>1206456</v>
          </cell>
          <cell r="B1904" t="str">
            <v>EN355B</v>
          </cell>
          <cell r="C1904" t="str">
            <v>20"R</v>
          </cell>
          <cell r="D1904">
            <v>58819</v>
          </cell>
        </row>
        <row r="1905">
          <cell r="A1905">
            <v>1206455</v>
          </cell>
          <cell r="B1905" t="str">
            <v>EN355B</v>
          </cell>
          <cell r="C1905" t="str">
            <v>24"R</v>
          </cell>
          <cell r="D1905">
            <v>58860</v>
          </cell>
        </row>
        <row r="1906">
          <cell r="A1906">
            <v>1206454</v>
          </cell>
          <cell r="B1906" t="str">
            <v>EN355B</v>
          </cell>
          <cell r="C1906" t="str">
            <v>31"R</v>
          </cell>
          <cell r="D1906">
            <v>55059</v>
          </cell>
        </row>
        <row r="1907">
          <cell r="A1907">
            <v>1206453</v>
          </cell>
          <cell r="B1907" t="str">
            <v>EN355B</v>
          </cell>
          <cell r="C1907" t="str">
            <v>24"R</v>
          </cell>
          <cell r="D1907">
            <v>57101</v>
          </cell>
        </row>
        <row r="1908">
          <cell r="A1908">
            <v>1206452</v>
          </cell>
          <cell r="B1908" t="str">
            <v>EN355B</v>
          </cell>
          <cell r="C1908" t="str">
            <v>20"R</v>
          </cell>
          <cell r="D1908">
            <v>56830</v>
          </cell>
        </row>
        <row r="1909">
          <cell r="A1909">
            <v>1206451</v>
          </cell>
          <cell r="B1909" t="str">
            <v>4120M</v>
          </cell>
          <cell r="C1909" t="str">
            <v>31"R</v>
          </cell>
          <cell r="D1909">
            <v>50561</v>
          </cell>
        </row>
        <row r="1910">
          <cell r="A1910">
            <v>1206450</v>
          </cell>
          <cell r="B1910" t="str">
            <v>4130 FM</v>
          </cell>
          <cell r="C1910" t="str">
            <v>31"R</v>
          </cell>
          <cell r="D1910">
            <v>50566</v>
          </cell>
        </row>
        <row r="1911">
          <cell r="A1911">
            <v>1206449</v>
          </cell>
          <cell r="B1911">
            <v>4130</v>
          </cell>
          <cell r="C1911" t="str">
            <v>49"Q</v>
          </cell>
          <cell r="D1911">
            <v>59510</v>
          </cell>
        </row>
        <row r="1912">
          <cell r="A1912">
            <v>1206448</v>
          </cell>
          <cell r="B1912" t="str">
            <v>8630M4</v>
          </cell>
          <cell r="C1912" t="str">
            <v>63"P</v>
          </cell>
          <cell r="D1912">
            <v>50043</v>
          </cell>
        </row>
        <row r="1913">
          <cell r="A1913">
            <v>1206447</v>
          </cell>
          <cell r="B1913" t="str">
            <v>4340 FM</v>
          </cell>
          <cell r="C1913" t="str">
            <v>24"Q</v>
          </cell>
          <cell r="D1913">
            <v>53385</v>
          </cell>
        </row>
        <row r="1914">
          <cell r="A1914">
            <v>1206446</v>
          </cell>
          <cell r="B1914" t="str">
            <v>4340 FM</v>
          </cell>
          <cell r="C1914" t="str">
            <v>69"P</v>
          </cell>
          <cell r="D1914">
            <v>56571</v>
          </cell>
        </row>
        <row r="1915">
          <cell r="A1915">
            <v>1206445</v>
          </cell>
          <cell r="B1915" t="str">
            <v>LF2</v>
          </cell>
          <cell r="C1915" t="str">
            <v>49"Q</v>
          </cell>
          <cell r="D1915">
            <v>59991</v>
          </cell>
        </row>
        <row r="1916">
          <cell r="A1916">
            <v>1206444</v>
          </cell>
          <cell r="B1916" t="str">
            <v>LF6</v>
          </cell>
          <cell r="C1916" t="str">
            <v>69"P</v>
          </cell>
          <cell r="D1916">
            <v>56654</v>
          </cell>
        </row>
        <row r="1917">
          <cell r="A1917">
            <v>1206443</v>
          </cell>
          <cell r="B1917" t="str">
            <v>105M2</v>
          </cell>
          <cell r="C1917" t="str">
            <v>52"P</v>
          </cell>
          <cell r="D1917">
            <v>53961</v>
          </cell>
        </row>
        <row r="1918">
          <cell r="A1918">
            <v>1206442</v>
          </cell>
          <cell r="B1918" t="str">
            <v>EN355B</v>
          </cell>
          <cell r="C1918" t="str">
            <v>24"R</v>
          </cell>
          <cell r="D1918">
            <v>56741</v>
          </cell>
        </row>
        <row r="1919">
          <cell r="A1919">
            <v>1206441</v>
          </cell>
          <cell r="B1919" t="str">
            <v>EN355B</v>
          </cell>
          <cell r="C1919" t="str">
            <v>31"R</v>
          </cell>
          <cell r="D1919">
            <v>54605</v>
          </cell>
        </row>
        <row r="1920">
          <cell r="A1920">
            <v>1206440</v>
          </cell>
          <cell r="B1920">
            <v>1035</v>
          </cell>
          <cell r="C1920" t="str">
            <v>20"R</v>
          </cell>
          <cell r="D1920">
            <v>58612</v>
          </cell>
        </row>
        <row r="1921">
          <cell r="A1921">
            <v>1206439</v>
          </cell>
          <cell r="B1921" t="str">
            <v>1040M</v>
          </cell>
          <cell r="C1921" t="str">
            <v>13"R</v>
          </cell>
          <cell r="D1921">
            <v>53549</v>
          </cell>
        </row>
        <row r="1922">
          <cell r="A1922">
            <v>1206438</v>
          </cell>
          <cell r="B1922">
            <v>1020</v>
          </cell>
          <cell r="C1922" t="str">
            <v>20"R</v>
          </cell>
          <cell r="D1922">
            <v>59046</v>
          </cell>
        </row>
        <row r="1923">
          <cell r="A1923">
            <v>1206437</v>
          </cell>
          <cell r="B1923" t="str">
            <v>EN355B</v>
          </cell>
          <cell r="C1923" t="str">
            <v>24"R</v>
          </cell>
          <cell r="D1923">
            <v>57358</v>
          </cell>
        </row>
        <row r="1924">
          <cell r="A1924">
            <v>1206436</v>
          </cell>
          <cell r="B1924" t="str">
            <v>EN355B</v>
          </cell>
          <cell r="C1924" t="str">
            <v>31"R</v>
          </cell>
          <cell r="D1924">
            <v>54934</v>
          </cell>
        </row>
        <row r="1925">
          <cell r="A1925">
            <v>1206435</v>
          </cell>
          <cell r="B1925" t="str">
            <v>EN355B</v>
          </cell>
          <cell r="C1925" t="str">
            <v>31"R</v>
          </cell>
          <cell r="D1925">
            <v>55850</v>
          </cell>
        </row>
        <row r="1926">
          <cell r="A1926">
            <v>1206434</v>
          </cell>
          <cell r="B1926" t="str">
            <v>EN355B</v>
          </cell>
          <cell r="C1926" t="str">
            <v>20"R</v>
          </cell>
          <cell r="D1926">
            <v>58458</v>
          </cell>
        </row>
        <row r="1927">
          <cell r="A1927">
            <v>1206433</v>
          </cell>
          <cell r="B1927" t="str">
            <v>EN355B</v>
          </cell>
          <cell r="C1927" t="str">
            <v>24"R</v>
          </cell>
          <cell r="D1927">
            <v>56311</v>
          </cell>
        </row>
        <row r="1928">
          <cell r="A1928">
            <v>1206432</v>
          </cell>
          <cell r="B1928" t="str">
            <v>EN355B</v>
          </cell>
          <cell r="C1928" t="str">
            <v>24"R</v>
          </cell>
          <cell r="D1928">
            <v>56314</v>
          </cell>
        </row>
        <row r="1929">
          <cell r="A1929">
            <v>1206431</v>
          </cell>
          <cell r="B1929">
            <v>4140</v>
          </cell>
          <cell r="C1929" t="str">
            <v>39"R</v>
          </cell>
          <cell r="D1929">
            <v>51866</v>
          </cell>
        </row>
        <row r="1930">
          <cell r="A1930">
            <v>1206430</v>
          </cell>
          <cell r="B1930">
            <v>4140</v>
          </cell>
          <cell r="C1930" t="str">
            <v>49"Q</v>
          </cell>
          <cell r="D1930">
            <v>59112</v>
          </cell>
        </row>
        <row r="1931">
          <cell r="A1931">
            <v>1206429</v>
          </cell>
          <cell r="B1931" t="str">
            <v>4130 FM</v>
          </cell>
          <cell r="C1931" t="str">
            <v>49"Q</v>
          </cell>
          <cell r="D1931">
            <v>59791</v>
          </cell>
        </row>
        <row r="1932">
          <cell r="A1932">
            <v>1206428</v>
          </cell>
          <cell r="B1932">
            <v>4140</v>
          </cell>
          <cell r="C1932" t="str">
            <v>13"R</v>
          </cell>
          <cell r="D1932">
            <v>56050</v>
          </cell>
        </row>
        <row r="1933">
          <cell r="A1933">
            <v>1206427</v>
          </cell>
          <cell r="B1933" t="str">
            <v>4130 TSP</v>
          </cell>
          <cell r="C1933" t="str">
            <v>16"R</v>
          </cell>
          <cell r="D1933">
            <v>58211</v>
          </cell>
        </row>
        <row r="1934">
          <cell r="A1934">
            <v>1206426</v>
          </cell>
          <cell r="B1934" t="str">
            <v>4130 FM</v>
          </cell>
          <cell r="C1934" t="str">
            <v>24"Q</v>
          </cell>
          <cell r="D1934">
            <v>55447</v>
          </cell>
        </row>
        <row r="1935">
          <cell r="A1935">
            <v>1206425</v>
          </cell>
          <cell r="B1935" t="str">
            <v>EN355B</v>
          </cell>
          <cell r="C1935" t="str">
            <v>31"R</v>
          </cell>
          <cell r="D1935">
            <v>54995</v>
          </cell>
        </row>
        <row r="1936">
          <cell r="A1936">
            <v>1206424</v>
          </cell>
          <cell r="B1936" t="str">
            <v>EN355B</v>
          </cell>
          <cell r="C1936" t="str">
            <v>31"R</v>
          </cell>
          <cell r="D1936">
            <v>54353</v>
          </cell>
        </row>
        <row r="1937">
          <cell r="A1937">
            <v>1206423</v>
          </cell>
          <cell r="B1937" t="str">
            <v>EN355B</v>
          </cell>
          <cell r="C1937" t="str">
            <v>31"R</v>
          </cell>
          <cell r="D1937">
            <v>54700</v>
          </cell>
        </row>
        <row r="1938">
          <cell r="A1938">
            <v>1206422</v>
          </cell>
          <cell r="B1938" t="str">
            <v>EN355B</v>
          </cell>
          <cell r="C1938" t="str">
            <v>24"R</v>
          </cell>
          <cell r="D1938">
            <v>56979</v>
          </cell>
        </row>
        <row r="1939">
          <cell r="A1939">
            <v>1206421</v>
          </cell>
          <cell r="B1939" t="str">
            <v>A350/LF6M TRINITY</v>
          </cell>
          <cell r="C1939" t="str">
            <v>24"R</v>
          </cell>
          <cell r="D1939">
            <v>56947</v>
          </cell>
        </row>
        <row r="1940">
          <cell r="A1940">
            <v>1206420</v>
          </cell>
          <cell r="B1940" t="str">
            <v>A105</v>
          </cell>
          <cell r="C1940" t="str">
            <v>20"R</v>
          </cell>
          <cell r="D1940">
            <v>58955</v>
          </cell>
        </row>
        <row r="1941">
          <cell r="A1941">
            <v>1206419</v>
          </cell>
          <cell r="B1941" t="str">
            <v>A105</v>
          </cell>
          <cell r="C1941" t="str">
            <v>63"P</v>
          </cell>
          <cell r="D1941">
            <v>50849</v>
          </cell>
        </row>
        <row r="1942">
          <cell r="A1942">
            <v>1206418</v>
          </cell>
          <cell r="B1942" t="str">
            <v>A105</v>
          </cell>
          <cell r="C1942" t="str">
            <v>49"Q</v>
          </cell>
          <cell r="D1942">
            <v>58932</v>
          </cell>
        </row>
        <row r="1943">
          <cell r="A1943">
            <v>1206417</v>
          </cell>
          <cell r="B1943" t="str">
            <v>A105</v>
          </cell>
          <cell r="C1943" t="str">
            <v>49"Q</v>
          </cell>
          <cell r="D1943">
            <v>59525</v>
          </cell>
        </row>
        <row r="1944">
          <cell r="A1944">
            <v>1206416</v>
          </cell>
          <cell r="B1944" t="str">
            <v>EN355B</v>
          </cell>
          <cell r="C1944" t="str">
            <v>31"R</v>
          </cell>
          <cell r="D1944">
            <v>55386</v>
          </cell>
        </row>
        <row r="1945">
          <cell r="A1945">
            <v>1206415</v>
          </cell>
          <cell r="B1945" t="str">
            <v>4145 FM</v>
          </cell>
          <cell r="C1945" t="str">
            <v>31"R</v>
          </cell>
          <cell r="D1945">
            <v>49279</v>
          </cell>
        </row>
        <row r="1946">
          <cell r="A1946">
            <v>1206414</v>
          </cell>
          <cell r="B1946" t="str">
            <v>4145 FM</v>
          </cell>
          <cell r="C1946" t="str">
            <v>31"R</v>
          </cell>
          <cell r="D1946">
            <v>48896</v>
          </cell>
        </row>
        <row r="1947">
          <cell r="A1947">
            <v>1206413</v>
          </cell>
          <cell r="B1947" t="str">
            <v>4130 FM</v>
          </cell>
          <cell r="C1947" t="str">
            <v>24"Q</v>
          </cell>
          <cell r="D1947">
            <v>54215</v>
          </cell>
        </row>
        <row r="1948">
          <cell r="A1948">
            <v>1206412</v>
          </cell>
          <cell r="B1948">
            <v>4130</v>
          </cell>
          <cell r="C1948" t="str">
            <v>49"Q</v>
          </cell>
          <cell r="D1948">
            <v>60323</v>
          </cell>
        </row>
        <row r="1949">
          <cell r="A1949">
            <v>1206411</v>
          </cell>
          <cell r="B1949">
            <v>4130</v>
          </cell>
          <cell r="C1949" t="str">
            <v>16"R</v>
          </cell>
          <cell r="D1949">
            <v>55464</v>
          </cell>
        </row>
        <row r="1950">
          <cell r="A1950">
            <v>1206410</v>
          </cell>
          <cell r="B1950">
            <v>4130</v>
          </cell>
          <cell r="C1950" t="str">
            <v>69"P</v>
          </cell>
          <cell r="D1950">
            <v>54369</v>
          </cell>
        </row>
        <row r="1951">
          <cell r="A1951">
            <v>1206409</v>
          </cell>
          <cell r="B1951" t="str">
            <v>105M2</v>
          </cell>
          <cell r="C1951" t="str">
            <v>69"P</v>
          </cell>
          <cell r="D1951">
            <v>54768</v>
          </cell>
        </row>
        <row r="1952">
          <cell r="A1952">
            <v>1206408</v>
          </cell>
          <cell r="B1952" t="str">
            <v>A105</v>
          </cell>
          <cell r="C1952" t="str">
            <v>13"R</v>
          </cell>
          <cell r="D1952">
            <v>56959</v>
          </cell>
        </row>
        <row r="1953">
          <cell r="A1953">
            <v>1206407</v>
          </cell>
          <cell r="B1953" t="str">
            <v>A105</v>
          </cell>
          <cell r="C1953" t="str">
            <v>13"R</v>
          </cell>
          <cell r="D1953">
            <v>57171</v>
          </cell>
        </row>
        <row r="1954">
          <cell r="A1954">
            <v>1196406</v>
          </cell>
          <cell r="B1954" t="str">
            <v>8630M FM</v>
          </cell>
          <cell r="C1954" t="str">
            <v>24"Q</v>
          </cell>
          <cell r="D1954">
            <v>53809</v>
          </cell>
        </row>
        <row r="1955">
          <cell r="A1955">
            <v>1196405</v>
          </cell>
          <cell r="B1955" t="str">
            <v>F11M2</v>
          </cell>
          <cell r="C1955" t="str">
            <v>49"Q</v>
          </cell>
          <cell r="D1955">
            <v>58672</v>
          </cell>
        </row>
        <row r="1956">
          <cell r="A1956">
            <v>1196404</v>
          </cell>
          <cell r="B1956" t="str">
            <v>EN355B</v>
          </cell>
          <cell r="C1956" t="str">
            <v>31"R</v>
          </cell>
          <cell r="D1956">
            <v>54469</v>
          </cell>
        </row>
        <row r="1957">
          <cell r="A1957">
            <v>1196403</v>
          </cell>
          <cell r="B1957" t="str">
            <v>EN355B</v>
          </cell>
          <cell r="C1957" t="str">
            <v>31"R</v>
          </cell>
          <cell r="D1957">
            <v>54441</v>
          </cell>
        </row>
        <row r="1958">
          <cell r="A1958">
            <v>1196402</v>
          </cell>
          <cell r="B1958" t="str">
            <v>EN355B</v>
          </cell>
          <cell r="C1958" t="str">
            <v>31"R</v>
          </cell>
          <cell r="D1958">
            <v>54186</v>
          </cell>
        </row>
        <row r="1959">
          <cell r="A1959">
            <v>1196401</v>
          </cell>
          <cell r="B1959" t="str">
            <v>F22 SFC1-2</v>
          </cell>
          <cell r="C1959" t="str">
            <v>69"P</v>
          </cell>
          <cell r="D1959">
            <v>56157</v>
          </cell>
        </row>
        <row r="1960">
          <cell r="A1960">
            <v>1196400</v>
          </cell>
          <cell r="B1960" t="str">
            <v>4130 FM</v>
          </cell>
          <cell r="C1960" t="str">
            <v>69"P</v>
          </cell>
          <cell r="D1960">
            <v>56180</v>
          </cell>
        </row>
        <row r="1961">
          <cell r="A1961">
            <v>1196399</v>
          </cell>
          <cell r="B1961">
            <v>4340</v>
          </cell>
          <cell r="C1961" t="str">
            <v>20"R</v>
          </cell>
          <cell r="D1961">
            <v>56460</v>
          </cell>
        </row>
        <row r="1962">
          <cell r="A1962">
            <v>1196398</v>
          </cell>
          <cell r="B1962" t="str">
            <v>Z6 16-05-01</v>
          </cell>
          <cell r="C1962" t="str">
            <v>49"Q</v>
          </cell>
          <cell r="D1962">
            <v>54021</v>
          </cell>
        </row>
        <row r="1963">
          <cell r="A1963">
            <v>1196397</v>
          </cell>
          <cell r="B1963" t="str">
            <v>EN355B</v>
          </cell>
          <cell r="C1963" t="str">
            <v>31"R</v>
          </cell>
          <cell r="D1963">
            <v>54430</v>
          </cell>
        </row>
        <row r="1964">
          <cell r="A1964">
            <v>1196396</v>
          </cell>
          <cell r="B1964" t="str">
            <v>EN355B</v>
          </cell>
          <cell r="C1964" t="str">
            <v>31"R</v>
          </cell>
          <cell r="D1964">
            <v>54313</v>
          </cell>
        </row>
        <row r="1965">
          <cell r="A1965">
            <v>1196395</v>
          </cell>
          <cell r="B1965">
            <v>1045</v>
          </cell>
          <cell r="C1965" t="str">
            <v>52"P</v>
          </cell>
          <cell r="D1965">
            <v>54604</v>
          </cell>
        </row>
        <row r="1966">
          <cell r="A1966">
            <v>1196394</v>
          </cell>
          <cell r="B1966">
            <v>4140</v>
          </cell>
          <cell r="C1966" t="str">
            <v>31"R</v>
          </cell>
          <cell r="D1966">
            <v>58104</v>
          </cell>
        </row>
        <row r="1967">
          <cell r="A1967">
            <v>1196393</v>
          </cell>
          <cell r="B1967">
            <v>4150</v>
          </cell>
          <cell r="C1967" t="str">
            <v>20"R</v>
          </cell>
          <cell r="D1967">
            <v>58667</v>
          </cell>
        </row>
        <row r="1968">
          <cell r="A1968">
            <v>1196392</v>
          </cell>
          <cell r="B1968" t="str">
            <v>8630M</v>
          </cell>
          <cell r="C1968" t="str">
            <v>16"R</v>
          </cell>
          <cell r="D1968">
            <v>54314</v>
          </cell>
        </row>
        <row r="1969">
          <cell r="A1969">
            <v>1196391</v>
          </cell>
          <cell r="B1969" t="str">
            <v>17-4 PH FM</v>
          </cell>
          <cell r="C1969" t="str">
            <v>24"Q</v>
          </cell>
          <cell r="D1969">
            <v>55412</v>
          </cell>
        </row>
        <row r="1970">
          <cell r="A1970">
            <v>1196390</v>
          </cell>
          <cell r="B1970" t="str">
            <v>Z6 16-05-01</v>
          </cell>
          <cell r="C1970" t="str">
            <v>49"Q</v>
          </cell>
          <cell r="D1970">
            <v>48772</v>
          </cell>
        </row>
        <row r="1971">
          <cell r="A1971">
            <v>1196389</v>
          </cell>
          <cell r="B1971" t="str">
            <v>H13 FM</v>
          </cell>
          <cell r="C1971" t="str">
            <v>49"Q</v>
          </cell>
          <cell r="D1971">
            <v>58645</v>
          </cell>
        </row>
        <row r="1972">
          <cell r="A1972">
            <v>1196388</v>
          </cell>
          <cell r="B1972" t="str">
            <v>H13 FM</v>
          </cell>
          <cell r="C1972" t="str">
            <v>24"Q</v>
          </cell>
          <cell r="D1972">
            <v>55428</v>
          </cell>
        </row>
        <row r="1973">
          <cell r="A1973">
            <v>1196387</v>
          </cell>
          <cell r="B1973" t="str">
            <v>H13 FM PREM</v>
          </cell>
          <cell r="C1973" t="str">
            <v>49"Q</v>
          </cell>
          <cell r="D1973">
            <v>58090</v>
          </cell>
        </row>
        <row r="1974">
          <cell r="A1974">
            <v>1196386</v>
          </cell>
          <cell r="B1974" t="str">
            <v>410S</v>
          </cell>
          <cell r="C1974" t="str">
            <v>69"P</v>
          </cell>
          <cell r="D1974">
            <v>54937</v>
          </cell>
        </row>
        <row r="1975">
          <cell r="A1975">
            <v>1196385</v>
          </cell>
          <cell r="B1975" t="str">
            <v>410S</v>
          </cell>
          <cell r="C1975" t="str">
            <v>24"Q</v>
          </cell>
          <cell r="D1975">
            <v>50489</v>
          </cell>
        </row>
        <row r="1976">
          <cell r="A1976">
            <v>1196384</v>
          </cell>
          <cell r="B1976">
            <v>4130</v>
          </cell>
          <cell r="C1976" t="str">
            <v>24"R</v>
          </cell>
          <cell r="D1976">
            <v>56784</v>
          </cell>
        </row>
        <row r="1977">
          <cell r="A1977">
            <v>1196383</v>
          </cell>
          <cell r="B1977" t="str">
            <v>4130R</v>
          </cell>
          <cell r="C1977" t="str">
            <v>16"R</v>
          </cell>
          <cell r="D1977">
            <v>58509</v>
          </cell>
        </row>
        <row r="1978">
          <cell r="A1978">
            <v>1196382</v>
          </cell>
          <cell r="B1978" t="str">
            <v>EN355B</v>
          </cell>
          <cell r="C1978" t="str">
            <v>31"R</v>
          </cell>
          <cell r="D1978">
            <v>54891</v>
          </cell>
        </row>
        <row r="1979">
          <cell r="A1979">
            <v>1196381</v>
          </cell>
          <cell r="B1979">
            <v>4140</v>
          </cell>
          <cell r="C1979" t="str">
            <v>16"R</v>
          </cell>
          <cell r="D1979">
            <v>55401</v>
          </cell>
        </row>
        <row r="1980">
          <cell r="A1980">
            <v>1196380</v>
          </cell>
          <cell r="B1980" t="str">
            <v>EN355B</v>
          </cell>
          <cell r="C1980" t="str">
            <v>20"R</v>
          </cell>
          <cell r="D1980">
            <v>59003</v>
          </cell>
        </row>
        <row r="1981">
          <cell r="A1981">
            <v>1196379</v>
          </cell>
          <cell r="B1981" t="str">
            <v>105M2</v>
          </cell>
          <cell r="C1981" t="str">
            <v>69"P</v>
          </cell>
          <cell r="D1981">
            <v>57397</v>
          </cell>
        </row>
        <row r="1982">
          <cell r="A1982">
            <v>1196378</v>
          </cell>
          <cell r="B1982" t="str">
            <v>A105/A350 LF2</v>
          </cell>
          <cell r="C1982" t="str">
            <v>16"R</v>
          </cell>
          <cell r="D1982">
            <v>55638</v>
          </cell>
        </row>
        <row r="1983">
          <cell r="A1983">
            <v>1196377</v>
          </cell>
          <cell r="B1983" t="str">
            <v>4140 FM</v>
          </cell>
          <cell r="C1983" t="str">
            <v>49"Q</v>
          </cell>
          <cell r="D1983">
            <v>59821</v>
          </cell>
        </row>
        <row r="1984">
          <cell r="A1984">
            <v>1196376</v>
          </cell>
          <cell r="B1984">
            <v>4140</v>
          </cell>
          <cell r="C1984" t="str">
            <v>20"R</v>
          </cell>
          <cell r="D1984">
            <v>58438</v>
          </cell>
        </row>
        <row r="1985">
          <cell r="A1985">
            <v>1196375</v>
          </cell>
          <cell r="B1985" t="str">
            <v>EN355B</v>
          </cell>
          <cell r="C1985" t="str">
            <v>24"R</v>
          </cell>
          <cell r="D1985">
            <v>56119</v>
          </cell>
        </row>
        <row r="1986">
          <cell r="A1986">
            <v>1196374</v>
          </cell>
          <cell r="B1986" t="str">
            <v>8630M FM</v>
          </cell>
          <cell r="C1986" t="str">
            <v>49"Q</v>
          </cell>
          <cell r="D1986">
            <v>60236</v>
          </cell>
        </row>
        <row r="1987">
          <cell r="A1987">
            <v>1196373</v>
          </cell>
          <cell r="B1987">
            <v>4340</v>
          </cell>
          <cell r="C1987" t="str">
            <v>31"R</v>
          </cell>
          <cell r="D1987">
            <v>52755</v>
          </cell>
        </row>
        <row r="1988">
          <cell r="A1988">
            <v>1196372</v>
          </cell>
          <cell r="B1988" t="str">
            <v>A105</v>
          </cell>
          <cell r="C1988" t="str">
            <v>31"R</v>
          </cell>
          <cell r="D1988">
            <v>50451</v>
          </cell>
        </row>
        <row r="1989">
          <cell r="A1989">
            <v>1196371</v>
          </cell>
          <cell r="B1989" t="str">
            <v>A105</v>
          </cell>
          <cell r="C1989" t="str">
            <v>20"R</v>
          </cell>
          <cell r="D1989">
            <v>59445</v>
          </cell>
        </row>
        <row r="1990">
          <cell r="A1990">
            <v>1196370</v>
          </cell>
          <cell r="B1990" t="str">
            <v>A105</v>
          </cell>
          <cell r="C1990" t="str">
            <v>24"R</v>
          </cell>
          <cell r="D1990">
            <v>57028</v>
          </cell>
        </row>
        <row r="1991">
          <cell r="A1991">
            <v>1196369</v>
          </cell>
          <cell r="B1991" t="str">
            <v>A105</v>
          </cell>
          <cell r="C1991" t="str">
            <v>24"R</v>
          </cell>
          <cell r="D1991">
            <v>56691</v>
          </cell>
        </row>
        <row r="1992">
          <cell r="A1992">
            <v>1196368</v>
          </cell>
          <cell r="B1992">
            <v>1035</v>
          </cell>
          <cell r="C1992" t="str">
            <v>52"P</v>
          </cell>
          <cell r="D1992">
            <v>53599</v>
          </cell>
        </row>
        <row r="1993">
          <cell r="A1993">
            <v>1196367</v>
          </cell>
          <cell r="B1993" t="str">
            <v>105M2</v>
          </cell>
          <cell r="C1993" t="str">
            <v>20"R</v>
          </cell>
          <cell r="D1993">
            <v>58887</v>
          </cell>
        </row>
        <row r="1994">
          <cell r="A1994">
            <v>1196366</v>
          </cell>
          <cell r="B1994" t="str">
            <v>105M2</v>
          </cell>
          <cell r="C1994" t="str">
            <v>52"P</v>
          </cell>
          <cell r="D1994">
            <v>53584</v>
          </cell>
        </row>
        <row r="1995">
          <cell r="A1995">
            <v>1196365</v>
          </cell>
          <cell r="B1995" t="str">
            <v>105M2</v>
          </cell>
          <cell r="C1995" t="str">
            <v>49"Q</v>
          </cell>
          <cell r="D1995">
            <v>58906</v>
          </cell>
        </row>
        <row r="1996">
          <cell r="A1996">
            <v>1196364</v>
          </cell>
          <cell r="B1996" t="str">
            <v>LF6</v>
          </cell>
          <cell r="C1996" t="str">
            <v>69"P</v>
          </cell>
          <cell r="D1996">
            <v>56537</v>
          </cell>
        </row>
        <row r="1997">
          <cell r="A1997">
            <v>1196363</v>
          </cell>
          <cell r="B1997" t="str">
            <v>A105</v>
          </cell>
          <cell r="C1997" t="str">
            <v>13"R</v>
          </cell>
          <cell r="D1997">
            <v>56432</v>
          </cell>
        </row>
        <row r="1998">
          <cell r="A1998">
            <v>1196362</v>
          </cell>
          <cell r="B1998" t="str">
            <v>A105</v>
          </cell>
          <cell r="C1998" t="str">
            <v>69"P</v>
          </cell>
          <cell r="D1998">
            <v>55913</v>
          </cell>
        </row>
        <row r="1999">
          <cell r="A1999">
            <v>1196361</v>
          </cell>
          <cell r="B1999" t="str">
            <v>A105</v>
          </cell>
          <cell r="C1999" t="str">
            <v>13"R</v>
          </cell>
          <cell r="D1999">
            <v>55852</v>
          </cell>
        </row>
        <row r="2000">
          <cell r="A2000">
            <v>1196360</v>
          </cell>
          <cell r="B2000" t="str">
            <v>EN355B</v>
          </cell>
          <cell r="C2000" t="str">
            <v>24"R</v>
          </cell>
          <cell r="D2000">
            <v>56022</v>
          </cell>
        </row>
        <row r="2001">
          <cell r="A2001">
            <v>1196359</v>
          </cell>
          <cell r="B2001" t="str">
            <v>A871 TYPE 1</v>
          </cell>
          <cell r="C2001" t="str">
            <v>24"R</v>
          </cell>
          <cell r="D2001">
            <v>56804</v>
          </cell>
        </row>
        <row r="2002">
          <cell r="A2002">
            <v>1196358</v>
          </cell>
          <cell r="B2002">
            <v>4140</v>
          </cell>
          <cell r="C2002" t="str">
            <v>16"R</v>
          </cell>
          <cell r="D2002">
            <v>54206</v>
          </cell>
        </row>
        <row r="2003">
          <cell r="A2003">
            <v>1196357</v>
          </cell>
          <cell r="B2003" t="str">
            <v>4130 FM</v>
          </cell>
          <cell r="C2003" t="str">
            <v>49"Q</v>
          </cell>
          <cell r="D2003">
            <v>58203</v>
          </cell>
        </row>
        <row r="2004">
          <cell r="A2004">
            <v>1196356</v>
          </cell>
          <cell r="B2004" t="str">
            <v>4130 FM</v>
          </cell>
          <cell r="C2004" t="str">
            <v>49"Q</v>
          </cell>
          <cell r="D2004">
            <v>58075</v>
          </cell>
        </row>
        <row r="2005">
          <cell r="A2005">
            <v>1196355</v>
          </cell>
          <cell r="B2005" t="str">
            <v>8620H</v>
          </cell>
          <cell r="C2005" t="str">
            <v>13"R</v>
          </cell>
          <cell r="D2005">
            <v>60848</v>
          </cell>
        </row>
        <row r="2006">
          <cell r="A2006">
            <v>1196354</v>
          </cell>
          <cell r="B2006" t="str">
            <v>8630M</v>
          </cell>
          <cell r="C2006" t="str">
            <v>31"R</v>
          </cell>
          <cell r="D2006">
            <v>52443</v>
          </cell>
        </row>
        <row r="2007">
          <cell r="A2007">
            <v>1196353</v>
          </cell>
          <cell r="B2007">
            <v>4340</v>
          </cell>
          <cell r="C2007" t="str">
            <v>24"R</v>
          </cell>
          <cell r="D2007">
            <v>55697</v>
          </cell>
        </row>
        <row r="2008">
          <cell r="A2008">
            <v>1196352</v>
          </cell>
          <cell r="B2008" t="str">
            <v>4330V</v>
          </cell>
          <cell r="C2008" t="str">
            <v>69"P</v>
          </cell>
          <cell r="D2008">
            <v>55809</v>
          </cell>
        </row>
        <row r="2009">
          <cell r="A2009">
            <v>1196351</v>
          </cell>
          <cell r="B2009" t="str">
            <v>4330V</v>
          </cell>
          <cell r="C2009" t="str">
            <v>69"P</v>
          </cell>
          <cell r="D2009">
            <v>56747</v>
          </cell>
        </row>
        <row r="2010">
          <cell r="A2010">
            <v>1196350</v>
          </cell>
          <cell r="B2010">
            <v>4340</v>
          </cell>
          <cell r="C2010" t="str">
            <v>24"R</v>
          </cell>
          <cell r="D2010">
            <v>57581</v>
          </cell>
        </row>
        <row r="2011">
          <cell r="A2011">
            <v>1196349</v>
          </cell>
          <cell r="B2011">
            <v>4340</v>
          </cell>
          <cell r="C2011" t="str">
            <v>31"R</v>
          </cell>
          <cell r="D2011">
            <v>51072</v>
          </cell>
        </row>
        <row r="2012">
          <cell r="A2012">
            <v>1196348</v>
          </cell>
          <cell r="B2012">
            <v>4340</v>
          </cell>
          <cell r="C2012" t="str">
            <v>52"P</v>
          </cell>
          <cell r="D2012">
            <v>52495</v>
          </cell>
        </row>
        <row r="2013">
          <cell r="A2013">
            <v>1196347</v>
          </cell>
          <cell r="B2013" t="str">
            <v>316L</v>
          </cell>
          <cell r="C2013" t="str">
            <v>24"Q</v>
          </cell>
          <cell r="D2013">
            <v>45278</v>
          </cell>
        </row>
        <row r="2014">
          <cell r="A2014">
            <v>1196346</v>
          </cell>
          <cell r="B2014" t="str">
            <v>316L</v>
          </cell>
          <cell r="C2014" t="str">
            <v>49"Q</v>
          </cell>
          <cell r="D2014">
            <v>53898</v>
          </cell>
        </row>
        <row r="2015">
          <cell r="A2015">
            <v>1196345</v>
          </cell>
          <cell r="B2015" t="str">
            <v>304L</v>
          </cell>
          <cell r="C2015" t="str">
            <v>49"Q</v>
          </cell>
          <cell r="D2015">
            <v>54208</v>
          </cell>
        </row>
        <row r="2016">
          <cell r="A2016">
            <v>1196344</v>
          </cell>
          <cell r="B2016" t="str">
            <v>8630M FM</v>
          </cell>
          <cell r="C2016" t="str">
            <v>31"R</v>
          </cell>
          <cell r="D2016">
            <v>50980</v>
          </cell>
        </row>
        <row r="2017">
          <cell r="A2017">
            <v>1196343</v>
          </cell>
          <cell r="B2017" t="str">
            <v>8630M FM</v>
          </cell>
          <cell r="C2017" t="str">
            <v>31"R</v>
          </cell>
          <cell r="D2017">
            <v>50191</v>
          </cell>
        </row>
        <row r="2018">
          <cell r="A2018">
            <v>1196342</v>
          </cell>
          <cell r="B2018" t="str">
            <v>H13 FM</v>
          </cell>
          <cell r="C2018" t="str">
            <v>24"Q</v>
          </cell>
          <cell r="D2018">
            <v>54217</v>
          </cell>
        </row>
        <row r="2019">
          <cell r="A2019">
            <v>1196341</v>
          </cell>
          <cell r="B2019" t="str">
            <v>410S FM</v>
          </cell>
          <cell r="C2019" t="str">
            <v>24"Q</v>
          </cell>
          <cell r="D2019">
            <v>49764</v>
          </cell>
        </row>
        <row r="2020">
          <cell r="A2020">
            <v>1196340</v>
          </cell>
          <cell r="B2020" t="str">
            <v>410S</v>
          </cell>
          <cell r="C2020" t="str">
            <v>16"R</v>
          </cell>
          <cell r="D2020">
            <v>56744</v>
          </cell>
        </row>
        <row r="2021">
          <cell r="A2021">
            <v>1196339</v>
          </cell>
          <cell r="B2021" t="str">
            <v>410S</v>
          </cell>
          <cell r="C2021" t="str">
            <v>20"R</v>
          </cell>
          <cell r="D2021">
            <v>52345</v>
          </cell>
        </row>
        <row r="2022">
          <cell r="A2022">
            <v>1196338</v>
          </cell>
          <cell r="B2022" t="str">
            <v>410S</v>
          </cell>
          <cell r="C2022" t="str">
            <v>49"Q</v>
          </cell>
          <cell r="D2022">
            <v>53930</v>
          </cell>
        </row>
        <row r="2023">
          <cell r="A2023">
            <v>1196337</v>
          </cell>
          <cell r="B2023" t="str">
            <v>F91</v>
          </cell>
          <cell r="C2023" t="str">
            <v>69"P</v>
          </cell>
          <cell r="D2023">
            <v>58620</v>
          </cell>
        </row>
        <row r="2024">
          <cell r="A2024">
            <v>1196336</v>
          </cell>
          <cell r="B2024" t="str">
            <v>F22MF</v>
          </cell>
          <cell r="C2024" t="str">
            <v>69"P</v>
          </cell>
          <cell r="D2024">
            <v>56497</v>
          </cell>
        </row>
        <row r="2025">
          <cell r="A2025">
            <v>1196335</v>
          </cell>
          <cell r="B2025" t="str">
            <v>A105/A350 LF2</v>
          </cell>
          <cell r="C2025" t="str">
            <v>13"R</v>
          </cell>
          <cell r="D2025">
            <v>54680</v>
          </cell>
        </row>
        <row r="2026">
          <cell r="A2026">
            <v>1196334</v>
          </cell>
          <cell r="B2026" t="str">
            <v>A105/A350 LF2</v>
          </cell>
          <cell r="C2026" t="str">
            <v>20"R</v>
          </cell>
          <cell r="D2026">
            <v>57253</v>
          </cell>
        </row>
        <row r="2027">
          <cell r="A2027">
            <v>1196333</v>
          </cell>
          <cell r="B2027">
            <v>1045</v>
          </cell>
          <cell r="C2027" t="str">
            <v>52"P</v>
          </cell>
          <cell r="D2027">
            <v>53858</v>
          </cell>
        </row>
        <row r="2028">
          <cell r="A2028">
            <v>1196332</v>
          </cell>
          <cell r="B2028" t="str">
            <v>A105</v>
          </cell>
          <cell r="C2028" t="str">
            <v>31"R</v>
          </cell>
          <cell r="D2028">
            <v>53387</v>
          </cell>
        </row>
        <row r="2029">
          <cell r="A2029">
            <v>1196331</v>
          </cell>
          <cell r="B2029" t="str">
            <v>A105</v>
          </cell>
          <cell r="C2029" t="str">
            <v>49"Q</v>
          </cell>
          <cell r="D2029">
            <v>59118</v>
          </cell>
        </row>
        <row r="2030">
          <cell r="A2030">
            <v>1196330</v>
          </cell>
          <cell r="B2030" t="str">
            <v>A105</v>
          </cell>
          <cell r="C2030" t="str">
            <v>16"R</v>
          </cell>
          <cell r="D2030">
            <v>53305</v>
          </cell>
        </row>
        <row r="2031">
          <cell r="A2031">
            <v>1196329</v>
          </cell>
          <cell r="B2031" t="str">
            <v>A105</v>
          </cell>
          <cell r="C2031" t="str">
            <v>16"R</v>
          </cell>
          <cell r="D2031">
            <v>53311</v>
          </cell>
        </row>
        <row r="2032">
          <cell r="A2032">
            <v>1196328</v>
          </cell>
          <cell r="B2032" t="str">
            <v>EN355B</v>
          </cell>
          <cell r="C2032" t="str">
            <v>20"R</v>
          </cell>
          <cell r="D2032">
            <v>57291</v>
          </cell>
        </row>
        <row r="2033">
          <cell r="A2033">
            <v>1196327</v>
          </cell>
          <cell r="B2033" t="str">
            <v>EN355B</v>
          </cell>
          <cell r="C2033" t="str">
            <v>24"R</v>
          </cell>
          <cell r="D2033">
            <v>55224</v>
          </cell>
        </row>
        <row r="2034">
          <cell r="A2034">
            <v>1196326</v>
          </cell>
          <cell r="B2034">
            <v>4130</v>
          </cell>
          <cell r="C2034" t="str">
            <v>13"R</v>
          </cell>
          <cell r="D2034">
            <v>54757</v>
          </cell>
        </row>
        <row r="2035">
          <cell r="A2035">
            <v>1196325</v>
          </cell>
          <cell r="B2035" t="str">
            <v>4130 TSP</v>
          </cell>
          <cell r="C2035" t="str">
            <v>24"Q</v>
          </cell>
          <cell r="D2035">
            <v>52657</v>
          </cell>
        </row>
        <row r="2036">
          <cell r="A2036">
            <v>1196324</v>
          </cell>
          <cell r="B2036">
            <v>4130</v>
          </cell>
          <cell r="C2036" t="str">
            <v>31"R</v>
          </cell>
          <cell r="D2036">
            <v>48480</v>
          </cell>
        </row>
        <row r="2037">
          <cell r="A2037">
            <v>1196323</v>
          </cell>
          <cell r="B2037" t="str">
            <v>4130 FM</v>
          </cell>
          <cell r="C2037" t="str">
            <v>31"R</v>
          </cell>
          <cell r="D2037">
            <v>48376</v>
          </cell>
        </row>
        <row r="2038">
          <cell r="A2038">
            <v>1196322</v>
          </cell>
          <cell r="B2038" t="str">
            <v>4130 FM</v>
          </cell>
          <cell r="C2038" t="str">
            <v>49"Q</v>
          </cell>
          <cell r="D2038">
            <v>57858</v>
          </cell>
        </row>
        <row r="2039">
          <cell r="A2039">
            <v>1196321</v>
          </cell>
          <cell r="B2039" t="str">
            <v>4130 FM</v>
          </cell>
          <cell r="C2039" t="str">
            <v>49"Q</v>
          </cell>
          <cell r="D2039">
            <v>58440</v>
          </cell>
        </row>
        <row r="2040">
          <cell r="A2040">
            <v>1196320</v>
          </cell>
          <cell r="B2040" t="str">
            <v>EN355B</v>
          </cell>
          <cell r="C2040" t="str">
            <v>31"R</v>
          </cell>
          <cell r="D2040">
            <v>53506</v>
          </cell>
        </row>
        <row r="2041">
          <cell r="A2041">
            <v>1196319</v>
          </cell>
          <cell r="B2041" t="str">
            <v>EN355B</v>
          </cell>
          <cell r="C2041" t="str">
            <v>31"R</v>
          </cell>
          <cell r="D2041">
            <v>53670</v>
          </cell>
        </row>
        <row r="2042">
          <cell r="A2042">
            <v>1196318</v>
          </cell>
          <cell r="B2042" t="str">
            <v>105M2</v>
          </cell>
          <cell r="C2042" t="str">
            <v>69"P</v>
          </cell>
          <cell r="D2042">
            <v>55223</v>
          </cell>
        </row>
        <row r="2043">
          <cell r="A2043">
            <v>1196317</v>
          </cell>
          <cell r="B2043">
            <v>1018</v>
          </cell>
          <cell r="C2043" t="str">
            <v>69"P</v>
          </cell>
          <cell r="D2043">
            <v>55373</v>
          </cell>
        </row>
        <row r="2044">
          <cell r="A2044">
            <v>1196316</v>
          </cell>
          <cell r="B2044">
            <v>1008</v>
          </cell>
          <cell r="C2044" t="str">
            <v>52"P</v>
          </cell>
          <cell r="D2044">
            <v>52740</v>
          </cell>
        </row>
        <row r="2045">
          <cell r="A2045">
            <v>1196315</v>
          </cell>
          <cell r="B2045" t="str">
            <v>A707L3/A350-LF6</v>
          </cell>
          <cell r="C2045" t="str">
            <v>20"R</v>
          </cell>
          <cell r="D2045">
            <v>58078</v>
          </cell>
        </row>
        <row r="2046">
          <cell r="A2046">
            <v>1196314</v>
          </cell>
          <cell r="B2046" t="str">
            <v>A707L3/A350-LF6</v>
          </cell>
          <cell r="C2046" t="str">
            <v>13"R</v>
          </cell>
          <cell r="D2046">
            <v>55467</v>
          </cell>
        </row>
        <row r="2047">
          <cell r="A2047">
            <v>1196313</v>
          </cell>
          <cell r="B2047" t="str">
            <v>EN355B</v>
          </cell>
          <cell r="C2047" t="str">
            <v>24"R</v>
          </cell>
          <cell r="D2047">
            <v>55727</v>
          </cell>
        </row>
        <row r="2048">
          <cell r="A2048">
            <v>1196312</v>
          </cell>
          <cell r="B2048" t="str">
            <v>EN355B</v>
          </cell>
          <cell r="C2048" t="str">
            <v>31"R</v>
          </cell>
          <cell r="D2048">
            <v>48605</v>
          </cell>
        </row>
        <row r="2049">
          <cell r="A2049">
            <v>1196311</v>
          </cell>
          <cell r="B2049" t="str">
            <v>A707L3/A350-LF6</v>
          </cell>
          <cell r="C2049" t="str">
            <v>16"R</v>
          </cell>
          <cell r="D2049">
            <v>53554</v>
          </cell>
        </row>
        <row r="2050">
          <cell r="A2050">
            <v>1196310</v>
          </cell>
          <cell r="B2050" t="str">
            <v>A105</v>
          </cell>
          <cell r="C2050" t="str">
            <v>16"R</v>
          </cell>
          <cell r="D2050">
            <v>54279</v>
          </cell>
        </row>
        <row r="2051">
          <cell r="A2051">
            <v>1196309</v>
          </cell>
          <cell r="B2051" t="str">
            <v>EN355B</v>
          </cell>
          <cell r="C2051" t="str">
            <v>31"R</v>
          </cell>
          <cell r="D2051">
            <v>48725</v>
          </cell>
        </row>
        <row r="2052">
          <cell r="A2052">
            <v>1196308</v>
          </cell>
          <cell r="B2052">
            <v>4130</v>
          </cell>
          <cell r="C2052" t="str">
            <v>13"R</v>
          </cell>
          <cell r="D2052">
            <v>59791</v>
          </cell>
        </row>
        <row r="2053">
          <cell r="A2053">
            <v>1196307</v>
          </cell>
          <cell r="B2053" t="str">
            <v>4130 TSP</v>
          </cell>
          <cell r="C2053" t="str">
            <v>24"Q</v>
          </cell>
          <cell r="D2053">
            <v>52573</v>
          </cell>
        </row>
        <row r="2054">
          <cell r="A2054">
            <v>1196306</v>
          </cell>
          <cell r="B2054">
            <v>4130</v>
          </cell>
          <cell r="C2054" t="str">
            <v>31"R</v>
          </cell>
          <cell r="D2054">
            <v>53934</v>
          </cell>
        </row>
        <row r="2055">
          <cell r="A2055">
            <v>1196305</v>
          </cell>
          <cell r="B2055">
            <v>4150</v>
          </cell>
          <cell r="C2055" t="str">
            <v>13"R</v>
          </cell>
          <cell r="D2055">
            <v>53649</v>
          </cell>
        </row>
        <row r="2056">
          <cell r="A2056">
            <v>1196304</v>
          </cell>
          <cell r="B2056" t="str">
            <v>4130 FM</v>
          </cell>
          <cell r="C2056" t="str">
            <v>24"Q</v>
          </cell>
          <cell r="D2056">
            <v>53933</v>
          </cell>
        </row>
        <row r="2057">
          <cell r="A2057">
            <v>1196303</v>
          </cell>
          <cell r="B2057">
            <v>4130</v>
          </cell>
          <cell r="C2057" t="str">
            <v>52"P</v>
          </cell>
          <cell r="D2057">
            <v>52444</v>
          </cell>
        </row>
        <row r="2058">
          <cell r="A2058">
            <v>1196302</v>
          </cell>
          <cell r="B2058">
            <v>4140</v>
          </cell>
          <cell r="C2058" t="str">
            <v>49"Q</v>
          </cell>
          <cell r="D2058">
            <v>57845</v>
          </cell>
        </row>
        <row r="2059">
          <cell r="A2059">
            <v>1196301</v>
          </cell>
          <cell r="B2059">
            <v>4140</v>
          </cell>
          <cell r="C2059" t="str">
            <v>52"P</v>
          </cell>
          <cell r="D2059">
            <v>53978</v>
          </cell>
        </row>
        <row r="2060">
          <cell r="A2060">
            <v>1196300</v>
          </cell>
          <cell r="B2060" t="str">
            <v>4130 TSP</v>
          </cell>
          <cell r="C2060" t="str">
            <v>24"Q</v>
          </cell>
          <cell r="D2060">
            <v>54746</v>
          </cell>
        </row>
        <row r="2061">
          <cell r="A2061">
            <v>1196299</v>
          </cell>
          <cell r="B2061">
            <v>4340</v>
          </cell>
          <cell r="C2061" t="str">
            <v>13"R</v>
          </cell>
          <cell r="D2061">
            <v>55355</v>
          </cell>
        </row>
        <row r="2062">
          <cell r="A2062">
            <v>1196298</v>
          </cell>
          <cell r="B2062">
            <v>4340</v>
          </cell>
          <cell r="C2062" t="str">
            <v>16"R</v>
          </cell>
          <cell r="D2062">
            <v>54416</v>
          </cell>
        </row>
        <row r="2063">
          <cell r="A2063">
            <v>1196297</v>
          </cell>
          <cell r="B2063">
            <v>4340</v>
          </cell>
          <cell r="C2063" t="str">
            <v>20"R</v>
          </cell>
          <cell r="D2063">
            <v>58161</v>
          </cell>
        </row>
        <row r="2064">
          <cell r="A2064">
            <v>1196296</v>
          </cell>
          <cell r="B2064">
            <v>4340</v>
          </cell>
          <cell r="C2064" t="str">
            <v>24"Q</v>
          </cell>
          <cell r="D2064">
            <v>52321</v>
          </cell>
        </row>
        <row r="2065">
          <cell r="A2065">
            <v>1196295</v>
          </cell>
          <cell r="B2065" t="str">
            <v>4340 BS</v>
          </cell>
          <cell r="C2065" t="str">
            <v>69"P</v>
          </cell>
          <cell r="D2065">
            <v>55342</v>
          </cell>
        </row>
        <row r="2066">
          <cell r="A2066">
            <v>1196294</v>
          </cell>
          <cell r="B2066" t="str">
            <v>304H</v>
          </cell>
          <cell r="C2066" t="str">
            <v>63"P</v>
          </cell>
          <cell r="D2066">
            <v>49905</v>
          </cell>
        </row>
        <row r="2067">
          <cell r="A2067">
            <v>1196293</v>
          </cell>
          <cell r="B2067" t="str">
            <v>Z6 16-05-01</v>
          </cell>
          <cell r="C2067" t="str">
            <v>69"P</v>
          </cell>
          <cell r="D2067">
            <v>56103</v>
          </cell>
        </row>
        <row r="2068">
          <cell r="A2068">
            <v>1196292</v>
          </cell>
          <cell r="B2068" t="str">
            <v>410S</v>
          </cell>
          <cell r="C2068" t="str">
            <v>31"R</v>
          </cell>
          <cell r="D2068">
            <v>52139</v>
          </cell>
        </row>
        <row r="2069">
          <cell r="A2069">
            <v>1196291</v>
          </cell>
          <cell r="B2069" t="str">
            <v>H13 FM</v>
          </cell>
          <cell r="C2069" t="str">
            <v>24"Q</v>
          </cell>
          <cell r="D2069">
            <v>53373</v>
          </cell>
        </row>
        <row r="2070">
          <cell r="A2070">
            <v>1196290</v>
          </cell>
          <cell r="B2070" t="str">
            <v>F22MF</v>
          </cell>
          <cell r="C2070" t="str">
            <v>31"R</v>
          </cell>
          <cell r="D2070">
            <v>47987</v>
          </cell>
        </row>
        <row r="2071">
          <cell r="A2071">
            <v>1196289</v>
          </cell>
          <cell r="B2071" t="str">
            <v>4140 FM</v>
          </cell>
          <cell r="C2071" t="str">
            <v>31"R</v>
          </cell>
          <cell r="D2071">
            <v>48474</v>
          </cell>
        </row>
        <row r="2072">
          <cell r="A2072">
            <v>1196288</v>
          </cell>
          <cell r="B2072" t="str">
            <v>4145 FM</v>
          </cell>
          <cell r="C2072" t="str">
            <v>24"Q</v>
          </cell>
          <cell r="D2072">
            <v>51909</v>
          </cell>
        </row>
        <row r="2073">
          <cell r="A2073">
            <v>1196287</v>
          </cell>
          <cell r="B2073" t="str">
            <v>105M2</v>
          </cell>
          <cell r="C2073" t="str">
            <v>39"R</v>
          </cell>
          <cell r="D2073">
            <v>51013</v>
          </cell>
        </row>
        <row r="2074">
          <cell r="A2074">
            <v>1196286</v>
          </cell>
          <cell r="B2074" t="str">
            <v>105M2</v>
          </cell>
          <cell r="C2074" t="str">
            <v>52"P</v>
          </cell>
          <cell r="D2074">
            <v>52989</v>
          </cell>
        </row>
        <row r="2075">
          <cell r="A2075">
            <v>1196285</v>
          </cell>
          <cell r="B2075" t="str">
            <v>A350/LF6M</v>
          </cell>
          <cell r="C2075" t="str">
            <v>24"R</v>
          </cell>
          <cell r="D2075">
            <v>55434</v>
          </cell>
        </row>
        <row r="2076">
          <cell r="A2076">
            <v>1196284</v>
          </cell>
          <cell r="B2076" t="str">
            <v>LF6</v>
          </cell>
          <cell r="C2076" t="str">
            <v>49"Q</v>
          </cell>
          <cell r="D2076">
            <v>57642</v>
          </cell>
        </row>
        <row r="2077">
          <cell r="A2077">
            <v>1196283</v>
          </cell>
          <cell r="B2077" t="str">
            <v>LF6</v>
          </cell>
          <cell r="C2077" t="str">
            <v>49"Q</v>
          </cell>
          <cell r="D2077">
            <v>57910</v>
          </cell>
        </row>
        <row r="2078">
          <cell r="A2078">
            <v>1196282</v>
          </cell>
          <cell r="B2078" t="str">
            <v>EN355B</v>
          </cell>
          <cell r="C2078" t="str">
            <v>20"R</v>
          </cell>
          <cell r="D2078">
            <v>57206</v>
          </cell>
        </row>
        <row r="2079">
          <cell r="A2079">
            <v>1196281</v>
          </cell>
          <cell r="B2079" t="str">
            <v>EN355B</v>
          </cell>
          <cell r="C2079" t="str">
            <v>20"R</v>
          </cell>
          <cell r="D2079">
            <v>57413</v>
          </cell>
        </row>
        <row r="2080">
          <cell r="A2080">
            <v>1196280</v>
          </cell>
          <cell r="B2080" t="str">
            <v>EN355B</v>
          </cell>
          <cell r="C2080" t="str">
            <v>24"R</v>
          </cell>
          <cell r="D2080">
            <v>54937</v>
          </cell>
        </row>
        <row r="2081">
          <cell r="A2081">
            <v>1196279</v>
          </cell>
          <cell r="B2081" t="str">
            <v>EN355B</v>
          </cell>
          <cell r="C2081" t="str">
            <v>24"R</v>
          </cell>
          <cell r="D2081">
            <v>55560</v>
          </cell>
        </row>
        <row r="2082">
          <cell r="A2082">
            <v>1196278</v>
          </cell>
          <cell r="B2082" t="str">
            <v>EN355B</v>
          </cell>
          <cell r="C2082" t="str">
            <v>31"R</v>
          </cell>
          <cell r="D2082">
            <v>48982</v>
          </cell>
        </row>
        <row r="2083">
          <cell r="A2083">
            <v>1196277</v>
          </cell>
          <cell r="B2083">
            <v>1020</v>
          </cell>
          <cell r="C2083" t="str">
            <v>20"R</v>
          </cell>
          <cell r="D2083">
            <v>58429</v>
          </cell>
        </row>
        <row r="2084">
          <cell r="A2084">
            <v>1196276</v>
          </cell>
          <cell r="B2084">
            <v>4340</v>
          </cell>
          <cell r="C2084" t="str">
            <v>69"P</v>
          </cell>
          <cell r="D2084">
            <v>55675</v>
          </cell>
        </row>
        <row r="2085">
          <cell r="A2085">
            <v>1196275</v>
          </cell>
          <cell r="B2085" t="str">
            <v>4330V</v>
          </cell>
          <cell r="C2085" t="str">
            <v>69"P</v>
          </cell>
          <cell r="D2085">
            <v>55350</v>
          </cell>
        </row>
        <row r="2086">
          <cell r="A2086">
            <v>1196274</v>
          </cell>
          <cell r="B2086" t="str">
            <v>4140 FM</v>
          </cell>
          <cell r="C2086" t="str">
            <v>49"Q</v>
          </cell>
          <cell r="D2086">
            <v>58325</v>
          </cell>
        </row>
        <row r="2087">
          <cell r="A2087">
            <v>1196273</v>
          </cell>
          <cell r="B2087" t="str">
            <v>LF2</v>
          </cell>
          <cell r="C2087" t="str">
            <v>63"P</v>
          </cell>
          <cell r="D2087">
            <v>49434</v>
          </cell>
        </row>
        <row r="2088">
          <cell r="A2088">
            <v>1196272</v>
          </cell>
          <cell r="B2088" t="str">
            <v>A105</v>
          </cell>
          <cell r="C2088" t="str">
            <v>49"Q</v>
          </cell>
          <cell r="D2088">
            <v>57945</v>
          </cell>
        </row>
        <row r="2089">
          <cell r="A2089">
            <v>1196271</v>
          </cell>
          <cell r="B2089" t="str">
            <v>A105</v>
          </cell>
          <cell r="C2089" t="str">
            <v>49"Q</v>
          </cell>
          <cell r="D2089">
            <v>58344</v>
          </cell>
        </row>
        <row r="2090">
          <cell r="A2090">
            <v>1196270</v>
          </cell>
          <cell r="B2090" t="str">
            <v>A105</v>
          </cell>
          <cell r="C2090" t="str">
            <v>31"R</v>
          </cell>
          <cell r="D2090">
            <v>52901</v>
          </cell>
        </row>
        <row r="2091">
          <cell r="A2091">
            <v>1196269</v>
          </cell>
          <cell r="B2091" t="str">
            <v>105M2</v>
          </cell>
          <cell r="C2091" t="str">
            <v>39"R</v>
          </cell>
          <cell r="D2091">
            <v>51003</v>
          </cell>
        </row>
        <row r="2092">
          <cell r="A2092">
            <v>1196268</v>
          </cell>
          <cell r="B2092" t="str">
            <v>105M2</v>
          </cell>
          <cell r="C2092" t="str">
            <v>39"R</v>
          </cell>
          <cell r="D2092">
            <v>50902</v>
          </cell>
        </row>
        <row r="2093">
          <cell r="A2093">
            <v>1196267</v>
          </cell>
          <cell r="B2093" t="str">
            <v>EN355B</v>
          </cell>
          <cell r="C2093" t="str">
            <v>24"R</v>
          </cell>
          <cell r="D2093">
            <v>55262</v>
          </cell>
        </row>
        <row r="2094">
          <cell r="A2094">
            <v>1196266</v>
          </cell>
          <cell r="B2094" t="str">
            <v>EN355B</v>
          </cell>
          <cell r="C2094" t="str">
            <v>24"R</v>
          </cell>
          <cell r="D2094">
            <v>55715</v>
          </cell>
        </row>
        <row r="2095">
          <cell r="A2095">
            <v>1196265</v>
          </cell>
          <cell r="B2095" t="str">
            <v>EN355B</v>
          </cell>
          <cell r="C2095" t="str">
            <v>31"R</v>
          </cell>
          <cell r="D2095">
            <v>53321</v>
          </cell>
        </row>
        <row r="2096">
          <cell r="A2096">
            <v>1196264</v>
          </cell>
          <cell r="B2096" t="str">
            <v>EN355B</v>
          </cell>
          <cell r="C2096" t="str">
            <v>24"R</v>
          </cell>
          <cell r="D2096">
            <v>55239</v>
          </cell>
        </row>
        <row r="2097">
          <cell r="A2097">
            <v>1196263</v>
          </cell>
          <cell r="B2097" t="str">
            <v>EN355B</v>
          </cell>
          <cell r="C2097" t="str">
            <v>24"R</v>
          </cell>
          <cell r="D2097">
            <v>54406</v>
          </cell>
        </row>
        <row r="2098">
          <cell r="A2098">
            <v>1196262</v>
          </cell>
          <cell r="B2098" t="str">
            <v>8620H</v>
          </cell>
          <cell r="C2098" t="str">
            <v>16"R</v>
          </cell>
          <cell r="D2098">
            <v>53783</v>
          </cell>
        </row>
        <row r="2099">
          <cell r="A2099">
            <v>1196261</v>
          </cell>
          <cell r="B2099" t="str">
            <v>8630M</v>
          </cell>
          <cell r="C2099" t="str">
            <v>13"R</v>
          </cell>
          <cell r="D2099">
            <v>55238</v>
          </cell>
        </row>
        <row r="2100">
          <cell r="A2100">
            <v>1196260</v>
          </cell>
          <cell r="B2100" t="str">
            <v>8630M</v>
          </cell>
          <cell r="C2100" t="str">
            <v>69"P</v>
          </cell>
          <cell r="D2100">
            <v>55997</v>
          </cell>
        </row>
        <row r="2101">
          <cell r="A2101">
            <v>1196259</v>
          </cell>
          <cell r="B2101" t="str">
            <v>4140 FM</v>
          </cell>
          <cell r="C2101" t="str">
            <v>69"P</v>
          </cell>
          <cell r="D2101">
            <v>57364</v>
          </cell>
        </row>
        <row r="2102">
          <cell r="A2102">
            <v>1196258</v>
          </cell>
          <cell r="B2102" t="str">
            <v>F22MF</v>
          </cell>
          <cell r="C2102" t="str">
            <v>49"Q</v>
          </cell>
          <cell r="D2102">
            <v>58538</v>
          </cell>
        </row>
        <row r="2103">
          <cell r="A2103">
            <v>1196257</v>
          </cell>
          <cell r="B2103" t="str">
            <v>F22MF</v>
          </cell>
          <cell r="C2103" t="str">
            <v>49"Q</v>
          </cell>
          <cell r="D2103">
            <v>59286</v>
          </cell>
        </row>
        <row r="2104">
          <cell r="A2104">
            <v>1196256</v>
          </cell>
          <cell r="B2104" t="str">
            <v>A105</v>
          </cell>
          <cell r="C2104" t="str">
            <v>16"R</v>
          </cell>
          <cell r="D2104">
            <v>53753</v>
          </cell>
        </row>
        <row r="2105">
          <cell r="A2105">
            <v>1196255</v>
          </cell>
          <cell r="B2105" t="str">
            <v>105M2</v>
          </cell>
          <cell r="C2105" t="str">
            <v>13"R</v>
          </cell>
          <cell r="D2105">
            <v>54406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1196255</v>
          </cell>
          <cell r="B2">
            <v>43800.970138888886</v>
          </cell>
          <cell r="C2" t="str">
            <v>105M2</v>
          </cell>
          <cell r="D2" t="str">
            <v>Grados al C</v>
          </cell>
          <cell r="E2" t="str">
            <v>13"R</v>
          </cell>
          <cell r="F2">
            <v>55216</v>
          </cell>
          <cell r="G2">
            <v>3</v>
          </cell>
          <cell r="H2">
            <v>1713</v>
          </cell>
          <cell r="I2">
            <v>155</v>
          </cell>
          <cell r="J2">
            <v>67</v>
          </cell>
          <cell r="K2">
            <v>88</v>
          </cell>
          <cell r="L2">
            <v>22</v>
          </cell>
          <cell r="M2">
            <v>45</v>
          </cell>
          <cell r="N2">
            <v>0.75</v>
          </cell>
          <cell r="O2">
            <v>7.88</v>
          </cell>
          <cell r="P2">
            <v>0</v>
          </cell>
          <cell r="Q2">
            <v>1604</v>
          </cell>
        </row>
        <row r="3">
          <cell r="A3">
            <v>1196256</v>
          </cell>
          <cell r="B3">
            <v>43801.029861111114</v>
          </cell>
          <cell r="C3" t="str">
            <v>A105</v>
          </cell>
          <cell r="D3" t="str">
            <v>Grados al C</v>
          </cell>
          <cell r="E3" t="str">
            <v>16"R</v>
          </cell>
          <cell r="F3">
            <v>54229</v>
          </cell>
          <cell r="G3">
            <v>1</v>
          </cell>
          <cell r="H3">
            <v>1637</v>
          </cell>
          <cell r="I3">
            <v>52</v>
          </cell>
          <cell r="J3">
            <v>24</v>
          </cell>
          <cell r="K3">
            <v>28</v>
          </cell>
          <cell r="L3">
            <v>6</v>
          </cell>
          <cell r="M3">
            <v>18</v>
          </cell>
          <cell r="N3">
            <v>0.75</v>
          </cell>
          <cell r="O3">
            <v>2.78</v>
          </cell>
          <cell r="P3">
            <v>0</v>
          </cell>
          <cell r="Q3">
            <v>1607</v>
          </cell>
        </row>
        <row r="4">
          <cell r="A4">
            <v>1196257</v>
          </cell>
          <cell r="B4">
            <v>43801.2</v>
          </cell>
          <cell r="C4" t="str">
            <v>F22MF</v>
          </cell>
          <cell r="D4" t="str">
            <v>Grados CrMo</v>
          </cell>
          <cell r="E4" t="str">
            <v>49"Q</v>
          </cell>
          <cell r="F4">
            <v>58113</v>
          </cell>
          <cell r="G4">
            <v>1</v>
          </cell>
          <cell r="H4">
            <v>1637</v>
          </cell>
          <cell r="I4">
            <v>78</v>
          </cell>
          <cell r="J4">
            <v>32</v>
          </cell>
          <cell r="K4">
            <v>46</v>
          </cell>
          <cell r="L4">
            <v>10</v>
          </cell>
          <cell r="M4">
            <v>22</v>
          </cell>
          <cell r="N4">
            <v>0.59</v>
          </cell>
          <cell r="O4">
            <v>2.82</v>
          </cell>
          <cell r="P4">
            <v>0</v>
          </cell>
          <cell r="Q4">
            <v>1594</v>
          </cell>
        </row>
        <row r="5">
          <cell r="A5">
            <v>1196258</v>
          </cell>
          <cell r="B5">
            <v>43801.265277777777</v>
          </cell>
          <cell r="C5" t="str">
            <v>F22MF</v>
          </cell>
          <cell r="D5" t="str">
            <v>Grados CrMo</v>
          </cell>
          <cell r="E5" t="str">
            <v>49"Q</v>
          </cell>
          <cell r="F5">
            <v>57659</v>
          </cell>
          <cell r="G5">
            <v>1</v>
          </cell>
          <cell r="H5">
            <v>1672</v>
          </cell>
          <cell r="I5">
            <v>50</v>
          </cell>
          <cell r="J5">
            <v>24</v>
          </cell>
          <cell r="K5">
            <v>26</v>
          </cell>
          <cell r="L5">
            <v>7</v>
          </cell>
          <cell r="M5">
            <v>17</v>
          </cell>
          <cell r="N5">
            <v>0.82</v>
          </cell>
          <cell r="O5">
            <v>3.11</v>
          </cell>
          <cell r="P5">
            <v>0</v>
          </cell>
          <cell r="Q5">
            <v>1581</v>
          </cell>
        </row>
        <row r="6">
          <cell r="A6">
            <v>1196259</v>
          </cell>
          <cell r="B6">
            <v>43801.352083333331</v>
          </cell>
          <cell r="C6" t="str">
            <v>4140 FM</v>
          </cell>
          <cell r="D6" t="str">
            <v>Grados CrMo</v>
          </cell>
          <cell r="E6" t="str">
            <v>69"P</v>
          </cell>
          <cell r="F6">
            <v>57540</v>
          </cell>
          <cell r="G6">
            <v>1</v>
          </cell>
          <cell r="H6">
            <v>1680</v>
          </cell>
          <cell r="I6">
            <v>85</v>
          </cell>
          <cell r="J6">
            <v>34</v>
          </cell>
          <cell r="K6">
            <v>51</v>
          </cell>
          <cell r="L6">
            <v>8</v>
          </cell>
          <cell r="M6">
            <v>26</v>
          </cell>
          <cell r="N6">
            <v>0.76</v>
          </cell>
          <cell r="O6">
            <v>8.1999999999999993</v>
          </cell>
          <cell r="P6">
            <v>0</v>
          </cell>
          <cell r="Q6">
            <v>1562</v>
          </cell>
        </row>
        <row r="7">
          <cell r="A7">
            <v>1196260</v>
          </cell>
          <cell r="B7">
            <v>43801.447222222225</v>
          </cell>
          <cell r="C7" t="str">
            <v>8630M</v>
          </cell>
          <cell r="D7" t="str">
            <v>Grados CrNiMo</v>
          </cell>
          <cell r="E7" t="str">
            <v>69"P</v>
          </cell>
          <cell r="F7">
            <v>55335</v>
          </cell>
          <cell r="G7">
            <v>1</v>
          </cell>
          <cell r="H7">
            <v>1680</v>
          </cell>
          <cell r="I7">
            <v>62</v>
          </cell>
          <cell r="J7">
            <v>31</v>
          </cell>
          <cell r="K7">
            <v>31</v>
          </cell>
          <cell r="L7">
            <v>6</v>
          </cell>
          <cell r="M7">
            <v>25</v>
          </cell>
          <cell r="N7">
            <v>0.64</v>
          </cell>
          <cell r="O7">
            <v>3.72</v>
          </cell>
          <cell r="P7">
            <v>0</v>
          </cell>
          <cell r="Q7">
            <v>1573</v>
          </cell>
        </row>
        <row r="8">
          <cell r="A8">
            <v>1196261</v>
          </cell>
          <cell r="B8">
            <v>43801.509722222225</v>
          </cell>
          <cell r="C8" t="str">
            <v>8630M</v>
          </cell>
          <cell r="D8" t="str">
            <v>Grados CrNiMo</v>
          </cell>
          <cell r="E8" t="str">
            <v>13"R</v>
          </cell>
          <cell r="F8">
            <v>54706</v>
          </cell>
          <cell r="G8">
            <v>1</v>
          </cell>
          <cell r="H8">
            <v>1694</v>
          </cell>
          <cell r="I8">
            <v>66</v>
          </cell>
          <cell r="J8">
            <v>31</v>
          </cell>
          <cell r="K8">
            <v>35</v>
          </cell>
          <cell r="L8">
            <v>6</v>
          </cell>
          <cell r="M8">
            <v>25</v>
          </cell>
          <cell r="N8">
            <v>0.79</v>
          </cell>
          <cell r="O8">
            <v>4.09</v>
          </cell>
          <cell r="P8">
            <v>0</v>
          </cell>
          <cell r="Q8">
            <v>1585</v>
          </cell>
        </row>
        <row r="9">
          <cell r="A9">
            <v>1196262</v>
          </cell>
          <cell r="B9">
            <v>43801.57916666667</v>
          </cell>
          <cell r="C9" t="str">
            <v>8620H</v>
          </cell>
          <cell r="D9" t="str">
            <v>Grados CrNiMo</v>
          </cell>
          <cell r="E9" t="str">
            <v>16"R</v>
          </cell>
          <cell r="F9">
            <v>53704</v>
          </cell>
          <cell r="G9">
            <v>1</v>
          </cell>
          <cell r="H9">
            <v>1613</v>
          </cell>
          <cell r="I9">
            <v>65</v>
          </cell>
          <cell r="J9">
            <v>31</v>
          </cell>
          <cell r="K9">
            <v>34</v>
          </cell>
          <cell r="L9">
            <v>6</v>
          </cell>
          <cell r="M9">
            <v>25</v>
          </cell>
          <cell r="N9">
            <v>0.76</v>
          </cell>
          <cell r="O9">
            <v>5.19</v>
          </cell>
          <cell r="P9">
            <v>0</v>
          </cell>
          <cell r="Q9">
            <v>1598</v>
          </cell>
        </row>
        <row r="10">
          <cell r="A10">
            <v>1196263</v>
          </cell>
          <cell r="B10">
            <v>43801.645138888889</v>
          </cell>
          <cell r="C10" t="str">
            <v>EN355B</v>
          </cell>
          <cell r="D10" t="str">
            <v>Grados al C</v>
          </cell>
          <cell r="E10" t="str">
            <v>24"R</v>
          </cell>
          <cell r="F10">
            <v>54812</v>
          </cell>
          <cell r="G10">
            <v>1</v>
          </cell>
          <cell r="H10">
            <v>1696</v>
          </cell>
          <cell r="I10">
            <v>69</v>
          </cell>
          <cell r="J10">
            <v>31</v>
          </cell>
          <cell r="K10">
            <v>38</v>
          </cell>
          <cell r="L10">
            <v>6</v>
          </cell>
          <cell r="M10">
            <v>25</v>
          </cell>
          <cell r="N10">
            <v>0.85</v>
          </cell>
          <cell r="O10">
            <v>5.44</v>
          </cell>
          <cell r="P10">
            <v>4.7</v>
          </cell>
          <cell r="Q10">
            <v>1593</v>
          </cell>
        </row>
        <row r="11">
          <cell r="A11">
            <v>1196264</v>
          </cell>
          <cell r="B11">
            <v>43801.708333333336</v>
          </cell>
          <cell r="C11" t="str">
            <v>EN355B</v>
          </cell>
          <cell r="D11" t="str">
            <v>Grados al C</v>
          </cell>
          <cell r="E11" t="str">
            <v>24"R</v>
          </cell>
          <cell r="F11">
            <v>55695</v>
          </cell>
          <cell r="G11">
            <v>1</v>
          </cell>
          <cell r="H11">
            <v>1719</v>
          </cell>
          <cell r="I11">
            <v>74</v>
          </cell>
          <cell r="J11">
            <v>36</v>
          </cell>
          <cell r="K11">
            <v>38</v>
          </cell>
          <cell r="L11">
            <v>6</v>
          </cell>
          <cell r="M11">
            <v>30</v>
          </cell>
          <cell r="N11">
            <v>0.66</v>
          </cell>
          <cell r="O11">
            <v>3.07</v>
          </cell>
          <cell r="P11">
            <v>2.67</v>
          </cell>
          <cell r="Q11">
            <v>1596</v>
          </cell>
        </row>
        <row r="12">
          <cell r="A12">
            <v>1196265</v>
          </cell>
          <cell r="B12">
            <v>43801.780555555553</v>
          </cell>
          <cell r="C12" t="str">
            <v>EN355B</v>
          </cell>
          <cell r="D12" t="str">
            <v>Grados al C</v>
          </cell>
          <cell r="E12" t="str">
            <v>31"R</v>
          </cell>
          <cell r="F12">
            <v>53798</v>
          </cell>
          <cell r="G12">
            <v>1</v>
          </cell>
          <cell r="H12">
            <v>1707</v>
          </cell>
          <cell r="I12">
            <v>79</v>
          </cell>
          <cell r="J12">
            <v>33</v>
          </cell>
          <cell r="K12">
            <v>46</v>
          </cell>
          <cell r="L12">
            <v>10</v>
          </cell>
          <cell r="M12">
            <v>23</v>
          </cell>
          <cell r="N12">
            <v>0.87</v>
          </cell>
          <cell r="O12">
            <v>3.78</v>
          </cell>
          <cell r="P12">
            <v>6.04</v>
          </cell>
          <cell r="Q12">
            <v>1595</v>
          </cell>
        </row>
        <row r="13">
          <cell r="A13">
            <v>1196266</v>
          </cell>
          <cell r="B13">
            <v>43801.993750000001</v>
          </cell>
          <cell r="C13" t="str">
            <v>EN355B</v>
          </cell>
          <cell r="D13" t="str">
            <v>Grados al C</v>
          </cell>
          <cell r="E13" t="str">
            <v>24"R</v>
          </cell>
          <cell r="F13">
            <v>55796</v>
          </cell>
          <cell r="G13">
            <v>1</v>
          </cell>
          <cell r="H13">
            <v>1707</v>
          </cell>
          <cell r="I13">
            <v>64</v>
          </cell>
          <cell r="J13">
            <v>30</v>
          </cell>
          <cell r="K13">
            <v>34</v>
          </cell>
          <cell r="L13">
            <v>7</v>
          </cell>
          <cell r="M13">
            <v>23</v>
          </cell>
          <cell r="N13">
            <v>0.97</v>
          </cell>
          <cell r="O13">
            <v>8.08</v>
          </cell>
          <cell r="P13">
            <v>16.489999999999998</v>
          </cell>
          <cell r="Q13">
            <v>1596</v>
          </cell>
        </row>
        <row r="14">
          <cell r="A14">
            <v>1196267</v>
          </cell>
          <cell r="B14">
            <v>43802.054166666669</v>
          </cell>
          <cell r="C14" t="str">
            <v>EN355B</v>
          </cell>
          <cell r="D14" t="str">
            <v>Grados al C</v>
          </cell>
          <cell r="E14" t="str">
            <v>24"R</v>
          </cell>
          <cell r="F14">
            <v>55675</v>
          </cell>
          <cell r="G14">
            <v>1</v>
          </cell>
          <cell r="H14">
            <v>1697</v>
          </cell>
          <cell r="I14">
            <v>52</v>
          </cell>
          <cell r="J14">
            <v>29</v>
          </cell>
          <cell r="K14">
            <v>23</v>
          </cell>
          <cell r="L14">
            <v>6</v>
          </cell>
          <cell r="M14">
            <v>23</v>
          </cell>
          <cell r="N14">
            <v>0.76</v>
          </cell>
          <cell r="O14">
            <v>3.3</v>
          </cell>
          <cell r="P14">
            <v>7.68</v>
          </cell>
          <cell r="Q14">
            <v>1597</v>
          </cell>
        </row>
        <row r="15">
          <cell r="A15">
            <v>1196268</v>
          </cell>
          <cell r="B15">
            <v>43802.10833333333</v>
          </cell>
          <cell r="C15" t="str">
            <v>105M2</v>
          </cell>
          <cell r="D15" t="str">
            <v>Grados al C</v>
          </cell>
          <cell r="E15" t="str">
            <v>39"R</v>
          </cell>
          <cell r="F15">
            <v>51341</v>
          </cell>
          <cell r="G15">
            <v>1</v>
          </cell>
          <cell r="H15">
            <v>1674</v>
          </cell>
          <cell r="I15">
            <v>52</v>
          </cell>
          <cell r="J15">
            <v>29</v>
          </cell>
          <cell r="K15">
            <v>23</v>
          </cell>
          <cell r="L15">
            <v>6</v>
          </cell>
          <cell r="M15">
            <v>23</v>
          </cell>
          <cell r="N15">
            <v>0.95</v>
          </cell>
          <cell r="O15">
            <v>6.27</v>
          </cell>
          <cell r="P15">
            <v>0</v>
          </cell>
          <cell r="Q15">
            <v>1587</v>
          </cell>
        </row>
        <row r="16">
          <cell r="A16">
            <v>1196269</v>
          </cell>
          <cell r="B16">
            <v>43802.159722222219</v>
          </cell>
          <cell r="C16" t="str">
            <v>105M2</v>
          </cell>
          <cell r="D16" t="str">
            <v>Grados al C</v>
          </cell>
          <cell r="E16" t="str">
            <v>39"R</v>
          </cell>
          <cell r="F16">
            <v>51349</v>
          </cell>
          <cell r="G16">
            <v>1</v>
          </cell>
          <cell r="H16">
            <v>1710</v>
          </cell>
          <cell r="I16">
            <v>53</v>
          </cell>
          <cell r="J16">
            <v>26</v>
          </cell>
          <cell r="K16">
            <v>27</v>
          </cell>
          <cell r="L16">
            <v>6</v>
          </cell>
          <cell r="M16">
            <v>20</v>
          </cell>
          <cell r="N16">
            <v>0.82</v>
          </cell>
          <cell r="O16">
            <v>2.7</v>
          </cell>
          <cell r="P16">
            <v>0</v>
          </cell>
          <cell r="Q16">
            <v>1591</v>
          </cell>
        </row>
        <row r="17">
          <cell r="A17">
            <v>1196270</v>
          </cell>
          <cell r="B17">
            <v>43802.222222222219</v>
          </cell>
          <cell r="C17" t="str">
            <v>A105</v>
          </cell>
          <cell r="D17" t="str">
            <v>Grados al C</v>
          </cell>
          <cell r="E17" t="str">
            <v>31"R</v>
          </cell>
          <cell r="F17">
            <v>53987</v>
          </cell>
          <cell r="G17">
            <v>1</v>
          </cell>
          <cell r="H17">
            <v>1710</v>
          </cell>
          <cell r="I17">
            <v>54</v>
          </cell>
          <cell r="J17">
            <v>28</v>
          </cell>
          <cell r="K17">
            <v>26</v>
          </cell>
          <cell r="L17">
            <v>8</v>
          </cell>
          <cell r="M17">
            <v>20</v>
          </cell>
          <cell r="N17">
            <v>0.83</v>
          </cell>
          <cell r="O17">
            <v>3.24</v>
          </cell>
          <cell r="P17">
            <v>0</v>
          </cell>
          <cell r="Q17">
            <v>1592</v>
          </cell>
        </row>
        <row r="18">
          <cell r="A18">
            <v>1196271</v>
          </cell>
          <cell r="B18">
            <v>43802.460416666669</v>
          </cell>
          <cell r="C18" t="str">
            <v>A105</v>
          </cell>
          <cell r="D18" t="str">
            <v>Grados al C</v>
          </cell>
          <cell r="E18" t="str">
            <v>49"Q</v>
          </cell>
          <cell r="F18">
            <v>58408</v>
          </cell>
          <cell r="G18">
            <v>1</v>
          </cell>
          <cell r="H18">
            <v>1667</v>
          </cell>
          <cell r="I18">
            <v>67</v>
          </cell>
          <cell r="J18">
            <v>22</v>
          </cell>
          <cell r="K18">
            <v>45</v>
          </cell>
          <cell r="L18">
            <v>7</v>
          </cell>
          <cell r="M18">
            <v>15</v>
          </cell>
          <cell r="N18">
            <v>0.8</v>
          </cell>
          <cell r="O18">
            <v>3.08</v>
          </cell>
          <cell r="P18">
            <v>0</v>
          </cell>
          <cell r="Q18">
            <v>1580</v>
          </cell>
        </row>
        <row r="19">
          <cell r="A19">
            <v>1196272</v>
          </cell>
          <cell r="B19">
            <v>43802.529166666667</v>
          </cell>
          <cell r="C19" t="str">
            <v>A105</v>
          </cell>
          <cell r="D19" t="str">
            <v>Grados al C</v>
          </cell>
          <cell r="E19" t="str">
            <v>49"Q</v>
          </cell>
          <cell r="F19">
            <v>58308</v>
          </cell>
          <cell r="G19">
            <v>1</v>
          </cell>
          <cell r="H19">
            <v>1681</v>
          </cell>
          <cell r="I19">
            <v>51</v>
          </cell>
          <cell r="J19">
            <v>26</v>
          </cell>
          <cell r="K19">
            <v>25</v>
          </cell>
          <cell r="L19">
            <v>7</v>
          </cell>
          <cell r="M19">
            <v>19</v>
          </cell>
          <cell r="N19">
            <v>0.63</v>
          </cell>
          <cell r="O19">
            <v>2.4</v>
          </cell>
          <cell r="P19">
            <v>0</v>
          </cell>
          <cell r="Q19">
            <v>1589</v>
          </cell>
        </row>
        <row r="20">
          <cell r="A20">
            <v>1196273</v>
          </cell>
          <cell r="B20">
            <v>43802.583333333336</v>
          </cell>
          <cell r="C20" t="str">
            <v>LF2</v>
          </cell>
          <cell r="D20" t="str">
            <v>Grados CrNiMo</v>
          </cell>
          <cell r="E20" t="str">
            <v>63"P</v>
          </cell>
          <cell r="F20">
            <v>49545</v>
          </cell>
          <cell r="G20">
            <v>1</v>
          </cell>
          <cell r="H20">
            <v>1698</v>
          </cell>
          <cell r="I20">
            <v>72</v>
          </cell>
          <cell r="J20">
            <v>31</v>
          </cell>
          <cell r="K20">
            <v>41</v>
          </cell>
          <cell r="L20">
            <v>7</v>
          </cell>
          <cell r="M20">
            <v>24</v>
          </cell>
          <cell r="N20">
            <v>0.79</v>
          </cell>
          <cell r="O20">
            <v>4.9000000000000004</v>
          </cell>
          <cell r="P20">
            <v>0</v>
          </cell>
          <cell r="Q20">
            <v>1577</v>
          </cell>
        </row>
        <row r="21">
          <cell r="A21">
            <v>1196274</v>
          </cell>
          <cell r="B21">
            <v>43802.642361111109</v>
          </cell>
          <cell r="C21" t="str">
            <v>4140 FM</v>
          </cell>
          <cell r="D21" t="str">
            <v>Grados CrMo</v>
          </cell>
          <cell r="E21" t="str">
            <v>49"Q</v>
          </cell>
          <cell r="F21">
            <v>58111</v>
          </cell>
          <cell r="G21">
            <v>1</v>
          </cell>
          <cell r="H21">
            <v>1654</v>
          </cell>
          <cell r="I21">
            <v>63</v>
          </cell>
          <cell r="J21">
            <v>26</v>
          </cell>
          <cell r="K21">
            <v>37</v>
          </cell>
          <cell r="L21">
            <v>6</v>
          </cell>
          <cell r="M21">
            <v>20</v>
          </cell>
          <cell r="N21">
            <v>0.84</v>
          </cell>
          <cell r="O21">
            <v>6.82</v>
          </cell>
          <cell r="P21">
            <v>0</v>
          </cell>
          <cell r="Q21">
            <v>1565</v>
          </cell>
        </row>
        <row r="22">
          <cell r="A22">
            <v>1196275</v>
          </cell>
          <cell r="B22">
            <v>43802.707638888889</v>
          </cell>
          <cell r="C22" t="str">
            <v>4330V</v>
          </cell>
          <cell r="D22" t="str">
            <v>Grados CrNiMo</v>
          </cell>
          <cell r="E22" t="str">
            <v>69"P</v>
          </cell>
          <cell r="F22">
            <v>54810</v>
          </cell>
          <cell r="G22">
            <v>1</v>
          </cell>
          <cell r="H22">
            <v>1675</v>
          </cell>
          <cell r="I22">
            <v>73</v>
          </cell>
          <cell r="J22">
            <v>30</v>
          </cell>
          <cell r="K22">
            <v>43</v>
          </cell>
          <cell r="L22">
            <v>6</v>
          </cell>
          <cell r="M22">
            <v>24</v>
          </cell>
          <cell r="N22">
            <v>0.68</v>
          </cell>
          <cell r="O22">
            <v>3.65</v>
          </cell>
          <cell r="P22">
            <v>0</v>
          </cell>
          <cell r="Q22">
            <v>1576</v>
          </cell>
        </row>
        <row r="23">
          <cell r="A23">
            <v>1196276</v>
          </cell>
          <cell r="B23">
            <v>43802.761805555558</v>
          </cell>
          <cell r="C23">
            <v>4340</v>
          </cell>
          <cell r="D23" t="str">
            <v>Grados CrNiMo</v>
          </cell>
          <cell r="E23" t="str">
            <v>69"P</v>
          </cell>
          <cell r="F23">
            <v>55525</v>
          </cell>
          <cell r="G23">
            <v>1</v>
          </cell>
          <cell r="H23">
            <v>1693</v>
          </cell>
          <cell r="I23">
            <v>83</v>
          </cell>
          <cell r="J23">
            <v>40</v>
          </cell>
          <cell r="K23">
            <v>43</v>
          </cell>
          <cell r="L23">
            <v>12</v>
          </cell>
          <cell r="M23">
            <v>28</v>
          </cell>
          <cell r="N23">
            <v>0.88</v>
          </cell>
          <cell r="O23">
            <v>7.45</v>
          </cell>
          <cell r="P23">
            <v>0</v>
          </cell>
          <cell r="Q23">
            <v>1568</v>
          </cell>
        </row>
        <row r="24">
          <cell r="A24">
            <v>1196277</v>
          </cell>
          <cell r="B24">
            <v>43802.999305555553</v>
          </cell>
          <cell r="C24">
            <v>1020</v>
          </cell>
          <cell r="D24" t="str">
            <v>Grados al C</v>
          </cell>
          <cell r="E24" t="str">
            <v>20"R</v>
          </cell>
          <cell r="F24">
            <v>58874</v>
          </cell>
          <cell r="G24">
            <v>1</v>
          </cell>
          <cell r="H24">
            <v>1690</v>
          </cell>
          <cell r="I24">
            <v>55</v>
          </cell>
          <cell r="J24">
            <v>30</v>
          </cell>
          <cell r="K24">
            <v>25</v>
          </cell>
          <cell r="L24">
            <v>9</v>
          </cell>
          <cell r="M24">
            <v>21</v>
          </cell>
          <cell r="N24">
            <v>0.76</v>
          </cell>
          <cell r="O24">
            <v>2.6</v>
          </cell>
          <cell r="P24">
            <v>0</v>
          </cell>
          <cell r="Q24">
            <v>1594</v>
          </cell>
        </row>
        <row r="25">
          <cell r="A25">
            <v>1196278</v>
          </cell>
          <cell r="B25">
            <v>43803.064583333333</v>
          </cell>
          <cell r="C25" t="str">
            <v>EN355B</v>
          </cell>
          <cell r="D25" t="str">
            <v>Grados al C</v>
          </cell>
          <cell r="E25" t="str">
            <v>31"R</v>
          </cell>
          <cell r="F25">
            <v>49482</v>
          </cell>
          <cell r="G25">
            <v>1</v>
          </cell>
          <cell r="H25">
            <v>1603</v>
          </cell>
          <cell r="I25">
            <v>51</v>
          </cell>
          <cell r="J25">
            <v>27</v>
          </cell>
          <cell r="K25">
            <v>24</v>
          </cell>
          <cell r="L25">
            <v>6</v>
          </cell>
          <cell r="M25">
            <v>21</v>
          </cell>
          <cell r="N25">
            <v>0.72</v>
          </cell>
          <cell r="O25">
            <v>2.02</v>
          </cell>
          <cell r="P25">
            <v>3.79</v>
          </cell>
          <cell r="Q25">
            <v>1584</v>
          </cell>
        </row>
        <row r="26">
          <cell r="A26">
            <v>1196279</v>
          </cell>
          <cell r="B26">
            <v>43803.117361111108</v>
          </cell>
          <cell r="C26" t="str">
            <v>EN355B</v>
          </cell>
          <cell r="D26" t="str">
            <v>Grados al C</v>
          </cell>
          <cell r="E26" t="str">
            <v>24"R</v>
          </cell>
          <cell r="F26">
            <v>55931</v>
          </cell>
          <cell r="G26">
            <v>1</v>
          </cell>
          <cell r="H26">
            <v>1696</v>
          </cell>
          <cell r="I26">
            <v>54</v>
          </cell>
          <cell r="J26">
            <v>27</v>
          </cell>
          <cell r="K26">
            <v>27</v>
          </cell>
          <cell r="L26">
            <v>7</v>
          </cell>
          <cell r="M26">
            <v>20</v>
          </cell>
          <cell r="N26">
            <v>0.78</v>
          </cell>
          <cell r="O26">
            <v>2.2400000000000002</v>
          </cell>
          <cell r="P26">
            <v>3.07</v>
          </cell>
          <cell r="Q26">
            <v>1595</v>
          </cell>
        </row>
        <row r="27">
          <cell r="A27">
            <v>1196280</v>
          </cell>
          <cell r="B27">
            <v>43803.186111111114</v>
          </cell>
          <cell r="C27" t="str">
            <v>EN355B</v>
          </cell>
          <cell r="D27" t="str">
            <v>Grados al C</v>
          </cell>
          <cell r="E27" t="str">
            <v>24"R</v>
          </cell>
          <cell r="F27">
            <v>55438</v>
          </cell>
          <cell r="G27">
            <v>1</v>
          </cell>
          <cell r="H27">
            <v>1696</v>
          </cell>
          <cell r="I27">
            <v>55</v>
          </cell>
          <cell r="J27">
            <v>34</v>
          </cell>
          <cell r="K27">
            <v>21</v>
          </cell>
          <cell r="L27">
            <v>11</v>
          </cell>
          <cell r="M27">
            <v>23</v>
          </cell>
          <cell r="N27">
            <v>0.64</v>
          </cell>
          <cell r="O27">
            <v>3.64</v>
          </cell>
          <cell r="P27">
            <v>1.82</v>
          </cell>
          <cell r="Q27">
            <v>1581</v>
          </cell>
        </row>
        <row r="28">
          <cell r="A28">
            <v>1196281</v>
          </cell>
          <cell r="B28">
            <v>43803.245138888888</v>
          </cell>
          <cell r="C28" t="str">
            <v>EN355B</v>
          </cell>
          <cell r="D28" t="str">
            <v>Grados al C</v>
          </cell>
          <cell r="E28" t="str">
            <v>20"R</v>
          </cell>
          <cell r="F28">
            <v>57753</v>
          </cell>
          <cell r="G28">
            <v>1</v>
          </cell>
          <cell r="H28">
            <v>1701</v>
          </cell>
          <cell r="I28">
            <v>71</v>
          </cell>
          <cell r="J28">
            <v>28</v>
          </cell>
          <cell r="K28">
            <v>43</v>
          </cell>
          <cell r="L28">
            <v>7</v>
          </cell>
          <cell r="M28">
            <v>21</v>
          </cell>
          <cell r="N28">
            <v>0.68</v>
          </cell>
          <cell r="O28">
            <v>2.16</v>
          </cell>
          <cell r="P28">
            <v>9.2899999999999991</v>
          </cell>
          <cell r="Q28">
            <v>1596</v>
          </cell>
        </row>
        <row r="29">
          <cell r="A29">
            <v>1196282</v>
          </cell>
          <cell r="B29">
            <v>43803.29791666667</v>
          </cell>
          <cell r="C29" t="str">
            <v>EN355B</v>
          </cell>
          <cell r="D29" t="str">
            <v>Grados al C</v>
          </cell>
          <cell r="E29" t="str">
            <v>20"R</v>
          </cell>
          <cell r="F29">
            <v>57557</v>
          </cell>
          <cell r="G29">
            <v>1</v>
          </cell>
          <cell r="H29">
            <v>1694</v>
          </cell>
          <cell r="I29">
            <v>67</v>
          </cell>
          <cell r="J29">
            <v>28</v>
          </cell>
          <cell r="K29">
            <v>39</v>
          </cell>
          <cell r="L29">
            <v>6</v>
          </cell>
          <cell r="M29">
            <v>22</v>
          </cell>
          <cell r="N29">
            <v>0.69</v>
          </cell>
          <cell r="O29">
            <v>1.96</v>
          </cell>
          <cell r="P29">
            <v>4.3099999999999996</v>
          </cell>
          <cell r="Q29">
            <v>1596</v>
          </cell>
        </row>
        <row r="30">
          <cell r="A30">
            <v>1196283</v>
          </cell>
          <cell r="B30">
            <v>43803.359722222223</v>
          </cell>
          <cell r="C30" t="str">
            <v>LF6</v>
          </cell>
          <cell r="D30" t="str">
            <v>Grados al C</v>
          </cell>
          <cell r="E30" t="str">
            <v>49"Q</v>
          </cell>
          <cell r="F30">
            <v>58071</v>
          </cell>
          <cell r="G30">
            <v>1</v>
          </cell>
          <cell r="H30">
            <v>1675</v>
          </cell>
          <cell r="I30">
            <v>61</v>
          </cell>
          <cell r="J30">
            <v>23</v>
          </cell>
          <cell r="K30">
            <v>38</v>
          </cell>
          <cell r="L30">
            <v>6</v>
          </cell>
          <cell r="M30">
            <v>17</v>
          </cell>
          <cell r="N30">
            <v>0.71</v>
          </cell>
          <cell r="O30">
            <v>2.41</v>
          </cell>
          <cell r="P30">
            <v>6.79</v>
          </cell>
          <cell r="Q30">
            <v>1589</v>
          </cell>
        </row>
        <row r="31">
          <cell r="A31">
            <v>1196284</v>
          </cell>
          <cell r="B31">
            <v>43803.436805555553</v>
          </cell>
          <cell r="C31" t="str">
            <v>LF6</v>
          </cell>
          <cell r="D31" t="str">
            <v>Grados al C</v>
          </cell>
          <cell r="E31" t="str">
            <v>49"Q</v>
          </cell>
          <cell r="F31">
            <v>57783</v>
          </cell>
          <cell r="G31">
            <v>1</v>
          </cell>
          <cell r="H31">
            <v>1694</v>
          </cell>
          <cell r="I31">
            <v>67</v>
          </cell>
          <cell r="J31">
            <v>28</v>
          </cell>
          <cell r="K31">
            <v>39</v>
          </cell>
          <cell r="L31">
            <v>5</v>
          </cell>
          <cell r="M31">
            <v>23</v>
          </cell>
          <cell r="N31">
            <v>0.64</v>
          </cell>
          <cell r="O31">
            <v>2.38</v>
          </cell>
          <cell r="P31">
            <v>6.82</v>
          </cell>
          <cell r="Q31">
            <v>1587</v>
          </cell>
        </row>
        <row r="32">
          <cell r="A32">
            <v>1196285</v>
          </cell>
          <cell r="B32">
            <v>43803.495833333334</v>
          </cell>
          <cell r="C32" t="str">
            <v>A350/LF6M</v>
          </cell>
          <cell r="D32" t="str">
            <v>Grados al C</v>
          </cell>
          <cell r="E32" t="str">
            <v>24"R</v>
          </cell>
          <cell r="F32">
            <v>55610</v>
          </cell>
          <cell r="G32">
            <v>1</v>
          </cell>
          <cell r="H32">
            <v>1696</v>
          </cell>
          <cell r="I32">
            <v>69</v>
          </cell>
          <cell r="J32">
            <v>28</v>
          </cell>
          <cell r="K32">
            <v>41</v>
          </cell>
          <cell r="L32">
            <v>7</v>
          </cell>
          <cell r="M32">
            <v>21</v>
          </cell>
          <cell r="N32">
            <v>0.78</v>
          </cell>
          <cell r="O32">
            <v>3.73</v>
          </cell>
          <cell r="P32">
            <v>3.68</v>
          </cell>
          <cell r="Q32">
            <v>1583</v>
          </cell>
        </row>
        <row r="33">
          <cell r="A33">
            <v>1196286</v>
          </cell>
          <cell r="B33">
            <v>43803.550694444442</v>
          </cell>
          <cell r="C33" t="str">
            <v>105M2</v>
          </cell>
          <cell r="D33" t="str">
            <v>Grados al C</v>
          </cell>
          <cell r="E33" t="str">
            <v>52"P</v>
          </cell>
          <cell r="F33">
            <v>53243</v>
          </cell>
          <cell r="G33">
            <v>1</v>
          </cell>
          <cell r="H33">
            <v>1688</v>
          </cell>
          <cell r="I33">
            <v>56</v>
          </cell>
          <cell r="J33">
            <v>30</v>
          </cell>
          <cell r="K33">
            <v>26</v>
          </cell>
          <cell r="L33">
            <v>6</v>
          </cell>
          <cell r="M33">
            <v>24</v>
          </cell>
          <cell r="N33">
            <v>0.68</v>
          </cell>
          <cell r="O33">
            <v>3.28</v>
          </cell>
          <cell r="P33">
            <v>0</v>
          </cell>
          <cell r="Q33">
            <v>1595</v>
          </cell>
        </row>
        <row r="34">
          <cell r="A34">
            <v>1196287</v>
          </cell>
          <cell r="B34">
            <v>43803.615972222222</v>
          </cell>
          <cell r="C34" t="str">
            <v>105M2</v>
          </cell>
          <cell r="D34" t="str">
            <v>Grados al C</v>
          </cell>
          <cell r="E34" t="str">
            <v>39"R</v>
          </cell>
          <cell r="F34">
            <v>51344</v>
          </cell>
          <cell r="G34">
            <v>1</v>
          </cell>
          <cell r="H34">
            <v>1681</v>
          </cell>
          <cell r="I34">
            <v>56</v>
          </cell>
          <cell r="J34">
            <v>26</v>
          </cell>
          <cell r="K34">
            <v>30</v>
          </cell>
          <cell r="L34">
            <v>6</v>
          </cell>
          <cell r="M34">
            <v>20</v>
          </cell>
          <cell r="N34">
            <v>0.73</v>
          </cell>
          <cell r="O34">
            <v>4.4800000000000004</v>
          </cell>
          <cell r="P34">
            <v>0</v>
          </cell>
          <cell r="Q34">
            <v>1592</v>
          </cell>
        </row>
        <row r="35">
          <cell r="A35">
            <v>1196288</v>
          </cell>
          <cell r="B35">
            <v>43803.674305555556</v>
          </cell>
          <cell r="C35" t="str">
            <v>4145 FM</v>
          </cell>
          <cell r="D35" t="str">
            <v>Grados CrMo</v>
          </cell>
          <cell r="E35" t="str">
            <v>24"Q</v>
          </cell>
          <cell r="F35">
            <v>51838.01</v>
          </cell>
          <cell r="G35">
            <v>1</v>
          </cell>
          <cell r="H35">
            <v>1677</v>
          </cell>
          <cell r="I35">
            <v>77</v>
          </cell>
          <cell r="J35">
            <v>32</v>
          </cell>
          <cell r="K35">
            <v>45</v>
          </cell>
          <cell r="L35">
            <v>6</v>
          </cell>
          <cell r="M35">
            <v>26</v>
          </cell>
          <cell r="N35">
            <v>0.83</v>
          </cell>
          <cell r="O35">
            <v>6.57</v>
          </cell>
          <cell r="P35">
            <v>0</v>
          </cell>
          <cell r="Q35">
            <v>1566</v>
          </cell>
        </row>
        <row r="36">
          <cell r="A36">
            <v>1196289</v>
          </cell>
          <cell r="B36">
            <v>43803.986111111109</v>
          </cell>
          <cell r="C36" t="str">
            <v>4140 FM</v>
          </cell>
          <cell r="D36" t="str">
            <v>Grados CrMo</v>
          </cell>
          <cell r="E36" t="str">
            <v>31"R</v>
          </cell>
          <cell r="F36">
            <v>48810</v>
          </cell>
          <cell r="G36">
            <v>1</v>
          </cell>
          <cell r="H36">
            <v>1649</v>
          </cell>
          <cell r="I36">
            <v>54</v>
          </cell>
          <cell r="J36">
            <v>26</v>
          </cell>
          <cell r="K36">
            <v>28</v>
          </cell>
          <cell r="L36">
            <v>6</v>
          </cell>
          <cell r="M36">
            <v>20</v>
          </cell>
          <cell r="N36">
            <v>0.72</v>
          </cell>
          <cell r="O36">
            <v>3.79</v>
          </cell>
          <cell r="P36">
            <v>0</v>
          </cell>
          <cell r="Q36">
            <v>1569</v>
          </cell>
        </row>
        <row r="37">
          <cell r="A37">
            <v>1196290</v>
          </cell>
          <cell r="B37">
            <v>43804.05</v>
          </cell>
          <cell r="C37" t="str">
            <v>F22MF</v>
          </cell>
          <cell r="D37" t="str">
            <v>Grados CrMo</v>
          </cell>
          <cell r="E37" t="str">
            <v>31"R</v>
          </cell>
          <cell r="F37">
            <v>47842</v>
          </cell>
          <cell r="G37">
            <v>1</v>
          </cell>
          <cell r="H37">
            <v>1710</v>
          </cell>
          <cell r="I37">
            <v>66</v>
          </cell>
          <cell r="J37">
            <v>29</v>
          </cell>
          <cell r="K37">
            <v>37</v>
          </cell>
          <cell r="L37">
            <v>7</v>
          </cell>
          <cell r="M37">
            <v>22</v>
          </cell>
          <cell r="N37">
            <v>0.82</v>
          </cell>
          <cell r="O37">
            <v>4.82</v>
          </cell>
          <cell r="P37">
            <v>0</v>
          </cell>
          <cell r="Q37">
            <v>1592</v>
          </cell>
        </row>
        <row r="38">
          <cell r="A38">
            <v>1196291</v>
          </cell>
          <cell r="B38">
            <v>43804.138888888891</v>
          </cell>
          <cell r="C38" t="str">
            <v>H13 FM</v>
          </cell>
          <cell r="D38" t="str">
            <v>Tool Steels</v>
          </cell>
          <cell r="E38" t="str">
            <v>24"Q</v>
          </cell>
          <cell r="F38">
            <v>52185</v>
          </cell>
          <cell r="G38">
            <v>1</v>
          </cell>
          <cell r="H38">
            <v>1644</v>
          </cell>
          <cell r="I38">
            <v>66</v>
          </cell>
          <cell r="J38">
            <v>26</v>
          </cell>
          <cell r="K38">
            <v>40</v>
          </cell>
          <cell r="L38">
            <v>8</v>
          </cell>
          <cell r="M38">
            <v>18</v>
          </cell>
          <cell r="N38">
            <v>1.33</v>
          </cell>
          <cell r="O38">
            <v>6.51</v>
          </cell>
          <cell r="P38">
            <v>0</v>
          </cell>
          <cell r="Q38">
            <v>1542</v>
          </cell>
        </row>
        <row r="39">
          <cell r="A39">
            <v>1196292</v>
          </cell>
          <cell r="B39">
            <v>43804.220833333333</v>
          </cell>
          <cell r="C39" t="str">
            <v>410S</v>
          </cell>
          <cell r="D39" t="str">
            <v>Martensiticos</v>
          </cell>
          <cell r="E39" t="str">
            <v>31"R</v>
          </cell>
          <cell r="F39">
            <v>52592</v>
          </cell>
          <cell r="G39">
            <v>2</v>
          </cell>
          <cell r="H39">
            <v>1609</v>
          </cell>
          <cell r="I39">
            <v>244</v>
          </cell>
          <cell r="J39">
            <v>86</v>
          </cell>
          <cell r="K39">
            <v>158</v>
          </cell>
          <cell r="L39">
            <v>64</v>
          </cell>
          <cell r="M39">
            <v>22</v>
          </cell>
          <cell r="N39">
            <v>0.79</v>
          </cell>
          <cell r="O39">
            <v>24.61</v>
          </cell>
          <cell r="P39">
            <v>0</v>
          </cell>
          <cell r="Q39">
            <v>1551</v>
          </cell>
        </row>
        <row r="40">
          <cell r="A40">
            <v>1196293</v>
          </cell>
          <cell r="B40">
            <v>43804.396527777775</v>
          </cell>
          <cell r="C40" t="str">
            <v>Z6 16-05-01</v>
          </cell>
          <cell r="D40" t="str">
            <v>Martensiticos</v>
          </cell>
          <cell r="E40" t="str">
            <v>69"P</v>
          </cell>
          <cell r="F40">
            <v>52781</v>
          </cell>
          <cell r="G40">
            <v>1</v>
          </cell>
          <cell r="H40">
            <v>1639</v>
          </cell>
          <cell r="I40">
            <v>249</v>
          </cell>
          <cell r="J40">
            <v>96</v>
          </cell>
          <cell r="K40">
            <v>153</v>
          </cell>
          <cell r="L40">
            <v>74</v>
          </cell>
          <cell r="M40">
            <v>22</v>
          </cell>
          <cell r="N40">
            <v>0.9</v>
          </cell>
          <cell r="O40">
            <v>10.15</v>
          </cell>
          <cell r="P40">
            <v>76.91</v>
          </cell>
          <cell r="Q40">
            <v>1531</v>
          </cell>
        </row>
        <row r="41">
          <cell r="A41">
            <v>1196294</v>
          </cell>
          <cell r="B41">
            <v>43804.661805555559</v>
          </cell>
          <cell r="C41" t="str">
            <v>304H</v>
          </cell>
          <cell r="D41" t="str">
            <v>Austeniticos</v>
          </cell>
          <cell r="E41" t="str">
            <v>63"P</v>
          </cell>
          <cell r="F41">
            <v>48754</v>
          </cell>
          <cell r="G41">
            <v>1</v>
          </cell>
          <cell r="H41">
            <v>1616</v>
          </cell>
          <cell r="I41">
            <v>235</v>
          </cell>
          <cell r="J41">
            <v>104</v>
          </cell>
          <cell r="K41">
            <v>131</v>
          </cell>
          <cell r="L41">
            <v>64</v>
          </cell>
          <cell r="M41">
            <v>40</v>
          </cell>
          <cell r="N41">
            <v>0.56999999999999995</v>
          </cell>
          <cell r="O41">
            <v>10.28</v>
          </cell>
          <cell r="P41">
            <v>31.46</v>
          </cell>
          <cell r="Q41">
            <v>1504</v>
          </cell>
        </row>
        <row r="42">
          <cell r="A42">
            <v>1196295</v>
          </cell>
          <cell r="B42">
            <v>43804.991666666669</v>
          </cell>
          <cell r="C42" t="str">
            <v>4340 BS</v>
          </cell>
          <cell r="D42" t="str">
            <v>Grados CrNiMo</v>
          </cell>
          <cell r="E42" t="str">
            <v>69"P</v>
          </cell>
          <cell r="F42">
            <v>55084</v>
          </cell>
          <cell r="G42">
            <v>1</v>
          </cell>
          <cell r="H42">
            <v>1590</v>
          </cell>
          <cell r="I42">
            <v>80</v>
          </cell>
          <cell r="J42">
            <v>29</v>
          </cell>
          <cell r="K42">
            <v>51</v>
          </cell>
          <cell r="L42">
            <v>8</v>
          </cell>
          <cell r="M42">
            <v>21</v>
          </cell>
          <cell r="N42">
            <v>0.65</v>
          </cell>
          <cell r="O42">
            <v>5.66</v>
          </cell>
          <cell r="P42">
            <v>0</v>
          </cell>
          <cell r="Q42">
            <v>1562</v>
          </cell>
        </row>
        <row r="43">
          <cell r="A43">
            <v>1196296</v>
          </cell>
          <cell r="B43">
            <v>43805.044444444444</v>
          </cell>
          <cell r="C43">
            <v>4340</v>
          </cell>
          <cell r="D43" t="str">
            <v>Grados CrNiMo</v>
          </cell>
          <cell r="E43" t="str">
            <v>24"Q</v>
          </cell>
          <cell r="F43">
            <v>53021</v>
          </cell>
          <cell r="G43">
            <v>2</v>
          </cell>
          <cell r="H43">
            <v>1498</v>
          </cell>
          <cell r="I43">
            <v>167</v>
          </cell>
          <cell r="J43">
            <v>62</v>
          </cell>
          <cell r="K43">
            <v>105</v>
          </cell>
          <cell r="L43">
            <v>12</v>
          </cell>
          <cell r="M43">
            <v>50</v>
          </cell>
          <cell r="N43">
            <v>0.56999999999999995</v>
          </cell>
          <cell r="O43">
            <v>11.2</v>
          </cell>
          <cell r="P43">
            <v>0</v>
          </cell>
          <cell r="Q43">
            <v>1571</v>
          </cell>
        </row>
        <row r="44">
          <cell r="A44">
            <v>1196297</v>
          </cell>
          <cell r="B44">
            <v>43805.104166666664</v>
          </cell>
          <cell r="C44">
            <v>4340</v>
          </cell>
          <cell r="D44" t="str">
            <v>Grados CrNiMo</v>
          </cell>
          <cell r="E44" t="str">
            <v>20"R</v>
          </cell>
          <cell r="F44">
            <v>58109</v>
          </cell>
          <cell r="G44">
            <v>1</v>
          </cell>
          <cell r="H44">
            <v>1673</v>
          </cell>
          <cell r="I44">
            <v>68</v>
          </cell>
          <cell r="J44">
            <v>27</v>
          </cell>
          <cell r="K44">
            <v>41</v>
          </cell>
          <cell r="L44">
            <v>6</v>
          </cell>
          <cell r="M44">
            <v>21</v>
          </cell>
          <cell r="N44">
            <v>0.72</v>
          </cell>
          <cell r="O44">
            <v>3.91</v>
          </cell>
          <cell r="P44">
            <v>0</v>
          </cell>
          <cell r="Q44">
            <v>1560</v>
          </cell>
        </row>
        <row r="45">
          <cell r="A45">
            <v>1196298</v>
          </cell>
          <cell r="B45">
            <v>43805.31527777778</v>
          </cell>
          <cell r="C45">
            <v>4340</v>
          </cell>
          <cell r="D45" t="str">
            <v>Grados CrNiMo</v>
          </cell>
          <cell r="E45" t="str">
            <v>16"R</v>
          </cell>
          <cell r="F45">
            <v>53969</v>
          </cell>
          <cell r="G45">
            <v>1</v>
          </cell>
          <cell r="H45">
            <v>1690</v>
          </cell>
          <cell r="I45">
            <v>78</v>
          </cell>
          <cell r="J45">
            <v>36</v>
          </cell>
          <cell r="K45">
            <v>42</v>
          </cell>
          <cell r="L45">
            <v>6</v>
          </cell>
          <cell r="M45">
            <v>30</v>
          </cell>
          <cell r="N45">
            <v>0.79</v>
          </cell>
          <cell r="O45">
            <v>14.36</v>
          </cell>
          <cell r="P45">
            <v>0</v>
          </cell>
          <cell r="Q45">
            <v>1572</v>
          </cell>
        </row>
        <row r="46">
          <cell r="A46">
            <v>1196299</v>
          </cell>
          <cell r="B46">
            <v>43805.453472222223</v>
          </cell>
          <cell r="C46">
            <v>4340</v>
          </cell>
          <cell r="D46" t="str">
            <v>Grados CrNiMo</v>
          </cell>
          <cell r="E46" t="str">
            <v>13"R</v>
          </cell>
          <cell r="F46">
            <v>55131</v>
          </cell>
          <cell r="G46">
            <v>1</v>
          </cell>
          <cell r="H46">
            <v>1680</v>
          </cell>
          <cell r="I46">
            <v>79</v>
          </cell>
          <cell r="J46">
            <v>34</v>
          </cell>
          <cell r="K46">
            <v>45</v>
          </cell>
          <cell r="L46">
            <v>8</v>
          </cell>
          <cell r="M46">
            <v>26</v>
          </cell>
          <cell r="N46">
            <v>0.82</v>
          </cell>
          <cell r="O46">
            <v>6.61</v>
          </cell>
          <cell r="P46">
            <v>0</v>
          </cell>
          <cell r="Q46">
            <v>1565</v>
          </cell>
        </row>
        <row r="47">
          <cell r="A47">
            <v>1196300</v>
          </cell>
          <cell r="B47">
            <v>43805.542361111111</v>
          </cell>
          <cell r="C47" t="str">
            <v>4130 TSP</v>
          </cell>
          <cell r="D47" t="str">
            <v>Grados CrMo</v>
          </cell>
          <cell r="E47" t="str">
            <v>24"Q</v>
          </cell>
          <cell r="F47">
            <v>53197</v>
          </cell>
          <cell r="G47">
            <v>1</v>
          </cell>
          <cell r="H47">
            <v>1684</v>
          </cell>
          <cell r="I47">
            <v>62</v>
          </cell>
          <cell r="J47">
            <v>31</v>
          </cell>
          <cell r="K47">
            <v>31</v>
          </cell>
          <cell r="L47">
            <v>6</v>
          </cell>
          <cell r="M47">
            <v>25</v>
          </cell>
          <cell r="N47">
            <v>0.67</v>
          </cell>
          <cell r="O47">
            <v>3.07</v>
          </cell>
          <cell r="P47">
            <v>0</v>
          </cell>
          <cell r="Q47">
            <v>1584</v>
          </cell>
        </row>
        <row r="48">
          <cell r="A48">
            <v>1196301</v>
          </cell>
          <cell r="B48">
            <v>43805.613194444442</v>
          </cell>
          <cell r="C48">
            <v>4140</v>
          </cell>
          <cell r="D48" t="str">
            <v>Grados CrMo</v>
          </cell>
          <cell r="E48" t="str">
            <v>52"P</v>
          </cell>
          <cell r="F48">
            <v>53365</v>
          </cell>
          <cell r="G48">
            <v>1</v>
          </cell>
          <cell r="H48">
            <v>1673</v>
          </cell>
          <cell r="I48">
            <v>64</v>
          </cell>
          <cell r="J48">
            <v>29</v>
          </cell>
          <cell r="K48">
            <v>35</v>
          </cell>
          <cell r="L48">
            <v>7</v>
          </cell>
          <cell r="M48">
            <v>22</v>
          </cell>
          <cell r="N48">
            <v>0.75</v>
          </cell>
          <cell r="O48">
            <v>2.38</v>
          </cell>
          <cell r="P48">
            <v>0</v>
          </cell>
          <cell r="Q48">
            <v>1572</v>
          </cell>
        </row>
        <row r="49">
          <cell r="A49">
            <v>1196302</v>
          </cell>
          <cell r="B49">
            <v>43805.676388888889</v>
          </cell>
          <cell r="C49">
            <v>4140</v>
          </cell>
          <cell r="D49" t="str">
            <v>Grados CrMo</v>
          </cell>
          <cell r="E49" t="str">
            <v>49"Q</v>
          </cell>
          <cell r="F49">
            <v>57515</v>
          </cell>
          <cell r="G49">
            <v>1</v>
          </cell>
          <cell r="H49">
            <v>1656</v>
          </cell>
          <cell r="I49">
            <v>53</v>
          </cell>
          <cell r="J49">
            <v>27</v>
          </cell>
          <cell r="K49">
            <v>26</v>
          </cell>
          <cell r="L49">
            <v>7</v>
          </cell>
          <cell r="M49">
            <v>20</v>
          </cell>
          <cell r="N49">
            <v>0.82</v>
          </cell>
          <cell r="O49">
            <v>3.02</v>
          </cell>
          <cell r="P49">
            <v>0</v>
          </cell>
          <cell r="Q49">
            <v>1572</v>
          </cell>
        </row>
        <row r="50">
          <cell r="A50">
            <v>1196303</v>
          </cell>
          <cell r="B50">
            <v>43805.991666666669</v>
          </cell>
          <cell r="C50">
            <v>4130</v>
          </cell>
          <cell r="D50" t="str">
            <v>Grados CrMo</v>
          </cell>
          <cell r="E50" t="str">
            <v>52"P</v>
          </cell>
          <cell r="F50">
            <v>52928.01</v>
          </cell>
          <cell r="G50">
            <v>2</v>
          </cell>
          <cell r="H50">
            <v>1706</v>
          </cell>
          <cell r="I50">
            <v>155</v>
          </cell>
          <cell r="J50">
            <v>56</v>
          </cell>
          <cell r="K50">
            <v>99</v>
          </cell>
          <cell r="L50">
            <v>13</v>
          </cell>
          <cell r="M50">
            <v>43</v>
          </cell>
          <cell r="N50">
            <v>0.67</v>
          </cell>
          <cell r="O50">
            <v>5.51</v>
          </cell>
          <cell r="P50">
            <v>0</v>
          </cell>
          <cell r="Q50">
            <v>1586</v>
          </cell>
        </row>
        <row r="51">
          <cell r="A51">
            <v>1196304</v>
          </cell>
          <cell r="B51">
            <v>43806.040972222225</v>
          </cell>
          <cell r="C51" t="str">
            <v>4130 FM</v>
          </cell>
          <cell r="D51" t="str">
            <v>Grados CrMo</v>
          </cell>
          <cell r="E51" t="str">
            <v>24"Q</v>
          </cell>
          <cell r="F51">
            <v>53569</v>
          </cell>
          <cell r="G51">
            <v>1</v>
          </cell>
          <cell r="H51">
            <v>1697</v>
          </cell>
          <cell r="I51">
            <v>58</v>
          </cell>
          <cell r="J51">
            <v>34</v>
          </cell>
          <cell r="K51">
            <v>24</v>
          </cell>
          <cell r="L51">
            <v>12</v>
          </cell>
          <cell r="M51">
            <v>22</v>
          </cell>
          <cell r="N51">
            <v>0.82</v>
          </cell>
          <cell r="O51">
            <v>4.79</v>
          </cell>
          <cell r="P51">
            <v>0</v>
          </cell>
          <cell r="Q51">
            <v>1585</v>
          </cell>
        </row>
        <row r="52">
          <cell r="A52">
            <v>1196305</v>
          </cell>
          <cell r="B52">
            <v>43806.17083333333</v>
          </cell>
          <cell r="C52">
            <v>4150</v>
          </cell>
          <cell r="D52" t="str">
            <v>Grados CrMo</v>
          </cell>
          <cell r="E52" t="str">
            <v>13"R</v>
          </cell>
          <cell r="F52">
            <v>53387</v>
          </cell>
          <cell r="G52">
            <v>1</v>
          </cell>
          <cell r="H52">
            <v>1685</v>
          </cell>
          <cell r="I52">
            <v>54</v>
          </cell>
          <cell r="J52">
            <v>26</v>
          </cell>
          <cell r="K52">
            <v>28</v>
          </cell>
          <cell r="L52">
            <v>5</v>
          </cell>
          <cell r="M52">
            <v>21</v>
          </cell>
          <cell r="N52">
            <v>0.83</v>
          </cell>
          <cell r="O52">
            <v>6.61</v>
          </cell>
          <cell r="P52">
            <v>0</v>
          </cell>
          <cell r="Q52">
            <v>1579</v>
          </cell>
        </row>
        <row r="53">
          <cell r="A53">
            <v>1196306</v>
          </cell>
          <cell r="B53">
            <v>43806.223611111112</v>
          </cell>
          <cell r="C53">
            <v>4130</v>
          </cell>
          <cell r="D53" t="str">
            <v>Grados CrMo</v>
          </cell>
          <cell r="E53" t="str">
            <v>31"R</v>
          </cell>
          <cell r="F53">
            <v>53303.01</v>
          </cell>
          <cell r="G53">
            <v>1</v>
          </cell>
          <cell r="H53">
            <v>1672</v>
          </cell>
          <cell r="I53">
            <v>57</v>
          </cell>
          <cell r="J53">
            <v>27</v>
          </cell>
          <cell r="K53">
            <v>30</v>
          </cell>
          <cell r="L53">
            <v>7</v>
          </cell>
          <cell r="M53">
            <v>20</v>
          </cell>
          <cell r="N53">
            <v>0.83</v>
          </cell>
          <cell r="O53">
            <v>4.09</v>
          </cell>
          <cell r="P53">
            <v>0</v>
          </cell>
          <cell r="Q53">
            <v>1585</v>
          </cell>
        </row>
        <row r="54">
          <cell r="A54">
            <v>1196307</v>
          </cell>
          <cell r="B54">
            <v>43806.288194444445</v>
          </cell>
          <cell r="C54" t="str">
            <v>4130 TSP</v>
          </cell>
          <cell r="D54" t="str">
            <v>Grados CrMo</v>
          </cell>
          <cell r="E54" t="str">
            <v>24"Q</v>
          </cell>
          <cell r="F54">
            <v>52202</v>
          </cell>
          <cell r="G54">
            <v>1</v>
          </cell>
          <cell r="H54">
            <v>1693</v>
          </cell>
          <cell r="I54">
            <v>80</v>
          </cell>
          <cell r="J54">
            <v>33</v>
          </cell>
          <cell r="K54">
            <v>47</v>
          </cell>
          <cell r="L54">
            <v>6</v>
          </cell>
          <cell r="M54">
            <v>27</v>
          </cell>
          <cell r="N54">
            <v>0.73</v>
          </cell>
          <cell r="O54">
            <v>3.53</v>
          </cell>
          <cell r="P54">
            <v>0</v>
          </cell>
          <cell r="Q54">
            <v>1585</v>
          </cell>
        </row>
        <row r="55">
          <cell r="A55">
            <v>1196308</v>
          </cell>
          <cell r="B55">
            <v>43806.370138888888</v>
          </cell>
          <cell r="C55">
            <v>4130</v>
          </cell>
          <cell r="D55" t="str">
            <v>Grados CrMo</v>
          </cell>
          <cell r="E55" t="str">
            <v>13"R</v>
          </cell>
          <cell r="F55">
            <v>58704</v>
          </cell>
          <cell r="G55">
            <v>1</v>
          </cell>
          <cell r="H55">
            <v>1692</v>
          </cell>
          <cell r="I55">
            <v>59</v>
          </cell>
          <cell r="J55">
            <v>30</v>
          </cell>
          <cell r="K55">
            <v>29</v>
          </cell>
          <cell r="L55">
            <v>6</v>
          </cell>
          <cell r="M55">
            <v>24</v>
          </cell>
          <cell r="N55">
            <v>1.05</v>
          </cell>
          <cell r="O55">
            <v>5.17</v>
          </cell>
          <cell r="P55">
            <v>0</v>
          </cell>
          <cell r="Q55">
            <v>1590</v>
          </cell>
        </row>
        <row r="56">
          <cell r="A56">
            <v>1196309</v>
          </cell>
          <cell r="B56">
            <v>43806.425000000003</v>
          </cell>
          <cell r="C56" t="str">
            <v>EN355B</v>
          </cell>
          <cell r="D56" t="str">
            <v>Grados al C</v>
          </cell>
          <cell r="E56" t="str">
            <v>31"R</v>
          </cell>
          <cell r="F56">
            <v>48503</v>
          </cell>
          <cell r="G56">
            <v>1</v>
          </cell>
          <cell r="H56">
            <v>1718</v>
          </cell>
          <cell r="I56">
            <v>62</v>
          </cell>
          <cell r="J56">
            <v>31</v>
          </cell>
          <cell r="K56">
            <v>31</v>
          </cell>
          <cell r="L56">
            <v>7</v>
          </cell>
          <cell r="M56">
            <v>24</v>
          </cell>
          <cell r="N56">
            <v>0.98</v>
          </cell>
          <cell r="O56">
            <v>2.2799999999999998</v>
          </cell>
          <cell r="P56">
            <v>2.68</v>
          </cell>
          <cell r="Q56">
            <v>1591</v>
          </cell>
        </row>
        <row r="57">
          <cell r="A57">
            <v>1196310</v>
          </cell>
          <cell r="B57">
            <v>43806.491666666669</v>
          </cell>
          <cell r="C57" t="str">
            <v>A105</v>
          </cell>
          <cell r="D57" t="str">
            <v>Grados al C</v>
          </cell>
          <cell r="E57" t="str">
            <v>16"R</v>
          </cell>
          <cell r="F57">
            <v>54283</v>
          </cell>
          <cell r="G57">
            <v>1</v>
          </cell>
          <cell r="H57">
            <v>1706</v>
          </cell>
          <cell r="I57">
            <v>59</v>
          </cell>
          <cell r="J57">
            <v>29</v>
          </cell>
          <cell r="K57">
            <v>30</v>
          </cell>
          <cell r="L57">
            <v>7</v>
          </cell>
          <cell r="M57">
            <v>22</v>
          </cell>
          <cell r="N57">
            <v>0.76</v>
          </cell>
          <cell r="O57">
            <v>2.48</v>
          </cell>
          <cell r="P57">
            <v>0</v>
          </cell>
          <cell r="Q57">
            <v>1605</v>
          </cell>
        </row>
        <row r="58">
          <cell r="A58">
            <v>1196311</v>
          </cell>
          <cell r="B58">
            <v>43806.55</v>
          </cell>
          <cell r="C58" t="str">
            <v>A707L3/A350-LF6</v>
          </cell>
          <cell r="D58" t="str">
            <v>Grados al C</v>
          </cell>
          <cell r="E58" t="str">
            <v>16"R</v>
          </cell>
          <cell r="F58">
            <v>53853</v>
          </cell>
          <cell r="G58">
            <v>2</v>
          </cell>
          <cell r="H58">
            <v>1698</v>
          </cell>
          <cell r="I58">
            <v>108</v>
          </cell>
          <cell r="J58">
            <v>38</v>
          </cell>
          <cell r="K58">
            <v>70</v>
          </cell>
          <cell r="L58">
            <v>12</v>
          </cell>
          <cell r="M58">
            <v>26</v>
          </cell>
          <cell r="N58">
            <v>0.93</v>
          </cell>
          <cell r="O58">
            <v>5.0199999999999996</v>
          </cell>
          <cell r="P58">
            <v>8.49</v>
          </cell>
          <cell r="Q58">
            <v>1604</v>
          </cell>
        </row>
        <row r="59">
          <cell r="A59">
            <v>1196312</v>
          </cell>
          <cell r="B59">
            <v>43807.993750000001</v>
          </cell>
          <cell r="C59" t="str">
            <v>EN355B</v>
          </cell>
          <cell r="D59" t="str">
            <v>Grados al C</v>
          </cell>
          <cell r="E59" t="str">
            <v>31"R</v>
          </cell>
          <cell r="F59">
            <v>48519</v>
          </cell>
          <cell r="G59">
            <v>1</v>
          </cell>
          <cell r="H59">
            <v>1648</v>
          </cell>
          <cell r="I59">
            <v>48</v>
          </cell>
          <cell r="J59">
            <v>29</v>
          </cell>
          <cell r="K59">
            <v>19</v>
          </cell>
          <cell r="L59">
            <v>9</v>
          </cell>
          <cell r="M59">
            <v>20</v>
          </cell>
          <cell r="N59">
            <v>1.07</v>
          </cell>
          <cell r="O59">
            <v>2.88</v>
          </cell>
          <cell r="P59">
            <v>1.89</v>
          </cell>
          <cell r="Q59">
            <v>1583</v>
          </cell>
        </row>
        <row r="60">
          <cell r="A60">
            <v>1196313</v>
          </cell>
          <cell r="B60">
            <v>43808.100694444445</v>
          </cell>
          <cell r="C60" t="str">
            <v>EN355B</v>
          </cell>
          <cell r="D60" t="str">
            <v>Grados al C</v>
          </cell>
          <cell r="E60" t="str">
            <v>24"R</v>
          </cell>
          <cell r="F60">
            <v>55629</v>
          </cell>
          <cell r="G60">
            <v>1</v>
          </cell>
          <cell r="H60">
            <v>1648</v>
          </cell>
          <cell r="I60">
            <v>56</v>
          </cell>
          <cell r="J60">
            <v>30</v>
          </cell>
          <cell r="K60">
            <v>26</v>
          </cell>
          <cell r="L60">
            <v>11</v>
          </cell>
          <cell r="M60">
            <v>19</v>
          </cell>
          <cell r="N60">
            <v>1.08</v>
          </cell>
          <cell r="O60">
            <v>2.11</v>
          </cell>
          <cell r="P60">
            <v>1.21</v>
          </cell>
          <cell r="Q60">
            <v>1594</v>
          </cell>
        </row>
        <row r="61">
          <cell r="A61">
            <v>1196314</v>
          </cell>
          <cell r="B61">
            <v>43808.177083333336</v>
          </cell>
          <cell r="C61" t="str">
            <v>A707L3/A350-LF6</v>
          </cell>
          <cell r="D61" t="str">
            <v>Grados al C</v>
          </cell>
          <cell r="E61" t="str">
            <v>13"R</v>
          </cell>
          <cell r="F61">
            <v>55290</v>
          </cell>
          <cell r="G61">
            <v>1</v>
          </cell>
          <cell r="H61">
            <v>1703</v>
          </cell>
          <cell r="I61">
            <v>68</v>
          </cell>
          <cell r="J61">
            <v>27</v>
          </cell>
          <cell r="K61">
            <v>41</v>
          </cell>
          <cell r="L61">
            <v>7</v>
          </cell>
          <cell r="M61">
            <v>20</v>
          </cell>
          <cell r="N61">
            <v>1.01</v>
          </cell>
          <cell r="O61">
            <v>1.95</v>
          </cell>
          <cell r="P61">
            <v>3.4</v>
          </cell>
          <cell r="Q61">
            <v>1597</v>
          </cell>
        </row>
        <row r="62">
          <cell r="A62">
            <v>1196315</v>
          </cell>
          <cell r="B62">
            <v>43808.243750000001</v>
          </cell>
          <cell r="C62" t="str">
            <v>A707L3/A350-LF6</v>
          </cell>
          <cell r="D62" t="str">
            <v>Grados al C</v>
          </cell>
          <cell r="E62" t="str">
            <v>20"R</v>
          </cell>
          <cell r="F62">
            <v>57888</v>
          </cell>
          <cell r="G62">
            <v>1</v>
          </cell>
          <cell r="H62">
            <v>1699</v>
          </cell>
          <cell r="I62">
            <v>65</v>
          </cell>
          <cell r="J62">
            <v>29</v>
          </cell>
          <cell r="K62">
            <v>36</v>
          </cell>
          <cell r="L62">
            <v>8</v>
          </cell>
          <cell r="M62">
            <v>21</v>
          </cell>
          <cell r="N62">
            <v>1.19</v>
          </cell>
          <cell r="O62">
            <v>4.24</v>
          </cell>
          <cell r="P62">
            <v>7.41</v>
          </cell>
          <cell r="Q62">
            <v>1589</v>
          </cell>
        </row>
        <row r="63">
          <cell r="A63">
            <v>1196316</v>
          </cell>
          <cell r="B63">
            <v>43808.3</v>
          </cell>
          <cell r="C63">
            <v>1008</v>
          </cell>
          <cell r="D63" t="str">
            <v>Grados al C</v>
          </cell>
          <cell r="E63" t="str">
            <v>52"P</v>
          </cell>
          <cell r="F63">
            <v>52840</v>
          </cell>
          <cell r="G63">
            <v>1</v>
          </cell>
          <cell r="H63">
            <v>1651</v>
          </cell>
          <cell r="I63">
            <v>57</v>
          </cell>
          <cell r="J63">
            <v>32</v>
          </cell>
          <cell r="K63">
            <v>25</v>
          </cell>
          <cell r="L63">
            <v>7</v>
          </cell>
          <cell r="M63">
            <v>25</v>
          </cell>
          <cell r="N63">
            <v>1.18</v>
          </cell>
          <cell r="O63">
            <v>2.46</v>
          </cell>
          <cell r="P63">
            <v>0</v>
          </cell>
          <cell r="Q63">
            <v>1600</v>
          </cell>
        </row>
        <row r="64">
          <cell r="A64">
            <v>1196317</v>
          </cell>
          <cell r="B64">
            <v>43808.362500000003</v>
          </cell>
          <cell r="C64">
            <v>1018</v>
          </cell>
          <cell r="D64" t="str">
            <v>Grados al C</v>
          </cell>
          <cell r="E64" t="str">
            <v>69"P</v>
          </cell>
          <cell r="F64">
            <v>55359</v>
          </cell>
          <cell r="G64">
            <v>1</v>
          </cell>
          <cell r="H64">
            <v>1667</v>
          </cell>
          <cell r="I64">
            <v>42</v>
          </cell>
          <cell r="J64">
            <v>26</v>
          </cell>
          <cell r="K64">
            <v>16</v>
          </cell>
          <cell r="L64">
            <v>7</v>
          </cell>
          <cell r="M64">
            <v>19</v>
          </cell>
          <cell r="N64">
            <v>0.98</v>
          </cell>
          <cell r="O64">
            <v>1.7</v>
          </cell>
          <cell r="P64">
            <v>0</v>
          </cell>
          <cell r="Q64">
            <v>1585</v>
          </cell>
        </row>
        <row r="65">
          <cell r="A65">
            <v>1196318</v>
          </cell>
          <cell r="B65">
            <v>43808.415277777778</v>
          </cell>
          <cell r="C65" t="str">
            <v>105M2</v>
          </cell>
          <cell r="D65" t="str">
            <v>Grados al C</v>
          </cell>
          <cell r="E65" t="str">
            <v>69"P</v>
          </cell>
          <cell r="F65">
            <v>55096</v>
          </cell>
          <cell r="G65">
            <v>1</v>
          </cell>
          <cell r="H65">
            <v>1691</v>
          </cell>
          <cell r="I65">
            <v>52</v>
          </cell>
          <cell r="J65">
            <v>29</v>
          </cell>
          <cell r="K65">
            <v>23</v>
          </cell>
          <cell r="L65">
            <v>6</v>
          </cell>
          <cell r="M65">
            <v>23</v>
          </cell>
          <cell r="N65">
            <v>0.85</v>
          </cell>
          <cell r="O65">
            <v>1.88</v>
          </cell>
          <cell r="P65">
            <v>0</v>
          </cell>
          <cell r="Q65">
            <v>1594</v>
          </cell>
        </row>
        <row r="66">
          <cell r="A66">
            <v>1196319</v>
          </cell>
          <cell r="B66">
            <v>43808.496527777781</v>
          </cell>
          <cell r="C66" t="str">
            <v>EN355B</v>
          </cell>
          <cell r="D66" t="str">
            <v>Grados al C</v>
          </cell>
          <cell r="E66" t="str">
            <v>31"R</v>
          </cell>
          <cell r="F66">
            <v>53581</v>
          </cell>
          <cell r="G66">
            <v>1</v>
          </cell>
          <cell r="H66">
            <v>1718</v>
          </cell>
          <cell r="I66">
            <v>76</v>
          </cell>
          <cell r="J66">
            <v>30</v>
          </cell>
          <cell r="K66">
            <v>46</v>
          </cell>
          <cell r="L66">
            <v>8</v>
          </cell>
          <cell r="M66">
            <v>22</v>
          </cell>
          <cell r="N66">
            <v>0.95</v>
          </cell>
          <cell r="O66">
            <v>6.86</v>
          </cell>
          <cell r="P66">
            <v>3.86</v>
          </cell>
          <cell r="Q66">
            <v>1590</v>
          </cell>
        </row>
        <row r="67">
          <cell r="A67">
            <v>1196320</v>
          </cell>
          <cell r="B67">
            <v>43808.55972222222</v>
          </cell>
          <cell r="C67" t="str">
            <v>EN355B</v>
          </cell>
          <cell r="D67" t="str">
            <v>Grados al C</v>
          </cell>
          <cell r="E67" t="str">
            <v>31"R</v>
          </cell>
          <cell r="F67">
            <v>53478</v>
          </cell>
          <cell r="G67">
            <v>1</v>
          </cell>
          <cell r="H67">
            <v>1703</v>
          </cell>
          <cell r="I67">
            <v>67</v>
          </cell>
          <cell r="J67">
            <v>33</v>
          </cell>
          <cell r="K67">
            <v>34</v>
          </cell>
          <cell r="L67">
            <v>8</v>
          </cell>
          <cell r="M67">
            <v>25</v>
          </cell>
          <cell r="N67">
            <v>0.87</v>
          </cell>
          <cell r="O67">
            <v>2.29</v>
          </cell>
          <cell r="P67">
            <v>3.57</v>
          </cell>
          <cell r="Q67">
            <v>1590</v>
          </cell>
        </row>
        <row r="68">
          <cell r="A68">
            <v>1196321</v>
          </cell>
          <cell r="B68">
            <v>43808.614583333336</v>
          </cell>
          <cell r="C68" t="str">
            <v>4130 FM</v>
          </cell>
          <cell r="D68" t="str">
            <v>Grados CrMo</v>
          </cell>
          <cell r="E68" t="str">
            <v>49"Q</v>
          </cell>
          <cell r="F68">
            <v>58065</v>
          </cell>
          <cell r="G68">
            <v>1</v>
          </cell>
          <cell r="H68">
            <v>1678</v>
          </cell>
          <cell r="I68">
            <v>66</v>
          </cell>
          <cell r="J68">
            <v>28</v>
          </cell>
          <cell r="K68">
            <v>38</v>
          </cell>
          <cell r="L68">
            <v>7</v>
          </cell>
          <cell r="M68">
            <v>21</v>
          </cell>
          <cell r="N68">
            <v>0.98</v>
          </cell>
          <cell r="O68">
            <v>4.1500000000000004</v>
          </cell>
          <cell r="P68">
            <v>0</v>
          </cell>
          <cell r="Q68">
            <v>1577</v>
          </cell>
        </row>
        <row r="69">
          <cell r="A69">
            <v>1196322</v>
          </cell>
          <cell r="B69">
            <v>43808.675000000003</v>
          </cell>
          <cell r="C69" t="str">
            <v>4130 FM</v>
          </cell>
          <cell r="D69" t="str">
            <v>Grados CrMo</v>
          </cell>
          <cell r="E69" t="str">
            <v>49"Q</v>
          </cell>
          <cell r="F69">
            <v>58103</v>
          </cell>
          <cell r="G69">
            <v>1</v>
          </cell>
          <cell r="H69">
            <v>1666</v>
          </cell>
          <cell r="I69">
            <v>70</v>
          </cell>
          <cell r="J69">
            <v>39</v>
          </cell>
          <cell r="K69">
            <v>31</v>
          </cell>
          <cell r="L69">
            <v>15</v>
          </cell>
          <cell r="M69">
            <v>24</v>
          </cell>
          <cell r="N69">
            <v>1.1100000000000001</v>
          </cell>
          <cell r="O69">
            <v>3.17</v>
          </cell>
          <cell r="P69">
            <v>0</v>
          </cell>
          <cell r="Q69">
            <v>1583</v>
          </cell>
        </row>
        <row r="70">
          <cell r="A70">
            <v>1196323</v>
          </cell>
          <cell r="B70">
            <v>43808.738888888889</v>
          </cell>
          <cell r="C70" t="str">
            <v>4130 FM</v>
          </cell>
          <cell r="D70" t="str">
            <v>Grados CrMo</v>
          </cell>
          <cell r="E70" t="str">
            <v>31"R</v>
          </cell>
          <cell r="F70">
            <v>48473</v>
          </cell>
          <cell r="G70">
            <v>1</v>
          </cell>
          <cell r="H70">
            <v>1669</v>
          </cell>
          <cell r="I70">
            <v>67</v>
          </cell>
          <cell r="J70">
            <v>29</v>
          </cell>
          <cell r="K70">
            <v>38</v>
          </cell>
          <cell r="L70">
            <v>6</v>
          </cell>
          <cell r="M70">
            <v>23</v>
          </cell>
          <cell r="N70">
            <v>0.76</v>
          </cell>
          <cell r="O70">
            <v>3.21</v>
          </cell>
          <cell r="P70">
            <v>0</v>
          </cell>
          <cell r="Q70">
            <v>1577</v>
          </cell>
        </row>
        <row r="71">
          <cell r="A71">
            <v>1196324</v>
          </cell>
          <cell r="B71">
            <v>43808.986111111109</v>
          </cell>
          <cell r="C71">
            <v>4130</v>
          </cell>
          <cell r="D71" t="str">
            <v>Grados CrMo</v>
          </cell>
          <cell r="E71" t="str">
            <v>31"R</v>
          </cell>
          <cell r="F71">
            <v>48397</v>
          </cell>
          <cell r="G71">
            <v>1</v>
          </cell>
          <cell r="H71">
            <v>1685</v>
          </cell>
          <cell r="I71">
            <v>58</v>
          </cell>
          <cell r="J71">
            <v>31</v>
          </cell>
          <cell r="K71">
            <v>27</v>
          </cell>
          <cell r="L71">
            <v>8</v>
          </cell>
          <cell r="M71">
            <v>23</v>
          </cell>
          <cell r="N71">
            <v>0.68</v>
          </cell>
          <cell r="O71">
            <v>2.48</v>
          </cell>
          <cell r="P71">
            <v>0</v>
          </cell>
          <cell r="Q71">
            <v>1580</v>
          </cell>
        </row>
        <row r="72">
          <cell r="A72">
            <v>1196325</v>
          </cell>
          <cell r="B72">
            <v>43809.043749999997</v>
          </cell>
          <cell r="C72" t="str">
            <v>4130 TSP</v>
          </cell>
          <cell r="D72" t="str">
            <v>Grados CrMo</v>
          </cell>
          <cell r="E72" t="str">
            <v>24"Q</v>
          </cell>
          <cell r="F72">
            <v>52494</v>
          </cell>
          <cell r="G72">
            <v>1</v>
          </cell>
          <cell r="H72">
            <v>1682</v>
          </cell>
          <cell r="I72">
            <v>57</v>
          </cell>
          <cell r="J72">
            <v>30</v>
          </cell>
          <cell r="K72">
            <v>27</v>
          </cell>
          <cell r="L72">
            <v>6</v>
          </cell>
          <cell r="M72">
            <v>24</v>
          </cell>
          <cell r="N72">
            <v>0.91</v>
          </cell>
          <cell r="O72">
            <v>3.6</v>
          </cell>
          <cell r="P72">
            <v>0</v>
          </cell>
          <cell r="Q72">
            <v>1577</v>
          </cell>
        </row>
        <row r="73">
          <cell r="A73">
            <v>1196326</v>
          </cell>
          <cell r="B73">
            <v>43809.09652777778</v>
          </cell>
          <cell r="C73">
            <v>4130</v>
          </cell>
          <cell r="D73" t="str">
            <v>Grados CrMo</v>
          </cell>
          <cell r="E73" t="str">
            <v>13"R</v>
          </cell>
          <cell r="F73">
            <v>54894</v>
          </cell>
          <cell r="G73">
            <v>1</v>
          </cell>
          <cell r="H73">
            <v>1696</v>
          </cell>
          <cell r="I73">
            <v>53</v>
          </cell>
          <cell r="J73">
            <v>27</v>
          </cell>
          <cell r="K73">
            <v>26</v>
          </cell>
          <cell r="L73">
            <v>7</v>
          </cell>
          <cell r="M73">
            <v>20</v>
          </cell>
          <cell r="N73">
            <v>1.05</v>
          </cell>
          <cell r="O73">
            <v>6.03</v>
          </cell>
          <cell r="P73">
            <v>0</v>
          </cell>
          <cell r="Q73">
            <v>1595</v>
          </cell>
        </row>
        <row r="74">
          <cell r="A74">
            <v>1196327</v>
          </cell>
          <cell r="B74">
            <v>43809.15</v>
          </cell>
          <cell r="C74" t="str">
            <v>EN355B</v>
          </cell>
          <cell r="D74" t="str">
            <v>Grados al C</v>
          </cell>
          <cell r="E74" t="str">
            <v>24"R</v>
          </cell>
          <cell r="F74">
            <v>55940</v>
          </cell>
          <cell r="G74">
            <v>1</v>
          </cell>
          <cell r="H74">
            <v>1709</v>
          </cell>
          <cell r="I74">
            <v>65</v>
          </cell>
          <cell r="J74">
            <v>31</v>
          </cell>
          <cell r="K74">
            <v>34</v>
          </cell>
          <cell r="L74">
            <v>7</v>
          </cell>
          <cell r="M74">
            <v>24</v>
          </cell>
          <cell r="N74">
            <v>0.92</v>
          </cell>
          <cell r="O74">
            <v>3.53</v>
          </cell>
          <cell r="P74">
            <v>3.8</v>
          </cell>
          <cell r="Q74">
            <v>1589</v>
          </cell>
        </row>
        <row r="75">
          <cell r="A75">
            <v>1196328</v>
          </cell>
          <cell r="B75">
            <v>43809.205555555556</v>
          </cell>
          <cell r="C75" t="str">
            <v>EN355B</v>
          </cell>
          <cell r="D75" t="str">
            <v>Grados al C</v>
          </cell>
          <cell r="E75" t="str">
            <v>20"R</v>
          </cell>
          <cell r="F75">
            <v>57674</v>
          </cell>
          <cell r="G75">
            <v>1</v>
          </cell>
          <cell r="H75">
            <v>1695</v>
          </cell>
          <cell r="I75">
            <v>66</v>
          </cell>
          <cell r="J75">
            <v>26</v>
          </cell>
          <cell r="K75">
            <v>40</v>
          </cell>
          <cell r="L75">
            <v>6</v>
          </cell>
          <cell r="M75">
            <v>20</v>
          </cell>
          <cell r="N75">
            <v>0.94</v>
          </cell>
          <cell r="O75">
            <v>2.73</v>
          </cell>
          <cell r="P75">
            <v>2.42</v>
          </cell>
          <cell r="Q75">
            <v>1596</v>
          </cell>
        </row>
        <row r="76">
          <cell r="A76">
            <v>1196329</v>
          </cell>
          <cell r="B76">
            <v>43809.267361111109</v>
          </cell>
          <cell r="C76" t="str">
            <v>A105</v>
          </cell>
          <cell r="D76" t="str">
            <v>Grados al C</v>
          </cell>
          <cell r="E76" t="str">
            <v>16"R</v>
          </cell>
          <cell r="F76">
            <v>53541</v>
          </cell>
          <cell r="G76">
            <v>1</v>
          </cell>
          <cell r="H76">
            <v>1701</v>
          </cell>
          <cell r="I76">
            <v>52</v>
          </cell>
          <cell r="J76">
            <v>28</v>
          </cell>
          <cell r="K76">
            <v>24</v>
          </cell>
          <cell r="L76">
            <v>7</v>
          </cell>
          <cell r="M76">
            <v>21</v>
          </cell>
          <cell r="N76">
            <v>1.65</v>
          </cell>
          <cell r="O76">
            <v>4.2</v>
          </cell>
          <cell r="P76">
            <v>0</v>
          </cell>
          <cell r="Q76">
            <v>1605</v>
          </cell>
        </row>
        <row r="77">
          <cell r="A77">
            <v>1196330</v>
          </cell>
          <cell r="B77">
            <v>43809.319444444445</v>
          </cell>
          <cell r="C77" t="str">
            <v>A105</v>
          </cell>
          <cell r="D77" t="str">
            <v>Grados al C</v>
          </cell>
          <cell r="E77" t="str">
            <v>16"R</v>
          </cell>
          <cell r="F77">
            <v>54152</v>
          </cell>
          <cell r="G77">
            <v>1</v>
          </cell>
          <cell r="H77">
            <v>1710</v>
          </cell>
          <cell r="I77">
            <v>46</v>
          </cell>
          <cell r="J77">
            <v>29</v>
          </cell>
          <cell r="K77">
            <v>17</v>
          </cell>
          <cell r="L77">
            <v>6</v>
          </cell>
          <cell r="M77">
            <v>23</v>
          </cell>
          <cell r="N77">
            <v>1.01</v>
          </cell>
          <cell r="O77">
            <v>4.09</v>
          </cell>
          <cell r="P77">
            <v>0</v>
          </cell>
          <cell r="Q77">
            <v>1600</v>
          </cell>
        </row>
        <row r="78">
          <cell r="A78">
            <v>1196331</v>
          </cell>
          <cell r="B78">
            <v>43809.387499999997</v>
          </cell>
          <cell r="C78" t="str">
            <v>A105</v>
          </cell>
          <cell r="D78" t="str">
            <v>Grados al C</v>
          </cell>
          <cell r="E78" t="str">
            <v>49"Q</v>
          </cell>
          <cell r="F78">
            <v>59371</v>
          </cell>
          <cell r="G78">
            <v>1</v>
          </cell>
          <cell r="H78">
            <v>1689</v>
          </cell>
          <cell r="I78">
            <v>66</v>
          </cell>
          <cell r="J78">
            <v>34</v>
          </cell>
          <cell r="K78">
            <v>32</v>
          </cell>
          <cell r="L78">
            <v>12</v>
          </cell>
          <cell r="M78">
            <v>22</v>
          </cell>
          <cell r="N78">
            <v>0.98</v>
          </cell>
          <cell r="O78">
            <v>4.45</v>
          </cell>
          <cell r="P78">
            <v>0</v>
          </cell>
          <cell r="Q78">
            <v>1595</v>
          </cell>
        </row>
        <row r="79">
          <cell r="A79">
            <v>1196332</v>
          </cell>
          <cell r="B79">
            <v>43809.454861111109</v>
          </cell>
          <cell r="C79" t="str">
            <v>A105</v>
          </cell>
          <cell r="D79" t="str">
            <v>Grados al C</v>
          </cell>
          <cell r="E79" t="str">
            <v>31"R</v>
          </cell>
          <cell r="F79">
            <v>54075</v>
          </cell>
          <cell r="G79">
            <v>1</v>
          </cell>
          <cell r="H79">
            <v>1668</v>
          </cell>
          <cell r="I79">
            <v>46</v>
          </cell>
          <cell r="J79">
            <v>27</v>
          </cell>
          <cell r="K79">
            <v>19</v>
          </cell>
          <cell r="L79">
            <v>6</v>
          </cell>
          <cell r="M79">
            <v>21</v>
          </cell>
          <cell r="N79">
            <v>0.88</v>
          </cell>
          <cell r="O79">
            <v>4.1900000000000004</v>
          </cell>
          <cell r="P79">
            <v>0</v>
          </cell>
          <cell r="Q79">
            <v>1592</v>
          </cell>
        </row>
        <row r="80">
          <cell r="A80">
            <v>1196333</v>
          </cell>
          <cell r="B80">
            <v>43809.509722222225</v>
          </cell>
          <cell r="C80">
            <v>1045</v>
          </cell>
          <cell r="D80" t="str">
            <v>Grados al C</v>
          </cell>
          <cell r="E80" t="str">
            <v>52"P</v>
          </cell>
          <cell r="F80">
            <v>54227</v>
          </cell>
          <cell r="G80">
            <v>2</v>
          </cell>
          <cell r="H80">
            <v>1658</v>
          </cell>
          <cell r="I80">
            <v>50</v>
          </cell>
          <cell r="J80">
            <v>10</v>
          </cell>
          <cell r="K80">
            <v>40</v>
          </cell>
          <cell r="L80">
            <v>6</v>
          </cell>
          <cell r="M80">
            <v>4</v>
          </cell>
          <cell r="N80">
            <v>0.88</v>
          </cell>
          <cell r="O80">
            <v>4.28</v>
          </cell>
          <cell r="P80">
            <v>0.16</v>
          </cell>
          <cell r="Q80">
            <v>1567</v>
          </cell>
        </row>
        <row r="81">
          <cell r="A81">
            <v>1196334</v>
          </cell>
          <cell r="B81">
            <v>43809.571527777778</v>
          </cell>
          <cell r="C81" t="str">
            <v>A105/A350 LF2</v>
          </cell>
          <cell r="D81" t="str">
            <v>Grados al C</v>
          </cell>
          <cell r="E81" t="str">
            <v>20"R</v>
          </cell>
          <cell r="F81">
            <v>57768</v>
          </cell>
          <cell r="G81">
            <v>1</v>
          </cell>
          <cell r="H81">
            <v>1694</v>
          </cell>
          <cell r="I81">
            <v>64</v>
          </cell>
          <cell r="J81">
            <v>27</v>
          </cell>
          <cell r="K81">
            <v>37</v>
          </cell>
          <cell r="L81">
            <v>7</v>
          </cell>
          <cell r="M81">
            <v>20</v>
          </cell>
          <cell r="N81">
            <v>0.84</v>
          </cell>
          <cell r="O81">
            <v>4.24</v>
          </cell>
          <cell r="P81">
            <v>0</v>
          </cell>
          <cell r="Q81">
            <v>1589</v>
          </cell>
        </row>
        <row r="82">
          <cell r="A82">
            <v>1196335</v>
          </cell>
          <cell r="B82">
            <v>43809.62777777778</v>
          </cell>
          <cell r="C82" t="str">
            <v>A105/A350 LF2</v>
          </cell>
          <cell r="D82" t="str">
            <v>Grados al C</v>
          </cell>
          <cell r="E82" t="str">
            <v>13"R</v>
          </cell>
          <cell r="F82">
            <v>55222</v>
          </cell>
          <cell r="G82">
            <v>1</v>
          </cell>
          <cell r="H82">
            <v>1702</v>
          </cell>
          <cell r="I82">
            <v>60</v>
          </cell>
          <cell r="J82">
            <v>28</v>
          </cell>
          <cell r="K82">
            <v>32</v>
          </cell>
          <cell r="L82">
            <v>6</v>
          </cell>
          <cell r="M82">
            <v>22</v>
          </cell>
          <cell r="N82">
            <v>0.86</v>
          </cell>
          <cell r="O82">
            <v>3.82</v>
          </cell>
          <cell r="P82">
            <v>0</v>
          </cell>
          <cell r="Q82">
            <v>1602</v>
          </cell>
        </row>
        <row r="83">
          <cell r="A83">
            <v>1196336</v>
          </cell>
          <cell r="B83">
            <v>43809.681944444441</v>
          </cell>
          <cell r="C83" t="str">
            <v>F22MF</v>
          </cell>
          <cell r="D83" t="str">
            <v>Grados CrMo</v>
          </cell>
          <cell r="E83" t="str">
            <v>69"P</v>
          </cell>
          <cell r="F83">
            <v>55561</v>
          </cell>
          <cell r="G83">
            <v>1</v>
          </cell>
          <cell r="H83">
            <v>1686</v>
          </cell>
          <cell r="I83">
            <v>55</v>
          </cell>
          <cell r="J83">
            <v>27</v>
          </cell>
          <cell r="K83">
            <v>28</v>
          </cell>
          <cell r="L83">
            <v>6</v>
          </cell>
          <cell r="M83">
            <v>21</v>
          </cell>
          <cell r="N83">
            <v>0.78</v>
          </cell>
          <cell r="O83">
            <v>2.2599999999999998</v>
          </cell>
          <cell r="P83">
            <v>0</v>
          </cell>
          <cell r="Q83">
            <v>1589</v>
          </cell>
        </row>
        <row r="84">
          <cell r="A84">
            <v>1196337</v>
          </cell>
          <cell r="B84">
            <v>43809.991666666669</v>
          </cell>
          <cell r="C84" t="str">
            <v>F91</v>
          </cell>
          <cell r="D84" t="str">
            <v>Martensiticos</v>
          </cell>
          <cell r="E84" t="str">
            <v>69"P</v>
          </cell>
          <cell r="F84">
            <v>56103</v>
          </cell>
          <cell r="G84">
            <v>1</v>
          </cell>
          <cell r="H84">
            <v>1672</v>
          </cell>
          <cell r="I84">
            <v>86</v>
          </cell>
          <cell r="J84">
            <v>33</v>
          </cell>
          <cell r="K84">
            <v>53</v>
          </cell>
          <cell r="L84">
            <v>7</v>
          </cell>
          <cell r="M84">
            <v>26</v>
          </cell>
          <cell r="N84">
            <v>0.99</v>
          </cell>
          <cell r="O84">
            <v>2.9</v>
          </cell>
          <cell r="P84">
            <v>25.32</v>
          </cell>
          <cell r="Q84">
            <v>1559</v>
          </cell>
        </row>
        <row r="85">
          <cell r="A85">
            <v>1196338</v>
          </cell>
          <cell r="B85">
            <v>43810.098611111112</v>
          </cell>
          <cell r="C85" t="str">
            <v>410S</v>
          </cell>
          <cell r="D85" t="str">
            <v>Martensiticos</v>
          </cell>
          <cell r="E85" t="str">
            <v>49"Q</v>
          </cell>
          <cell r="F85">
            <v>49160</v>
          </cell>
          <cell r="G85">
            <v>1</v>
          </cell>
          <cell r="H85">
            <v>1660</v>
          </cell>
          <cell r="I85">
            <v>143</v>
          </cell>
          <cell r="J85">
            <v>55</v>
          </cell>
          <cell r="K85">
            <v>88</v>
          </cell>
          <cell r="L85">
            <v>41</v>
          </cell>
          <cell r="M85">
            <v>14</v>
          </cell>
          <cell r="N85">
            <v>0.9</v>
          </cell>
          <cell r="O85">
            <v>8.3800000000000008</v>
          </cell>
          <cell r="P85">
            <v>0</v>
          </cell>
          <cell r="Q85">
            <v>1558</v>
          </cell>
        </row>
        <row r="86">
          <cell r="A86">
            <v>1196339</v>
          </cell>
          <cell r="B86">
            <v>43810.240972222222</v>
          </cell>
          <cell r="C86" t="str">
            <v>410S</v>
          </cell>
          <cell r="D86" t="str">
            <v>Martensiticos</v>
          </cell>
          <cell r="E86" t="str">
            <v>20"R</v>
          </cell>
          <cell r="F86">
            <v>51332</v>
          </cell>
          <cell r="G86">
            <v>1</v>
          </cell>
          <cell r="H86">
            <v>1641</v>
          </cell>
          <cell r="I86">
            <v>158</v>
          </cell>
          <cell r="J86">
            <v>70</v>
          </cell>
          <cell r="K86">
            <v>88</v>
          </cell>
          <cell r="L86">
            <v>47</v>
          </cell>
          <cell r="M86">
            <v>23</v>
          </cell>
          <cell r="N86">
            <v>0.98</v>
          </cell>
          <cell r="O86">
            <v>12.19</v>
          </cell>
          <cell r="P86">
            <v>0</v>
          </cell>
          <cell r="Q86">
            <v>1564</v>
          </cell>
        </row>
        <row r="87">
          <cell r="A87">
            <v>1196340</v>
          </cell>
          <cell r="B87">
            <v>43810.368750000001</v>
          </cell>
          <cell r="C87" t="str">
            <v>410S</v>
          </cell>
          <cell r="D87" t="str">
            <v>Martensiticos</v>
          </cell>
          <cell r="E87" t="str">
            <v>16"R</v>
          </cell>
          <cell r="F87">
            <v>54949.01</v>
          </cell>
          <cell r="G87">
            <v>1</v>
          </cell>
          <cell r="H87">
            <v>1644</v>
          </cell>
          <cell r="I87">
            <v>124</v>
          </cell>
          <cell r="J87">
            <v>58</v>
          </cell>
          <cell r="K87">
            <v>66</v>
          </cell>
          <cell r="L87">
            <v>43</v>
          </cell>
          <cell r="M87">
            <v>15</v>
          </cell>
          <cell r="N87">
            <v>0.95</v>
          </cell>
          <cell r="O87">
            <v>11.45</v>
          </cell>
          <cell r="P87">
            <v>0</v>
          </cell>
          <cell r="Q87">
            <v>1556</v>
          </cell>
        </row>
        <row r="88">
          <cell r="A88">
            <v>1196341</v>
          </cell>
          <cell r="B88">
            <v>43810.512499999997</v>
          </cell>
          <cell r="C88" t="str">
            <v>410S FM</v>
          </cell>
          <cell r="D88" t="str">
            <v>Martensiticos</v>
          </cell>
          <cell r="E88" t="str">
            <v>24"Q</v>
          </cell>
          <cell r="F88">
            <v>47024</v>
          </cell>
          <cell r="G88">
            <v>1</v>
          </cell>
          <cell r="H88">
            <v>1662</v>
          </cell>
          <cell r="I88">
            <v>66</v>
          </cell>
          <cell r="J88">
            <v>36</v>
          </cell>
          <cell r="K88">
            <v>30</v>
          </cell>
          <cell r="L88">
            <v>12</v>
          </cell>
          <cell r="M88">
            <v>24</v>
          </cell>
          <cell r="N88">
            <v>0.98</v>
          </cell>
          <cell r="O88">
            <v>8.69</v>
          </cell>
          <cell r="P88">
            <v>0</v>
          </cell>
          <cell r="Q88">
            <v>1562</v>
          </cell>
        </row>
        <row r="89">
          <cell r="A89">
            <v>1196342</v>
          </cell>
          <cell r="B89">
            <v>43810.65347222222</v>
          </cell>
          <cell r="C89" t="str">
            <v>H13 FM</v>
          </cell>
          <cell r="D89" t="str">
            <v>Tool Steels</v>
          </cell>
          <cell r="E89" t="str">
            <v>24"Q</v>
          </cell>
          <cell r="F89">
            <v>53357</v>
          </cell>
          <cell r="G89">
            <v>1</v>
          </cell>
          <cell r="H89">
            <v>1634</v>
          </cell>
          <cell r="I89">
            <v>61</v>
          </cell>
          <cell r="J89">
            <v>25</v>
          </cell>
          <cell r="K89">
            <v>36</v>
          </cell>
          <cell r="L89">
            <v>6</v>
          </cell>
          <cell r="M89">
            <v>19</v>
          </cell>
          <cell r="N89">
            <v>0.92</v>
          </cell>
          <cell r="O89">
            <v>6.57</v>
          </cell>
          <cell r="P89">
            <v>0</v>
          </cell>
          <cell r="Q89">
            <v>1543</v>
          </cell>
        </row>
        <row r="90">
          <cell r="A90">
            <v>1196343</v>
          </cell>
          <cell r="B90">
            <v>43810.738888888889</v>
          </cell>
          <cell r="C90" t="str">
            <v>8630M FM</v>
          </cell>
          <cell r="D90" t="str">
            <v>Grados CrNiMo</v>
          </cell>
          <cell r="E90" t="str">
            <v>31"R</v>
          </cell>
          <cell r="F90">
            <v>49106</v>
          </cell>
          <cell r="G90">
            <v>1</v>
          </cell>
          <cell r="H90">
            <v>1667</v>
          </cell>
          <cell r="I90">
            <v>52</v>
          </cell>
          <cell r="J90">
            <v>27</v>
          </cell>
          <cell r="K90">
            <v>25</v>
          </cell>
          <cell r="L90">
            <v>7</v>
          </cell>
          <cell r="M90">
            <v>20</v>
          </cell>
          <cell r="N90">
            <v>1.01</v>
          </cell>
          <cell r="O90">
            <v>5.92</v>
          </cell>
          <cell r="P90">
            <v>0</v>
          </cell>
          <cell r="Q90">
            <v>1570</v>
          </cell>
        </row>
        <row r="91">
          <cell r="A91">
            <v>1196344</v>
          </cell>
          <cell r="B91">
            <v>43810.995833333334</v>
          </cell>
          <cell r="C91" t="str">
            <v>8630M FM</v>
          </cell>
          <cell r="D91" t="str">
            <v>Grados CrNiMo</v>
          </cell>
          <cell r="E91" t="str">
            <v>31"R</v>
          </cell>
          <cell r="F91">
            <v>49197</v>
          </cell>
          <cell r="G91">
            <v>1</v>
          </cell>
          <cell r="H91">
            <v>1597</v>
          </cell>
          <cell r="I91">
            <v>68</v>
          </cell>
          <cell r="J91">
            <v>28</v>
          </cell>
          <cell r="K91">
            <v>40</v>
          </cell>
          <cell r="L91">
            <v>7</v>
          </cell>
          <cell r="M91">
            <v>21</v>
          </cell>
          <cell r="N91">
            <v>0.96</v>
          </cell>
          <cell r="O91">
            <v>6.56</v>
          </cell>
          <cell r="P91">
            <v>0</v>
          </cell>
          <cell r="Q91">
            <v>1566</v>
          </cell>
        </row>
        <row r="92">
          <cell r="A92">
            <v>1196345</v>
          </cell>
          <cell r="B92">
            <v>43811.09652777778</v>
          </cell>
          <cell r="C92" t="str">
            <v>304L</v>
          </cell>
          <cell r="D92" t="str">
            <v>Austeniticos</v>
          </cell>
          <cell r="E92" t="str">
            <v>49"Q</v>
          </cell>
          <cell r="F92">
            <v>49036</v>
          </cell>
          <cell r="G92">
            <v>1</v>
          </cell>
          <cell r="H92">
            <v>1597</v>
          </cell>
          <cell r="I92">
            <v>273</v>
          </cell>
          <cell r="J92">
            <v>99</v>
          </cell>
          <cell r="K92">
            <v>174</v>
          </cell>
          <cell r="L92">
            <v>76</v>
          </cell>
          <cell r="M92">
            <v>23</v>
          </cell>
          <cell r="N92">
            <v>1.02</v>
          </cell>
          <cell r="O92">
            <v>21.21</v>
          </cell>
          <cell r="P92">
            <v>59</v>
          </cell>
          <cell r="Q92">
            <v>1505</v>
          </cell>
        </row>
        <row r="93">
          <cell r="A93">
            <v>1196346</v>
          </cell>
          <cell r="B93">
            <v>43811.279861111114</v>
          </cell>
          <cell r="C93" t="str">
            <v>316L</v>
          </cell>
          <cell r="D93" t="str">
            <v>Austeniticos</v>
          </cell>
          <cell r="E93" t="str">
            <v>49"Q</v>
          </cell>
          <cell r="F93">
            <v>50043</v>
          </cell>
          <cell r="G93">
            <v>3</v>
          </cell>
          <cell r="H93">
            <v>1590</v>
          </cell>
          <cell r="I93">
            <v>309</v>
          </cell>
          <cell r="J93">
            <v>93</v>
          </cell>
          <cell r="K93">
            <v>216</v>
          </cell>
          <cell r="L93">
            <v>68</v>
          </cell>
          <cell r="M93">
            <v>25</v>
          </cell>
          <cell r="N93">
            <v>0.95</v>
          </cell>
          <cell r="O93">
            <v>18.36</v>
          </cell>
          <cell r="P93">
            <v>58.02</v>
          </cell>
          <cell r="Q93">
            <v>1509</v>
          </cell>
        </row>
        <row r="94">
          <cell r="A94">
            <v>1196347</v>
          </cell>
          <cell r="B94">
            <v>43811.700694444444</v>
          </cell>
          <cell r="C94" t="str">
            <v>316L</v>
          </cell>
          <cell r="D94" t="str">
            <v>Austeniticos</v>
          </cell>
          <cell r="E94" t="str">
            <v>24"Q</v>
          </cell>
          <cell r="F94">
            <v>0</v>
          </cell>
          <cell r="G94">
            <v>4</v>
          </cell>
          <cell r="H94">
            <v>1660</v>
          </cell>
          <cell r="I94">
            <v>749</v>
          </cell>
          <cell r="J94">
            <v>327</v>
          </cell>
          <cell r="K94">
            <v>422</v>
          </cell>
          <cell r="L94">
            <v>241</v>
          </cell>
          <cell r="M94">
            <v>86</v>
          </cell>
          <cell r="N94">
            <v>0.81</v>
          </cell>
          <cell r="O94">
            <v>57.85</v>
          </cell>
          <cell r="P94">
            <v>101.59</v>
          </cell>
          <cell r="Q94">
            <v>1515</v>
          </cell>
        </row>
        <row r="95">
          <cell r="A95">
            <v>1196348</v>
          </cell>
          <cell r="B95">
            <v>43812.447916666664</v>
          </cell>
          <cell r="C95">
            <v>4340</v>
          </cell>
          <cell r="D95" t="str">
            <v>Grados CrNiMo</v>
          </cell>
          <cell r="E95" t="str">
            <v>52"P</v>
          </cell>
          <cell r="F95">
            <v>0</v>
          </cell>
          <cell r="G95">
            <v>2</v>
          </cell>
          <cell r="H95">
            <v>1675</v>
          </cell>
          <cell r="I95">
            <v>177</v>
          </cell>
          <cell r="J95">
            <v>65</v>
          </cell>
          <cell r="K95">
            <v>112</v>
          </cell>
          <cell r="L95">
            <v>20</v>
          </cell>
          <cell r="M95">
            <v>45</v>
          </cell>
          <cell r="N95">
            <v>1.1499999999999999</v>
          </cell>
          <cell r="O95">
            <v>12.29</v>
          </cell>
          <cell r="P95">
            <v>0</v>
          </cell>
          <cell r="Q95">
            <v>1562</v>
          </cell>
        </row>
        <row r="96">
          <cell r="A96">
            <v>1196349</v>
          </cell>
          <cell r="B96">
            <v>43812.563194444447</v>
          </cell>
          <cell r="C96">
            <v>4340</v>
          </cell>
          <cell r="D96" t="str">
            <v>Grados CrNiMo</v>
          </cell>
          <cell r="E96" t="str">
            <v>31"R</v>
          </cell>
          <cell r="F96">
            <v>51213</v>
          </cell>
          <cell r="G96">
            <v>1</v>
          </cell>
          <cell r="H96">
            <v>1686</v>
          </cell>
          <cell r="I96">
            <v>78</v>
          </cell>
          <cell r="J96">
            <v>42</v>
          </cell>
          <cell r="K96">
            <v>36</v>
          </cell>
          <cell r="L96">
            <v>19</v>
          </cell>
          <cell r="M96">
            <v>23</v>
          </cell>
          <cell r="N96">
            <v>1.67</v>
          </cell>
          <cell r="O96">
            <v>7.72</v>
          </cell>
          <cell r="P96">
            <v>0</v>
          </cell>
          <cell r="Q96">
            <v>1564</v>
          </cell>
        </row>
        <row r="97">
          <cell r="A97">
            <v>1196350</v>
          </cell>
          <cell r="B97">
            <v>43812.696527777778</v>
          </cell>
          <cell r="C97">
            <v>4340</v>
          </cell>
          <cell r="D97" t="str">
            <v>Grados CrNiMo</v>
          </cell>
          <cell r="E97" t="str">
            <v>24"R</v>
          </cell>
          <cell r="F97">
            <v>57181</v>
          </cell>
          <cell r="G97">
            <v>1</v>
          </cell>
          <cell r="H97">
            <v>1676</v>
          </cell>
          <cell r="I97">
            <v>75</v>
          </cell>
          <cell r="J97">
            <v>31</v>
          </cell>
          <cell r="K97">
            <v>44</v>
          </cell>
          <cell r="L97">
            <v>8</v>
          </cell>
          <cell r="M97">
            <v>23</v>
          </cell>
          <cell r="N97">
            <v>1.47</v>
          </cell>
          <cell r="O97">
            <v>6.68</v>
          </cell>
          <cell r="P97">
            <v>0</v>
          </cell>
          <cell r="Q97">
            <v>1578</v>
          </cell>
        </row>
        <row r="98">
          <cell r="A98">
            <v>1196351</v>
          </cell>
          <cell r="B98">
            <v>43812.995138888888</v>
          </cell>
          <cell r="C98" t="str">
            <v>4330V</v>
          </cell>
          <cell r="D98" t="str">
            <v>Grados CrNiMo</v>
          </cell>
          <cell r="E98" t="str">
            <v>69"P</v>
          </cell>
          <cell r="F98">
            <v>56040</v>
          </cell>
          <cell r="G98">
            <v>1</v>
          </cell>
          <cell r="H98">
            <v>1685</v>
          </cell>
          <cell r="I98">
            <v>86</v>
          </cell>
          <cell r="J98">
            <v>38</v>
          </cell>
          <cell r="K98">
            <v>48</v>
          </cell>
          <cell r="L98">
            <v>12</v>
          </cell>
          <cell r="M98">
            <v>26</v>
          </cell>
          <cell r="N98">
            <v>1.05</v>
          </cell>
          <cell r="O98">
            <v>8.65</v>
          </cell>
          <cell r="P98">
            <v>0</v>
          </cell>
          <cell r="Q98">
            <v>1575</v>
          </cell>
        </row>
        <row r="99">
          <cell r="A99">
            <v>1196352</v>
          </cell>
          <cell r="B99">
            <v>43813.071527777778</v>
          </cell>
          <cell r="C99" t="str">
            <v>4330V</v>
          </cell>
          <cell r="D99" t="str">
            <v>Grados CrNiMo</v>
          </cell>
          <cell r="E99" t="str">
            <v>69"P</v>
          </cell>
          <cell r="F99">
            <v>55346</v>
          </cell>
          <cell r="G99">
            <v>1</v>
          </cell>
          <cell r="H99">
            <v>1681</v>
          </cell>
          <cell r="I99">
            <v>74</v>
          </cell>
          <cell r="J99">
            <v>29</v>
          </cell>
          <cell r="K99">
            <v>45</v>
          </cell>
          <cell r="L99">
            <v>6</v>
          </cell>
          <cell r="M99">
            <v>23</v>
          </cell>
          <cell r="N99">
            <v>0.9</v>
          </cell>
          <cell r="O99">
            <v>10.7</v>
          </cell>
          <cell r="P99">
            <v>0</v>
          </cell>
          <cell r="Q99">
            <v>1579</v>
          </cell>
        </row>
        <row r="100">
          <cell r="A100">
            <v>1196353</v>
          </cell>
          <cell r="B100">
            <v>43813.163194444445</v>
          </cell>
          <cell r="C100">
            <v>4340</v>
          </cell>
          <cell r="D100" t="str">
            <v>Grados CrNiMo</v>
          </cell>
          <cell r="E100" t="str">
            <v>24"R</v>
          </cell>
          <cell r="F100">
            <v>55438</v>
          </cell>
          <cell r="G100">
            <v>1</v>
          </cell>
          <cell r="H100">
            <v>1674</v>
          </cell>
          <cell r="I100">
            <v>74</v>
          </cell>
          <cell r="J100">
            <v>58</v>
          </cell>
          <cell r="K100">
            <v>16</v>
          </cell>
          <cell r="L100">
            <v>13</v>
          </cell>
          <cell r="M100">
            <v>45</v>
          </cell>
          <cell r="N100">
            <v>0.9</v>
          </cell>
          <cell r="O100">
            <v>9.7100000000000009</v>
          </cell>
          <cell r="P100">
            <v>0</v>
          </cell>
          <cell r="Q100">
            <v>1572</v>
          </cell>
        </row>
        <row r="101">
          <cell r="A101">
            <v>1196354</v>
          </cell>
          <cell r="B101">
            <v>43813.242361111108</v>
          </cell>
          <cell r="C101" t="str">
            <v>8630M</v>
          </cell>
          <cell r="D101" t="str">
            <v>Grados CrNiMo</v>
          </cell>
          <cell r="E101" t="str">
            <v>31"R</v>
          </cell>
          <cell r="F101">
            <v>0</v>
          </cell>
          <cell r="G101">
            <v>1</v>
          </cell>
          <cell r="H101">
            <v>1674</v>
          </cell>
          <cell r="I101">
            <v>60</v>
          </cell>
          <cell r="J101">
            <v>29</v>
          </cell>
          <cell r="K101">
            <v>31</v>
          </cell>
          <cell r="L101">
            <v>6</v>
          </cell>
          <cell r="M101">
            <v>23</v>
          </cell>
          <cell r="N101">
            <v>0.85</v>
          </cell>
          <cell r="O101">
            <v>16.02</v>
          </cell>
          <cell r="P101">
            <v>0</v>
          </cell>
          <cell r="Q101">
            <v>1571</v>
          </cell>
        </row>
        <row r="102">
          <cell r="A102">
            <v>1196355</v>
          </cell>
          <cell r="B102">
            <v>43813.306250000001</v>
          </cell>
          <cell r="C102" t="str">
            <v>8620H</v>
          </cell>
          <cell r="D102" t="str">
            <v>Grados CrNiMo</v>
          </cell>
          <cell r="E102" t="str">
            <v>13"R</v>
          </cell>
          <cell r="F102">
            <v>60866</v>
          </cell>
          <cell r="G102">
            <v>1</v>
          </cell>
          <cell r="H102">
            <v>1701</v>
          </cell>
          <cell r="I102">
            <v>79</v>
          </cell>
          <cell r="J102">
            <v>37</v>
          </cell>
          <cell r="K102">
            <v>42</v>
          </cell>
          <cell r="L102">
            <v>16</v>
          </cell>
          <cell r="M102">
            <v>21</v>
          </cell>
          <cell r="N102">
            <v>0.82</v>
          </cell>
          <cell r="O102">
            <v>5.33</v>
          </cell>
          <cell r="P102">
            <v>0</v>
          </cell>
          <cell r="Q102">
            <v>1592</v>
          </cell>
        </row>
        <row r="103">
          <cell r="A103">
            <v>1196356</v>
          </cell>
          <cell r="B103">
            <v>43813.38958333333</v>
          </cell>
          <cell r="C103" t="str">
            <v>4130 FM</v>
          </cell>
          <cell r="D103" t="str">
            <v>Grados CrMo</v>
          </cell>
          <cell r="E103" t="str">
            <v>49"Q</v>
          </cell>
          <cell r="F103">
            <v>58075</v>
          </cell>
          <cell r="G103">
            <v>1</v>
          </cell>
          <cell r="H103">
            <v>1681</v>
          </cell>
          <cell r="I103">
            <v>79</v>
          </cell>
          <cell r="J103">
            <v>0</v>
          </cell>
          <cell r="K103">
            <v>79</v>
          </cell>
          <cell r="L103">
            <v>0</v>
          </cell>
          <cell r="M103">
            <v>0</v>
          </cell>
          <cell r="N103">
            <v>0.76</v>
          </cell>
          <cell r="O103">
            <v>8.86</v>
          </cell>
          <cell r="P103">
            <v>0</v>
          </cell>
          <cell r="Q103">
            <v>1584</v>
          </cell>
        </row>
        <row r="104">
          <cell r="A104">
            <v>1196357</v>
          </cell>
          <cell r="B104">
            <v>43813.451388888891</v>
          </cell>
          <cell r="C104" t="str">
            <v>4130 FM</v>
          </cell>
          <cell r="D104" t="str">
            <v>Grados CrMo</v>
          </cell>
          <cell r="E104" t="str">
            <v>49"Q</v>
          </cell>
          <cell r="F104">
            <v>57867</v>
          </cell>
          <cell r="G104">
            <v>1</v>
          </cell>
          <cell r="H104">
            <v>1678</v>
          </cell>
          <cell r="I104">
            <v>72</v>
          </cell>
          <cell r="J104">
            <v>28</v>
          </cell>
          <cell r="K104">
            <v>44</v>
          </cell>
          <cell r="L104">
            <v>6</v>
          </cell>
          <cell r="M104">
            <v>22</v>
          </cell>
          <cell r="N104">
            <v>0.94</v>
          </cell>
          <cell r="O104">
            <v>7.24</v>
          </cell>
          <cell r="P104">
            <v>0</v>
          </cell>
          <cell r="Q104">
            <v>1576</v>
          </cell>
        </row>
        <row r="105">
          <cell r="A105">
            <v>1196358</v>
          </cell>
          <cell r="B105">
            <v>43813.51666666667</v>
          </cell>
          <cell r="C105">
            <v>4140</v>
          </cell>
          <cell r="D105" t="str">
            <v>Grados CrMo</v>
          </cell>
          <cell r="E105" t="str">
            <v>16"R</v>
          </cell>
          <cell r="F105">
            <v>54504</v>
          </cell>
          <cell r="G105">
            <v>1</v>
          </cell>
          <cell r="H105">
            <v>1684</v>
          </cell>
          <cell r="I105">
            <v>70</v>
          </cell>
          <cell r="J105">
            <v>34</v>
          </cell>
          <cell r="K105">
            <v>36</v>
          </cell>
          <cell r="L105">
            <v>14</v>
          </cell>
          <cell r="M105">
            <v>20</v>
          </cell>
          <cell r="N105">
            <v>0.8</v>
          </cell>
          <cell r="O105">
            <v>4.9400000000000004</v>
          </cell>
          <cell r="P105">
            <v>0</v>
          </cell>
          <cell r="Q105">
            <v>1576</v>
          </cell>
        </row>
        <row r="106">
          <cell r="A106">
            <v>1196359</v>
          </cell>
          <cell r="B106">
            <v>43813.597916666666</v>
          </cell>
          <cell r="C106" t="str">
            <v>A871 TYPE 1</v>
          </cell>
          <cell r="D106" t="str">
            <v>Grados al C</v>
          </cell>
          <cell r="E106" t="str">
            <v>24"R</v>
          </cell>
          <cell r="F106">
            <v>56333</v>
          </cell>
          <cell r="G106">
            <v>1</v>
          </cell>
          <cell r="H106">
            <v>1720</v>
          </cell>
          <cell r="I106">
            <v>76</v>
          </cell>
          <cell r="J106">
            <v>40</v>
          </cell>
          <cell r="K106">
            <v>36</v>
          </cell>
          <cell r="L106">
            <v>12</v>
          </cell>
          <cell r="M106">
            <v>28</v>
          </cell>
          <cell r="N106">
            <v>0.69</v>
          </cell>
          <cell r="O106">
            <v>11.98</v>
          </cell>
          <cell r="P106">
            <v>0</v>
          </cell>
          <cell r="Q106">
            <v>1589</v>
          </cell>
        </row>
        <row r="107">
          <cell r="A107">
            <v>1196360</v>
          </cell>
          <cell r="B107">
            <v>43815.025000000001</v>
          </cell>
          <cell r="C107" t="str">
            <v>EN355B</v>
          </cell>
          <cell r="D107" t="str">
            <v>Grados al C</v>
          </cell>
          <cell r="E107" t="str">
            <v>24"R</v>
          </cell>
          <cell r="F107">
            <v>56715</v>
          </cell>
          <cell r="G107">
            <v>1</v>
          </cell>
          <cell r="H107">
            <v>1615</v>
          </cell>
          <cell r="I107">
            <v>60</v>
          </cell>
          <cell r="J107">
            <v>29</v>
          </cell>
          <cell r="K107">
            <v>31</v>
          </cell>
          <cell r="L107">
            <v>8</v>
          </cell>
          <cell r="M107">
            <v>21</v>
          </cell>
          <cell r="N107">
            <v>0.65</v>
          </cell>
          <cell r="O107">
            <v>1.95</v>
          </cell>
          <cell r="P107">
            <v>2.97</v>
          </cell>
          <cell r="Q107">
            <v>1615</v>
          </cell>
        </row>
        <row r="108">
          <cell r="A108">
            <v>1196361</v>
          </cell>
          <cell r="B108">
            <v>43815.094444444447</v>
          </cell>
          <cell r="C108" t="str">
            <v>A105</v>
          </cell>
          <cell r="D108" t="str">
            <v>Grados al C</v>
          </cell>
          <cell r="E108" t="str">
            <v>13"R</v>
          </cell>
          <cell r="F108">
            <v>56466</v>
          </cell>
          <cell r="G108">
            <v>1</v>
          </cell>
          <cell r="H108">
            <v>1707</v>
          </cell>
          <cell r="I108">
            <v>54</v>
          </cell>
          <cell r="J108">
            <v>28</v>
          </cell>
          <cell r="K108">
            <v>26</v>
          </cell>
          <cell r="L108">
            <v>9</v>
          </cell>
          <cell r="M108">
            <v>19</v>
          </cell>
          <cell r="N108">
            <v>0.67</v>
          </cell>
          <cell r="O108">
            <v>5.99</v>
          </cell>
          <cell r="P108">
            <v>0</v>
          </cell>
          <cell r="Q108">
            <v>1598</v>
          </cell>
        </row>
        <row r="109">
          <cell r="A109">
            <v>1196362</v>
          </cell>
          <cell r="B109">
            <v>43815.149305555555</v>
          </cell>
          <cell r="C109" t="str">
            <v>A105</v>
          </cell>
          <cell r="D109" t="str">
            <v>Grados al C</v>
          </cell>
          <cell r="E109" t="str">
            <v>69"P</v>
          </cell>
          <cell r="F109">
            <v>56431</v>
          </cell>
          <cell r="G109">
            <v>1</v>
          </cell>
          <cell r="H109">
            <v>1706</v>
          </cell>
          <cell r="I109">
            <v>82</v>
          </cell>
          <cell r="J109">
            <v>29</v>
          </cell>
          <cell r="K109">
            <v>53</v>
          </cell>
          <cell r="L109">
            <v>9</v>
          </cell>
          <cell r="M109">
            <v>20</v>
          </cell>
          <cell r="N109">
            <v>0.67</v>
          </cell>
          <cell r="O109">
            <v>3.89</v>
          </cell>
          <cell r="P109">
            <v>0</v>
          </cell>
          <cell r="Q109">
            <v>1581</v>
          </cell>
        </row>
        <row r="110">
          <cell r="A110">
            <v>1196363</v>
          </cell>
          <cell r="B110">
            <v>43815.202777777777</v>
          </cell>
          <cell r="C110" t="str">
            <v>A105</v>
          </cell>
          <cell r="D110" t="str">
            <v>Grados al C</v>
          </cell>
          <cell r="E110" t="str">
            <v>13"R</v>
          </cell>
          <cell r="F110">
            <v>56973</v>
          </cell>
          <cell r="G110">
            <v>1</v>
          </cell>
          <cell r="H110">
            <v>1724</v>
          </cell>
          <cell r="I110">
            <v>64</v>
          </cell>
          <cell r="J110">
            <v>27</v>
          </cell>
          <cell r="K110">
            <v>37</v>
          </cell>
          <cell r="L110">
            <v>7</v>
          </cell>
          <cell r="M110">
            <v>20</v>
          </cell>
          <cell r="N110">
            <v>0.72</v>
          </cell>
          <cell r="O110">
            <v>8.3000000000000007</v>
          </cell>
          <cell r="P110">
            <v>0</v>
          </cell>
          <cell r="Q110">
            <v>1607</v>
          </cell>
        </row>
        <row r="111">
          <cell r="A111">
            <v>1196364</v>
          </cell>
          <cell r="B111">
            <v>43815.286805555559</v>
          </cell>
          <cell r="C111" t="str">
            <v>LF6</v>
          </cell>
          <cell r="D111" t="str">
            <v>Grados al C</v>
          </cell>
          <cell r="E111" t="str">
            <v>69"P</v>
          </cell>
          <cell r="F111">
            <v>56731</v>
          </cell>
          <cell r="G111">
            <v>1</v>
          </cell>
          <cell r="H111">
            <v>1671</v>
          </cell>
          <cell r="I111">
            <v>62</v>
          </cell>
          <cell r="J111">
            <v>22</v>
          </cell>
          <cell r="K111">
            <v>40</v>
          </cell>
          <cell r="L111">
            <v>7</v>
          </cell>
          <cell r="M111">
            <v>15</v>
          </cell>
          <cell r="N111">
            <v>0.63</v>
          </cell>
          <cell r="O111">
            <v>2.02</v>
          </cell>
          <cell r="P111">
            <v>5.72</v>
          </cell>
          <cell r="Q111">
            <v>1586</v>
          </cell>
        </row>
        <row r="112">
          <cell r="A112">
            <v>1196365</v>
          </cell>
          <cell r="B112">
            <v>43815.350694444445</v>
          </cell>
          <cell r="C112" t="str">
            <v>105M2</v>
          </cell>
          <cell r="D112" t="str">
            <v>Grados al C</v>
          </cell>
          <cell r="E112" t="str">
            <v>49"Q</v>
          </cell>
          <cell r="F112">
            <v>59177</v>
          </cell>
          <cell r="G112">
            <v>1</v>
          </cell>
          <cell r="H112">
            <v>1689</v>
          </cell>
          <cell r="I112">
            <v>65</v>
          </cell>
          <cell r="J112">
            <v>28</v>
          </cell>
          <cell r="K112">
            <v>37</v>
          </cell>
          <cell r="L112">
            <v>6</v>
          </cell>
          <cell r="M112">
            <v>22</v>
          </cell>
          <cell r="N112">
            <v>0.67</v>
          </cell>
          <cell r="O112">
            <v>5.58</v>
          </cell>
          <cell r="P112">
            <v>0.28000000000000003</v>
          </cell>
          <cell r="Q112">
            <v>1595</v>
          </cell>
        </row>
        <row r="113">
          <cell r="A113">
            <v>1196366</v>
          </cell>
          <cell r="B113">
            <v>43815.413194444445</v>
          </cell>
          <cell r="C113" t="str">
            <v>105M2</v>
          </cell>
          <cell r="D113" t="str">
            <v>Grados al C</v>
          </cell>
          <cell r="E113" t="str">
            <v>52"P</v>
          </cell>
          <cell r="F113">
            <v>53916</v>
          </cell>
          <cell r="G113">
            <v>1</v>
          </cell>
          <cell r="H113">
            <v>1701</v>
          </cell>
          <cell r="I113">
            <v>63</v>
          </cell>
          <cell r="J113">
            <v>29</v>
          </cell>
          <cell r="K113">
            <v>34</v>
          </cell>
          <cell r="L113">
            <v>6</v>
          </cell>
          <cell r="M113">
            <v>23</v>
          </cell>
          <cell r="N113">
            <v>0.72</v>
          </cell>
          <cell r="O113">
            <v>14.92</v>
          </cell>
          <cell r="P113">
            <v>0</v>
          </cell>
          <cell r="Q113">
            <v>1581</v>
          </cell>
        </row>
        <row r="114">
          <cell r="A114">
            <v>1196367</v>
          </cell>
          <cell r="B114">
            <v>43815.472916666666</v>
          </cell>
          <cell r="C114" t="str">
            <v>105M2</v>
          </cell>
          <cell r="D114" t="str">
            <v>Grados al C</v>
          </cell>
          <cell r="E114" t="str">
            <v>20"R</v>
          </cell>
          <cell r="F114">
            <v>58629</v>
          </cell>
          <cell r="G114">
            <v>1</v>
          </cell>
          <cell r="H114">
            <v>1696</v>
          </cell>
          <cell r="I114">
            <v>59</v>
          </cell>
          <cell r="J114">
            <v>32</v>
          </cell>
          <cell r="K114">
            <v>27</v>
          </cell>
          <cell r="L114">
            <v>6</v>
          </cell>
          <cell r="M114">
            <v>26</v>
          </cell>
          <cell r="N114">
            <v>0.71</v>
          </cell>
          <cell r="O114">
            <v>8.4700000000000006</v>
          </cell>
          <cell r="P114">
            <v>0</v>
          </cell>
          <cell r="Q114">
            <v>1590</v>
          </cell>
        </row>
        <row r="115">
          <cell r="A115">
            <v>1196368</v>
          </cell>
          <cell r="B115">
            <v>43815.541666666664</v>
          </cell>
          <cell r="C115">
            <v>1035</v>
          </cell>
          <cell r="D115" t="str">
            <v>Grados al C</v>
          </cell>
          <cell r="E115" t="str">
            <v>52"P</v>
          </cell>
          <cell r="F115">
            <v>54053</v>
          </cell>
          <cell r="G115">
            <v>1</v>
          </cell>
          <cell r="H115">
            <v>1678</v>
          </cell>
          <cell r="I115">
            <v>65</v>
          </cell>
          <cell r="J115">
            <v>28</v>
          </cell>
          <cell r="K115">
            <v>37</v>
          </cell>
          <cell r="L115">
            <v>6</v>
          </cell>
          <cell r="M115">
            <v>22</v>
          </cell>
          <cell r="N115">
            <v>0.83</v>
          </cell>
          <cell r="O115">
            <v>8.6</v>
          </cell>
          <cell r="P115">
            <v>0</v>
          </cell>
          <cell r="Q115">
            <v>1582</v>
          </cell>
        </row>
        <row r="116">
          <cell r="A116">
            <v>1196369</v>
          </cell>
          <cell r="B116">
            <v>43815.595833333333</v>
          </cell>
          <cell r="C116" t="str">
            <v>A105</v>
          </cell>
          <cell r="D116" t="str">
            <v>Grados al C</v>
          </cell>
          <cell r="E116" t="str">
            <v>24"R</v>
          </cell>
          <cell r="F116">
            <v>56699</v>
          </cell>
          <cell r="G116">
            <v>1</v>
          </cell>
          <cell r="H116">
            <v>1702</v>
          </cell>
          <cell r="I116">
            <v>64</v>
          </cell>
          <cell r="J116">
            <v>32</v>
          </cell>
          <cell r="K116">
            <v>32</v>
          </cell>
          <cell r="L116">
            <v>6</v>
          </cell>
          <cell r="M116">
            <v>26</v>
          </cell>
          <cell r="N116">
            <v>0.63</v>
          </cell>
          <cell r="O116">
            <v>8.5299999999999994</v>
          </cell>
          <cell r="P116">
            <v>0</v>
          </cell>
          <cell r="Q116">
            <v>1590</v>
          </cell>
        </row>
        <row r="117">
          <cell r="A117">
            <v>1196370</v>
          </cell>
          <cell r="B117">
            <v>43815.649305555555</v>
          </cell>
          <cell r="C117" t="str">
            <v>A105</v>
          </cell>
          <cell r="D117" t="str">
            <v>Grados al C</v>
          </cell>
          <cell r="E117" t="str">
            <v>24"R</v>
          </cell>
          <cell r="F117">
            <v>56961</v>
          </cell>
          <cell r="G117">
            <v>1</v>
          </cell>
          <cell r="H117">
            <v>1694</v>
          </cell>
          <cell r="I117">
            <v>64</v>
          </cell>
          <cell r="J117">
            <v>31</v>
          </cell>
          <cell r="K117">
            <v>33</v>
          </cell>
          <cell r="L117">
            <v>7</v>
          </cell>
          <cell r="M117">
            <v>24</v>
          </cell>
          <cell r="N117">
            <v>1.19</v>
          </cell>
          <cell r="O117">
            <v>3.89</v>
          </cell>
          <cell r="P117">
            <v>0</v>
          </cell>
          <cell r="Q117">
            <v>1595</v>
          </cell>
        </row>
        <row r="118">
          <cell r="A118">
            <v>1196371</v>
          </cell>
          <cell r="B118">
            <v>43815.700694444444</v>
          </cell>
          <cell r="C118" t="str">
            <v>A105</v>
          </cell>
          <cell r="D118" t="str">
            <v>Grados al C</v>
          </cell>
          <cell r="E118" t="str">
            <v>20"R</v>
          </cell>
          <cell r="F118">
            <v>59213</v>
          </cell>
          <cell r="G118">
            <v>1</v>
          </cell>
          <cell r="H118">
            <v>1694</v>
          </cell>
          <cell r="I118">
            <v>62</v>
          </cell>
          <cell r="J118">
            <v>28</v>
          </cell>
          <cell r="K118">
            <v>34</v>
          </cell>
          <cell r="L118">
            <v>6</v>
          </cell>
          <cell r="M118">
            <v>22</v>
          </cell>
          <cell r="N118">
            <v>0.59</v>
          </cell>
          <cell r="O118">
            <v>4.8</v>
          </cell>
          <cell r="P118">
            <v>0</v>
          </cell>
          <cell r="Q118">
            <v>1595</v>
          </cell>
        </row>
        <row r="119">
          <cell r="A119">
            <v>1196372</v>
          </cell>
          <cell r="B119">
            <v>43815.767361111109</v>
          </cell>
          <cell r="C119" t="str">
            <v>A105</v>
          </cell>
          <cell r="D119" t="str">
            <v>Grados al C</v>
          </cell>
          <cell r="E119" t="str">
            <v>31"R</v>
          </cell>
          <cell r="F119">
            <v>50221</v>
          </cell>
          <cell r="G119">
            <v>1</v>
          </cell>
          <cell r="H119">
            <v>1693</v>
          </cell>
          <cell r="I119">
            <v>59</v>
          </cell>
          <cell r="J119">
            <v>29</v>
          </cell>
          <cell r="K119">
            <v>30</v>
          </cell>
          <cell r="L119">
            <v>6</v>
          </cell>
          <cell r="M119">
            <v>23</v>
          </cell>
          <cell r="N119">
            <v>0.53</v>
          </cell>
          <cell r="O119">
            <v>5.07</v>
          </cell>
          <cell r="P119">
            <v>0</v>
          </cell>
          <cell r="Q119">
            <v>1578</v>
          </cell>
        </row>
        <row r="120">
          <cell r="A120">
            <v>1196373</v>
          </cell>
          <cell r="B120">
            <v>43816.044444444444</v>
          </cell>
          <cell r="C120">
            <v>4340</v>
          </cell>
          <cell r="D120" t="str">
            <v>Grados CrNiMo</v>
          </cell>
          <cell r="E120" t="str">
            <v>31"R</v>
          </cell>
          <cell r="F120">
            <v>52696</v>
          </cell>
          <cell r="G120">
            <v>2</v>
          </cell>
          <cell r="H120">
            <v>1692</v>
          </cell>
          <cell r="I120">
            <v>181</v>
          </cell>
          <cell r="J120">
            <v>52</v>
          </cell>
          <cell r="K120">
            <v>129</v>
          </cell>
          <cell r="L120">
            <v>12</v>
          </cell>
          <cell r="M120">
            <v>40</v>
          </cell>
          <cell r="N120">
            <v>0.56000000000000005</v>
          </cell>
          <cell r="O120">
            <v>12.99</v>
          </cell>
          <cell r="P120">
            <v>0</v>
          </cell>
          <cell r="Q120">
            <v>1565</v>
          </cell>
        </row>
        <row r="121">
          <cell r="A121">
            <v>1196374</v>
          </cell>
          <cell r="B121">
            <v>43816.136805555558</v>
          </cell>
          <cell r="C121" t="str">
            <v>8630M FM</v>
          </cell>
          <cell r="D121" t="str">
            <v>Grados CrNiMo</v>
          </cell>
          <cell r="E121" t="str">
            <v>49"Q</v>
          </cell>
          <cell r="F121">
            <v>58154</v>
          </cell>
          <cell r="G121">
            <v>1</v>
          </cell>
          <cell r="H121">
            <v>1691</v>
          </cell>
          <cell r="I121">
            <v>75</v>
          </cell>
          <cell r="J121">
            <v>27</v>
          </cell>
          <cell r="K121">
            <v>48</v>
          </cell>
          <cell r="L121">
            <v>7</v>
          </cell>
          <cell r="M121">
            <v>20</v>
          </cell>
          <cell r="N121">
            <v>0.61</v>
          </cell>
          <cell r="O121">
            <v>6.21</v>
          </cell>
          <cell r="P121">
            <v>0</v>
          </cell>
          <cell r="Q121">
            <v>1566</v>
          </cell>
        </row>
        <row r="122">
          <cell r="A122">
            <v>1196375</v>
          </cell>
          <cell r="B122">
            <v>43816.309027777781</v>
          </cell>
          <cell r="C122" t="str">
            <v>EN355B</v>
          </cell>
          <cell r="D122" t="str">
            <v>Grados al C</v>
          </cell>
          <cell r="E122" t="str">
            <v>24"R</v>
          </cell>
          <cell r="F122">
            <v>55692</v>
          </cell>
          <cell r="G122">
            <v>1</v>
          </cell>
          <cell r="H122">
            <v>1695</v>
          </cell>
          <cell r="I122">
            <v>59</v>
          </cell>
          <cell r="J122">
            <v>28</v>
          </cell>
          <cell r="K122">
            <v>31</v>
          </cell>
          <cell r="L122">
            <v>7</v>
          </cell>
          <cell r="M122">
            <v>21</v>
          </cell>
          <cell r="N122">
            <v>0.54</v>
          </cell>
          <cell r="O122">
            <v>1.9</v>
          </cell>
          <cell r="P122">
            <v>2.13</v>
          </cell>
          <cell r="Q122">
            <v>1590</v>
          </cell>
        </row>
        <row r="123">
          <cell r="A123">
            <v>1196376</v>
          </cell>
          <cell r="B123">
            <v>43816.397222222222</v>
          </cell>
          <cell r="C123">
            <v>4140</v>
          </cell>
          <cell r="D123" t="str">
            <v>Grados CrMo</v>
          </cell>
          <cell r="E123" t="str">
            <v>20"R</v>
          </cell>
          <cell r="F123">
            <v>58114</v>
          </cell>
          <cell r="G123">
            <v>1</v>
          </cell>
          <cell r="H123">
            <v>1674</v>
          </cell>
          <cell r="I123">
            <v>64</v>
          </cell>
          <cell r="J123">
            <v>33</v>
          </cell>
          <cell r="K123">
            <v>31</v>
          </cell>
          <cell r="L123">
            <v>7</v>
          </cell>
          <cell r="M123">
            <v>26</v>
          </cell>
          <cell r="N123">
            <v>0.67</v>
          </cell>
          <cell r="O123">
            <v>6.28</v>
          </cell>
          <cell r="P123">
            <v>0.18</v>
          </cell>
          <cell r="Q123">
            <v>1565</v>
          </cell>
        </row>
        <row r="124">
          <cell r="A124">
            <v>1196377</v>
          </cell>
          <cell r="B124">
            <v>43816.48333333333</v>
          </cell>
          <cell r="C124" t="str">
            <v>4140 FM</v>
          </cell>
          <cell r="D124" t="str">
            <v>Grados CrMo</v>
          </cell>
          <cell r="E124" t="str">
            <v>49"Q</v>
          </cell>
          <cell r="F124">
            <v>58776</v>
          </cell>
          <cell r="G124">
            <v>1</v>
          </cell>
          <cell r="H124">
            <v>1663</v>
          </cell>
          <cell r="I124">
            <v>64</v>
          </cell>
          <cell r="J124">
            <v>27</v>
          </cell>
          <cell r="K124">
            <v>37</v>
          </cell>
          <cell r="L124">
            <v>8</v>
          </cell>
          <cell r="M124">
            <v>19</v>
          </cell>
          <cell r="N124">
            <v>0.53</v>
          </cell>
          <cell r="O124">
            <v>3.91</v>
          </cell>
          <cell r="P124">
            <v>0</v>
          </cell>
          <cell r="Q124">
            <v>1569</v>
          </cell>
        </row>
        <row r="125">
          <cell r="A125">
            <v>1196378</v>
          </cell>
          <cell r="B125">
            <v>43816.559027777781</v>
          </cell>
          <cell r="C125" t="str">
            <v>A105/A350 LF2</v>
          </cell>
          <cell r="D125" t="str">
            <v>Grados al C</v>
          </cell>
          <cell r="E125" t="str">
            <v>16"R</v>
          </cell>
          <cell r="F125">
            <v>55058</v>
          </cell>
          <cell r="G125">
            <v>1</v>
          </cell>
          <cell r="H125">
            <v>1663</v>
          </cell>
          <cell r="I125">
            <v>60</v>
          </cell>
          <cell r="J125">
            <v>29</v>
          </cell>
          <cell r="K125">
            <v>31</v>
          </cell>
          <cell r="L125">
            <v>6</v>
          </cell>
          <cell r="M125">
            <v>23</v>
          </cell>
          <cell r="N125">
            <v>0.61</v>
          </cell>
          <cell r="O125">
            <v>7.96</v>
          </cell>
          <cell r="P125">
            <v>0</v>
          </cell>
          <cell r="Q125">
            <v>1597</v>
          </cell>
        </row>
        <row r="126">
          <cell r="A126">
            <v>1196379</v>
          </cell>
          <cell r="B126">
            <v>43816.638194444444</v>
          </cell>
          <cell r="C126" t="str">
            <v>105M2</v>
          </cell>
          <cell r="D126" t="str">
            <v>Grados al C</v>
          </cell>
          <cell r="E126" t="str">
            <v>69"P</v>
          </cell>
          <cell r="F126">
            <v>57088</v>
          </cell>
          <cell r="G126">
            <v>1</v>
          </cell>
          <cell r="H126">
            <v>1692</v>
          </cell>
          <cell r="I126">
            <v>59</v>
          </cell>
          <cell r="J126">
            <v>27</v>
          </cell>
          <cell r="K126">
            <v>32</v>
          </cell>
          <cell r="L126">
            <v>7</v>
          </cell>
          <cell r="M126">
            <v>20</v>
          </cell>
          <cell r="N126">
            <v>0.56000000000000005</v>
          </cell>
          <cell r="O126">
            <v>3.97</v>
          </cell>
          <cell r="P126">
            <v>0</v>
          </cell>
          <cell r="Q126">
            <v>1592</v>
          </cell>
        </row>
        <row r="127">
          <cell r="A127">
            <v>1196380</v>
          </cell>
          <cell r="B127">
            <v>43816.70208333333</v>
          </cell>
          <cell r="C127" t="str">
            <v>EN355B</v>
          </cell>
          <cell r="D127" t="str">
            <v>Grados al C</v>
          </cell>
          <cell r="E127" t="str">
            <v>20"R</v>
          </cell>
          <cell r="F127">
            <v>58788</v>
          </cell>
          <cell r="G127">
            <v>1</v>
          </cell>
          <cell r="H127">
            <v>1693</v>
          </cell>
          <cell r="I127">
            <v>61</v>
          </cell>
          <cell r="J127">
            <v>26</v>
          </cell>
          <cell r="K127">
            <v>35</v>
          </cell>
          <cell r="L127">
            <v>6</v>
          </cell>
          <cell r="M127">
            <v>20</v>
          </cell>
          <cell r="N127">
            <v>0.64</v>
          </cell>
          <cell r="O127">
            <v>2.66</v>
          </cell>
          <cell r="P127">
            <v>3.17</v>
          </cell>
          <cell r="Q127">
            <v>1598</v>
          </cell>
        </row>
        <row r="128">
          <cell r="A128">
            <v>1196381</v>
          </cell>
          <cell r="B128">
            <v>43816.756944444445</v>
          </cell>
          <cell r="C128">
            <v>4140</v>
          </cell>
          <cell r="D128" t="str">
            <v>Grados CrMo</v>
          </cell>
          <cell r="E128" t="str">
            <v>16"R</v>
          </cell>
          <cell r="F128">
            <v>54852.01</v>
          </cell>
          <cell r="G128">
            <v>1</v>
          </cell>
          <cell r="H128">
            <v>1678</v>
          </cell>
          <cell r="I128">
            <v>58</v>
          </cell>
          <cell r="J128">
            <v>27</v>
          </cell>
          <cell r="K128">
            <v>31</v>
          </cell>
          <cell r="L128">
            <v>6</v>
          </cell>
          <cell r="M128">
            <v>21</v>
          </cell>
          <cell r="N128">
            <v>0.72</v>
          </cell>
          <cell r="O128">
            <v>7.1</v>
          </cell>
          <cell r="P128">
            <v>0.08</v>
          </cell>
          <cell r="Q128">
            <v>1573</v>
          </cell>
        </row>
        <row r="129">
          <cell r="A129">
            <v>1196382</v>
          </cell>
          <cell r="B129">
            <v>43816.826388888891</v>
          </cell>
          <cell r="C129" t="str">
            <v>EN355B</v>
          </cell>
          <cell r="D129" t="str">
            <v>Grados al C</v>
          </cell>
          <cell r="E129" t="str">
            <v>31"R</v>
          </cell>
          <cell r="F129">
            <v>54678</v>
          </cell>
          <cell r="G129">
            <v>1</v>
          </cell>
          <cell r="H129">
            <v>1700</v>
          </cell>
          <cell r="I129">
            <v>66</v>
          </cell>
          <cell r="J129">
            <v>28</v>
          </cell>
          <cell r="K129">
            <v>38</v>
          </cell>
          <cell r="L129">
            <v>6</v>
          </cell>
          <cell r="M129">
            <v>22</v>
          </cell>
          <cell r="N129">
            <v>0.57999999999999996</v>
          </cell>
          <cell r="O129">
            <v>3.34</v>
          </cell>
          <cell r="P129">
            <v>3.36</v>
          </cell>
          <cell r="Q129">
            <v>1594</v>
          </cell>
        </row>
        <row r="130">
          <cell r="A130">
            <v>1196383</v>
          </cell>
          <cell r="B130">
            <v>43816.893055555556</v>
          </cell>
          <cell r="C130" t="str">
            <v>4130R</v>
          </cell>
          <cell r="D130" t="str">
            <v>Grados CrMo</v>
          </cell>
          <cell r="E130" t="str">
            <v>16"R</v>
          </cell>
          <cell r="F130">
            <v>57734</v>
          </cell>
          <cell r="G130">
            <v>1</v>
          </cell>
          <cell r="H130">
            <v>1706</v>
          </cell>
          <cell r="I130">
            <v>57</v>
          </cell>
          <cell r="J130">
            <v>30</v>
          </cell>
          <cell r="K130">
            <v>27</v>
          </cell>
          <cell r="L130">
            <v>10</v>
          </cell>
          <cell r="M130">
            <v>20</v>
          </cell>
          <cell r="N130">
            <v>0.72</v>
          </cell>
          <cell r="O130">
            <v>4.78</v>
          </cell>
          <cell r="P130">
            <v>0</v>
          </cell>
          <cell r="Q130">
            <v>1595</v>
          </cell>
        </row>
        <row r="131">
          <cell r="A131">
            <v>1196384</v>
          </cell>
          <cell r="B131">
            <v>43816.972222222219</v>
          </cell>
          <cell r="C131">
            <v>4130</v>
          </cell>
          <cell r="D131" t="str">
            <v>Grados CrMo</v>
          </cell>
          <cell r="E131" t="str">
            <v>24"R</v>
          </cell>
          <cell r="F131">
            <v>56452</v>
          </cell>
          <cell r="G131">
            <v>1</v>
          </cell>
          <cell r="H131">
            <v>1690</v>
          </cell>
          <cell r="I131">
            <v>57</v>
          </cell>
          <cell r="J131">
            <v>28</v>
          </cell>
          <cell r="K131">
            <v>29</v>
          </cell>
          <cell r="L131">
            <v>6</v>
          </cell>
          <cell r="M131">
            <v>22</v>
          </cell>
          <cell r="N131">
            <v>0.61</v>
          </cell>
          <cell r="O131">
            <v>6.25</v>
          </cell>
          <cell r="P131">
            <v>0</v>
          </cell>
          <cell r="Q131">
            <v>1583</v>
          </cell>
        </row>
        <row r="132">
          <cell r="A132">
            <v>1196385</v>
          </cell>
          <cell r="B132">
            <v>43817.074999999997</v>
          </cell>
          <cell r="C132" t="str">
            <v>410S</v>
          </cell>
          <cell r="D132" t="str">
            <v>Martensíticos</v>
          </cell>
          <cell r="E132" t="str">
            <v>24"Q</v>
          </cell>
          <cell r="F132">
            <v>50470.01</v>
          </cell>
          <cell r="G132">
            <v>2</v>
          </cell>
          <cell r="H132">
            <v>1679</v>
          </cell>
          <cell r="I132">
            <v>226</v>
          </cell>
          <cell r="J132">
            <v>110</v>
          </cell>
          <cell r="K132">
            <v>116</v>
          </cell>
          <cell r="L132">
            <v>65</v>
          </cell>
          <cell r="M132">
            <v>45</v>
          </cell>
          <cell r="N132">
            <v>0.64</v>
          </cell>
          <cell r="O132">
            <v>26.3</v>
          </cell>
          <cell r="P132">
            <v>0</v>
          </cell>
          <cell r="Q132">
            <v>1565</v>
          </cell>
        </row>
        <row r="133">
          <cell r="A133">
            <v>1196386</v>
          </cell>
          <cell r="B133">
            <v>43817.220138888886</v>
          </cell>
          <cell r="C133" t="str">
            <v>410S</v>
          </cell>
          <cell r="D133" t="str">
            <v>Martensíticos</v>
          </cell>
          <cell r="E133" t="str">
            <v>69"P</v>
          </cell>
          <cell r="F133">
            <v>51924</v>
          </cell>
          <cell r="G133">
            <v>1</v>
          </cell>
          <cell r="H133">
            <v>1656</v>
          </cell>
          <cell r="I133">
            <v>144</v>
          </cell>
          <cell r="J133">
            <v>54</v>
          </cell>
          <cell r="K133">
            <v>90</v>
          </cell>
          <cell r="L133">
            <v>41</v>
          </cell>
          <cell r="M133">
            <v>13</v>
          </cell>
          <cell r="N133">
            <v>0.72</v>
          </cell>
          <cell r="O133">
            <v>9.7899999999999991</v>
          </cell>
          <cell r="P133">
            <v>0</v>
          </cell>
          <cell r="Q133">
            <v>1567</v>
          </cell>
        </row>
        <row r="134">
          <cell r="A134">
            <v>1196387</v>
          </cell>
          <cell r="B134">
            <v>43817.447916666664</v>
          </cell>
          <cell r="C134" t="str">
            <v>H13 FM PREM</v>
          </cell>
          <cell r="D134" t="str">
            <v>Tool Steels</v>
          </cell>
          <cell r="E134" t="str">
            <v>49"Q</v>
          </cell>
          <cell r="F134">
            <v>56505</v>
          </cell>
          <cell r="G134">
            <v>1</v>
          </cell>
          <cell r="H134">
            <v>1644</v>
          </cell>
          <cell r="I134">
            <v>76</v>
          </cell>
          <cell r="J134">
            <v>36</v>
          </cell>
          <cell r="K134">
            <v>40</v>
          </cell>
          <cell r="L134">
            <v>6</v>
          </cell>
          <cell r="M134">
            <v>30</v>
          </cell>
          <cell r="N134">
            <v>0.61</v>
          </cell>
          <cell r="O134">
            <v>9.7899999999999991</v>
          </cell>
          <cell r="P134">
            <v>0</v>
          </cell>
          <cell r="Q134">
            <v>1540</v>
          </cell>
        </row>
        <row r="135">
          <cell r="A135">
            <v>1196388</v>
          </cell>
          <cell r="B135">
            <v>43817.563194444447</v>
          </cell>
          <cell r="C135" t="str">
            <v>H13 FM</v>
          </cell>
          <cell r="D135" t="str">
            <v>Tool Steels</v>
          </cell>
          <cell r="E135" t="str">
            <v>24"Q</v>
          </cell>
          <cell r="F135">
            <v>54560.01</v>
          </cell>
          <cell r="G135">
            <v>1</v>
          </cell>
          <cell r="H135">
            <v>1658</v>
          </cell>
          <cell r="I135">
            <v>80</v>
          </cell>
          <cell r="J135">
            <v>34</v>
          </cell>
          <cell r="K135">
            <v>46</v>
          </cell>
          <cell r="L135">
            <v>7</v>
          </cell>
          <cell r="M135">
            <v>27</v>
          </cell>
          <cell r="N135">
            <v>0.81</v>
          </cell>
          <cell r="O135">
            <v>7.07</v>
          </cell>
          <cell r="P135">
            <v>0</v>
          </cell>
          <cell r="Q135">
            <v>1544</v>
          </cell>
        </row>
        <row r="136">
          <cell r="A136">
            <v>1196389</v>
          </cell>
          <cell r="B136">
            <v>43817.650694444441</v>
          </cell>
          <cell r="C136" t="str">
            <v>H13 FM</v>
          </cell>
          <cell r="D136" t="str">
            <v>Tool Steels</v>
          </cell>
          <cell r="E136" t="str">
            <v>49"Q</v>
          </cell>
          <cell r="F136">
            <v>59735</v>
          </cell>
          <cell r="G136">
            <v>1</v>
          </cell>
          <cell r="H136">
            <v>1642</v>
          </cell>
          <cell r="I136">
            <v>69</v>
          </cell>
          <cell r="J136">
            <v>34</v>
          </cell>
          <cell r="K136">
            <v>35</v>
          </cell>
          <cell r="L136">
            <v>6</v>
          </cell>
          <cell r="M136">
            <v>28</v>
          </cell>
          <cell r="N136">
            <v>0.5</v>
          </cell>
          <cell r="O136">
            <v>4.63</v>
          </cell>
          <cell r="P136">
            <v>0</v>
          </cell>
          <cell r="Q136">
            <v>1542</v>
          </cell>
        </row>
        <row r="137">
          <cell r="A137">
            <v>1196390</v>
          </cell>
          <cell r="B137">
            <v>43817.747916666667</v>
          </cell>
          <cell r="C137" t="str">
            <v>Z6 16-05-01</v>
          </cell>
          <cell r="D137" t="str">
            <v>Martensíticos</v>
          </cell>
          <cell r="E137" t="str">
            <v>49"Q</v>
          </cell>
          <cell r="F137">
            <v>48878</v>
          </cell>
          <cell r="G137">
            <v>2</v>
          </cell>
          <cell r="H137">
            <v>0</v>
          </cell>
          <cell r="I137">
            <v>278</v>
          </cell>
          <cell r="J137">
            <v>111</v>
          </cell>
          <cell r="K137">
            <v>167</v>
          </cell>
          <cell r="L137">
            <v>87</v>
          </cell>
          <cell r="M137">
            <v>24</v>
          </cell>
          <cell r="N137">
            <v>0.64</v>
          </cell>
          <cell r="O137">
            <v>26.36</v>
          </cell>
          <cell r="P137">
            <v>39.43</v>
          </cell>
          <cell r="Q137">
            <v>1534</v>
          </cell>
        </row>
        <row r="138">
          <cell r="A138">
            <v>1196391</v>
          </cell>
          <cell r="B138">
            <v>43817.942361111112</v>
          </cell>
          <cell r="C138" t="str">
            <v>17-4 PH FM</v>
          </cell>
          <cell r="D138" t="str">
            <v>Duplex Stainless Steels</v>
          </cell>
          <cell r="E138" t="str">
            <v>24"Q</v>
          </cell>
          <cell r="F138">
            <v>53895</v>
          </cell>
          <cell r="G138">
            <v>1</v>
          </cell>
          <cell r="H138">
            <v>1671</v>
          </cell>
          <cell r="I138">
            <v>237</v>
          </cell>
          <cell r="J138">
            <v>96</v>
          </cell>
          <cell r="K138">
            <v>141</v>
          </cell>
          <cell r="L138">
            <v>65</v>
          </cell>
          <cell r="M138">
            <v>31</v>
          </cell>
          <cell r="N138">
            <v>0.64</v>
          </cell>
          <cell r="O138">
            <v>16.63</v>
          </cell>
          <cell r="P138">
            <v>14.59</v>
          </cell>
          <cell r="Q138">
            <v>1537</v>
          </cell>
        </row>
        <row r="139">
          <cell r="A139">
            <v>1196392</v>
          </cell>
          <cell r="B139">
            <v>43818.191666666666</v>
          </cell>
          <cell r="C139" t="str">
            <v>8630M</v>
          </cell>
          <cell r="D139" t="str">
            <v>Grados CrNiMo</v>
          </cell>
          <cell r="E139" t="str">
            <v>16"R</v>
          </cell>
          <cell r="F139">
            <v>53000</v>
          </cell>
          <cell r="G139">
            <v>1</v>
          </cell>
          <cell r="H139">
            <v>1705</v>
          </cell>
          <cell r="I139">
            <v>75</v>
          </cell>
          <cell r="J139">
            <v>25</v>
          </cell>
          <cell r="K139">
            <v>50</v>
          </cell>
          <cell r="L139">
            <v>5</v>
          </cell>
          <cell r="M139">
            <v>20</v>
          </cell>
          <cell r="N139">
            <v>0.52</v>
          </cell>
          <cell r="O139">
            <v>4.55</v>
          </cell>
          <cell r="P139">
            <v>0</v>
          </cell>
          <cell r="Q139">
            <v>1580</v>
          </cell>
        </row>
        <row r="140">
          <cell r="A140">
            <v>1196393</v>
          </cell>
          <cell r="B140">
            <v>43818.306250000001</v>
          </cell>
          <cell r="C140">
            <v>4150</v>
          </cell>
          <cell r="D140" t="str">
            <v>Grados CrMo</v>
          </cell>
          <cell r="E140" t="str">
            <v>20"R</v>
          </cell>
          <cell r="F140">
            <v>58339</v>
          </cell>
          <cell r="G140">
            <v>1</v>
          </cell>
          <cell r="H140">
            <v>1669</v>
          </cell>
          <cell r="I140">
            <v>70</v>
          </cell>
          <cell r="J140">
            <v>31</v>
          </cell>
          <cell r="K140">
            <v>39</v>
          </cell>
          <cell r="L140">
            <v>5</v>
          </cell>
          <cell r="M140">
            <v>26</v>
          </cell>
          <cell r="N140">
            <v>0.56000000000000005</v>
          </cell>
          <cell r="O140">
            <v>7.27</v>
          </cell>
          <cell r="P140">
            <v>0</v>
          </cell>
          <cell r="Q140">
            <v>1569</v>
          </cell>
        </row>
        <row r="141">
          <cell r="A141">
            <v>1196394</v>
          </cell>
          <cell r="B141">
            <v>43818.370833333334</v>
          </cell>
          <cell r="C141">
            <v>4140</v>
          </cell>
          <cell r="D141" t="str">
            <v>Grados CrMo</v>
          </cell>
          <cell r="E141" t="str">
            <v>31"R</v>
          </cell>
          <cell r="F141">
            <v>58747</v>
          </cell>
          <cell r="G141">
            <v>2</v>
          </cell>
          <cell r="H141">
            <v>1668</v>
          </cell>
          <cell r="I141">
            <v>182</v>
          </cell>
          <cell r="J141">
            <v>61</v>
          </cell>
          <cell r="K141">
            <v>121</v>
          </cell>
          <cell r="L141">
            <v>11</v>
          </cell>
          <cell r="M141">
            <v>50</v>
          </cell>
          <cell r="N141">
            <v>0.5</v>
          </cell>
          <cell r="O141">
            <v>15.04</v>
          </cell>
          <cell r="P141">
            <v>0</v>
          </cell>
          <cell r="Q141">
            <v>1572</v>
          </cell>
        </row>
        <row r="142">
          <cell r="A142">
            <v>1196395</v>
          </cell>
          <cell r="B142">
            <v>43818.543749999997</v>
          </cell>
          <cell r="C142">
            <v>1045</v>
          </cell>
          <cell r="D142" t="str">
            <v>Grados al C</v>
          </cell>
          <cell r="E142" t="str">
            <v>52"P</v>
          </cell>
          <cell r="F142">
            <v>53915</v>
          </cell>
          <cell r="G142">
            <v>1</v>
          </cell>
          <cell r="H142">
            <v>1662</v>
          </cell>
          <cell r="I142">
            <v>59</v>
          </cell>
          <cell r="J142">
            <v>29</v>
          </cell>
          <cell r="K142">
            <v>30</v>
          </cell>
          <cell r="L142">
            <v>6</v>
          </cell>
          <cell r="M142">
            <v>23</v>
          </cell>
          <cell r="N142">
            <v>0.57999999999999996</v>
          </cell>
          <cell r="O142">
            <v>5.64</v>
          </cell>
          <cell r="P142">
            <v>0</v>
          </cell>
          <cell r="Q142">
            <v>1569</v>
          </cell>
        </row>
        <row r="143">
          <cell r="A143">
            <v>1196396</v>
          </cell>
          <cell r="B143">
            <v>43818.611111111109</v>
          </cell>
          <cell r="C143" t="str">
            <v>EN355B</v>
          </cell>
          <cell r="D143" t="str">
            <v>Grados al C</v>
          </cell>
          <cell r="E143" t="str">
            <v>31"R</v>
          </cell>
          <cell r="F143">
            <v>54681</v>
          </cell>
          <cell r="G143">
            <v>1</v>
          </cell>
          <cell r="H143">
            <v>1697</v>
          </cell>
          <cell r="I143">
            <v>68</v>
          </cell>
          <cell r="J143">
            <v>28</v>
          </cell>
          <cell r="K143">
            <v>40</v>
          </cell>
          <cell r="L143">
            <v>6</v>
          </cell>
          <cell r="M143">
            <v>22</v>
          </cell>
          <cell r="N143">
            <v>0.49</v>
          </cell>
          <cell r="O143">
            <v>1.92</v>
          </cell>
          <cell r="P143">
            <v>3.79</v>
          </cell>
          <cell r="Q143">
            <v>1596</v>
          </cell>
        </row>
        <row r="144">
          <cell r="A144">
            <v>1196397</v>
          </cell>
          <cell r="B144">
            <v>43818.73333333333</v>
          </cell>
          <cell r="C144" t="str">
            <v>EN355B</v>
          </cell>
          <cell r="D144" t="str">
            <v>Grados al C</v>
          </cell>
          <cell r="E144" t="str">
            <v>31"R</v>
          </cell>
          <cell r="F144">
            <v>54515</v>
          </cell>
          <cell r="G144">
            <v>1</v>
          </cell>
          <cell r="H144">
            <v>1697</v>
          </cell>
          <cell r="I144">
            <v>65</v>
          </cell>
          <cell r="J144">
            <v>26</v>
          </cell>
          <cell r="K144">
            <v>39</v>
          </cell>
          <cell r="L144">
            <v>5</v>
          </cell>
          <cell r="M144">
            <v>21</v>
          </cell>
          <cell r="N144">
            <v>0.56000000000000005</v>
          </cell>
          <cell r="O144">
            <v>3.16</v>
          </cell>
          <cell r="P144">
            <v>4.03</v>
          </cell>
          <cell r="Q144">
            <v>1595</v>
          </cell>
        </row>
        <row r="145">
          <cell r="A145">
            <v>1196398</v>
          </cell>
          <cell r="B145">
            <v>43818.809027777781</v>
          </cell>
          <cell r="C145" t="str">
            <v>Z6 16-05-01</v>
          </cell>
          <cell r="D145" t="str">
            <v>Martensíticos</v>
          </cell>
          <cell r="E145" t="str">
            <v>49"Q</v>
          </cell>
          <cell r="F145">
            <v>48924</v>
          </cell>
          <cell r="G145">
            <v>1</v>
          </cell>
          <cell r="H145">
            <v>1664</v>
          </cell>
          <cell r="I145">
            <v>255</v>
          </cell>
          <cell r="J145">
            <v>84</v>
          </cell>
          <cell r="K145">
            <v>171</v>
          </cell>
          <cell r="L145">
            <v>67</v>
          </cell>
          <cell r="M145">
            <v>17</v>
          </cell>
          <cell r="N145">
            <v>0.64</v>
          </cell>
          <cell r="O145">
            <v>13.64</v>
          </cell>
          <cell r="P145">
            <v>31.05</v>
          </cell>
          <cell r="Q145">
            <v>1544</v>
          </cell>
        </row>
        <row r="146">
          <cell r="A146">
            <v>1196399</v>
          </cell>
          <cell r="B146">
            <v>43819.006944444445</v>
          </cell>
          <cell r="C146">
            <v>4340</v>
          </cell>
          <cell r="D146" t="str">
            <v>Grados CrNiMo</v>
          </cell>
          <cell r="E146" t="str">
            <v>20"R</v>
          </cell>
          <cell r="F146">
            <v>56818</v>
          </cell>
          <cell r="G146">
            <v>2</v>
          </cell>
          <cell r="H146">
            <v>1670</v>
          </cell>
          <cell r="I146">
            <v>113</v>
          </cell>
          <cell r="J146">
            <v>26</v>
          </cell>
          <cell r="K146">
            <v>87</v>
          </cell>
          <cell r="L146">
            <v>6</v>
          </cell>
          <cell r="M146">
            <v>20</v>
          </cell>
          <cell r="N146">
            <v>0.52</v>
          </cell>
          <cell r="O146">
            <v>5.35</v>
          </cell>
          <cell r="P146">
            <v>0</v>
          </cell>
          <cell r="Q146">
            <v>1572</v>
          </cell>
        </row>
        <row r="147">
          <cell r="A147">
            <v>1196400</v>
          </cell>
          <cell r="B147">
            <v>43819.200694444444</v>
          </cell>
          <cell r="C147" t="str">
            <v>4130 FM</v>
          </cell>
          <cell r="D147" t="str">
            <v>Grados CrMo</v>
          </cell>
          <cell r="E147" t="str">
            <v>69"P</v>
          </cell>
          <cell r="F147">
            <v>55338</v>
          </cell>
          <cell r="G147">
            <v>1</v>
          </cell>
          <cell r="H147">
            <v>1676</v>
          </cell>
          <cell r="I147">
            <v>57</v>
          </cell>
          <cell r="J147">
            <v>26</v>
          </cell>
          <cell r="K147">
            <v>31</v>
          </cell>
          <cell r="L147">
            <v>6</v>
          </cell>
          <cell r="M147">
            <v>20</v>
          </cell>
          <cell r="N147">
            <v>0.57999999999999996</v>
          </cell>
          <cell r="O147">
            <v>4.66</v>
          </cell>
          <cell r="P147">
            <v>0</v>
          </cell>
          <cell r="Q147">
            <v>1575</v>
          </cell>
        </row>
        <row r="148">
          <cell r="A148">
            <v>1196401</v>
          </cell>
          <cell r="B148">
            <v>43819.276388888888</v>
          </cell>
          <cell r="C148" t="str">
            <v>F22 SFC1-2</v>
          </cell>
          <cell r="D148" t="str">
            <v>Grados CrMo</v>
          </cell>
          <cell r="E148" t="str">
            <v>69"P</v>
          </cell>
          <cell r="F148">
            <v>55865</v>
          </cell>
          <cell r="G148">
            <v>1</v>
          </cell>
          <cell r="H148">
            <v>1678</v>
          </cell>
          <cell r="I148">
            <v>59</v>
          </cell>
          <cell r="J148">
            <v>24</v>
          </cell>
          <cell r="K148">
            <v>35</v>
          </cell>
          <cell r="L148">
            <v>6</v>
          </cell>
          <cell r="M148">
            <v>18</v>
          </cell>
          <cell r="N148">
            <v>0.71</v>
          </cell>
          <cell r="O148">
            <v>5.86</v>
          </cell>
          <cell r="P148">
            <v>0</v>
          </cell>
          <cell r="Q148">
            <v>1583</v>
          </cell>
        </row>
        <row r="149">
          <cell r="A149">
            <v>1196402</v>
          </cell>
          <cell r="B149">
            <v>43819.335416666669</v>
          </cell>
          <cell r="C149" t="str">
            <v>EN355B</v>
          </cell>
          <cell r="D149" t="str">
            <v>Grados al C</v>
          </cell>
          <cell r="E149" t="str">
            <v>31"R</v>
          </cell>
          <cell r="F149">
            <v>54882</v>
          </cell>
          <cell r="G149">
            <v>1</v>
          </cell>
          <cell r="H149">
            <v>1691</v>
          </cell>
          <cell r="I149">
            <v>59</v>
          </cell>
          <cell r="J149">
            <v>27</v>
          </cell>
          <cell r="K149">
            <v>32</v>
          </cell>
          <cell r="L149">
            <v>6</v>
          </cell>
          <cell r="M149">
            <v>21</v>
          </cell>
          <cell r="N149">
            <v>0.49</v>
          </cell>
          <cell r="O149">
            <v>2.09</v>
          </cell>
          <cell r="P149">
            <v>4.07</v>
          </cell>
          <cell r="Q149">
            <v>1591</v>
          </cell>
        </row>
        <row r="150">
          <cell r="A150">
            <v>1196403</v>
          </cell>
          <cell r="B150">
            <v>43819.393055555556</v>
          </cell>
          <cell r="C150" t="str">
            <v>EN355B</v>
          </cell>
          <cell r="D150" t="str">
            <v>Grados al C</v>
          </cell>
          <cell r="E150" t="str">
            <v>31"R</v>
          </cell>
          <cell r="F150">
            <v>54849.99</v>
          </cell>
          <cell r="G150">
            <v>1</v>
          </cell>
          <cell r="H150">
            <v>1691</v>
          </cell>
          <cell r="I150">
            <v>53</v>
          </cell>
          <cell r="J150">
            <v>28</v>
          </cell>
          <cell r="K150">
            <v>25</v>
          </cell>
          <cell r="L150">
            <v>6</v>
          </cell>
          <cell r="M150">
            <v>22</v>
          </cell>
          <cell r="N150">
            <v>0.61</v>
          </cell>
          <cell r="O150">
            <v>4.18</v>
          </cell>
          <cell r="P150">
            <v>2.82</v>
          </cell>
          <cell r="Q150">
            <v>1588</v>
          </cell>
        </row>
        <row r="151">
          <cell r="A151">
            <v>1196404</v>
          </cell>
          <cell r="B151">
            <v>43819.443749999999</v>
          </cell>
          <cell r="C151" t="str">
            <v>EN355B</v>
          </cell>
          <cell r="D151" t="str">
            <v>Grados al C</v>
          </cell>
          <cell r="E151" t="str">
            <v>31"R</v>
          </cell>
          <cell r="F151">
            <v>54891</v>
          </cell>
          <cell r="G151">
            <v>1</v>
          </cell>
          <cell r="H151">
            <v>1695</v>
          </cell>
          <cell r="I151">
            <v>56</v>
          </cell>
          <cell r="J151">
            <v>28</v>
          </cell>
          <cell r="K151">
            <v>28</v>
          </cell>
          <cell r="L151">
            <v>7</v>
          </cell>
          <cell r="M151">
            <v>21</v>
          </cell>
          <cell r="N151">
            <v>0.56000000000000005</v>
          </cell>
          <cell r="O151">
            <v>3.09</v>
          </cell>
          <cell r="P151">
            <v>4.55</v>
          </cell>
          <cell r="Q151">
            <v>1591</v>
          </cell>
        </row>
        <row r="152">
          <cell r="A152">
            <v>1196405</v>
          </cell>
          <cell r="B152">
            <v>43819.511805555558</v>
          </cell>
          <cell r="C152" t="str">
            <v>F11M2</v>
          </cell>
          <cell r="D152" t="str">
            <v>Grados CrMo</v>
          </cell>
          <cell r="E152" t="str">
            <v>49"Q</v>
          </cell>
          <cell r="F152">
            <v>56946</v>
          </cell>
          <cell r="G152">
            <v>1</v>
          </cell>
          <cell r="H152">
            <v>1681</v>
          </cell>
          <cell r="I152">
            <v>68</v>
          </cell>
          <cell r="J152">
            <v>25</v>
          </cell>
          <cell r="K152">
            <v>43</v>
          </cell>
          <cell r="L152">
            <v>7</v>
          </cell>
          <cell r="M152">
            <v>18</v>
          </cell>
          <cell r="N152">
            <v>0.67</v>
          </cell>
          <cell r="O152">
            <v>12.46</v>
          </cell>
          <cell r="P152">
            <v>0</v>
          </cell>
          <cell r="Q152">
            <v>1590</v>
          </cell>
        </row>
        <row r="153">
          <cell r="A153">
            <v>1196406</v>
          </cell>
          <cell r="B153">
            <v>43819.584722222222</v>
          </cell>
          <cell r="C153" t="str">
            <v>8630M FM</v>
          </cell>
          <cell r="D153" t="str">
            <v>Grados CrNiMo</v>
          </cell>
          <cell r="E153" t="str">
            <v>24"Q</v>
          </cell>
          <cell r="F153">
            <v>53121</v>
          </cell>
          <cell r="G153">
            <v>1</v>
          </cell>
          <cell r="H153">
            <v>1681</v>
          </cell>
          <cell r="I153">
            <v>76</v>
          </cell>
          <cell r="J153">
            <v>32</v>
          </cell>
          <cell r="K153">
            <v>44</v>
          </cell>
          <cell r="L153">
            <v>7</v>
          </cell>
          <cell r="M153">
            <v>25</v>
          </cell>
          <cell r="N153">
            <v>0.56000000000000005</v>
          </cell>
          <cell r="O153">
            <v>5.56</v>
          </cell>
          <cell r="P153">
            <v>0</v>
          </cell>
          <cell r="Q153">
            <v>1566</v>
          </cell>
        </row>
        <row r="154">
          <cell r="A154">
            <v>1206407</v>
          </cell>
          <cell r="B154">
            <v>43832.125694444447</v>
          </cell>
          <cell r="C154" t="str">
            <v>A105</v>
          </cell>
          <cell r="D154" t="str">
            <v>Grados al C</v>
          </cell>
          <cell r="E154" t="str">
            <v>13"R</v>
          </cell>
          <cell r="F154">
            <v>57024</v>
          </cell>
          <cell r="G154">
            <v>1</v>
          </cell>
          <cell r="H154">
            <v>1648</v>
          </cell>
          <cell r="I154">
            <v>55</v>
          </cell>
          <cell r="J154">
            <v>28</v>
          </cell>
          <cell r="K154">
            <v>27</v>
          </cell>
          <cell r="L154">
            <v>8</v>
          </cell>
          <cell r="M154">
            <v>20</v>
          </cell>
          <cell r="N154">
            <v>0.82</v>
          </cell>
          <cell r="O154">
            <v>5.29</v>
          </cell>
          <cell r="P154">
            <v>0</v>
          </cell>
          <cell r="Q154">
            <v>1595</v>
          </cell>
        </row>
        <row r="155">
          <cell r="A155">
            <v>1206408</v>
          </cell>
          <cell r="B155">
            <v>43832.189583333333</v>
          </cell>
          <cell r="C155" t="str">
            <v>A105</v>
          </cell>
          <cell r="D155" t="str">
            <v>Grados al C</v>
          </cell>
          <cell r="E155" t="str">
            <v>13"R</v>
          </cell>
          <cell r="F155">
            <v>56864</v>
          </cell>
          <cell r="G155">
            <v>1</v>
          </cell>
          <cell r="H155">
            <v>1708</v>
          </cell>
          <cell r="I155">
            <v>52</v>
          </cell>
          <cell r="J155">
            <v>28</v>
          </cell>
          <cell r="K155">
            <v>24</v>
          </cell>
          <cell r="L155">
            <v>8</v>
          </cell>
          <cell r="M155">
            <v>20</v>
          </cell>
          <cell r="N155">
            <v>0.68</v>
          </cell>
          <cell r="O155">
            <v>3.15</v>
          </cell>
          <cell r="P155">
            <v>0</v>
          </cell>
          <cell r="Q155">
            <v>1608</v>
          </cell>
        </row>
        <row r="156">
          <cell r="A156">
            <v>1206409</v>
          </cell>
          <cell r="B156">
            <v>43832.260416666664</v>
          </cell>
          <cell r="C156" t="str">
            <v>105M2</v>
          </cell>
          <cell r="D156" t="str">
            <v>Grados al C</v>
          </cell>
          <cell r="E156" t="str">
            <v>69"P</v>
          </cell>
          <cell r="F156">
            <v>54730</v>
          </cell>
          <cell r="G156">
            <v>1</v>
          </cell>
          <cell r="H156">
            <v>1709</v>
          </cell>
          <cell r="I156">
            <v>83</v>
          </cell>
          <cell r="J156">
            <v>37</v>
          </cell>
          <cell r="K156">
            <v>46</v>
          </cell>
          <cell r="L156">
            <v>7</v>
          </cell>
          <cell r="M156">
            <v>30</v>
          </cell>
          <cell r="N156">
            <v>0.64</v>
          </cell>
          <cell r="O156">
            <v>11.42</v>
          </cell>
          <cell r="P156">
            <v>0</v>
          </cell>
          <cell r="Q156">
            <v>1581</v>
          </cell>
        </row>
        <row r="157">
          <cell r="A157">
            <v>1206410</v>
          </cell>
          <cell r="B157">
            <v>43832.340277777781</v>
          </cell>
          <cell r="C157">
            <v>4130</v>
          </cell>
          <cell r="D157" t="str">
            <v>Grados CrMo</v>
          </cell>
          <cell r="E157" t="str">
            <v>69"P</v>
          </cell>
          <cell r="F157">
            <v>53831</v>
          </cell>
          <cell r="G157">
            <v>1</v>
          </cell>
          <cell r="H157">
            <v>1674</v>
          </cell>
          <cell r="I157">
            <v>71</v>
          </cell>
          <cell r="J157">
            <v>27</v>
          </cell>
          <cell r="K157">
            <v>44</v>
          </cell>
          <cell r="L157">
            <v>7</v>
          </cell>
          <cell r="M157">
            <v>20</v>
          </cell>
          <cell r="N157">
            <v>0.8</v>
          </cell>
          <cell r="O157">
            <v>6.61</v>
          </cell>
          <cell r="P157">
            <v>0</v>
          </cell>
          <cell r="Q157">
            <v>1577</v>
          </cell>
        </row>
        <row r="158">
          <cell r="A158">
            <v>1206411</v>
          </cell>
          <cell r="B158">
            <v>43832.427777777775</v>
          </cell>
          <cell r="C158">
            <v>4130</v>
          </cell>
          <cell r="D158" t="str">
            <v>Grados CrMo</v>
          </cell>
          <cell r="E158" t="str">
            <v>16"R</v>
          </cell>
          <cell r="F158">
            <v>54892</v>
          </cell>
          <cell r="G158">
            <v>1</v>
          </cell>
          <cell r="H158">
            <v>1716</v>
          </cell>
          <cell r="I158">
            <v>91</v>
          </cell>
          <cell r="J158">
            <v>28</v>
          </cell>
          <cell r="K158">
            <v>63</v>
          </cell>
          <cell r="L158">
            <v>6</v>
          </cell>
          <cell r="M158">
            <v>22</v>
          </cell>
          <cell r="N158">
            <v>0.56000000000000005</v>
          </cell>
          <cell r="O158">
            <v>7.07</v>
          </cell>
          <cell r="P158">
            <v>0</v>
          </cell>
          <cell r="Q158">
            <v>1599</v>
          </cell>
        </row>
        <row r="159">
          <cell r="A159">
            <v>1206412</v>
          </cell>
          <cell r="B159">
            <v>43832.493055555555</v>
          </cell>
          <cell r="C159">
            <v>4130</v>
          </cell>
          <cell r="D159" t="str">
            <v>Grados CrMo</v>
          </cell>
          <cell r="E159" t="str">
            <v>49"Q</v>
          </cell>
          <cell r="F159">
            <v>59350</v>
          </cell>
          <cell r="G159">
            <v>1</v>
          </cell>
          <cell r="H159">
            <v>1676</v>
          </cell>
          <cell r="I159">
            <v>76</v>
          </cell>
          <cell r="J159">
            <v>25</v>
          </cell>
          <cell r="K159">
            <v>51</v>
          </cell>
          <cell r="L159">
            <v>6</v>
          </cell>
          <cell r="M159">
            <v>19</v>
          </cell>
          <cell r="N159">
            <v>0.5</v>
          </cell>
          <cell r="O159">
            <v>2.41</v>
          </cell>
          <cell r="P159">
            <v>0</v>
          </cell>
          <cell r="Q159">
            <v>1588</v>
          </cell>
        </row>
        <row r="160">
          <cell r="A160">
            <v>1206413</v>
          </cell>
          <cell r="B160">
            <v>43832.54791666667</v>
          </cell>
          <cell r="C160" t="str">
            <v>4130 FM</v>
          </cell>
          <cell r="D160" t="str">
            <v>Grados CrMo</v>
          </cell>
          <cell r="E160" t="str">
            <v>24"Q</v>
          </cell>
          <cell r="F160">
            <v>53828</v>
          </cell>
          <cell r="G160">
            <v>1</v>
          </cell>
          <cell r="H160">
            <v>1684</v>
          </cell>
          <cell r="I160">
            <v>105</v>
          </cell>
          <cell r="J160">
            <v>27</v>
          </cell>
          <cell r="K160">
            <v>78</v>
          </cell>
          <cell r="L160">
            <v>7</v>
          </cell>
          <cell r="M160">
            <v>20</v>
          </cell>
          <cell r="N160">
            <v>0.5</v>
          </cell>
          <cell r="O160">
            <v>7.45</v>
          </cell>
          <cell r="P160">
            <v>0</v>
          </cell>
          <cell r="Q160">
            <v>1571</v>
          </cell>
        </row>
        <row r="161">
          <cell r="A161">
            <v>1206414</v>
          </cell>
          <cell r="B161">
            <v>43832.635416666664</v>
          </cell>
          <cell r="C161" t="str">
            <v>4145 FM</v>
          </cell>
          <cell r="D161" t="str">
            <v>Grados CrMo</v>
          </cell>
          <cell r="E161" t="str">
            <v>31"R</v>
          </cell>
          <cell r="F161">
            <v>49085</v>
          </cell>
          <cell r="G161">
            <v>2</v>
          </cell>
          <cell r="H161">
            <v>1667</v>
          </cell>
          <cell r="I161">
            <v>153</v>
          </cell>
          <cell r="J161">
            <v>52</v>
          </cell>
          <cell r="K161">
            <v>101</v>
          </cell>
          <cell r="L161">
            <v>10</v>
          </cell>
          <cell r="M161">
            <v>42</v>
          </cell>
          <cell r="N161">
            <v>0.56000000000000005</v>
          </cell>
          <cell r="O161">
            <v>11.9</v>
          </cell>
          <cell r="P161">
            <v>0</v>
          </cell>
          <cell r="Q161">
            <v>1573</v>
          </cell>
        </row>
        <row r="162">
          <cell r="A162">
            <v>1206415</v>
          </cell>
          <cell r="B162">
            <v>43832.702777777777</v>
          </cell>
          <cell r="C162" t="str">
            <v>4145 FM</v>
          </cell>
          <cell r="D162" t="str">
            <v>Grados CrMo</v>
          </cell>
          <cell r="E162" t="str">
            <v>31"R</v>
          </cell>
          <cell r="F162">
            <v>49480</v>
          </cell>
          <cell r="G162">
            <v>1</v>
          </cell>
          <cell r="H162">
            <v>1657</v>
          </cell>
          <cell r="I162">
            <v>63</v>
          </cell>
          <cell r="J162">
            <v>25</v>
          </cell>
          <cell r="K162">
            <v>38</v>
          </cell>
          <cell r="L162">
            <v>5</v>
          </cell>
          <cell r="M162">
            <v>20</v>
          </cell>
          <cell r="N162">
            <v>0.5</v>
          </cell>
          <cell r="O162">
            <v>2.66</v>
          </cell>
          <cell r="P162">
            <v>0</v>
          </cell>
          <cell r="Q162">
            <v>1561</v>
          </cell>
        </row>
        <row r="163">
          <cell r="A163">
            <v>1206416</v>
          </cell>
          <cell r="B163">
            <v>43832.994444444441</v>
          </cell>
          <cell r="C163" t="str">
            <v>EN355B</v>
          </cell>
          <cell r="D163" t="str">
            <v>Grados al C</v>
          </cell>
          <cell r="E163" t="str">
            <v>31"R</v>
          </cell>
          <cell r="F163">
            <v>55339</v>
          </cell>
          <cell r="G163">
            <v>1</v>
          </cell>
          <cell r="H163">
            <v>1622</v>
          </cell>
          <cell r="I163">
            <v>80</v>
          </cell>
          <cell r="J163">
            <v>27</v>
          </cell>
          <cell r="K163">
            <v>53</v>
          </cell>
          <cell r="L163">
            <v>7</v>
          </cell>
          <cell r="M163">
            <v>20</v>
          </cell>
          <cell r="N163">
            <v>0.79</v>
          </cell>
          <cell r="O163">
            <v>3.59</v>
          </cell>
          <cell r="P163">
            <v>6.65</v>
          </cell>
          <cell r="Q163">
            <v>1594</v>
          </cell>
        </row>
        <row r="164">
          <cell r="A164">
            <v>1206417</v>
          </cell>
          <cell r="B164">
            <v>43833.051388888889</v>
          </cell>
          <cell r="C164" t="str">
            <v>A105</v>
          </cell>
          <cell r="D164" t="str">
            <v>Grados al C</v>
          </cell>
          <cell r="E164" t="str">
            <v>49"Q</v>
          </cell>
          <cell r="F164">
            <v>59583</v>
          </cell>
          <cell r="G164">
            <v>1</v>
          </cell>
          <cell r="H164">
            <v>1692</v>
          </cell>
          <cell r="I164">
            <v>57</v>
          </cell>
          <cell r="J164">
            <v>27</v>
          </cell>
          <cell r="K164">
            <v>30</v>
          </cell>
          <cell r="L164">
            <v>7</v>
          </cell>
          <cell r="M164">
            <v>20</v>
          </cell>
          <cell r="N164">
            <v>0.67</v>
          </cell>
          <cell r="O164">
            <v>4.57</v>
          </cell>
          <cell r="P164">
            <v>0</v>
          </cell>
          <cell r="Q164">
            <v>1595</v>
          </cell>
        </row>
        <row r="165">
          <cell r="A165">
            <v>1206418</v>
          </cell>
          <cell r="B165">
            <v>43833.109027777777</v>
          </cell>
          <cell r="C165" t="str">
            <v>A105</v>
          </cell>
          <cell r="D165" t="str">
            <v>Grados al C</v>
          </cell>
          <cell r="E165" t="str">
            <v>49"Q</v>
          </cell>
          <cell r="F165">
            <v>59498</v>
          </cell>
          <cell r="G165">
            <v>1</v>
          </cell>
          <cell r="H165">
            <v>1704</v>
          </cell>
          <cell r="I165">
            <v>75</v>
          </cell>
          <cell r="J165">
            <v>28</v>
          </cell>
          <cell r="K165">
            <v>47</v>
          </cell>
          <cell r="L165">
            <v>7</v>
          </cell>
          <cell r="M165">
            <v>21</v>
          </cell>
          <cell r="N165">
            <v>0.64</v>
          </cell>
          <cell r="O165">
            <v>4.54</v>
          </cell>
          <cell r="P165">
            <v>0</v>
          </cell>
          <cell r="Q165">
            <v>1590</v>
          </cell>
        </row>
        <row r="166">
          <cell r="A166">
            <v>1206419</v>
          </cell>
          <cell r="B166">
            <v>43833.169444444444</v>
          </cell>
          <cell r="C166" t="str">
            <v>A105</v>
          </cell>
          <cell r="D166" t="str">
            <v>Grados al C</v>
          </cell>
          <cell r="E166" t="str">
            <v>63"P</v>
          </cell>
          <cell r="F166">
            <v>50965</v>
          </cell>
          <cell r="G166">
            <v>1</v>
          </cell>
          <cell r="H166">
            <v>1695</v>
          </cell>
          <cell r="I166">
            <v>68</v>
          </cell>
          <cell r="J166">
            <v>33</v>
          </cell>
          <cell r="K166">
            <v>35</v>
          </cell>
          <cell r="L166">
            <v>14</v>
          </cell>
          <cell r="M166">
            <v>19</v>
          </cell>
          <cell r="N166">
            <v>0.47</v>
          </cell>
          <cell r="O166">
            <v>3.61</v>
          </cell>
          <cell r="P166">
            <v>0</v>
          </cell>
          <cell r="Q166">
            <v>1595</v>
          </cell>
        </row>
        <row r="167">
          <cell r="A167">
            <v>1206420</v>
          </cell>
          <cell r="B167">
            <v>43833.229166666664</v>
          </cell>
          <cell r="C167" t="str">
            <v>A105</v>
          </cell>
          <cell r="D167" t="str">
            <v>Grados al C</v>
          </cell>
          <cell r="E167" t="str">
            <v>20"R</v>
          </cell>
          <cell r="F167">
            <v>59021</v>
          </cell>
          <cell r="G167">
            <v>1</v>
          </cell>
          <cell r="H167">
            <v>1681</v>
          </cell>
          <cell r="I167">
            <v>64</v>
          </cell>
          <cell r="J167">
            <v>26</v>
          </cell>
          <cell r="K167">
            <v>38</v>
          </cell>
          <cell r="L167">
            <v>6</v>
          </cell>
          <cell r="M167">
            <v>20</v>
          </cell>
          <cell r="N167">
            <v>0.49</v>
          </cell>
          <cell r="O167">
            <v>3.6</v>
          </cell>
          <cell r="P167">
            <v>0</v>
          </cell>
          <cell r="Q167">
            <v>1595</v>
          </cell>
        </row>
        <row r="168">
          <cell r="A168">
            <v>1206421</v>
          </cell>
          <cell r="B168">
            <v>43833.293055555558</v>
          </cell>
          <cell r="C168" t="str">
            <v>A350/LF6M TRINITY</v>
          </cell>
          <cell r="D168" t="str">
            <v>Grados al C</v>
          </cell>
          <cell r="E168" t="str">
            <v>24"R</v>
          </cell>
          <cell r="F168">
            <v>56680</v>
          </cell>
          <cell r="G168">
            <v>1</v>
          </cell>
          <cell r="H168">
            <v>1691</v>
          </cell>
          <cell r="I168">
            <v>66</v>
          </cell>
          <cell r="J168">
            <v>28</v>
          </cell>
          <cell r="K168">
            <v>38</v>
          </cell>
          <cell r="L168">
            <v>6</v>
          </cell>
          <cell r="M168">
            <v>22</v>
          </cell>
          <cell r="N168">
            <v>0.49</v>
          </cell>
          <cell r="O168">
            <v>1.64</v>
          </cell>
          <cell r="P168">
            <v>1.92</v>
          </cell>
          <cell r="Q168">
            <v>1583</v>
          </cell>
        </row>
        <row r="169">
          <cell r="A169">
            <v>1206422</v>
          </cell>
          <cell r="B169">
            <v>43833.35</v>
          </cell>
          <cell r="C169" t="str">
            <v>EN355B</v>
          </cell>
          <cell r="D169" t="str">
            <v>Grados al C</v>
          </cell>
          <cell r="E169" t="str">
            <v>24"R</v>
          </cell>
          <cell r="F169">
            <v>56849</v>
          </cell>
          <cell r="G169">
            <v>1</v>
          </cell>
          <cell r="H169">
            <v>1679</v>
          </cell>
          <cell r="I169">
            <v>68</v>
          </cell>
          <cell r="J169">
            <v>19</v>
          </cell>
          <cell r="K169">
            <v>49</v>
          </cell>
          <cell r="L169">
            <v>6</v>
          </cell>
          <cell r="M169">
            <v>13</v>
          </cell>
          <cell r="N169">
            <v>0.67</v>
          </cell>
          <cell r="O169">
            <v>3.27</v>
          </cell>
          <cell r="P169">
            <v>2.8</v>
          </cell>
          <cell r="Q169">
            <v>1588</v>
          </cell>
        </row>
        <row r="170">
          <cell r="A170">
            <v>1206423</v>
          </cell>
          <cell r="B170">
            <v>43833.402083333334</v>
          </cell>
          <cell r="C170" t="str">
            <v>EN355B</v>
          </cell>
          <cell r="D170" t="str">
            <v>Grados al C</v>
          </cell>
          <cell r="E170" t="str">
            <v>31"R</v>
          </cell>
          <cell r="F170">
            <v>54863</v>
          </cell>
          <cell r="G170">
            <v>1</v>
          </cell>
          <cell r="H170">
            <v>1678</v>
          </cell>
          <cell r="I170">
            <v>70</v>
          </cell>
          <cell r="J170">
            <v>33</v>
          </cell>
          <cell r="K170">
            <v>37</v>
          </cell>
          <cell r="L170">
            <v>5</v>
          </cell>
          <cell r="M170">
            <v>28</v>
          </cell>
          <cell r="N170">
            <v>0.46</v>
          </cell>
          <cell r="O170">
            <v>2.56</v>
          </cell>
          <cell r="P170">
            <v>3.73</v>
          </cell>
          <cell r="Q170">
            <v>1564</v>
          </cell>
        </row>
        <row r="171">
          <cell r="A171">
            <v>1206424</v>
          </cell>
          <cell r="B171">
            <v>43833.456944444442</v>
          </cell>
          <cell r="C171" t="str">
            <v>EN355B</v>
          </cell>
          <cell r="D171" t="str">
            <v>Grados al C</v>
          </cell>
          <cell r="E171" t="str">
            <v>31"R</v>
          </cell>
          <cell r="F171">
            <v>54734</v>
          </cell>
          <cell r="G171">
            <v>1</v>
          </cell>
          <cell r="H171">
            <v>1696</v>
          </cell>
          <cell r="I171">
            <v>62</v>
          </cell>
          <cell r="J171">
            <v>28</v>
          </cell>
          <cell r="K171">
            <v>34</v>
          </cell>
          <cell r="L171">
            <v>5</v>
          </cell>
          <cell r="M171">
            <v>23</v>
          </cell>
          <cell r="N171">
            <v>0.64</v>
          </cell>
          <cell r="O171">
            <v>2.35</v>
          </cell>
          <cell r="P171">
            <v>1.28</v>
          </cell>
          <cell r="Q171">
            <v>1586</v>
          </cell>
        </row>
        <row r="172">
          <cell r="A172">
            <v>1206425</v>
          </cell>
          <cell r="B172">
            <v>43833.535416666666</v>
          </cell>
          <cell r="C172" t="str">
            <v>EN355B</v>
          </cell>
          <cell r="D172" t="str">
            <v>Grados al C</v>
          </cell>
          <cell r="E172" t="str">
            <v>31"R</v>
          </cell>
          <cell r="F172">
            <v>55428</v>
          </cell>
          <cell r="G172">
            <v>1</v>
          </cell>
          <cell r="H172">
            <v>1689</v>
          </cell>
          <cell r="I172">
            <v>61</v>
          </cell>
          <cell r="J172">
            <v>27</v>
          </cell>
          <cell r="K172">
            <v>34</v>
          </cell>
          <cell r="L172">
            <v>6</v>
          </cell>
          <cell r="M172">
            <v>21</v>
          </cell>
          <cell r="N172">
            <v>0.53</v>
          </cell>
          <cell r="O172">
            <v>2.88</v>
          </cell>
          <cell r="P172">
            <v>1.45</v>
          </cell>
          <cell r="Q172">
            <v>1585</v>
          </cell>
        </row>
        <row r="173">
          <cell r="A173">
            <v>1206426</v>
          </cell>
          <cell r="B173">
            <v>43833.595138888886</v>
          </cell>
          <cell r="C173" t="str">
            <v>4130 FM</v>
          </cell>
          <cell r="D173" t="str">
            <v>Grados CrMo</v>
          </cell>
          <cell r="E173" t="str">
            <v>24"Q</v>
          </cell>
          <cell r="F173">
            <v>53853</v>
          </cell>
          <cell r="G173">
            <v>1</v>
          </cell>
          <cell r="H173">
            <v>1689</v>
          </cell>
          <cell r="I173">
            <v>78</v>
          </cell>
          <cell r="J173">
            <v>32</v>
          </cell>
          <cell r="K173">
            <v>46</v>
          </cell>
          <cell r="L173">
            <v>6</v>
          </cell>
          <cell r="M173">
            <v>26</v>
          </cell>
          <cell r="N173">
            <v>0.46</v>
          </cell>
          <cell r="O173">
            <v>4.3899999999999997</v>
          </cell>
          <cell r="P173">
            <v>0</v>
          </cell>
          <cell r="Q173">
            <v>1579</v>
          </cell>
        </row>
        <row r="174">
          <cell r="A174">
            <v>1206427</v>
          </cell>
          <cell r="B174">
            <v>43833.65</v>
          </cell>
          <cell r="C174" t="str">
            <v>4130 TSP</v>
          </cell>
          <cell r="D174" t="str">
            <v>Grados CrMo</v>
          </cell>
          <cell r="E174" t="str">
            <v>16"R</v>
          </cell>
          <cell r="F174">
            <v>58119</v>
          </cell>
          <cell r="G174">
            <v>1</v>
          </cell>
          <cell r="H174">
            <v>1697</v>
          </cell>
          <cell r="I174">
            <v>75</v>
          </cell>
          <cell r="J174">
            <v>28</v>
          </cell>
          <cell r="K174">
            <v>47</v>
          </cell>
          <cell r="L174">
            <v>5</v>
          </cell>
          <cell r="M174">
            <v>23</v>
          </cell>
          <cell r="N174">
            <v>0.49</v>
          </cell>
          <cell r="O174">
            <v>4.42</v>
          </cell>
          <cell r="P174">
            <v>0</v>
          </cell>
          <cell r="Q174">
            <v>1593</v>
          </cell>
        </row>
        <row r="175">
          <cell r="A175">
            <v>1206428</v>
          </cell>
          <cell r="B175">
            <v>43833.720138888886</v>
          </cell>
          <cell r="C175">
            <v>4140</v>
          </cell>
          <cell r="D175" t="str">
            <v>Grados CrMo</v>
          </cell>
          <cell r="E175" t="str">
            <v>13"R</v>
          </cell>
          <cell r="F175">
            <v>56251</v>
          </cell>
          <cell r="G175">
            <v>1</v>
          </cell>
          <cell r="H175">
            <v>1680</v>
          </cell>
          <cell r="I175">
            <v>62</v>
          </cell>
          <cell r="J175">
            <v>30</v>
          </cell>
          <cell r="K175">
            <v>32</v>
          </cell>
          <cell r="L175">
            <v>6</v>
          </cell>
          <cell r="M175">
            <v>24</v>
          </cell>
          <cell r="N175">
            <v>0.53</v>
          </cell>
          <cell r="O175">
            <v>3.59</v>
          </cell>
          <cell r="P175">
            <v>0</v>
          </cell>
          <cell r="Q175">
            <v>1582</v>
          </cell>
        </row>
        <row r="176">
          <cell r="A176">
            <v>1206429</v>
          </cell>
          <cell r="B176">
            <v>43834.011805555558</v>
          </cell>
          <cell r="C176" t="str">
            <v>4130 FM</v>
          </cell>
          <cell r="D176" t="str">
            <v>Grados CrMo</v>
          </cell>
          <cell r="E176" t="str">
            <v>49"Q</v>
          </cell>
          <cell r="F176">
            <v>58370</v>
          </cell>
          <cell r="G176">
            <v>1</v>
          </cell>
          <cell r="H176">
            <v>1687</v>
          </cell>
          <cell r="I176">
            <v>65</v>
          </cell>
          <cell r="J176">
            <v>26</v>
          </cell>
          <cell r="K176">
            <v>39</v>
          </cell>
          <cell r="L176">
            <v>6</v>
          </cell>
          <cell r="M176">
            <v>20</v>
          </cell>
          <cell r="N176">
            <v>0.47</v>
          </cell>
          <cell r="O176">
            <v>4.0199999999999996</v>
          </cell>
          <cell r="P176">
            <v>0</v>
          </cell>
          <cell r="Q176">
            <v>1577</v>
          </cell>
        </row>
        <row r="177">
          <cell r="A177">
            <v>1206430</v>
          </cell>
          <cell r="B177">
            <v>43834.069444444445</v>
          </cell>
          <cell r="C177">
            <v>4140</v>
          </cell>
          <cell r="D177" t="str">
            <v>Grados CrMo</v>
          </cell>
          <cell r="E177" t="str">
            <v>49"Q</v>
          </cell>
          <cell r="F177">
            <v>58838</v>
          </cell>
          <cell r="G177">
            <v>1</v>
          </cell>
          <cell r="H177">
            <v>1664</v>
          </cell>
          <cell r="I177">
            <v>74</v>
          </cell>
          <cell r="J177">
            <v>26</v>
          </cell>
          <cell r="K177">
            <v>48</v>
          </cell>
          <cell r="L177">
            <v>6</v>
          </cell>
          <cell r="M177">
            <v>20</v>
          </cell>
          <cell r="N177">
            <v>0.57999999999999996</v>
          </cell>
          <cell r="O177">
            <v>7.79</v>
          </cell>
          <cell r="P177">
            <v>0</v>
          </cell>
          <cell r="Q177">
            <v>1566</v>
          </cell>
        </row>
        <row r="178">
          <cell r="A178">
            <v>1206431</v>
          </cell>
          <cell r="B178">
            <v>43834.132638888892</v>
          </cell>
          <cell r="C178">
            <v>4140</v>
          </cell>
          <cell r="D178" t="str">
            <v>Grados CrMo</v>
          </cell>
          <cell r="E178" t="str">
            <v>39"R</v>
          </cell>
          <cell r="F178">
            <v>51999</v>
          </cell>
          <cell r="G178">
            <v>1</v>
          </cell>
          <cell r="H178">
            <v>1689</v>
          </cell>
          <cell r="I178">
            <v>73</v>
          </cell>
          <cell r="J178">
            <v>31</v>
          </cell>
          <cell r="K178">
            <v>42</v>
          </cell>
          <cell r="L178">
            <v>11</v>
          </cell>
          <cell r="M178">
            <v>20</v>
          </cell>
          <cell r="N178">
            <v>0.52</v>
          </cell>
          <cell r="O178">
            <v>4.16</v>
          </cell>
          <cell r="P178">
            <v>0</v>
          </cell>
          <cell r="Q178">
            <v>1557</v>
          </cell>
        </row>
        <row r="179">
          <cell r="A179">
            <v>1206432</v>
          </cell>
          <cell r="B179">
            <v>43834.231249999997</v>
          </cell>
          <cell r="C179" t="str">
            <v>EN355B</v>
          </cell>
          <cell r="D179" t="str">
            <v>Grados al C</v>
          </cell>
          <cell r="E179" t="str">
            <v>24"R</v>
          </cell>
          <cell r="F179">
            <v>56967</v>
          </cell>
          <cell r="G179">
            <v>1</v>
          </cell>
          <cell r="H179">
            <v>1693</v>
          </cell>
          <cell r="I179">
            <v>69</v>
          </cell>
          <cell r="J179">
            <v>28</v>
          </cell>
          <cell r="K179">
            <v>41</v>
          </cell>
          <cell r="L179">
            <v>6</v>
          </cell>
          <cell r="M179">
            <v>22</v>
          </cell>
          <cell r="N179">
            <v>0.56000000000000005</v>
          </cell>
          <cell r="O179">
            <v>3.12</v>
          </cell>
          <cell r="P179">
            <v>3.62</v>
          </cell>
          <cell r="Q179">
            <v>1582</v>
          </cell>
        </row>
        <row r="180">
          <cell r="A180">
            <v>1206433</v>
          </cell>
          <cell r="B180">
            <v>43834.304861111108</v>
          </cell>
          <cell r="C180" t="str">
            <v>EN355B</v>
          </cell>
          <cell r="D180" t="str">
            <v>Grados al C</v>
          </cell>
          <cell r="E180" t="str">
            <v>24"R</v>
          </cell>
          <cell r="F180">
            <v>56930</v>
          </cell>
          <cell r="G180">
            <v>1</v>
          </cell>
          <cell r="H180">
            <v>1680</v>
          </cell>
          <cell r="I180">
            <v>56</v>
          </cell>
          <cell r="J180">
            <v>25</v>
          </cell>
          <cell r="K180">
            <v>31</v>
          </cell>
          <cell r="L180">
            <v>6</v>
          </cell>
          <cell r="M180">
            <v>19</v>
          </cell>
          <cell r="N180">
            <v>0.49</v>
          </cell>
          <cell r="O180">
            <v>0.92</v>
          </cell>
          <cell r="P180">
            <v>2.38</v>
          </cell>
          <cell r="Q180">
            <v>1588</v>
          </cell>
        </row>
        <row r="181">
          <cell r="A181">
            <v>1206434</v>
          </cell>
          <cell r="B181">
            <v>43834.35833333333</v>
          </cell>
          <cell r="C181" t="str">
            <v>EN355B</v>
          </cell>
          <cell r="D181" t="str">
            <v>Grados al C</v>
          </cell>
          <cell r="E181" t="str">
            <v>20"R</v>
          </cell>
          <cell r="F181">
            <v>59086</v>
          </cell>
          <cell r="G181">
            <v>1</v>
          </cell>
          <cell r="H181">
            <v>1680</v>
          </cell>
          <cell r="I181">
            <v>60</v>
          </cell>
          <cell r="J181">
            <v>23</v>
          </cell>
          <cell r="K181">
            <v>37</v>
          </cell>
          <cell r="L181">
            <v>6</v>
          </cell>
          <cell r="M181">
            <v>17</v>
          </cell>
          <cell r="N181">
            <v>0.53</v>
          </cell>
          <cell r="O181">
            <v>1.23</v>
          </cell>
          <cell r="P181">
            <v>3.79</v>
          </cell>
          <cell r="Q181">
            <v>1596</v>
          </cell>
        </row>
        <row r="182">
          <cell r="A182">
            <v>1206435</v>
          </cell>
          <cell r="B182">
            <v>43834.418749999997</v>
          </cell>
          <cell r="C182" t="str">
            <v>EN355B</v>
          </cell>
          <cell r="D182" t="str">
            <v>Grados al C</v>
          </cell>
          <cell r="E182" t="str">
            <v>31"R</v>
          </cell>
          <cell r="F182">
            <v>55440</v>
          </cell>
          <cell r="G182">
            <v>1</v>
          </cell>
          <cell r="H182">
            <v>1680</v>
          </cell>
          <cell r="I182">
            <v>50</v>
          </cell>
          <cell r="J182">
            <v>24</v>
          </cell>
          <cell r="K182">
            <v>26</v>
          </cell>
          <cell r="L182">
            <v>5</v>
          </cell>
          <cell r="M182">
            <v>19</v>
          </cell>
          <cell r="N182">
            <v>0.5</v>
          </cell>
          <cell r="O182">
            <v>1.83</v>
          </cell>
          <cell r="P182">
            <v>2.2599999999999998</v>
          </cell>
          <cell r="Q182">
            <v>1590</v>
          </cell>
        </row>
        <row r="183">
          <cell r="A183">
            <v>1206436</v>
          </cell>
          <cell r="B183">
            <v>43834.484027777777</v>
          </cell>
          <cell r="C183" t="str">
            <v>EN355B</v>
          </cell>
          <cell r="D183" t="str">
            <v>Grados al C</v>
          </cell>
          <cell r="E183" t="str">
            <v>31"R</v>
          </cell>
          <cell r="F183">
            <v>55142</v>
          </cell>
          <cell r="G183">
            <v>1</v>
          </cell>
          <cell r="H183">
            <v>1683</v>
          </cell>
          <cell r="I183">
            <v>51</v>
          </cell>
          <cell r="J183">
            <v>25</v>
          </cell>
          <cell r="K183">
            <v>26</v>
          </cell>
          <cell r="L183">
            <v>5</v>
          </cell>
          <cell r="M183">
            <v>20</v>
          </cell>
          <cell r="N183">
            <v>0.53</v>
          </cell>
          <cell r="O183">
            <v>2.2200000000000002</v>
          </cell>
          <cell r="P183">
            <v>3.19</v>
          </cell>
          <cell r="Q183">
            <v>1588</v>
          </cell>
        </row>
        <row r="184">
          <cell r="A184">
            <v>1206437</v>
          </cell>
          <cell r="B184">
            <v>43834.538194444445</v>
          </cell>
          <cell r="C184" t="str">
            <v>EN355B</v>
          </cell>
          <cell r="D184" t="str">
            <v>Grados al C</v>
          </cell>
          <cell r="E184" t="str">
            <v>24"R</v>
          </cell>
          <cell r="F184">
            <v>57300</v>
          </cell>
          <cell r="G184">
            <v>1</v>
          </cell>
          <cell r="H184">
            <v>1683</v>
          </cell>
          <cell r="I184">
            <v>64</v>
          </cell>
          <cell r="J184">
            <v>25</v>
          </cell>
          <cell r="K184">
            <v>39</v>
          </cell>
          <cell r="L184">
            <v>6</v>
          </cell>
          <cell r="M184">
            <v>19</v>
          </cell>
          <cell r="N184">
            <v>0.49</v>
          </cell>
          <cell r="O184">
            <v>2.08</v>
          </cell>
          <cell r="P184">
            <v>3.21</v>
          </cell>
          <cell r="Q184">
            <v>1596</v>
          </cell>
        </row>
        <row r="185">
          <cell r="A185">
            <v>1206438</v>
          </cell>
          <cell r="B185">
            <v>43834.59652777778</v>
          </cell>
          <cell r="C185">
            <v>1020</v>
          </cell>
          <cell r="D185" t="str">
            <v>Grados al C</v>
          </cell>
          <cell r="E185" t="str">
            <v>20"R</v>
          </cell>
          <cell r="F185">
            <v>59098</v>
          </cell>
          <cell r="G185">
            <v>1</v>
          </cell>
          <cell r="H185">
            <v>1679</v>
          </cell>
          <cell r="I185">
            <v>60</v>
          </cell>
          <cell r="J185">
            <v>23</v>
          </cell>
          <cell r="K185">
            <v>37</v>
          </cell>
          <cell r="L185">
            <v>5</v>
          </cell>
          <cell r="M185">
            <v>18</v>
          </cell>
          <cell r="N185">
            <v>0.53</v>
          </cell>
          <cell r="O185">
            <v>3.14</v>
          </cell>
          <cell r="P185">
            <v>0</v>
          </cell>
          <cell r="Q185">
            <v>1591</v>
          </cell>
        </row>
        <row r="186">
          <cell r="A186">
            <v>1206439</v>
          </cell>
          <cell r="B186">
            <v>43835.959027777775</v>
          </cell>
          <cell r="C186" t="str">
            <v>1040M</v>
          </cell>
          <cell r="D186" t="str">
            <v>Grados al C</v>
          </cell>
          <cell r="E186" t="str">
            <v>13"R</v>
          </cell>
          <cell r="F186">
            <v>56296</v>
          </cell>
          <cell r="G186">
            <v>3</v>
          </cell>
          <cell r="H186">
            <v>1681</v>
          </cell>
          <cell r="I186">
            <v>177</v>
          </cell>
          <cell r="J186">
            <v>84</v>
          </cell>
          <cell r="K186">
            <v>93</v>
          </cell>
          <cell r="L186">
            <v>16</v>
          </cell>
          <cell r="M186">
            <v>68</v>
          </cell>
          <cell r="N186">
            <v>0.49</v>
          </cell>
          <cell r="O186">
            <v>17.96</v>
          </cell>
          <cell r="P186">
            <v>0.01</v>
          </cell>
          <cell r="Q186">
            <v>1589</v>
          </cell>
        </row>
        <row r="187">
          <cell r="A187">
            <v>1206440</v>
          </cell>
          <cell r="B187">
            <v>43836.018055555556</v>
          </cell>
          <cell r="C187">
            <v>1035</v>
          </cell>
          <cell r="D187" t="str">
            <v>Grados al C</v>
          </cell>
          <cell r="E187" t="str">
            <v>20"R</v>
          </cell>
          <cell r="F187">
            <v>58516</v>
          </cell>
          <cell r="G187">
            <v>1</v>
          </cell>
          <cell r="H187">
            <v>1697</v>
          </cell>
          <cell r="I187">
            <v>64</v>
          </cell>
          <cell r="J187">
            <v>32</v>
          </cell>
          <cell r="K187">
            <v>32</v>
          </cell>
          <cell r="L187">
            <v>6</v>
          </cell>
          <cell r="M187">
            <v>26</v>
          </cell>
          <cell r="N187">
            <v>0.56000000000000005</v>
          </cell>
          <cell r="O187">
            <v>4.32</v>
          </cell>
          <cell r="P187">
            <v>0</v>
          </cell>
          <cell r="Q187">
            <v>1582</v>
          </cell>
        </row>
        <row r="188">
          <cell r="A188">
            <v>1206441</v>
          </cell>
          <cell r="B188">
            <v>43836.084027777775</v>
          </cell>
          <cell r="C188" t="str">
            <v>EN355B</v>
          </cell>
          <cell r="D188" t="str">
            <v>Grados al C</v>
          </cell>
          <cell r="E188" t="str">
            <v>31"R</v>
          </cell>
          <cell r="F188">
            <v>54616</v>
          </cell>
          <cell r="G188">
            <v>1</v>
          </cell>
          <cell r="H188">
            <v>1711</v>
          </cell>
          <cell r="I188">
            <v>73</v>
          </cell>
          <cell r="J188">
            <v>31</v>
          </cell>
          <cell r="K188">
            <v>42</v>
          </cell>
          <cell r="L188">
            <v>5</v>
          </cell>
          <cell r="M188">
            <v>26</v>
          </cell>
          <cell r="N188">
            <v>0.47</v>
          </cell>
          <cell r="O188">
            <v>2.4700000000000002</v>
          </cell>
          <cell r="P188">
            <v>5.97</v>
          </cell>
          <cell r="Q188">
            <v>1596</v>
          </cell>
        </row>
        <row r="189">
          <cell r="A189">
            <v>1206442</v>
          </cell>
          <cell r="B189">
            <v>43836.286805555559</v>
          </cell>
          <cell r="C189" t="str">
            <v>EN355B</v>
          </cell>
          <cell r="D189" t="str">
            <v>Grados al C</v>
          </cell>
          <cell r="E189" t="str">
            <v>24"R</v>
          </cell>
          <cell r="F189">
            <v>56566</v>
          </cell>
          <cell r="G189">
            <v>1</v>
          </cell>
          <cell r="H189">
            <v>1706</v>
          </cell>
          <cell r="I189">
            <v>63</v>
          </cell>
          <cell r="J189">
            <v>29</v>
          </cell>
          <cell r="K189">
            <v>34</v>
          </cell>
          <cell r="L189">
            <v>8</v>
          </cell>
          <cell r="M189">
            <v>21</v>
          </cell>
          <cell r="N189">
            <v>0.56999999999999995</v>
          </cell>
          <cell r="O189">
            <v>3.06</v>
          </cell>
          <cell r="P189">
            <v>6.15</v>
          </cell>
          <cell r="Q189">
            <v>1597</v>
          </cell>
        </row>
        <row r="190">
          <cell r="A190">
            <v>1206443</v>
          </cell>
          <cell r="B190">
            <v>43836.347916666666</v>
          </cell>
          <cell r="C190" t="str">
            <v>105M2</v>
          </cell>
          <cell r="D190" t="str">
            <v>Grados al C</v>
          </cell>
          <cell r="E190" t="str">
            <v>52"P</v>
          </cell>
          <cell r="F190">
            <v>54073</v>
          </cell>
          <cell r="G190">
            <v>1</v>
          </cell>
          <cell r="H190">
            <v>1727</v>
          </cell>
          <cell r="I190">
            <v>62</v>
          </cell>
          <cell r="J190">
            <v>31</v>
          </cell>
          <cell r="K190">
            <v>31</v>
          </cell>
          <cell r="L190">
            <v>9</v>
          </cell>
          <cell r="M190">
            <v>22</v>
          </cell>
          <cell r="N190">
            <v>0.61</v>
          </cell>
          <cell r="O190">
            <v>4</v>
          </cell>
          <cell r="P190">
            <v>0</v>
          </cell>
          <cell r="Q190">
            <v>1592</v>
          </cell>
        </row>
        <row r="191">
          <cell r="A191">
            <v>1206444</v>
          </cell>
          <cell r="B191">
            <v>43836.409722222219</v>
          </cell>
          <cell r="C191" t="str">
            <v>LF6</v>
          </cell>
          <cell r="D191" t="str">
            <v>Grados al C</v>
          </cell>
          <cell r="E191" t="str">
            <v>69"P</v>
          </cell>
          <cell r="F191">
            <v>56373</v>
          </cell>
          <cell r="G191">
            <v>1</v>
          </cell>
          <cell r="H191">
            <v>1681</v>
          </cell>
          <cell r="I191">
            <v>60</v>
          </cell>
          <cell r="J191">
            <v>26</v>
          </cell>
          <cell r="K191">
            <v>34</v>
          </cell>
          <cell r="L191">
            <v>6</v>
          </cell>
          <cell r="M191">
            <v>20</v>
          </cell>
          <cell r="N191">
            <v>0.42</v>
          </cell>
          <cell r="O191">
            <v>1.26</v>
          </cell>
          <cell r="P191">
            <v>4.29</v>
          </cell>
          <cell r="Q191">
            <v>1580</v>
          </cell>
        </row>
        <row r="192">
          <cell r="A192">
            <v>1206445</v>
          </cell>
          <cell r="B192">
            <v>43836.468055555553</v>
          </cell>
          <cell r="C192" t="str">
            <v>LF2</v>
          </cell>
          <cell r="D192" t="str">
            <v>Grados CrNiMo</v>
          </cell>
          <cell r="E192" t="str">
            <v>49"Q</v>
          </cell>
          <cell r="F192">
            <v>59413</v>
          </cell>
          <cell r="G192">
            <v>1</v>
          </cell>
          <cell r="H192">
            <v>1689</v>
          </cell>
          <cell r="I192">
            <v>76</v>
          </cell>
          <cell r="J192">
            <v>26</v>
          </cell>
          <cell r="K192">
            <v>50</v>
          </cell>
          <cell r="L192">
            <v>5</v>
          </cell>
          <cell r="M192">
            <v>21</v>
          </cell>
          <cell r="N192">
            <v>0.42</v>
          </cell>
          <cell r="O192">
            <v>1.38</v>
          </cell>
          <cell r="P192">
            <v>5.14</v>
          </cell>
          <cell r="Q192">
            <v>1586</v>
          </cell>
        </row>
        <row r="193">
          <cell r="A193">
            <v>1206446</v>
          </cell>
          <cell r="B193">
            <v>43836.519444444442</v>
          </cell>
          <cell r="C193" t="str">
            <v>4340 FM</v>
          </cell>
          <cell r="D193" t="str">
            <v>Grados CrNiMo</v>
          </cell>
          <cell r="E193" t="str">
            <v>69"P</v>
          </cell>
          <cell r="F193">
            <v>55879</v>
          </cell>
          <cell r="G193">
            <v>1</v>
          </cell>
          <cell r="H193">
            <v>1669</v>
          </cell>
          <cell r="I193">
            <v>65</v>
          </cell>
          <cell r="J193">
            <v>27</v>
          </cell>
          <cell r="K193">
            <v>38</v>
          </cell>
          <cell r="L193">
            <v>5</v>
          </cell>
          <cell r="M193">
            <v>22</v>
          </cell>
          <cell r="N193">
            <v>0.38</v>
          </cell>
          <cell r="O193">
            <v>2.13</v>
          </cell>
          <cell r="P193">
            <v>0</v>
          </cell>
          <cell r="Q193">
            <v>1572</v>
          </cell>
        </row>
        <row r="194">
          <cell r="A194">
            <v>1206447</v>
          </cell>
          <cell r="B194">
            <v>43836.574999999997</v>
          </cell>
          <cell r="C194" t="str">
            <v>4340 FM</v>
          </cell>
          <cell r="D194" t="str">
            <v>Grados CrNiMo</v>
          </cell>
          <cell r="E194" t="str">
            <v>24"Q</v>
          </cell>
          <cell r="F194">
            <v>52925.99</v>
          </cell>
          <cell r="G194">
            <v>1</v>
          </cell>
          <cell r="H194">
            <v>1665</v>
          </cell>
          <cell r="I194">
            <v>63</v>
          </cell>
          <cell r="J194">
            <v>26</v>
          </cell>
          <cell r="K194">
            <v>37</v>
          </cell>
          <cell r="L194">
            <v>6</v>
          </cell>
          <cell r="M194">
            <v>20</v>
          </cell>
          <cell r="N194">
            <v>0.43</v>
          </cell>
          <cell r="O194">
            <v>2.6</v>
          </cell>
          <cell r="P194">
            <v>0</v>
          </cell>
          <cell r="Q194">
            <v>1570</v>
          </cell>
        </row>
        <row r="195">
          <cell r="A195">
            <v>1206448</v>
          </cell>
          <cell r="B195">
            <v>43836.656944444447</v>
          </cell>
          <cell r="C195" t="str">
            <v>8630M4</v>
          </cell>
          <cell r="D195" t="str">
            <v>Grados CrNiMo</v>
          </cell>
          <cell r="E195" t="str">
            <v>63"P</v>
          </cell>
          <cell r="F195">
            <v>49816</v>
          </cell>
          <cell r="G195">
            <v>1</v>
          </cell>
          <cell r="H195">
            <v>1664</v>
          </cell>
          <cell r="I195">
            <v>77</v>
          </cell>
          <cell r="J195">
            <v>26</v>
          </cell>
          <cell r="K195">
            <v>51</v>
          </cell>
          <cell r="L195">
            <v>6</v>
          </cell>
          <cell r="M195">
            <v>20</v>
          </cell>
          <cell r="N195">
            <v>0.65</v>
          </cell>
          <cell r="O195">
            <v>3.74</v>
          </cell>
          <cell r="P195">
            <v>0</v>
          </cell>
          <cell r="Q195">
            <v>1571</v>
          </cell>
        </row>
        <row r="196">
          <cell r="A196">
            <v>1206449</v>
          </cell>
          <cell r="B196">
            <v>43836.739583333336</v>
          </cell>
          <cell r="C196">
            <v>4130</v>
          </cell>
          <cell r="D196" t="str">
            <v>Grados CrMo</v>
          </cell>
          <cell r="E196" t="str">
            <v>49"Q</v>
          </cell>
          <cell r="F196">
            <v>59119</v>
          </cell>
          <cell r="G196">
            <v>1</v>
          </cell>
          <cell r="H196">
            <v>1672</v>
          </cell>
          <cell r="I196">
            <v>55</v>
          </cell>
          <cell r="J196">
            <v>26</v>
          </cell>
          <cell r="K196">
            <v>29</v>
          </cell>
          <cell r="L196">
            <v>6</v>
          </cell>
          <cell r="M196">
            <v>20</v>
          </cell>
          <cell r="N196">
            <v>0.56000000000000005</v>
          </cell>
          <cell r="O196">
            <v>6.04</v>
          </cell>
          <cell r="P196">
            <v>0</v>
          </cell>
          <cell r="Q196">
            <v>1586</v>
          </cell>
        </row>
        <row r="197">
          <cell r="A197">
            <v>1206450</v>
          </cell>
          <cell r="B197">
            <v>43836.999305555553</v>
          </cell>
          <cell r="C197" t="str">
            <v>4130 FM</v>
          </cell>
          <cell r="D197" t="str">
            <v>Grados CrMo</v>
          </cell>
          <cell r="E197" t="str">
            <v>31"R</v>
          </cell>
          <cell r="F197">
            <v>49826</v>
          </cell>
          <cell r="G197">
            <v>1</v>
          </cell>
          <cell r="H197">
            <v>1677</v>
          </cell>
          <cell r="I197">
            <v>66</v>
          </cell>
          <cell r="J197">
            <v>28</v>
          </cell>
          <cell r="K197">
            <v>38</v>
          </cell>
          <cell r="L197">
            <v>8</v>
          </cell>
          <cell r="M197">
            <v>20</v>
          </cell>
          <cell r="N197">
            <v>0.49</v>
          </cell>
          <cell r="O197">
            <v>3.33</v>
          </cell>
          <cell r="P197">
            <v>0</v>
          </cell>
          <cell r="Q197">
            <v>1579</v>
          </cell>
        </row>
        <row r="198">
          <cell r="A198">
            <v>1206451</v>
          </cell>
          <cell r="B198">
            <v>43837.052777777775</v>
          </cell>
          <cell r="C198" t="str">
            <v>4120M</v>
          </cell>
          <cell r="D198" t="str">
            <v>Grados CrMo</v>
          </cell>
          <cell r="E198" t="str">
            <v>31"R</v>
          </cell>
          <cell r="F198">
            <v>50082</v>
          </cell>
          <cell r="G198">
            <v>1</v>
          </cell>
          <cell r="H198">
            <v>1693</v>
          </cell>
          <cell r="I198">
            <v>53</v>
          </cell>
          <cell r="J198">
            <v>28</v>
          </cell>
          <cell r="K198">
            <v>25</v>
          </cell>
          <cell r="L198">
            <v>6</v>
          </cell>
          <cell r="M198">
            <v>22</v>
          </cell>
          <cell r="N198">
            <v>0.47</v>
          </cell>
          <cell r="O198">
            <v>3.6</v>
          </cell>
          <cell r="P198">
            <v>0</v>
          </cell>
          <cell r="Q198">
            <v>1588</v>
          </cell>
        </row>
        <row r="199">
          <cell r="A199">
            <v>1206452</v>
          </cell>
          <cell r="B199">
            <v>43837.114583333336</v>
          </cell>
          <cell r="C199" t="str">
            <v>EN355B</v>
          </cell>
          <cell r="D199" t="str">
            <v>Grados al C</v>
          </cell>
          <cell r="E199" t="str">
            <v>20"R</v>
          </cell>
          <cell r="F199">
            <v>57003</v>
          </cell>
          <cell r="G199">
            <v>1</v>
          </cell>
          <cell r="H199">
            <v>1697</v>
          </cell>
          <cell r="I199">
            <v>56</v>
          </cell>
          <cell r="J199">
            <v>26</v>
          </cell>
          <cell r="K199">
            <v>30</v>
          </cell>
          <cell r="L199">
            <v>5</v>
          </cell>
          <cell r="M199">
            <v>21</v>
          </cell>
          <cell r="N199">
            <v>0.59</v>
          </cell>
          <cell r="O199">
            <v>1.99</v>
          </cell>
          <cell r="P199">
            <v>1.51</v>
          </cell>
          <cell r="Q199">
            <v>1596</v>
          </cell>
        </row>
        <row r="200">
          <cell r="A200">
            <v>1206453</v>
          </cell>
          <cell r="B200">
            <v>43837.174305555556</v>
          </cell>
          <cell r="C200" t="str">
            <v>EN355B</v>
          </cell>
          <cell r="D200" t="str">
            <v>Grados al C</v>
          </cell>
          <cell r="E200" t="str">
            <v>24"R</v>
          </cell>
          <cell r="F200">
            <v>57083</v>
          </cell>
          <cell r="G200">
            <v>1</v>
          </cell>
          <cell r="H200">
            <v>1688</v>
          </cell>
          <cell r="I200">
            <v>68</v>
          </cell>
          <cell r="J200">
            <v>26</v>
          </cell>
          <cell r="K200">
            <v>42</v>
          </cell>
          <cell r="L200">
            <v>6</v>
          </cell>
          <cell r="M200">
            <v>20</v>
          </cell>
          <cell r="N200">
            <v>0.53</v>
          </cell>
          <cell r="O200">
            <v>2.3199999999999998</v>
          </cell>
          <cell r="P200">
            <v>3.06</v>
          </cell>
          <cell r="Q200">
            <v>1596</v>
          </cell>
        </row>
        <row r="201">
          <cell r="A201">
            <v>1206454</v>
          </cell>
          <cell r="B201">
            <v>43837.230555555558</v>
          </cell>
          <cell r="C201" t="str">
            <v>EN355B</v>
          </cell>
          <cell r="D201" t="str">
            <v>Grados al C</v>
          </cell>
          <cell r="E201" t="str">
            <v>31"R</v>
          </cell>
          <cell r="F201">
            <v>55273</v>
          </cell>
          <cell r="G201">
            <v>1</v>
          </cell>
          <cell r="H201">
            <v>1683</v>
          </cell>
          <cell r="I201">
            <v>53</v>
          </cell>
          <cell r="J201">
            <v>25</v>
          </cell>
          <cell r="K201">
            <v>28</v>
          </cell>
          <cell r="L201">
            <v>5</v>
          </cell>
          <cell r="M201">
            <v>20</v>
          </cell>
          <cell r="N201">
            <v>0.49</v>
          </cell>
          <cell r="O201">
            <v>1.48</v>
          </cell>
          <cell r="P201">
            <v>3.93</v>
          </cell>
          <cell r="Q201">
            <v>1596</v>
          </cell>
        </row>
        <row r="202">
          <cell r="A202">
            <v>1206455</v>
          </cell>
          <cell r="B202">
            <v>43837.282638888886</v>
          </cell>
          <cell r="C202" t="str">
            <v>EN355B</v>
          </cell>
          <cell r="D202" t="str">
            <v>Grados al C</v>
          </cell>
          <cell r="E202" t="str">
            <v>24"R</v>
          </cell>
          <cell r="F202">
            <v>47493</v>
          </cell>
          <cell r="G202">
            <v>2</v>
          </cell>
          <cell r="H202">
            <v>0</v>
          </cell>
          <cell r="I202">
            <v>59</v>
          </cell>
          <cell r="J202">
            <v>27</v>
          </cell>
          <cell r="K202">
            <v>32</v>
          </cell>
          <cell r="L202">
            <v>5</v>
          </cell>
          <cell r="M202">
            <v>22</v>
          </cell>
          <cell r="N202">
            <v>0.55000000000000004</v>
          </cell>
          <cell r="O202">
            <v>3.42</v>
          </cell>
          <cell r="P202">
            <v>6.69</v>
          </cell>
          <cell r="Q202">
            <v>1596</v>
          </cell>
        </row>
        <row r="203">
          <cell r="A203">
            <v>1206456</v>
          </cell>
          <cell r="B203">
            <v>43837.345138888886</v>
          </cell>
          <cell r="C203" t="str">
            <v>EN355B</v>
          </cell>
          <cell r="D203" t="str">
            <v>Grados al C</v>
          </cell>
          <cell r="E203" t="str">
            <v>20"R</v>
          </cell>
          <cell r="F203">
            <v>58751</v>
          </cell>
          <cell r="G203">
            <v>1</v>
          </cell>
          <cell r="H203">
            <v>1688</v>
          </cell>
          <cell r="I203">
            <v>50</v>
          </cell>
          <cell r="J203">
            <v>27</v>
          </cell>
          <cell r="K203">
            <v>23</v>
          </cell>
          <cell r="L203">
            <v>5</v>
          </cell>
          <cell r="M203">
            <v>22</v>
          </cell>
          <cell r="N203">
            <v>0.49</v>
          </cell>
          <cell r="O203">
            <v>1.46</v>
          </cell>
          <cell r="P203">
            <v>2.84</v>
          </cell>
          <cell r="Q203">
            <v>1597</v>
          </cell>
        </row>
        <row r="204">
          <cell r="A204">
            <v>1206457</v>
          </cell>
          <cell r="B204">
            <v>43837.405555555553</v>
          </cell>
          <cell r="C204" t="str">
            <v>4330 MODIFIED PS</v>
          </cell>
          <cell r="D204" t="str">
            <v>Grados CrNiMo</v>
          </cell>
          <cell r="E204" t="str">
            <v>69"P</v>
          </cell>
          <cell r="F204">
            <v>54291</v>
          </cell>
          <cell r="G204">
            <v>1</v>
          </cell>
          <cell r="H204">
            <v>1673</v>
          </cell>
          <cell r="I204">
            <v>64</v>
          </cell>
          <cell r="J204">
            <v>30</v>
          </cell>
          <cell r="K204">
            <v>34</v>
          </cell>
          <cell r="L204">
            <v>5</v>
          </cell>
          <cell r="M204">
            <v>25</v>
          </cell>
          <cell r="N204">
            <v>0.52</v>
          </cell>
          <cell r="O204">
            <v>5.2</v>
          </cell>
          <cell r="P204">
            <v>0</v>
          </cell>
          <cell r="Q204">
            <v>1565</v>
          </cell>
        </row>
        <row r="205">
          <cell r="A205">
            <v>1206458</v>
          </cell>
          <cell r="B205">
            <v>43837.493055555555</v>
          </cell>
          <cell r="C205" t="str">
            <v>4330V</v>
          </cell>
          <cell r="D205" t="str">
            <v>Grados CrNiMo</v>
          </cell>
          <cell r="E205" t="str">
            <v>69"P</v>
          </cell>
          <cell r="F205">
            <v>55413</v>
          </cell>
          <cell r="G205">
            <v>1</v>
          </cell>
          <cell r="H205">
            <v>1652</v>
          </cell>
          <cell r="I205">
            <v>69</v>
          </cell>
          <cell r="J205">
            <v>25</v>
          </cell>
          <cell r="K205">
            <v>44</v>
          </cell>
          <cell r="L205">
            <v>5</v>
          </cell>
          <cell r="M205">
            <v>20</v>
          </cell>
          <cell r="N205">
            <v>0.43</v>
          </cell>
          <cell r="O205">
            <v>4.16</v>
          </cell>
          <cell r="P205">
            <v>0</v>
          </cell>
          <cell r="Q205">
            <v>1568</v>
          </cell>
        </row>
        <row r="206">
          <cell r="A206">
            <v>1206459</v>
          </cell>
          <cell r="B206">
            <v>43837.551388888889</v>
          </cell>
          <cell r="C206" t="str">
            <v>8630M4</v>
          </cell>
          <cell r="D206" t="str">
            <v>Grados CrNiMo</v>
          </cell>
          <cell r="E206" t="str">
            <v>63"P</v>
          </cell>
          <cell r="F206">
            <v>49567.01</v>
          </cell>
          <cell r="G206">
            <v>1</v>
          </cell>
          <cell r="H206">
            <v>1669</v>
          </cell>
          <cell r="I206">
            <v>61</v>
          </cell>
          <cell r="J206">
            <v>25</v>
          </cell>
          <cell r="K206">
            <v>36</v>
          </cell>
          <cell r="L206">
            <v>5</v>
          </cell>
          <cell r="M206">
            <v>20</v>
          </cell>
          <cell r="N206">
            <v>0.43</v>
          </cell>
          <cell r="O206">
            <v>3.8</v>
          </cell>
          <cell r="P206">
            <v>0</v>
          </cell>
          <cell r="Q206">
            <v>1564</v>
          </cell>
        </row>
        <row r="207">
          <cell r="A207">
            <v>1206460</v>
          </cell>
          <cell r="B207">
            <v>43837.647916666669</v>
          </cell>
          <cell r="C207" t="str">
            <v>8630M</v>
          </cell>
          <cell r="D207" t="str">
            <v>Grados CrNiMo</v>
          </cell>
          <cell r="E207" t="str">
            <v>49"Q</v>
          </cell>
          <cell r="F207">
            <v>58268</v>
          </cell>
          <cell r="G207">
            <v>2</v>
          </cell>
          <cell r="H207">
            <v>1638</v>
          </cell>
          <cell r="I207">
            <v>128</v>
          </cell>
          <cell r="J207">
            <v>42</v>
          </cell>
          <cell r="K207">
            <v>86</v>
          </cell>
          <cell r="L207">
            <v>11</v>
          </cell>
          <cell r="M207">
            <v>31</v>
          </cell>
          <cell r="N207">
            <v>0.42</v>
          </cell>
          <cell r="O207">
            <v>6.17</v>
          </cell>
          <cell r="P207">
            <v>0</v>
          </cell>
          <cell r="Q207">
            <v>1581</v>
          </cell>
        </row>
        <row r="208">
          <cell r="A208">
            <v>1206461</v>
          </cell>
          <cell r="B208">
            <v>43837.722916666666</v>
          </cell>
          <cell r="C208" t="str">
            <v>EN355B</v>
          </cell>
          <cell r="D208" t="str">
            <v>Grados al C</v>
          </cell>
          <cell r="E208" t="str">
            <v>31"R</v>
          </cell>
          <cell r="F208">
            <v>54280</v>
          </cell>
          <cell r="G208">
            <v>1</v>
          </cell>
          <cell r="H208">
            <v>1688</v>
          </cell>
          <cell r="I208">
            <v>59</v>
          </cell>
          <cell r="J208">
            <v>26</v>
          </cell>
          <cell r="K208">
            <v>33</v>
          </cell>
          <cell r="L208">
            <v>6</v>
          </cell>
          <cell r="M208">
            <v>20</v>
          </cell>
          <cell r="N208">
            <v>0.49</v>
          </cell>
          <cell r="O208">
            <v>1.29</v>
          </cell>
          <cell r="P208">
            <v>6.29</v>
          </cell>
          <cell r="Q208">
            <v>1598</v>
          </cell>
        </row>
        <row r="209">
          <cell r="A209">
            <v>1206462</v>
          </cell>
          <cell r="B209">
            <v>43837.994444444441</v>
          </cell>
          <cell r="C209" t="str">
            <v>4120M</v>
          </cell>
          <cell r="D209" t="str">
            <v>Grados CrMo</v>
          </cell>
          <cell r="E209" t="str">
            <v>20"R</v>
          </cell>
          <cell r="F209">
            <v>58993</v>
          </cell>
          <cell r="G209">
            <v>1</v>
          </cell>
          <cell r="H209">
            <v>1679</v>
          </cell>
          <cell r="I209">
            <v>56</v>
          </cell>
          <cell r="J209">
            <v>25</v>
          </cell>
          <cell r="K209">
            <v>31</v>
          </cell>
          <cell r="L209">
            <v>5</v>
          </cell>
          <cell r="M209">
            <v>20</v>
          </cell>
          <cell r="N209">
            <v>0.55000000000000004</v>
          </cell>
          <cell r="O209">
            <v>7.88</v>
          </cell>
          <cell r="P209">
            <v>0</v>
          </cell>
          <cell r="Q209">
            <v>1591</v>
          </cell>
        </row>
        <row r="210">
          <cell r="A210">
            <v>1206463</v>
          </cell>
          <cell r="B210">
            <v>43838.065972222219</v>
          </cell>
          <cell r="C210" t="str">
            <v>F11M2</v>
          </cell>
          <cell r="D210" t="str">
            <v>Grados CrMo</v>
          </cell>
          <cell r="E210" t="str">
            <v>31"R</v>
          </cell>
          <cell r="F210">
            <v>52413</v>
          </cell>
          <cell r="G210">
            <v>1</v>
          </cell>
          <cell r="H210">
            <v>1677</v>
          </cell>
          <cell r="I210">
            <v>54</v>
          </cell>
          <cell r="J210">
            <v>24</v>
          </cell>
          <cell r="K210">
            <v>30</v>
          </cell>
          <cell r="L210">
            <v>5</v>
          </cell>
          <cell r="M210">
            <v>19</v>
          </cell>
          <cell r="N210">
            <v>0.49</v>
          </cell>
          <cell r="O210">
            <v>2.17</v>
          </cell>
          <cell r="P210">
            <v>0</v>
          </cell>
          <cell r="Q210">
            <v>1590</v>
          </cell>
        </row>
        <row r="211">
          <cell r="A211">
            <v>1206464</v>
          </cell>
          <cell r="B211">
            <v>43838.15347222222</v>
          </cell>
          <cell r="C211" t="str">
            <v>F11M2</v>
          </cell>
          <cell r="D211" t="str">
            <v>Grados CrMo</v>
          </cell>
          <cell r="E211" t="str">
            <v>24"R</v>
          </cell>
          <cell r="F211">
            <v>54804</v>
          </cell>
          <cell r="G211">
            <v>1</v>
          </cell>
          <cell r="H211">
            <v>1679</v>
          </cell>
          <cell r="I211">
            <v>51</v>
          </cell>
          <cell r="J211">
            <v>25</v>
          </cell>
          <cell r="K211">
            <v>26</v>
          </cell>
          <cell r="L211">
            <v>5</v>
          </cell>
          <cell r="M211">
            <v>20</v>
          </cell>
          <cell r="N211">
            <v>0.67</v>
          </cell>
          <cell r="O211">
            <v>4.32</v>
          </cell>
          <cell r="P211">
            <v>0</v>
          </cell>
          <cell r="Q211">
            <v>1591</v>
          </cell>
        </row>
        <row r="212">
          <cell r="A212">
            <v>1206465</v>
          </cell>
          <cell r="B212">
            <v>43838.290277777778</v>
          </cell>
          <cell r="C212" t="str">
            <v>F22 FM</v>
          </cell>
          <cell r="D212" t="str">
            <v>Grados CrMo</v>
          </cell>
          <cell r="E212" t="str">
            <v>31"R</v>
          </cell>
          <cell r="F212">
            <v>49631</v>
          </cell>
          <cell r="G212">
            <v>1</v>
          </cell>
          <cell r="H212">
            <v>1680</v>
          </cell>
          <cell r="I212">
            <v>60</v>
          </cell>
          <cell r="J212">
            <v>26</v>
          </cell>
          <cell r="K212">
            <v>34</v>
          </cell>
          <cell r="L212">
            <v>5</v>
          </cell>
          <cell r="M212">
            <v>21</v>
          </cell>
          <cell r="N212">
            <v>0.53</v>
          </cell>
          <cell r="O212">
            <v>6.26</v>
          </cell>
          <cell r="P212">
            <v>0</v>
          </cell>
          <cell r="Q212">
            <v>1593</v>
          </cell>
        </row>
        <row r="213">
          <cell r="A213">
            <v>1206466</v>
          </cell>
          <cell r="B213">
            <v>43838.352083333331</v>
          </cell>
          <cell r="C213" t="str">
            <v>A105</v>
          </cell>
          <cell r="D213" t="str">
            <v>Grados al C</v>
          </cell>
          <cell r="E213" t="str">
            <v>24"R</v>
          </cell>
          <cell r="F213">
            <v>57192</v>
          </cell>
          <cell r="G213">
            <v>2</v>
          </cell>
          <cell r="H213">
            <v>1670</v>
          </cell>
          <cell r="I213">
            <v>53</v>
          </cell>
          <cell r="J213">
            <v>26</v>
          </cell>
          <cell r="K213">
            <v>27</v>
          </cell>
          <cell r="L213">
            <v>5</v>
          </cell>
          <cell r="M213">
            <v>21</v>
          </cell>
          <cell r="N213">
            <v>0.4</v>
          </cell>
          <cell r="O213">
            <v>1.18</v>
          </cell>
          <cell r="P213">
            <v>0</v>
          </cell>
          <cell r="Q213">
            <v>1583</v>
          </cell>
        </row>
        <row r="214">
          <cell r="A214">
            <v>1206467</v>
          </cell>
          <cell r="B214">
            <v>43838.424305555556</v>
          </cell>
          <cell r="C214" t="str">
            <v>EN355B</v>
          </cell>
          <cell r="D214" t="str">
            <v>Grados al C</v>
          </cell>
          <cell r="E214" t="str">
            <v>24"R</v>
          </cell>
          <cell r="F214">
            <v>56746</v>
          </cell>
          <cell r="G214">
            <v>1</v>
          </cell>
          <cell r="H214">
            <v>1676</v>
          </cell>
          <cell r="I214">
            <v>50</v>
          </cell>
          <cell r="J214">
            <v>27</v>
          </cell>
          <cell r="K214">
            <v>23</v>
          </cell>
          <cell r="L214">
            <v>6</v>
          </cell>
          <cell r="M214">
            <v>21</v>
          </cell>
          <cell r="N214">
            <v>0.41</v>
          </cell>
          <cell r="O214">
            <v>1.1299999999999999</v>
          </cell>
          <cell r="P214">
            <v>1.71</v>
          </cell>
          <cell r="Q214">
            <v>1593</v>
          </cell>
        </row>
        <row r="215">
          <cell r="A215">
            <v>1206468</v>
          </cell>
          <cell r="B215">
            <v>43838.48541666667</v>
          </cell>
          <cell r="C215" t="str">
            <v>EN355B</v>
          </cell>
          <cell r="D215" t="str">
            <v>Grados al C</v>
          </cell>
          <cell r="E215" t="str">
            <v>20"R</v>
          </cell>
          <cell r="F215">
            <v>59164</v>
          </cell>
          <cell r="G215">
            <v>1</v>
          </cell>
          <cell r="H215">
            <v>1684</v>
          </cell>
          <cell r="I215">
            <v>60</v>
          </cell>
          <cell r="J215">
            <v>28</v>
          </cell>
          <cell r="K215">
            <v>32</v>
          </cell>
          <cell r="L215">
            <v>7</v>
          </cell>
          <cell r="M215">
            <v>21</v>
          </cell>
          <cell r="N215">
            <v>0.5</v>
          </cell>
          <cell r="O215">
            <v>2.6</v>
          </cell>
          <cell r="P215">
            <v>2.75</v>
          </cell>
          <cell r="Q215">
            <v>1590</v>
          </cell>
        </row>
        <row r="216">
          <cell r="A216">
            <v>1206469</v>
          </cell>
          <cell r="B216">
            <v>43838.563194444447</v>
          </cell>
          <cell r="C216" t="str">
            <v>17-4 PH SQA</v>
          </cell>
          <cell r="D216" t="str">
            <v>Duplex Stainless Steels</v>
          </cell>
          <cell r="E216" t="str">
            <v>63"P</v>
          </cell>
          <cell r="F216">
            <v>48268</v>
          </cell>
          <cell r="G216">
            <v>1</v>
          </cell>
          <cell r="H216">
            <v>1634</v>
          </cell>
          <cell r="I216">
            <v>224</v>
          </cell>
          <cell r="J216">
            <v>101</v>
          </cell>
          <cell r="K216">
            <v>123</v>
          </cell>
          <cell r="L216">
            <v>74</v>
          </cell>
          <cell r="M216">
            <v>27</v>
          </cell>
          <cell r="N216">
            <v>0.61</v>
          </cell>
          <cell r="O216">
            <v>8.1999999999999993</v>
          </cell>
          <cell r="P216">
            <v>0.73</v>
          </cell>
          <cell r="Q216">
            <v>1539</v>
          </cell>
        </row>
        <row r="217">
          <cell r="A217">
            <v>1206470</v>
          </cell>
          <cell r="B217">
            <v>43838.709027777775</v>
          </cell>
          <cell r="C217">
            <v>321</v>
          </cell>
          <cell r="D217" t="str">
            <v>Austeníticos</v>
          </cell>
          <cell r="E217" t="str">
            <v>24"Q</v>
          </cell>
          <cell r="F217">
            <v>53335</v>
          </cell>
          <cell r="G217">
            <v>1</v>
          </cell>
          <cell r="H217">
            <v>1628</v>
          </cell>
          <cell r="I217">
            <v>241</v>
          </cell>
          <cell r="J217">
            <v>80</v>
          </cell>
          <cell r="K217">
            <v>161</v>
          </cell>
          <cell r="L217">
            <v>53</v>
          </cell>
          <cell r="M217">
            <v>27</v>
          </cell>
          <cell r="N217">
            <v>0.67</v>
          </cell>
          <cell r="O217">
            <v>12.86</v>
          </cell>
          <cell r="P217">
            <v>0</v>
          </cell>
          <cell r="Q217">
            <v>1510</v>
          </cell>
        </row>
        <row r="218">
          <cell r="A218">
            <v>1206471</v>
          </cell>
          <cell r="B218">
            <v>43839.022222222222</v>
          </cell>
          <cell r="C218" t="str">
            <v>304L GALPERTI</v>
          </cell>
          <cell r="D218" t="str">
            <v>Austeníticos</v>
          </cell>
          <cell r="E218" t="str">
            <v>49"Q</v>
          </cell>
          <cell r="F218">
            <v>47842</v>
          </cell>
          <cell r="G218">
            <v>1</v>
          </cell>
          <cell r="H218">
            <v>1497</v>
          </cell>
          <cell r="I218">
            <v>283</v>
          </cell>
          <cell r="J218">
            <v>99</v>
          </cell>
          <cell r="K218">
            <v>184</v>
          </cell>
          <cell r="L218">
            <v>80</v>
          </cell>
          <cell r="M218">
            <v>19</v>
          </cell>
          <cell r="N218">
            <v>0.5</v>
          </cell>
          <cell r="O218">
            <v>7.56</v>
          </cell>
          <cell r="P218">
            <v>19.61</v>
          </cell>
          <cell r="Q218">
            <v>1519</v>
          </cell>
        </row>
        <row r="219">
          <cell r="A219">
            <v>1206472</v>
          </cell>
          <cell r="B219">
            <v>43839.1875</v>
          </cell>
          <cell r="C219" t="str">
            <v>316L</v>
          </cell>
          <cell r="D219" t="str">
            <v>Austeníticos</v>
          </cell>
          <cell r="E219" t="str">
            <v>49"Q</v>
          </cell>
          <cell r="F219">
            <v>50773</v>
          </cell>
          <cell r="G219">
            <v>1</v>
          </cell>
          <cell r="H219">
            <v>1637</v>
          </cell>
          <cell r="I219">
            <v>233</v>
          </cell>
          <cell r="J219">
            <v>95</v>
          </cell>
          <cell r="K219">
            <v>138</v>
          </cell>
          <cell r="L219">
            <v>64</v>
          </cell>
          <cell r="M219">
            <v>31</v>
          </cell>
          <cell r="N219">
            <v>0.47</v>
          </cell>
          <cell r="O219">
            <v>11.57</v>
          </cell>
          <cell r="P219">
            <v>34.090000000000003</v>
          </cell>
          <cell r="Q219">
            <v>1524</v>
          </cell>
        </row>
        <row r="220">
          <cell r="A220">
            <v>1206473</v>
          </cell>
          <cell r="B220">
            <v>43839.435416666667</v>
          </cell>
          <cell r="C220" t="str">
            <v>316L GALPERTI</v>
          </cell>
          <cell r="D220" t="str">
            <v>Austeníticos</v>
          </cell>
          <cell r="E220" t="str">
            <v>24"Q</v>
          </cell>
          <cell r="F220">
            <v>51981</v>
          </cell>
          <cell r="G220">
            <v>1</v>
          </cell>
          <cell r="H220">
            <v>1658</v>
          </cell>
          <cell r="I220">
            <v>259</v>
          </cell>
          <cell r="J220">
            <v>114</v>
          </cell>
          <cell r="K220">
            <v>145</v>
          </cell>
          <cell r="L220">
            <v>60</v>
          </cell>
          <cell r="M220">
            <v>54</v>
          </cell>
          <cell r="N220">
            <v>0.5</v>
          </cell>
          <cell r="O220">
            <v>7.45</v>
          </cell>
          <cell r="P220">
            <v>2.56</v>
          </cell>
          <cell r="Q220">
            <v>1527</v>
          </cell>
        </row>
        <row r="221">
          <cell r="A221">
            <v>1206474</v>
          </cell>
          <cell r="B221">
            <v>43839.62222222222</v>
          </cell>
          <cell r="C221">
            <v>4340</v>
          </cell>
          <cell r="D221" t="str">
            <v>Grados CrNiMo</v>
          </cell>
          <cell r="E221" t="str">
            <v>31"R</v>
          </cell>
          <cell r="F221">
            <v>54144</v>
          </cell>
          <cell r="G221">
            <v>2</v>
          </cell>
          <cell r="H221">
            <v>1680</v>
          </cell>
          <cell r="I221">
            <v>109</v>
          </cell>
          <cell r="J221">
            <v>50</v>
          </cell>
          <cell r="K221">
            <v>59</v>
          </cell>
          <cell r="L221">
            <v>25</v>
          </cell>
          <cell r="M221">
            <v>25</v>
          </cell>
          <cell r="N221">
            <v>0.69</v>
          </cell>
          <cell r="O221">
            <v>41.79</v>
          </cell>
          <cell r="P221">
            <v>0</v>
          </cell>
          <cell r="Q221">
            <v>1573</v>
          </cell>
        </row>
        <row r="222">
          <cell r="A222">
            <v>1206475</v>
          </cell>
          <cell r="B222">
            <v>43839.708333333336</v>
          </cell>
          <cell r="C222" t="str">
            <v>4330 MODIFIED PS</v>
          </cell>
          <cell r="D222" t="str">
            <v>Grados CrNiMo</v>
          </cell>
          <cell r="E222" t="str">
            <v>69"P</v>
          </cell>
          <cell r="F222">
            <v>55270</v>
          </cell>
          <cell r="G222">
            <v>1</v>
          </cell>
          <cell r="H222">
            <v>1701</v>
          </cell>
          <cell r="I222">
            <v>98</v>
          </cell>
          <cell r="J222">
            <v>45</v>
          </cell>
          <cell r="K222">
            <v>53</v>
          </cell>
          <cell r="L222">
            <v>12</v>
          </cell>
          <cell r="M222">
            <v>33</v>
          </cell>
          <cell r="N222">
            <v>0.78</v>
          </cell>
          <cell r="O222">
            <v>43.09</v>
          </cell>
          <cell r="P222">
            <v>0</v>
          </cell>
          <cell r="Q222">
            <v>1572</v>
          </cell>
        </row>
        <row r="223">
          <cell r="A223">
            <v>1206476</v>
          </cell>
          <cell r="B223">
            <v>43840.008333333331</v>
          </cell>
          <cell r="C223" t="str">
            <v>4330 MODIFIED PS</v>
          </cell>
          <cell r="D223" t="str">
            <v>Grados CrNiMo</v>
          </cell>
          <cell r="E223" t="str">
            <v>69"P</v>
          </cell>
          <cell r="F223">
            <v>56959</v>
          </cell>
          <cell r="G223">
            <v>1</v>
          </cell>
          <cell r="H223">
            <v>1662</v>
          </cell>
          <cell r="I223">
            <v>59</v>
          </cell>
          <cell r="J223">
            <v>29</v>
          </cell>
          <cell r="K223">
            <v>30</v>
          </cell>
          <cell r="L223">
            <v>9</v>
          </cell>
          <cell r="M223">
            <v>20</v>
          </cell>
          <cell r="N223">
            <v>0.52</v>
          </cell>
          <cell r="O223">
            <v>3.14</v>
          </cell>
          <cell r="P223">
            <v>0</v>
          </cell>
          <cell r="Q223">
            <v>1572</v>
          </cell>
        </row>
        <row r="224">
          <cell r="A224">
            <v>1206477</v>
          </cell>
          <cell r="B224">
            <v>43840.066666666666</v>
          </cell>
          <cell r="C224" t="str">
            <v>4340M VAR (AMS 6417)</v>
          </cell>
          <cell r="D224" t="str">
            <v>Grados CrNiMo</v>
          </cell>
          <cell r="E224" t="str">
            <v>20"R</v>
          </cell>
          <cell r="F224">
            <v>56098</v>
          </cell>
          <cell r="G224">
            <v>1</v>
          </cell>
          <cell r="H224">
            <v>1662</v>
          </cell>
          <cell r="I224">
            <v>68</v>
          </cell>
          <cell r="J224">
            <v>32</v>
          </cell>
          <cell r="K224">
            <v>36</v>
          </cell>
          <cell r="L224">
            <v>8</v>
          </cell>
          <cell r="M224">
            <v>24</v>
          </cell>
          <cell r="N224">
            <v>0.52</v>
          </cell>
          <cell r="O224">
            <v>8.49</v>
          </cell>
          <cell r="P224">
            <v>0</v>
          </cell>
          <cell r="Q224">
            <v>1558</v>
          </cell>
        </row>
        <row r="225">
          <cell r="A225">
            <v>1206478</v>
          </cell>
          <cell r="B225">
            <v>43840.168749999997</v>
          </cell>
          <cell r="C225" t="str">
            <v>4340M VAR (AMS 6417)</v>
          </cell>
          <cell r="D225" t="str">
            <v>Grados CrNiMo</v>
          </cell>
          <cell r="E225" t="str">
            <v>20"R</v>
          </cell>
          <cell r="F225">
            <v>56556</v>
          </cell>
          <cell r="G225">
            <v>1</v>
          </cell>
          <cell r="H225">
            <v>1658</v>
          </cell>
          <cell r="I225">
            <v>79</v>
          </cell>
          <cell r="J225">
            <v>39</v>
          </cell>
          <cell r="K225">
            <v>40</v>
          </cell>
          <cell r="L225">
            <v>12</v>
          </cell>
          <cell r="M225">
            <v>27</v>
          </cell>
          <cell r="N225">
            <v>0.44</v>
          </cell>
          <cell r="O225">
            <v>4.4000000000000004</v>
          </cell>
          <cell r="P225">
            <v>0</v>
          </cell>
          <cell r="Q225">
            <v>1549</v>
          </cell>
        </row>
        <row r="226">
          <cell r="A226">
            <v>1206479</v>
          </cell>
          <cell r="B226">
            <v>43840.245138888888</v>
          </cell>
          <cell r="C226" t="str">
            <v>8630M</v>
          </cell>
          <cell r="D226" t="str">
            <v>Grados CrNiMo</v>
          </cell>
          <cell r="E226" t="str">
            <v>31"R</v>
          </cell>
          <cell r="F226">
            <v>54863</v>
          </cell>
          <cell r="G226">
            <v>1</v>
          </cell>
          <cell r="H226">
            <v>1673</v>
          </cell>
          <cell r="I226">
            <v>63</v>
          </cell>
          <cell r="J226">
            <v>27</v>
          </cell>
          <cell r="K226">
            <v>36</v>
          </cell>
          <cell r="L226">
            <v>6</v>
          </cell>
          <cell r="M226">
            <v>21</v>
          </cell>
          <cell r="N226">
            <v>0.45</v>
          </cell>
          <cell r="O226">
            <v>4.5199999999999996</v>
          </cell>
          <cell r="P226">
            <v>0</v>
          </cell>
          <cell r="Q226">
            <v>1575</v>
          </cell>
        </row>
        <row r="227">
          <cell r="A227">
            <v>1206480</v>
          </cell>
          <cell r="B227">
            <v>43840.339583333334</v>
          </cell>
          <cell r="C227">
            <v>4130</v>
          </cell>
          <cell r="D227" t="str">
            <v>Grados CrMo</v>
          </cell>
          <cell r="E227" t="str">
            <v>31"R</v>
          </cell>
          <cell r="F227">
            <v>54837</v>
          </cell>
          <cell r="G227">
            <v>1</v>
          </cell>
          <cell r="H227">
            <v>1665</v>
          </cell>
          <cell r="I227">
            <v>54</v>
          </cell>
          <cell r="J227">
            <v>26</v>
          </cell>
          <cell r="K227">
            <v>28</v>
          </cell>
          <cell r="L227">
            <v>6</v>
          </cell>
          <cell r="M227">
            <v>20</v>
          </cell>
          <cell r="N227">
            <v>0.44</v>
          </cell>
          <cell r="O227">
            <v>2.93</v>
          </cell>
          <cell r="P227">
            <v>0</v>
          </cell>
          <cell r="Q227">
            <v>1575</v>
          </cell>
        </row>
        <row r="228">
          <cell r="A228">
            <v>1206481</v>
          </cell>
          <cell r="B228">
            <v>43840.395833333336</v>
          </cell>
          <cell r="C228">
            <v>4130</v>
          </cell>
          <cell r="D228" t="str">
            <v>Grados CrMo</v>
          </cell>
          <cell r="E228" t="str">
            <v>49"Q</v>
          </cell>
          <cell r="F228">
            <v>59054</v>
          </cell>
          <cell r="G228">
            <v>1</v>
          </cell>
          <cell r="H228">
            <v>1653</v>
          </cell>
          <cell r="I228">
            <v>58</v>
          </cell>
          <cell r="J228">
            <v>27</v>
          </cell>
          <cell r="K228">
            <v>31</v>
          </cell>
          <cell r="L228">
            <v>7</v>
          </cell>
          <cell r="M228">
            <v>20</v>
          </cell>
          <cell r="N228">
            <v>0.38</v>
          </cell>
          <cell r="O228">
            <v>2.73</v>
          </cell>
          <cell r="P228">
            <v>0</v>
          </cell>
          <cell r="Q228">
            <v>1582</v>
          </cell>
        </row>
        <row r="229">
          <cell r="A229">
            <v>1206482</v>
          </cell>
          <cell r="B229">
            <v>43840.470833333333</v>
          </cell>
          <cell r="C229" t="str">
            <v>EN355B</v>
          </cell>
          <cell r="D229" t="str">
            <v>Grados al C</v>
          </cell>
          <cell r="E229" t="str">
            <v>24"R</v>
          </cell>
          <cell r="F229">
            <v>0</v>
          </cell>
          <cell r="G229">
            <v>2</v>
          </cell>
          <cell r="H229">
            <v>1690</v>
          </cell>
          <cell r="I229">
            <v>140</v>
          </cell>
          <cell r="J229">
            <v>57</v>
          </cell>
          <cell r="K229">
            <v>83</v>
          </cell>
          <cell r="L229">
            <v>13</v>
          </cell>
          <cell r="M229">
            <v>44</v>
          </cell>
          <cell r="N229">
            <v>0.44</v>
          </cell>
          <cell r="O229">
            <v>7.05</v>
          </cell>
          <cell r="P229">
            <v>4.99</v>
          </cell>
          <cell r="Q229">
            <v>1596</v>
          </cell>
        </row>
        <row r="230">
          <cell r="A230">
            <v>1206483</v>
          </cell>
          <cell r="B230">
            <v>43840.543749999997</v>
          </cell>
          <cell r="C230" t="str">
            <v>EN355B</v>
          </cell>
          <cell r="D230" t="str">
            <v>Grados al C</v>
          </cell>
          <cell r="E230" t="str">
            <v>24"R</v>
          </cell>
          <cell r="F230">
            <v>57351</v>
          </cell>
          <cell r="G230">
            <v>1</v>
          </cell>
          <cell r="H230">
            <v>1612</v>
          </cell>
          <cell r="I230">
            <v>61</v>
          </cell>
          <cell r="J230">
            <v>27</v>
          </cell>
          <cell r="K230">
            <v>34</v>
          </cell>
          <cell r="L230">
            <v>7</v>
          </cell>
          <cell r="M230">
            <v>20</v>
          </cell>
          <cell r="N230">
            <v>0.5</v>
          </cell>
          <cell r="O230">
            <v>1.45</v>
          </cell>
          <cell r="P230">
            <v>1.75</v>
          </cell>
          <cell r="Q230">
            <v>1592</v>
          </cell>
        </row>
        <row r="231">
          <cell r="A231">
            <v>1206484</v>
          </cell>
          <cell r="B231">
            <v>43840.619444444441</v>
          </cell>
          <cell r="C231" t="str">
            <v>A105</v>
          </cell>
          <cell r="D231" t="str">
            <v>Grados al C</v>
          </cell>
          <cell r="E231" t="str">
            <v>31"R</v>
          </cell>
          <cell r="F231">
            <v>55179</v>
          </cell>
          <cell r="G231">
            <v>1</v>
          </cell>
          <cell r="H231">
            <v>1676</v>
          </cell>
          <cell r="I231">
            <v>52</v>
          </cell>
          <cell r="J231">
            <v>26</v>
          </cell>
          <cell r="K231">
            <v>26</v>
          </cell>
          <cell r="L231">
            <v>7</v>
          </cell>
          <cell r="M231">
            <v>19</v>
          </cell>
          <cell r="N231">
            <v>0.38</v>
          </cell>
          <cell r="O231">
            <v>1.98</v>
          </cell>
          <cell r="P231">
            <v>0</v>
          </cell>
          <cell r="Q231">
            <v>1593</v>
          </cell>
        </row>
        <row r="232">
          <cell r="A232">
            <v>1206485</v>
          </cell>
          <cell r="B232">
            <v>43840.697222222225</v>
          </cell>
          <cell r="C232" t="str">
            <v>A105</v>
          </cell>
          <cell r="D232" t="str">
            <v>Grados al C</v>
          </cell>
          <cell r="E232" t="str">
            <v>49"Q</v>
          </cell>
          <cell r="F232">
            <v>59892</v>
          </cell>
          <cell r="G232">
            <v>1</v>
          </cell>
          <cell r="H232">
            <v>1670</v>
          </cell>
          <cell r="I232">
            <v>51</v>
          </cell>
          <cell r="J232">
            <v>24</v>
          </cell>
          <cell r="K232">
            <v>27</v>
          </cell>
          <cell r="L232">
            <v>8</v>
          </cell>
          <cell r="M232">
            <v>16</v>
          </cell>
          <cell r="N232">
            <v>0.57999999999999996</v>
          </cell>
          <cell r="O232">
            <v>7.78</v>
          </cell>
          <cell r="P232">
            <v>0</v>
          </cell>
          <cell r="Q232">
            <v>1588</v>
          </cell>
        </row>
        <row r="233">
          <cell r="A233">
            <v>1206486</v>
          </cell>
          <cell r="B233">
            <v>43841.10833333333</v>
          </cell>
          <cell r="C233" t="str">
            <v>A105</v>
          </cell>
          <cell r="D233" t="str">
            <v>Grados al C</v>
          </cell>
          <cell r="E233" t="str">
            <v>20"R</v>
          </cell>
          <cell r="F233">
            <v>59726</v>
          </cell>
          <cell r="G233">
            <v>1</v>
          </cell>
          <cell r="H233">
            <v>1672</v>
          </cell>
          <cell r="I233">
            <v>58</v>
          </cell>
          <cell r="J233">
            <v>22</v>
          </cell>
          <cell r="K233">
            <v>36</v>
          </cell>
          <cell r="L233">
            <v>7</v>
          </cell>
          <cell r="M233">
            <v>15</v>
          </cell>
          <cell r="N233">
            <v>0.59</v>
          </cell>
          <cell r="O233">
            <v>4.25</v>
          </cell>
          <cell r="P233">
            <v>0</v>
          </cell>
          <cell r="Q233">
            <v>1594</v>
          </cell>
        </row>
        <row r="234">
          <cell r="A234">
            <v>1206487</v>
          </cell>
          <cell r="B234">
            <v>43841.162499999999</v>
          </cell>
          <cell r="C234" t="str">
            <v>EN355B</v>
          </cell>
          <cell r="D234" t="str">
            <v>Grados al C</v>
          </cell>
          <cell r="E234" t="str">
            <v>24"R</v>
          </cell>
          <cell r="F234">
            <v>56485</v>
          </cell>
          <cell r="G234">
            <v>1</v>
          </cell>
          <cell r="H234">
            <v>1679</v>
          </cell>
          <cell r="I234">
            <v>53</v>
          </cell>
          <cell r="J234">
            <v>27</v>
          </cell>
          <cell r="K234">
            <v>26</v>
          </cell>
          <cell r="L234">
            <v>7</v>
          </cell>
          <cell r="M234">
            <v>20</v>
          </cell>
          <cell r="N234">
            <v>0.47</v>
          </cell>
          <cell r="O234">
            <v>2.23</v>
          </cell>
          <cell r="P234">
            <v>1.53</v>
          </cell>
          <cell r="Q234">
            <v>1589</v>
          </cell>
        </row>
        <row r="235">
          <cell r="A235">
            <v>1206488</v>
          </cell>
          <cell r="B235">
            <v>43841.215277777781</v>
          </cell>
          <cell r="C235" t="str">
            <v>EN355B</v>
          </cell>
          <cell r="D235" t="str">
            <v>Grados al C</v>
          </cell>
          <cell r="E235" t="str">
            <v>20"R</v>
          </cell>
          <cell r="F235">
            <v>59150</v>
          </cell>
          <cell r="G235">
            <v>1</v>
          </cell>
          <cell r="H235">
            <v>1683</v>
          </cell>
          <cell r="I235">
            <v>54</v>
          </cell>
          <cell r="J235">
            <v>26</v>
          </cell>
          <cell r="K235">
            <v>28</v>
          </cell>
          <cell r="L235">
            <v>6</v>
          </cell>
          <cell r="M235">
            <v>20</v>
          </cell>
          <cell r="N235">
            <v>0.52</v>
          </cell>
          <cell r="O235">
            <v>2.35</v>
          </cell>
          <cell r="P235">
            <v>3.5</v>
          </cell>
          <cell r="Q235">
            <v>1596</v>
          </cell>
        </row>
        <row r="236">
          <cell r="A236">
            <v>1206489</v>
          </cell>
          <cell r="B236">
            <v>43841.26666666667</v>
          </cell>
          <cell r="C236" t="str">
            <v>EN355B</v>
          </cell>
          <cell r="D236" t="str">
            <v>Grados al C</v>
          </cell>
          <cell r="E236" t="str">
            <v>31"R</v>
          </cell>
          <cell r="F236">
            <v>55160</v>
          </cell>
          <cell r="G236">
            <v>1</v>
          </cell>
          <cell r="H236">
            <v>1686</v>
          </cell>
          <cell r="I236">
            <v>55</v>
          </cell>
          <cell r="J236">
            <v>28</v>
          </cell>
          <cell r="K236">
            <v>27</v>
          </cell>
          <cell r="L236">
            <v>6</v>
          </cell>
          <cell r="M236">
            <v>22</v>
          </cell>
          <cell r="N236">
            <v>0.54</v>
          </cell>
          <cell r="O236">
            <v>4.5199999999999996</v>
          </cell>
          <cell r="P236">
            <v>9.48</v>
          </cell>
          <cell r="Q236">
            <v>1597</v>
          </cell>
        </row>
        <row r="237">
          <cell r="A237">
            <v>1206490</v>
          </cell>
          <cell r="B237">
            <v>43841.342361111114</v>
          </cell>
          <cell r="C237" t="str">
            <v>EN355B</v>
          </cell>
          <cell r="D237" t="str">
            <v>Grados al C</v>
          </cell>
          <cell r="E237" t="str">
            <v>31"R</v>
          </cell>
          <cell r="F237">
            <v>54909</v>
          </cell>
          <cell r="G237">
            <v>1</v>
          </cell>
          <cell r="H237">
            <v>1686</v>
          </cell>
          <cell r="I237">
            <v>53</v>
          </cell>
          <cell r="J237">
            <v>30</v>
          </cell>
          <cell r="K237">
            <v>23</v>
          </cell>
          <cell r="L237">
            <v>8</v>
          </cell>
          <cell r="M237">
            <v>22</v>
          </cell>
          <cell r="N237">
            <v>0.43</v>
          </cell>
          <cell r="O237">
            <v>2.08</v>
          </cell>
          <cell r="P237">
            <v>4.2</v>
          </cell>
          <cell r="Q237">
            <v>1591</v>
          </cell>
        </row>
        <row r="238">
          <cell r="A238">
            <v>1206491</v>
          </cell>
          <cell r="B238">
            <v>43841.395833333336</v>
          </cell>
          <cell r="C238" t="str">
            <v>EN355B</v>
          </cell>
          <cell r="D238" t="str">
            <v>Grados al C</v>
          </cell>
          <cell r="E238" t="str">
            <v>24"R</v>
          </cell>
          <cell r="F238">
            <v>56725</v>
          </cell>
          <cell r="G238">
            <v>1</v>
          </cell>
          <cell r="H238">
            <v>1668</v>
          </cell>
          <cell r="I238">
            <v>53</v>
          </cell>
          <cell r="J238">
            <v>27</v>
          </cell>
          <cell r="K238">
            <v>26</v>
          </cell>
          <cell r="L238">
            <v>7</v>
          </cell>
          <cell r="M238">
            <v>20</v>
          </cell>
          <cell r="N238">
            <v>0.47</v>
          </cell>
          <cell r="O238">
            <v>1.68</v>
          </cell>
          <cell r="P238">
            <v>3.64</v>
          </cell>
          <cell r="Q238">
            <v>1586</v>
          </cell>
        </row>
        <row r="239">
          <cell r="A239">
            <v>1206492</v>
          </cell>
          <cell r="B239">
            <v>43841.456250000003</v>
          </cell>
          <cell r="C239" t="str">
            <v>EN355B</v>
          </cell>
          <cell r="D239" t="str">
            <v>Grados al C</v>
          </cell>
          <cell r="E239" t="str">
            <v>20"R</v>
          </cell>
          <cell r="F239">
            <v>59086</v>
          </cell>
          <cell r="G239">
            <v>1</v>
          </cell>
          <cell r="H239">
            <v>1673</v>
          </cell>
          <cell r="I239">
            <v>64</v>
          </cell>
          <cell r="J239">
            <v>27</v>
          </cell>
          <cell r="K239">
            <v>37</v>
          </cell>
          <cell r="L239">
            <v>7</v>
          </cell>
          <cell r="M239">
            <v>20</v>
          </cell>
          <cell r="N239">
            <v>0.53</v>
          </cell>
          <cell r="O239">
            <v>3.56</v>
          </cell>
          <cell r="P239">
            <v>3.5</v>
          </cell>
          <cell r="Q239">
            <v>1585</v>
          </cell>
        </row>
        <row r="240">
          <cell r="A240">
            <v>1206493</v>
          </cell>
          <cell r="B240">
            <v>43841.503472222219</v>
          </cell>
          <cell r="C240" t="str">
            <v>EN355B</v>
          </cell>
          <cell r="D240" t="str">
            <v>Grados al C</v>
          </cell>
          <cell r="E240" t="str">
            <v>20"R</v>
          </cell>
          <cell r="F240">
            <v>58722</v>
          </cell>
          <cell r="G240">
            <v>1</v>
          </cell>
          <cell r="H240">
            <v>1689</v>
          </cell>
          <cell r="I240">
            <v>62</v>
          </cell>
          <cell r="J240">
            <v>28</v>
          </cell>
          <cell r="K240">
            <v>34</v>
          </cell>
          <cell r="L240">
            <v>7</v>
          </cell>
          <cell r="M240">
            <v>21</v>
          </cell>
          <cell r="N240">
            <v>0.56999999999999995</v>
          </cell>
          <cell r="O240">
            <v>3.56</v>
          </cell>
          <cell r="P240">
            <v>5.14</v>
          </cell>
          <cell r="Q240">
            <v>1597</v>
          </cell>
        </row>
        <row r="241">
          <cell r="A241">
            <v>1206494</v>
          </cell>
          <cell r="B241">
            <v>43841.568749999999</v>
          </cell>
          <cell r="C241" t="str">
            <v>EN355B</v>
          </cell>
          <cell r="D241" t="str">
            <v>Grados al C</v>
          </cell>
          <cell r="E241" t="str">
            <v>31"R</v>
          </cell>
          <cell r="F241">
            <v>55451</v>
          </cell>
          <cell r="G241">
            <v>1</v>
          </cell>
          <cell r="H241">
            <v>1691</v>
          </cell>
          <cell r="I241">
            <v>59</v>
          </cell>
          <cell r="J241">
            <v>30</v>
          </cell>
          <cell r="K241">
            <v>29</v>
          </cell>
          <cell r="L241">
            <v>8</v>
          </cell>
          <cell r="M241">
            <v>22</v>
          </cell>
          <cell r="N241">
            <v>0.46</v>
          </cell>
          <cell r="O241">
            <v>2.91</v>
          </cell>
          <cell r="P241">
            <v>3.33</v>
          </cell>
          <cell r="Q241">
            <v>1591</v>
          </cell>
        </row>
        <row r="242">
          <cell r="A242">
            <v>1206495</v>
          </cell>
          <cell r="B242">
            <v>43843.006944444445</v>
          </cell>
          <cell r="C242" t="str">
            <v>EN355B</v>
          </cell>
          <cell r="D242" t="str">
            <v>Grados al C</v>
          </cell>
          <cell r="E242" t="str">
            <v>31"R</v>
          </cell>
          <cell r="F242">
            <v>55015</v>
          </cell>
          <cell r="G242">
            <v>1</v>
          </cell>
          <cell r="H242">
            <v>1714</v>
          </cell>
          <cell r="I242">
            <v>64</v>
          </cell>
          <cell r="J242">
            <v>31</v>
          </cell>
          <cell r="K242">
            <v>33</v>
          </cell>
          <cell r="L242">
            <v>10</v>
          </cell>
          <cell r="M242">
            <v>21</v>
          </cell>
          <cell r="N242">
            <v>0.65</v>
          </cell>
          <cell r="O242">
            <v>1.17</v>
          </cell>
          <cell r="P242">
            <v>3.9</v>
          </cell>
          <cell r="Q242">
            <v>1597</v>
          </cell>
        </row>
        <row r="243">
          <cell r="A243">
            <v>1206496</v>
          </cell>
          <cell r="B243">
            <v>43843.06527777778</v>
          </cell>
          <cell r="C243" t="str">
            <v>105 (CE 0.42)</v>
          </cell>
          <cell r="D243" t="str">
            <v>Grados al C</v>
          </cell>
          <cell r="E243" t="str">
            <v>16"R</v>
          </cell>
          <cell r="F243">
            <v>55074</v>
          </cell>
          <cell r="G243">
            <v>1</v>
          </cell>
          <cell r="H243">
            <v>1718</v>
          </cell>
          <cell r="I243">
            <v>50</v>
          </cell>
          <cell r="J243">
            <v>30</v>
          </cell>
          <cell r="K243">
            <v>20</v>
          </cell>
          <cell r="L243">
            <v>9</v>
          </cell>
          <cell r="M243">
            <v>21</v>
          </cell>
          <cell r="N243">
            <v>0.55000000000000004</v>
          </cell>
          <cell r="O243">
            <v>1.92</v>
          </cell>
          <cell r="P243">
            <v>0</v>
          </cell>
          <cell r="Q243">
            <v>1605</v>
          </cell>
        </row>
        <row r="244">
          <cell r="A244">
            <v>1206497</v>
          </cell>
          <cell r="B244">
            <v>43843.122916666667</v>
          </cell>
          <cell r="C244" t="str">
            <v>A105</v>
          </cell>
          <cell r="D244" t="str">
            <v>Grados al C</v>
          </cell>
          <cell r="E244" t="str">
            <v>16"R</v>
          </cell>
          <cell r="F244">
            <v>55182</v>
          </cell>
          <cell r="G244">
            <v>1</v>
          </cell>
          <cell r="H244">
            <v>1705</v>
          </cell>
          <cell r="I244">
            <v>56</v>
          </cell>
          <cell r="J244">
            <v>34</v>
          </cell>
          <cell r="K244">
            <v>22</v>
          </cell>
          <cell r="L244">
            <v>14</v>
          </cell>
          <cell r="M244">
            <v>20</v>
          </cell>
          <cell r="N244">
            <v>0.76</v>
          </cell>
          <cell r="O244">
            <v>6.83</v>
          </cell>
          <cell r="P244">
            <v>0</v>
          </cell>
          <cell r="Q244">
            <v>1603</v>
          </cell>
        </row>
        <row r="245">
          <cell r="A245">
            <v>1206498</v>
          </cell>
          <cell r="B245">
            <v>43843.209722222222</v>
          </cell>
          <cell r="C245">
            <v>4340</v>
          </cell>
          <cell r="D245" t="str">
            <v>Grados CrNiMo</v>
          </cell>
          <cell r="E245" t="str">
            <v>69"P</v>
          </cell>
          <cell r="F245">
            <v>56042</v>
          </cell>
          <cell r="G245">
            <v>1</v>
          </cell>
          <cell r="H245">
            <v>1679</v>
          </cell>
          <cell r="I245">
            <v>65</v>
          </cell>
          <cell r="J245">
            <v>34</v>
          </cell>
          <cell r="K245">
            <v>31</v>
          </cell>
          <cell r="L245">
            <v>9</v>
          </cell>
          <cell r="M245">
            <v>25</v>
          </cell>
          <cell r="N245">
            <v>0.59</v>
          </cell>
          <cell r="O245">
            <v>3.13</v>
          </cell>
          <cell r="P245">
            <v>0</v>
          </cell>
          <cell r="Q245">
            <v>1572</v>
          </cell>
        </row>
        <row r="246">
          <cell r="A246">
            <v>1206499</v>
          </cell>
          <cell r="B246">
            <v>43843.267361111109</v>
          </cell>
          <cell r="C246" t="str">
            <v>A105</v>
          </cell>
          <cell r="D246" t="str">
            <v>Grados al C</v>
          </cell>
          <cell r="E246" t="str">
            <v>31"R</v>
          </cell>
          <cell r="F246">
            <v>54786</v>
          </cell>
          <cell r="G246">
            <v>1</v>
          </cell>
          <cell r="H246">
            <v>1668</v>
          </cell>
          <cell r="I246">
            <v>61</v>
          </cell>
          <cell r="J246">
            <v>24</v>
          </cell>
          <cell r="K246">
            <v>37</v>
          </cell>
          <cell r="L246">
            <v>6</v>
          </cell>
          <cell r="M246">
            <v>18</v>
          </cell>
          <cell r="N246">
            <v>0.64</v>
          </cell>
          <cell r="O246">
            <v>4.04</v>
          </cell>
          <cell r="P246">
            <v>0</v>
          </cell>
          <cell r="Q246">
            <v>1582</v>
          </cell>
        </row>
        <row r="247">
          <cell r="A247">
            <v>1206500</v>
          </cell>
          <cell r="B247">
            <v>43843.322916666664</v>
          </cell>
          <cell r="C247" t="str">
            <v>A105</v>
          </cell>
          <cell r="D247" t="str">
            <v>Grados al C</v>
          </cell>
          <cell r="E247" t="str">
            <v>31"R</v>
          </cell>
          <cell r="F247">
            <v>54972</v>
          </cell>
          <cell r="G247">
            <v>1</v>
          </cell>
          <cell r="H247">
            <v>1687</v>
          </cell>
          <cell r="I247">
            <v>67</v>
          </cell>
          <cell r="J247">
            <v>27</v>
          </cell>
          <cell r="K247">
            <v>40</v>
          </cell>
          <cell r="L247">
            <v>6</v>
          </cell>
          <cell r="M247">
            <v>21</v>
          </cell>
          <cell r="N247">
            <v>0.54</v>
          </cell>
          <cell r="O247">
            <v>4.5199999999999996</v>
          </cell>
          <cell r="P247">
            <v>0</v>
          </cell>
          <cell r="Q247">
            <v>1588</v>
          </cell>
        </row>
        <row r="248">
          <cell r="A248">
            <v>1206501</v>
          </cell>
          <cell r="B248">
            <v>43843.408333333333</v>
          </cell>
          <cell r="C248" t="str">
            <v>4330 MODIFIED PS</v>
          </cell>
          <cell r="D248" t="str">
            <v>Grados CrNiMo</v>
          </cell>
          <cell r="E248" t="str">
            <v>69"P</v>
          </cell>
          <cell r="F248">
            <v>52221</v>
          </cell>
          <cell r="G248">
            <v>1</v>
          </cell>
          <cell r="H248">
            <v>1679</v>
          </cell>
          <cell r="I248">
            <v>73</v>
          </cell>
          <cell r="J248">
            <v>31</v>
          </cell>
          <cell r="K248">
            <v>42</v>
          </cell>
          <cell r="L248">
            <v>7</v>
          </cell>
          <cell r="M248">
            <v>24</v>
          </cell>
          <cell r="N248">
            <v>0.49</v>
          </cell>
          <cell r="O248">
            <v>3.38</v>
          </cell>
          <cell r="P248">
            <v>0</v>
          </cell>
          <cell r="Q248">
            <v>1574</v>
          </cell>
        </row>
        <row r="249">
          <cell r="A249">
            <v>1206502</v>
          </cell>
          <cell r="B249">
            <v>43843.479861111111</v>
          </cell>
          <cell r="C249" t="str">
            <v>8620 FM</v>
          </cell>
          <cell r="D249" t="str">
            <v>Grados CrNiMo</v>
          </cell>
          <cell r="E249" t="str">
            <v>49"Q</v>
          </cell>
          <cell r="F249">
            <v>59258</v>
          </cell>
          <cell r="G249">
            <v>1</v>
          </cell>
          <cell r="H249">
            <v>1679</v>
          </cell>
          <cell r="I249">
            <v>61</v>
          </cell>
          <cell r="J249">
            <v>28</v>
          </cell>
          <cell r="K249">
            <v>33</v>
          </cell>
          <cell r="L249">
            <v>6</v>
          </cell>
          <cell r="M249">
            <v>22</v>
          </cell>
          <cell r="N249">
            <v>0.54</v>
          </cell>
          <cell r="O249">
            <v>5.4</v>
          </cell>
          <cell r="P249">
            <v>0</v>
          </cell>
          <cell r="Q249">
            <v>1591</v>
          </cell>
        </row>
        <row r="250">
          <cell r="A250">
            <v>1206503</v>
          </cell>
          <cell r="B250">
            <v>43843.547222222223</v>
          </cell>
          <cell r="C250" t="str">
            <v>8630M FM</v>
          </cell>
          <cell r="D250" t="str">
            <v>Grados CrNiMo</v>
          </cell>
          <cell r="E250" t="str">
            <v>49"Q</v>
          </cell>
          <cell r="F250">
            <v>58906</v>
          </cell>
          <cell r="G250">
            <v>1</v>
          </cell>
          <cell r="H250">
            <v>1668</v>
          </cell>
          <cell r="I250">
            <v>64</v>
          </cell>
          <cell r="J250">
            <v>27</v>
          </cell>
          <cell r="K250">
            <v>37</v>
          </cell>
          <cell r="L250">
            <v>8</v>
          </cell>
          <cell r="M250">
            <v>19</v>
          </cell>
          <cell r="N250">
            <v>0.56999999999999995</v>
          </cell>
          <cell r="O250">
            <v>7.32</v>
          </cell>
          <cell r="P250">
            <v>0</v>
          </cell>
          <cell r="Q250">
            <v>1581</v>
          </cell>
        </row>
        <row r="251">
          <cell r="A251">
            <v>1206504</v>
          </cell>
          <cell r="B251">
            <v>43843.618750000001</v>
          </cell>
          <cell r="C251" t="str">
            <v>EN355B</v>
          </cell>
          <cell r="D251" t="str">
            <v>Grados al C</v>
          </cell>
          <cell r="E251" t="str">
            <v>39"R</v>
          </cell>
          <cell r="F251">
            <v>52342</v>
          </cell>
          <cell r="G251">
            <v>1</v>
          </cell>
          <cell r="H251">
            <v>1680</v>
          </cell>
          <cell r="I251">
            <v>73</v>
          </cell>
          <cell r="J251">
            <v>26</v>
          </cell>
          <cell r="K251">
            <v>47</v>
          </cell>
          <cell r="L251">
            <v>6</v>
          </cell>
          <cell r="M251">
            <v>20</v>
          </cell>
          <cell r="N251">
            <v>0.56999999999999995</v>
          </cell>
          <cell r="O251">
            <v>3.16</v>
          </cell>
          <cell r="P251">
            <v>8.4700000000000006</v>
          </cell>
          <cell r="Q251">
            <v>1583</v>
          </cell>
        </row>
        <row r="252">
          <cell r="A252">
            <v>1206505</v>
          </cell>
          <cell r="B252">
            <v>43843.714583333334</v>
          </cell>
          <cell r="C252" t="str">
            <v>EN355B</v>
          </cell>
          <cell r="D252" t="str">
            <v>Grados al C</v>
          </cell>
          <cell r="E252" t="str">
            <v>20"R</v>
          </cell>
          <cell r="F252">
            <v>58096</v>
          </cell>
          <cell r="G252">
            <v>1</v>
          </cell>
          <cell r="H252">
            <v>1685</v>
          </cell>
          <cell r="I252">
            <v>63</v>
          </cell>
          <cell r="J252">
            <v>28</v>
          </cell>
          <cell r="K252">
            <v>35</v>
          </cell>
          <cell r="L252">
            <v>6</v>
          </cell>
          <cell r="M252">
            <v>22</v>
          </cell>
          <cell r="N252">
            <v>0.49</v>
          </cell>
          <cell r="O252">
            <v>2.0099999999999998</v>
          </cell>
          <cell r="P252">
            <v>7.7</v>
          </cell>
          <cell r="Q252">
            <v>1592</v>
          </cell>
        </row>
        <row r="253">
          <cell r="A253">
            <v>1206506</v>
          </cell>
          <cell r="B253">
            <v>43843.999305555553</v>
          </cell>
          <cell r="C253" t="str">
            <v>EN355B</v>
          </cell>
          <cell r="D253" t="str">
            <v>Grados al C</v>
          </cell>
          <cell r="E253" t="str">
            <v>24"R</v>
          </cell>
          <cell r="F253">
            <v>56522</v>
          </cell>
          <cell r="G253">
            <v>1</v>
          </cell>
          <cell r="H253">
            <v>1693</v>
          </cell>
          <cell r="I253">
            <v>51</v>
          </cell>
          <cell r="J253">
            <v>29</v>
          </cell>
          <cell r="K253">
            <v>22</v>
          </cell>
          <cell r="L253">
            <v>7</v>
          </cell>
          <cell r="M253">
            <v>22</v>
          </cell>
          <cell r="N253">
            <v>0.47</v>
          </cell>
          <cell r="O253">
            <v>1.6</v>
          </cell>
          <cell r="P253">
            <v>2.21</v>
          </cell>
          <cell r="Q253">
            <v>1594</v>
          </cell>
        </row>
        <row r="254">
          <cell r="A254">
            <v>1206507</v>
          </cell>
          <cell r="B254">
            <v>43844.053472222222</v>
          </cell>
          <cell r="C254">
            <v>4140</v>
          </cell>
          <cell r="D254" t="str">
            <v>Grados CrMo</v>
          </cell>
          <cell r="E254" t="str">
            <v>31"R</v>
          </cell>
          <cell r="F254">
            <v>54507</v>
          </cell>
          <cell r="G254">
            <v>1</v>
          </cell>
          <cell r="H254">
            <v>1690</v>
          </cell>
          <cell r="I254">
            <v>61</v>
          </cell>
          <cell r="J254">
            <v>36</v>
          </cell>
          <cell r="K254">
            <v>25</v>
          </cell>
          <cell r="L254">
            <v>14</v>
          </cell>
          <cell r="M254">
            <v>22</v>
          </cell>
          <cell r="N254">
            <v>0.46</v>
          </cell>
          <cell r="O254">
            <v>3.41</v>
          </cell>
          <cell r="P254">
            <v>0</v>
          </cell>
          <cell r="Q254">
            <v>1571</v>
          </cell>
        </row>
        <row r="255">
          <cell r="A255">
            <v>1206508</v>
          </cell>
          <cell r="B255">
            <v>43844.100694444445</v>
          </cell>
          <cell r="C255">
            <v>4140</v>
          </cell>
          <cell r="D255" t="str">
            <v>Grados CrMo</v>
          </cell>
          <cell r="E255" t="str">
            <v>31"R</v>
          </cell>
          <cell r="F255">
            <v>54529</v>
          </cell>
          <cell r="G255">
            <v>1</v>
          </cell>
          <cell r="H255">
            <v>1686</v>
          </cell>
          <cell r="I255">
            <v>58</v>
          </cell>
          <cell r="J255">
            <v>28</v>
          </cell>
          <cell r="K255">
            <v>30</v>
          </cell>
          <cell r="L255">
            <v>7</v>
          </cell>
          <cell r="M255">
            <v>21</v>
          </cell>
          <cell r="N255">
            <v>0.46</v>
          </cell>
          <cell r="O255">
            <v>5.52</v>
          </cell>
          <cell r="P255">
            <v>0</v>
          </cell>
          <cell r="Q255">
            <v>1569</v>
          </cell>
        </row>
        <row r="256">
          <cell r="A256">
            <v>1206509</v>
          </cell>
          <cell r="B256">
            <v>43844.165972222225</v>
          </cell>
          <cell r="C256" t="str">
            <v>EN355B</v>
          </cell>
          <cell r="D256" t="str">
            <v>Grados al C</v>
          </cell>
          <cell r="E256" t="str">
            <v>24"R</v>
          </cell>
          <cell r="F256">
            <v>0</v>
          </cell>
          <cell r="G256">
            <v>1</v>
          </cell>
          <cell r="H256">
            <v>1704</v>
          </cell>
          <cell r="I256">
            <v>58</v>
          </cell>
          <cell r="J256">
            <v>28</v>
          </cell>
          <cell r="K256">
            <v>30</v>
          </cell>
          <cell r="L256">
            <v>6</v>
          </cell>
          <cell r="M256">
            <v>22</v>
          </cell>
          <cell r="N256">
            <v>0.49</v>
          </cell>
          <cell r="O256">
            <v>1.77</v>
          </cell>
          <cell r="P256">
            <v>5.16</v>
          </cell>
          <cell r="Q256">
            <v>1589</v>
          </cell>
        </row>
        <row r="257">
          <cell r="A257">
            <v>1206510</v>
          </cell>
          <cell r="B257">
            <v>43844.23333333333</v>
          </cell>
          <cell r="C257" t="str">
            <v>EN355B</v>
          </cell>
          <cell r="D257" t="str">
            <v>Grados al C</v>
          </cell>
          <cell r="E257" t="str">
            <v>31"R</v>
          </cell>
          <cell r="F257">
            <v>54400</v>
          </cell>
          <cell r="G257">
            <v>1</v>
          </cell>
          <cell r="H257">
            <v>1605</v>
          </cell>
          <cell r="I257">
            <v>51</v>
          </cell>
          <cell r="J257">
            <v>28</v>
          </cell>
          <cell r="K257">
            <v>23</v>
          </cell>
          <cell r="L257">
            <v>7</v>
          </cell>
          <cell r="M257">
            <v>21</v>
          </cell>
          <cell r="N257">
            <v>0.43</v>
          </cell>
          <cell r="O257">
            <v>1.1299999999999999</v>
          </cell>
          <cell r="P257">
            <v>2.66</v>
          </cell>
          <cell r="Q257">
            <v>1584</v>
          </cell>
        </row>
        <row r="258">
          <cell r="A258">
            <v>1206511</v>
          </cell>
          <cell r="B258">
            <v>43844.28402777778</v>
          </cell>
          <cell r="C258" t="str">
            <v>105M2</v>
          </cell>
          <cell r="D258" t="str">
            <v>Grados al C</v>
          </cell>
          <cell r="E258" t="str">
            <v>39"R</v>
          </cell>
          <cell r="F258">
            <v>52246</v>
          </cell>
          <cell r="G258">
            <v>1</v>
          </cell>
          <cell r="H258">
            <v>1660</v>
          </cell>
          <cell r="I258">
            <v>48</v>
          </cell>
          <cell r="J258">
            <v>22</v>
          </cell>
          <cell r="K258">
            <v>26</v>
          </cell>
          <cell r="L258">
            <v>7</v>
          </cell>
          <cell r="M258">
            <v>15</v>
          </cell>
          <cell r="N258">
            <v>0.63</v>
          </cell>
          <cell r="O258">
            <v>4.5999999999999996</v>
          </cell>
          <cell r="P258">
            <v>0</v>
          </cell>
          <cell r="Q258">
            <v>1589</v>
          </cell>
        </row>
        <row r="259">
          <cell r="A259">
            <v>1206512</v>
          </cell>
          <cell r="B259">
            <v>43844.339583333334</v>
          </cell>
          <cell r="C259" t="str">
            <v>105M2</v>
          </cell>
          <cell r="D259" t="str">
            <v>Grados al C</v>
          </cell>
          <cell r="E259" t="str">
            <v>39"R</v>
          </cell>
          <cell r="F259">
            <v>52094</v>
          </cell>
          <cell r="G259">
            <v>1</v>
          </cell>
          <cell r="H259">
            <v>1682</v>
          </cell>
          <cell r="I259">
            <v>54</v>
          </cell>
          <cell r="J259">
            <v>27</v>
          </cell>
          <cell r="K259">
            <v>27</v>
          </cell>
          <cell r="L259">
            <v>7</v>
          </cell>
          <cell r="M259">
            <v>20</v>
          </cell>
          <cell r="N259">
            <v>0.5</v>
          </cell>
          <cell r="O259">
            <v>3.15</v>
          </cell>
          <cell r="P259">
            <v>0</v>
          </cell>
          <cell r="Q259">
            <v>1584</v>
          </cell>
        </row>
        <row r="260">
          <cell r="A260">
            <v>1206513</v>
          </cell>
          <cell r="B260">
            <v>43844.397222222222</v>
          </cell>
          <cell r="C260">
            <v>1045</v>
          </cell>
          <cell r="D260" t="str">
            <v>Grados al C</v>
          </cell>
          <cell r="E260" t="str">
            <v>49"Q</v>
          </cell>
          <cell r="F260">
            <v>59340</v>
          </cell>
          <cell r="G260">
            <v>1</v>
          </cell>
          <cell r="H260">
            <v>1668</v>
          </cell>
          <cell r="I260">
            <v>62</v>
          </cell>
          <cell r="J260">
            <v>30</v>
          </cell>
          <cell r="K260">
            <v>32</v>
          </cell>
          <cell r="L260">
            <v>10</v>
          </cell>
          <cell r="M260">
            <v>20</v>
          </cell>
          <cell r="N260">
            <v>0.57999999999999996</v>
          </cell>
          <cell r="O260">
            <v>4.42</v>
          </cell>
          <cell r="P260">
            <v>0</v>
          </cell>
          <cell r="Q260">
            <v>1574</v>
          </cell>
        </row>
        <row r="261">
          <cell r="A261">
            <v>1206514</v>
          </cell>
          <cell r="B261">
            <v>43844.466666666667</v>
          </cell>
          <cell r="C261">
            <v>4130</v>
          </cell>
          <cell r="D261" t="str">
            <v>Grados CrMo</v>
          </cell>
          <cell r="E261" t="str">
            <v>49"Q</v>
          </cell>
          <cell r="F261">
            <v>59210</v>
          </cell>
          <cell r="G261">
            <v>1</v>
          </cell>
          <cell r="H261">
            <v>1679</v>
          </cell>
          <cell r="I261">
            <v>65</v>
          </cell>
          <cell r="J261">
            <v>31</v>
          </cell>
          <cell r="K261">
            <v>34</v>
          </cell>
          <cell r="L261">
            <v>11</v>
          </cell>
          <cell r="M261">
            <v>20</v>
          </cell>
          <cell r="N261">
            <v>0.45</v>
          </cell>
          <cell r="O261">
            <v>2.23</v>
          </cell>
          <cell r="P261">
            <v>0</v>
          </cell>
          <cell r="Q261">
            <v>1579</v>
          </cell>
        </row>
        <row r="262">
          <cell r="A262">
            <v>1206515</v>
          </cell>
          <cell r="B262">
            <v>43844.527777777781</v>
          </cell>
          <cell r="C262">
            <v>4130</v>
          </cell>
          <cell r="D262" t="str">
            <v>Grados CrMo</v>
          </cell>
          <cell r="E262" t="str">
            <v>52"P</v>
          </cell>
          <cell r="F262">
            <v>54245</v>
          </cell>
          <cell r="G262">
            <v>1</v>
          </cell>
          <cell r="H262">
            <v>1679</v>
          </cell>
          <cell r="I262">
            <v>54</v>
          </cell>
          <cell r="J262">
            <v>27</v>
          </cell>
          <cell r="K262">
            <v>27</v>
          </cell>
          <cell r="L262">
            <v>7</v>
          </cell>
          <cell r="M262">
            <v>20</v>
          </cell>
          <cell r="N262">
            <v>0.59</v>
          </cell>
          <cell r="O262">
            <v>7.46</v>
          </cell>
          <cell r="P262">
            <v>0</v>
          </cell>
          <cell r="Q262">
            <v>1577</v>
          </cell>
        </row>
        <row r="263">
          <cell r="A263">
            <v>1206516</v>
          </cell>
          <cell r="B263">
            <v>43844.584722222222</v>
          </cell>
          <cell r="C263" t="str">
            <v>410S FM</v>
          </cell>
          <cell r="D263" t="str">
            <v>Martensíticos</v>
          </cell>
          <cell r="E263" t="str">
            <v>24"Q</v>
          </cell>
          <cell r="F263">
            <v>49762</v>
          </cell>
          <cell r="G263">
            <v>1</v>
          </cell>
          <cell r="H263">
            <v>1656</v>
          </cell>
          <cell r="I263">
            <v>71</v>
          </cell>
          <cell r="J263">
            <v>30</v>
          </cell>
          <cell r="K263">
            <v>41</v>
          </cell>
          <cell r="L263">
            <v>7</v>
          </cell>
          <cell r="M263">
            <v>23</v>
          </cell>
          <cell r="N263">
            <v>0.62</v>
          </cell>
          <cell r="O263">
            <v>12.82</v>
          </cell>
          <cell r="P263">
            <v>0</v>
          </cell>
          <cell r="Q263">
            <v>1562</v>
          </cell>
        </row>
        <row r="264">
          <cell r="A264">
            <v>1206517</v>
          </cell>
          <cell r="B264">
            <v>43844.729861111111</v>
          </cell>
          <cell r="C264" t="str">
            <v>410S</v>
          </cell>
          <cell r="D264" t="str">
            <v>Martensíticos</v>
          </cell>
          <cell r="E264" t="str">
            <v>69"P</v>
          </cell>
          <cell r="F264">
            <v>49258</v>
          </cell>
          <cell r="G264">
            <v>1</v>
          </cell>
          <cell r="H264">
            <v>1638</v>
          </cell>
          <cell r="I264">
            <v>133</v>
          </cell>
          <cell r="J264">
            <v>53</v>
          </cell>
          <cell r="K264">
            <v>80</v>
          </cell>
          <cell r="L264">
            <v>42</v>
          </cell>
          <cell r="M264">
            <v>11</v>
          </cell>
          <cell r="N264">
            <v>0.63</v>
          </cell>
          <cell r="O264">
            <v>5.91</v>
          </cell>
          <cell r="P264">
            <v>0</v>
          </cell>
          <cell r="Q264">
            <v>1564</v>
          </cell>
        </row>
        <row r="265">
          <cell r="A265">
            <v>1206518</v>
          </cell>
          <cell r="B265">
            <v>43845.002083333333</v>
          </cell>
          <cell r="C265" t="str">
            <v>410S</v>
          </cell>
          <cell r="D265" t="str">
            <v>Martensíticos</v>
          </cell>
          <cell r="E265" t="str">
            <v>24"R</v>
          </cell>
          <cell r="F265">
            <v>48617</v>
          </cell>
          <cell r="G265">
            <v>1</v>
          </cell>
          <cell r="H265">
            <v>1626</v>
          </cell>
          <cell r="I265">
            <v>155</v>
          </cell>
          <cell r="J265">
            <v>79</v>
          </cell>
          <cell r="K265">
            <v>76</v>
          </cell>
          <cell r="L265">
            <v>66</v>
          </cell>
          <cell r="M265">
            <v>13</v>
          </cell>
          <cell r="N265">
            <v>0.52</v>
          </cell>
          <cell r="O265">
            <v>4.08</v>
          </cell>
          <cell r="P265">
            <v>0</v>
          </cell>
          <cell r="Q265">
            <v>1569</v>
          </cell>
        </row>
        <row r="266">
          <cell r="A266">
            <v>1206519</v>
          </cell>
          <cell r="B266">
            <v>43845.428472222222</v>
          </cell>
          <cell r="C266">
            <v>4130</v>
          </cell>
          <cell r="D266" t="str">
            <v>Grados CrMo</v>
          </cell>
          <cell r="E266" t="str">
            <v>69"P</v>
          </cell>
          <cell r="F266">
            <v>56616</v>
          </cell>
          <cell r="G266">
            <v>1</v>
          </cell>
          <cell r="H266">
            <v>1626</v>
          </cell>
          <cell r="I266">
            <v>62</v>
          </cell>
          <cell r="J266">
            <v>30</v>
          </cell>
          <cell r="K266">
            <v>32</v>
          </cell>
          <cell r="L266">
            <v>10</v>
          </cell>
          <cell r="M266">
            <v>20</v>
          </cell>
          <cell r="N266">
            <v>0.49</v>
          </cell>
          <cell r="O266">
            <v>3.48</v>
          </cell>
          <cell r="P266">
            <v>0</v>
          </cell>
          <cell r="Q266">
            <v>1577</v>
          </cell>
        </row>
        <row r="267">
          <cell r="A267">
            <v>1206520</v>
          </cell>
          <cell r="B267">
            <v>43845.490972222222</v>
          </cell>
          <cell r="C267" t="str">
            <v>A694/A350 FC</v>
          </cell>
          <cell r="D267" t="str">
            <v>Grados CrNiMo</v>
          </cell>
          <cell r="E267" t="str">
            <v>39"R</v>
          </cell>
          <cell r="F267">
            <v>52241</v>
          </cell>
          <cell r="G267">
            <v>1</v>
          </cell>
          <cell r="H267">
            <v>1683</v>
          </cell>
          <cell r="I267">
            <v>54</v>
          </cell>
          <cell r="J267">
            <v>25</v>
          </cell>
          <cell r="K267">
            <v>29</v>
          </cell>
          <cell r="L267">
            <v>7</v>
          </cell>
          <cell r="M267">
            <v>18</v>
          </cell>
          <cell r="N267">
            <v>0.45</v>
          </cell>
          <cell r="O267">
            <v>1.21</v>
          </cell>
          <cell r="P267">
            <v>4.6900000000000004</v>
          </cell>
          <cell r="Q267">
            <v>1586</v>
          </cell>
        </row>
        <row r="268">
          <cell r="A268">
            <v>1206521</v>
          </cell>
          <cell r="B268">
            <v>43845.54791666667</v>
          </cell>
          <cell r="C268" t="str">
            <v>A584B</v>
          </cell>
          <cell r="D268" t="str">
            <v>Grados CrMo</v>
          </cell>
          <cell r="E268" t="str">
            <v>31"R</v>
          </cell>
          <cell r="F268">
            <v>54599</v>
          </cell>
          <cell r="G268">
            <v>1</v>
          </cell>
          <cell r="H268">
            <v>1692</v>
          </cell>
          <cell r="I268">
            <v>57</v>
          </cell>
          <cell r="J268">
            <v>28</v>
          </cell>
          <cell r="K268">
            <v>29</v>
          </cell>
          <cell r="L268">
            <v>8</v>
          </cell>
          <cell r="M268">
            <v>20</v>
          </cell>
          <cell r="N268">
            <v>0.55000000000000004</v>
          </cell>
          <cell r="O268">
            <v>10.53</v>
          </cell>
          <cell r="P268">
            <v>0.04</v>
          </cell>
          <cell r="Q268">
            <v>1602</v>
          </cell>
        </row>
        <row r="269">
          <cell r="A269">
            <v>1206522</v>
          </cell>
          <cell r="B269">
            <v>43845.620138888888</v>
          </cell>
          <cell r="C269" t="str">
            <v>EN355B</v>
          </cell>
          <cell r="D269" t="str">
            <v>Grados al C</v>
          </cell>
          <cell r="E269" t="str">
            <v>24"R</v>
          </cell>
          <cell r="F269">
            <v>58436</v>
          </cell>
          <cell r="G269">
            <v>1</v>
          </cell>
          <cell r="H269">
            <v>1681</v>
          </cell>
          <cell r="I269">
            <v>59</v>
          </cell>
          <cell r="J269">
            <v>25</v>
          </cell>
          <cell r="K269">
            <v>34</v>
          </cell>
          <cell r="L269">
            <v>6</v>
          </cell>
          <cell r="M269">
            <v>19</v>
          </cell>
          <cell r="N269">
            <v>0.47</v>
          </cell>
          <cell r="O269">
            <v>1.75</v>
          </cell>
          <cell r="P269">
            <v>5.17</v>
          </cell>
          <cell r="Q269">
            <v>1585</v>
          </cell>
        </row>
        <row r="270">
          <cell r="A270">
            <v>1206523</v>
          </cell>
          <cell r="B270">
            <v>43845.688888888886</v>
          </cell>
          <cell r="C270" t="str">
            <v>LF2</v>
          </cell>
          <cell r="D270" t="str">
            <v>Grados CrNiMo</v>
          </cell>
          <cell r="E270" t="str">
            <v>16"R</v>
          </cell>
          <cell r="F270">
            <v>57229</v>
          </cell>
          <cell r="G270">
            <v>1</v>
          </cell>
          <cell r="H270">
            <v>1683</v>
          </cell>
          <cell r="I270">
            <v>58</v>
          </cell>
          <cell r="J270">
            <v>25</v>
          </cell>
          <cell r="K270">
            <v>33</v>
          </cell>
          <cell r="L270">
            <v>7</v>
          </cell>
          <cell r="M270">
            <v>18</v>
          </cell>
          <cell r="N270">
            <v>0.43</v>
          </cell>
          <cell r="O270">
            <v>1.1399999999999999</v>
          </cell>
          <cell r="P270">
            <v>4.51</v>
          </cell>
          <cell r="Q270">
            <v>1592</v>
          </cell>
        </row>
        <row r="271">
          <cell r="A271">
            <v>1206524</v>
          </cell>
          <cell r="B271">
            <v>43845.756944444445</v>
          </cell>
          <cell r="C271" t="str">
            <v>4150 P&amp;H</v>
          </cell>
          <cell r="D271" t="str">
            <v>Grados CrMo</v>
          </cell>
          <cell r="E271" t="str">
            <v>31"R</v>
          </cell>
          <cell r="F271">
            <v>49862</v>
          </cell>
          <cell r="G271">
            <v>1</v>
          </cell>
          <cell r="H271">
            <v>1664</v>
          </cell>
          <cell r="I271">
            <v>58</v>
          </cell>
          <cell r="J271">
            <v>30</v>
          </cell>
          <cell r="K271">
            <v>28</v>
          </cell>
          <cell r="L271">
            <v>7</v>
          </cell>
          <cell r="M271">
            <v>23</v>
          </cell>
          <cell r="N271">
            <v>0.41</v>
          </cell>
          <cell r="O271">
            <v>2.21</v>
          </cell>
          <cell r="P271">
            <v>3.14</v>
          </cell>
          <cell r="Q271">
            <v>1565</v>
          </cell>
        </row>
        <row r="272">
          <cell r="A272">
            <v>1206525</v>
          </cell>
          <cell r="B272">
            <v>43845.989583333336</v>
          </cell>
          <cell r="C272" t="str">
            <v>F22 SFC1-2</v>
          </cell>
          <cell r="D272" t="str">
            <v>Grados CrMo</v>
          </cell>
          <cell r="E272" t="str">
            <v>16"R</v>
          </cell>
          <cell r="F272">
            <v>57306</v>
          </cell>
          <cell r="G272">
            <v>1</v>
          </cell>
          <cell r="H272">
            <v>1651</v>
          </cell>
          <cell r="I272">
            <v>53</v>
          </cell>
          <cell r="J272">
            <v>27</v>
          </cell>
          <cell r="K272">
            <v>26</v>
          </cell>
          <cell r="L272">
            <v>7</v>
          </cell>
          <cell r="M272">
            <v>20</v>
          </cell>
          <cell r="N272">
            <v>0.42</v>
          </cell>
          <cell r="O272">
            <v>2.04</v>
          </cell>
          <cell r="P272">
            <v>0</v>
          </cell>
          <cell r="Q272">
            <v>1591</v>
          </cell>
        </row>
        <row r="273">
          <cell r="A273">
            <v>1206526</v>
          </cell>
          <cell r="B273">
            <v>43846.040972222225</v>
          </cell>
          <cell r="C273" t="str">
            <v>F22 SFC1-2</v>
          </cell>
          <cell r="D273" t="str">
            <v>Grados CrMo</v>
          </cell>
          <cell r="E273" t="str">
            <v>20"R</v>
          </cell>
          <cell r="F273">
            <v>57493</v>
          </cell>
          <cell r="G273">
            <v>1</v>
          </cell>
          <cell r="H273">
            <v>1707</v>
          </cell>
          <cell r="I273">
            <v>58</v>
          </cell>
          <cell r="J273">
            <v>27</v>
          </cell>
          <cell r="K273">
            <v>31</v>
          </cell>
          <cell r="L273">
            <v>8</v>
          </cell>
          <cell r="M273">
            <v>19</v>
          </cell>
          <cell r="N273">
            <v>0.43</v>
          </cell>
          <cell r="O273">
            <v>5.47</v>
          </cell>
          <cell r="P273">
            <v>0</v>
          </cell>
          <cell r="Q273">
            <v>1592</v>
          </cell>
        </row>
        <row r="274">
          <cell r="A274">
            <v>1206527</v>
          </cell>
          <cell r="B274">
            <v>43846.088888888888</v>
          </cell>
          <cell r="C274" t="str">
            <v>EN355B</v>
          </cell>
          <cell r="D274" t="str">
            <v>Grados al C</v>
          </cell>
          <cell r="E274" t="str">
            <v>31"R</v>
          </cell>
          <cell r="F274">
            <v>54367</v>
          </cell>
          <cell r="G274">
            <v>1</v>
          </cell>
          <cell r="H274">
            <v>1703</v>
          </cell>
          <cell r="I274">
            <v>61</v>
          </cell>
          <cell r="J274">
            <v>29</v>
          </cell>
          <cell r="K274">
            <v>32</v>
          </cell>
          <cell r="L274">
            <v>7</v>
          </cell>
          <cell r="M274">
            <v>22</v>
          </cell>
          <cell r="N274">
            <v>0.47</v>
          </cell>
          <cell r="O274">
            <v>2.56</v>
          </cell>
          <cell r="P274">
            <v>5.69</v>
          </cell>
          <cell r="Q274">
            <v>1585</v>
          </cell>
        </row>
        <row r="275">
          <cell r="A275">
            <v>1206528</v>
          </cell>
          <cell r="B275">
            <v>43846.152777777781</v>
          </cell>
          <cell r="C275" t="str">
            <v>EN355B</v>
          </cell>
          <cell r="D275" t="str">
            <v>Grados al C</v>
          </cell>
          <cell r="E275" t="str">
            <v>24"R</v>
          </cell>
          <cell r="F275">
            <v>56213</v>
          </cell>
          <cell r="G275">
            <v>1</v>
          </cell>
          <cell r="H275">
            <v>1679</v>
          </cell>
          <cell r="I275">
            <v>50</v>
          </cell>
          <cell r="J275">
            <v>27</v>
          </cell>
          <cell r="K275">
            <v>23</v>
          </cell>
          <cell r="L275">
            <v>7</v>
          </cell>
          <cell r="M275">
            <v>20</v>
          </cell>
          <cell r="N275">
            <v>0.38</v>
          </cell>
          <cell r="O275">
            <v>0.32</v>
          </cell>
          <cell r="P275">
            <v>1.21</v>
          </cell>
          <cell r="Q275">
            <v>1592</v>
          </cell>
        </row>
        <row r="276">
          <cell r="A276">
            <v>1206529</v>
          </cell>
          <cell r="B276">
            <v>43846.206944444442</v>
          </cell>
          <cell r="C276" t="str">
            <v>EN355B</v>
          </cell>
          <cell r="D276" t="str">
            <v>Grados al C</v>
          </cell>
          <cell r="E276" t="str">
            <v>24"R</v>
          </cell>
          <cell r="F276">
            <v>56217</v>
          </cell>
          <cell r="G276">
            <v>1</v>
          </cell>
          <cell r="H276">
            <v>1619</v>
          </cell>
          <cell r="I276">
            <v>58</v>
          </cell>
          <cell r="J276">
            <v>27</v>
          </cell>
          <cell r="K276">
            <v>31</v>
          </cell>
          <cell r="L276">
            <v>7</v>
          </cell>
          <cell r="M276">
            <v>20</v>
          </cell>
          <cell r="N276">
            <v>0.49</v>
          </cell>
          <cell r="O276">
            <v>2.36</v>
          </cell>
          <cell r="P276">
            <v>4.71</v>
          </cell>
          <cell r="Q276">
            <v>1594</v>
          </cell>
        </row>
        <row r="277">
          <cell r="A277">
            <v>1206530</v>
          </cell>
          <cell r="B277">
            <v>43846.261111111111</v>
          </cell>
          <cell r="C277" t="str">
            <v>EN355B</v>
          </cell>
          <cell r="D277" t="str">
            <v>Grados al C</v>
          </cell>
          <cell r="E277" t="str">
            <v>31"R</v>
          </cell>
          <cell r="F277">
            <v>54267</v>
          </cell>
          <cell r="G277">
            <v>1</v>
          </cell>
          <cell r="H277">
            <v>1677</v>
          </cell>
          <cell r="I277">
            <v>57</v>
          </cell>
          <cell r="J277">
            <v>29</v>
          </cell>
          <cell r="K277">
            <v>28</v>
          </cell>
          <cell r="L277">
            <v>7</v>
          </cell>
          <cell r="M277">
            <v>22</v>
          </cell>
          <cell r="N277">
            <v>0.49</v>
          </cell>
          <cell r="O277">
            <v>1.84</v>
          </cell>
          <cell r="P277">
            <v>3.94</v>
          </cell>
          <cell r="Q277">
            <v>1577</v>
          </cell>
        </row>
        <row r="278">
          <cell r="A278">
            <v>1206531</v>
          </cell>
          <cell r="B278">
            <v>43846.324305555558</v>
          </cell>
          <cell r="C278" t="str">
            <v>EN355B</v>
          </cell>
          <cell r="D278" t="str">
            <v>Grados al C</v>
          </cell>
          <cell r="E278" t="str">
            <v>31"R</v>
          </cell>
          <cell r="F278">
            <v>54016</v>
          </cell>
          <cell r="G278">
            <v>1</v>
          </cell>
          <cell r="H278">
            <v>1672</v>
          </cell>
          <cell r="I278">
            <v>52</v>
          </cell>
          <cell r="J278">
            <v>26</v>
          </cell>
          <cell r="K278">
            <v>26</v>
          </cell>
          <cell r="L278">
            <v>6</v>
          </cell>
          <cell r="M278">
            <v>20</v>
          </cell>
          <cell r="N278">
            <v>0.5</v>
          </cell>
          <cell r="O278">
            <v>4.01</v>
          </cell>
          <cell r="P278">
            <v>7.44</v>
          </cell>
          <cell r="Q278">
            <v>1580</v>
          </cell>
        </row>
        <row r="279">
          <cell r="A279">
            <v>1206532</v>
          </cell>
          <cell r="B279">
            <v>43846.381249999999</v>
          </cell>
          <cell r="C279" t="str">
            <v>EN355B</v>
          </cell>
          <cell r="D279" t="str">
            <v>Grados al C</v>
          </cell>
          <cell r="E279" t="str">
            <v>39"R</v>
          </cell>
          <cell r="F279">
            <v>51512</v>
          </cell>
          <cell r="G279">
            <v>1</v>
          </cell>
          <cell r="H279">
            <v>1675</v>
          </cell>
          <cell r="I279">
            <v>50</v>
          </cell>
          <cell r="J279">
            <v>26</v>
          </cell>
          <cell r="K279">
            <v>24</v>
          </cell>
          <cell r="L279">
            <v>7</v>
          </cell>
          <cell r="M279">
            <v>19</v>
          </cell>
          <cell r="N279">
            <v>0.45</v>
          </cell>
          <cell r="O279">
            <v>2.16</v>
          </cell>
          <cell r="P279">
            <v>1.8</v>
          </cell>
          <cell r="Q279">
            <v>1580</v>
          </cell>
        </row>
        <row r="280">
          <cell r="A280">
            <v>1206533</v>
          </cell>
          <cell r="B280">
            <v>43846.442361111112</v>
          </cell>
          <cell r="C280" t="str">
            <v>105M2</v>
          </cell>
          <cell r="D280" t="str">
            <v>Grados al C</v>
          </cell>
          <cell r="E280" t="str">
            <v>39"R</v>
          </cell>
          <cell r="F280">
            <v>51114</v>
          </cell>
          <cell r="G280">
            <v>1</v>
          </cell>
          <cell r="H280">
            <v>1678</v>
          </cell>
          <cell r="I280">
            <v>51</v>
          </cell>
          <cell r="J280">
            <v>26</v>
          </cell>
          <cell r="K280">
            <v>25</v>
          </cell>
          <cell r="L280">
            <v>6</v>
          </cell>
          <cell r="M280">
            <v>20</v>
          </cell>
          <cell r="N280">
            <v>0.53</v>
          </cell>
          <cell r="O280">
            <v>9.14</v>
          </cell>
          <cell r="P280">
            <v>0.01</v>
          </cell>
          <cell r="Q280">
            <v>1592</v>
          </cell>
        </row>
        <row r="281">
          <cell r="A281">
            <v>1206534</v>
          </cell>
          <cell r="B281">
            <v>43846.518055555556</v>
          </cell>
          <cell r="C281" t="str">
            <v>EN355B</v>
          </cell>
          <cell r="D281" t="str">
            <v>Grados al C</v>
          </cell>
          <cell r="E281" t="str">
            <v>24"R</v>
          </cell>
          <cell r="F281">
            <v>55998</v>
          </cell>
          <cell r="G281">
            <v>1</v>
          </cell>
          <cell r="H281">
            <v>1668</v>
          </cell>
          <cell r="I281">
            <v>44</v>
          </cell>
          <cell r="J281">
            <v>23</v>
          </cell>
          <cell r="K281">
            <v>21</v>
          </cell>
          <cell r="L281">
            <v>7</v>
          </cell>
          <cell r="M281">
            <v>16</v>
          </cell>
          <cell r="N281">
            <v>0.56000000000000005</v>
          </cell>
          <cell r="O281">
            <v>1.64</v>
          </cell>
          <cell r="P281">
            <v>3.18</v>
          </cell>
          <cell r="Q281">
            <v>1585</v>
          </cell>
        </row>
        <row r="282">
          <cell r="A282">
            <v>1206535</v>
          </cell>
          <cell r="B282">
            <v>43846.581250000003</v>
          </cell>
          <cell r="C282" t="str">
            <v>A105</v>
          </cell>
          <cell r="D282" t="str">
            <v>Grados al C</v>
          </cell>
          <cell r="E282" t="str">
            <v>24"R</v>
          </cell>
          <cell r="F282">
            <v>56625</v>
          </cell>
          <cell r="G282">
            <v>1</v>
          </cell>
          <cell r="H282">
            <v>1668</v>
          </cell>
          <cell r="I282">
            <v>57</v>
          </cell>
          <cell r="J282">
            <v>29</v>
          </cell>
          <cell r="K282">
            <v>28</v>
          </cell>
          <cell r="L282">
            <v>7</v>
          </cell>
          <cell r="M282">
            <v>22</v>
          </cell>
          <cell r="N282">
            <v>0.53</v>
          </cell>
          <cell r="O282">
            <v>4.78</v>
          </cell>
          <cell r="P282">
            <v>0.26</v>
          </cell>
          <cell r="Q282">
            <v>1589</v>
          </cell>
        </row>
        <row r="283">
          <cell r="A283">
            <v>1206536</v>
          </cell>
          <cell r="B283">
            <v>43846.663194444445</v>
          </cell>
          <cell r="C283" t="str">
            <v>LF2</v>
          </cell>
          <cell r="D283" t="str">
            <v>Grados CrNiMo</v>
          </cell>
          <cell r="E283" t="str">
            <v>24"R</v>
          </cell>
          <cell r="F283">
            <v>56736</v>
          </cell>
          <cell r="G283">
            <v>1</v>
          </cell>
          <cell r="H283">
            <v>1676</v>
          </cell>
          <cell r="I283">
            <v>61</v>
          </cell>
          <cell r="J283">
            <v>23</v>
          </cell>
          <cell r="K283">
            <v>38</v>
          </cell>
          <cell r="L283">
            <v>8</v>
          </cell>
          <cell r="M283">
            <v>15</v>
          </cell>
          <cell r="N283">
            <v>0.76</v>
          </cell>
          <cell r="O283">
            <v>3.23</v>
          </cell>
          <cell r="P283">
            <v>11.63</v>
          </cell>
          <cell r="Q283">
            <v>1585</v>
          </cell>
        </row>
        <row r="284">
          <cell r="A284">
            <v>1206537</v>
          </cell>
          <cell r="B284">
            <v>43846.765972222223</v>
          </cell>
          <cell r="C284" t="str">
            <v>17-4 PH SQA</v>
          </cell>
          <cell r="D284" t="str">
            <v>Duplex Stainless Steels</v>
          </cell>
          <cell r="E284" t="str">
            <v>63"P</v>
          </cell>
          <cell r="F284">
            <v>52231</v>
          </cell>
          <cell r="G284">
            <v>1</v>
          </cell>
          <cell r="H284">
            <v>1633</v>
          </cell>
          <cell r="I284">
            <v>213</v>
          </cell>
          <cell r="J284">
            <v>81</v>
          </cell>
          <cell r="K284">
            <v>132</v>
          </cell>
          <cell r="L284">
            <v>59</v>
          </cell>
          <cell r="M284">
            <v>22</v>
          </cell>
          <cell r="N284">
            <v>0.55000000000000004</v>
          </cell>
          <cell r="O284">
            <v>11.35</v>
          </cell>
          <cell r="P284">
            <v>14.38</v>
          </cell>
          <cell r="Q284">
            <v>1546</v>
          </cell>
        </row>
        <row r="285">
          <cell r="A285">
            <v>1206538</v>
          </cell>
          <cell r="B285">
            <v>43847.012499999997</v>
          </cell>
          <cell r="C285">
            <v>4340</v>
          </cell>
          <cell r="D285" t="str">
            <v>Grados CrNiMo</v>
          </cell>
          <cell r="E285" t="str">
            <v>20"R</v>
          </cell>
          <cell r="F285">
            <v>56951</v>
          </cell>
          <cell r="G285">
            <v>2</v>
          </cell>
          <cell r="H285">
            <v>1662</v>
          </cell>
          <cell r="I285">
            <v>166</v>
          </cell>
          <cell r="J285">
            <v>67</v>
          </cell>
          <cell r="K285">
            <v>99</v>
          </cell>
          <cell r="L285">
            <v>17</v>
          </cell>
          <cell r="M285">
            <v>50</v>
          </cell>
          <cell r="N285">
            <v>0.45</v>
          </cell>
          <cell r="O285">
            <v>11.14</v>
          </cell>
          <cell r="P285">
            <v>0</v>
          </cell>
          <cell r="Q285">
            <v>1572</v>
          </cell>
        </row>
        <row r="286">
          <cell r="A286">
            <v>1206539</v>
          </cell>
          <cell r="B286">
            <v>43847.078472222223</v>
          </cell>
          <cell r="C286" t="str">
            <v>4330V</v>
          </cell>
          <cell r="D286" t="str">
            <v>Grados CrNiMo</v>
          </cell>
          <cell r="E286" t="str">
            <v>69"P</v>
          </cell>
          <cell r="F286">
            <v>50548</v>
          </cell>
          <cell r="G286">
            <v>1</v>
          </cell>
          <cell r="H286">
            <v>1588</v>
          </cell>
          <cell r="I286">
            <v>67</v>
          </cell>
          <cell r="J286">
            <v>27</v>
          </cell>
          <cell r="K286">
            <v>40</v>
          </cell>
          <cell r="L286">
            <v>7</v>
          </cell>
          <cell r="M286">
            <v>20</v>
          </cell>
          <cell r="N286">
            <v>0.49</v>
          </cell>
          <cell r="O286">
            <v>3.5</v>
          </cell>
          <cell r="P286">
            <v>0</v>
          </cell>
          <cell r="Q286">
            <v>1581</v>
          </cell>
        </row>
        <row r="287">
          <cell r="A287">
            <v>1206540</v>
          </cell>
          <cell r="B287">
            <v>43847.344444444447</v>
          </cell>
          <cell r="C287" t="str">
            <v>4330 MODIFIED PS</v>
          </cell>
          <cell r="D287" t="str">
            <v>Grados CrNiMo</v>
          </cell>
          <cell r="E287" t="str">
            <v>69"P</v>
          </cell>
          <cell r="F287">
            <v>55789</v>
          </cell>
          <cell r="G287">
            <v>1</v>
          </cell>
          <cell r="H287">
            <v>1663</v>
          </cell>
          <cell r="I287">
            <v>62</v>
          </cell>
          <cell r="J287">
            <v>27</v>
          </cell>
          <cell r="K287">
            <v>35</v>
          </cell>
          <cell r="L287">
            <v>7</v>
          </cell>
          <cell r="M287">
            <v>20</v>
          </cell>
          <cell r="N287">
            <v>0.68</v>
          </cell>
          <cell r="O287">
            <v>19.2</v>
          </cell>
          <cell r="P287">
            <v>0</v>
          </cell>
          <cell r="Q287">
            <v>1574</v>
          </cell>
        </row>
        <row r="288">
          <cell r="A288">
            <v>1206541</v>
          </cell>
          <cell r="B288">
            <v>43847.537499999999</v>
          </cell>
          <cell r="C288" t="str">
            <v>4330 MODIFIED PS</v>
          </cell>
          <cell r="D288" t="str">
            <v>Grados CrNiMo</v>
          </cell>
          <cell r="E288" t="str">
            <v>69"P</v>
          </cell>
          <cell r="F288">
            <v>54911</v>
          </cell>
          <cell r="G288">
            <v>1</v>
          </cell>
          <cell r="H288">
            <v>1663</v>
          </cell>
          <cell r="I288">
            <v>57</v>
          </cell>
          <cell r="J288">
            <v>30</v>
          </cell>
          <cell r="K288">
            <v>27</v>
          </cell>
          <cell r="L288">
            <v>7</v>
          </cell>
          <cell r="M288">
            <v>23</v>
          </cell>
          <cell r="N288">
            <v>0.5</v>
          </cell>
          <cell r="O288">
            <v>2.56</v>
          </cell>
          <cell r="P288">
            <v>0</v>
          </cell>
          <cell r="Q288">
            <v>1571</v>
          </cell>
        </row>
        <row r="289">
          <cell r="A289">
            <v>1206542</v>
          </cell>
          <cell r="B289">
            <v>43847.60833333333</v>
          </cell>
          <cell r="C289">
            <v>4140</v>
          </cell>
          <cell r="D289" t="str">
            <v>Grados CrMo</v>
          </cell>
          <cell r="E289" t="str">
            <v>49"Q</v>
          </cell>
          <cell r="F289">
            <v>59170.01</v>
          </cell>
          <cell r="G289">
            <v>1</v>
          </cell>
          <cell r="H289">
            <v>1644</v>
          </cell>
          <cell r="I289">
            <v>62</v>
          </cell>
          <cell r="J289">
            <v>22</v>
          </cell>
          <cell r="K289">
            <v>40</v>
          </cell>
          <cell r="L289">
            <v>7</v>
          </cell>
          <cell r="M289">
            <v>15</v>
          </cell>
          <cell r="N289">
            <v>0.52</v>
          </cell>
          <cell r="O289">
            <v>4.9400000000000004</v>
          </cell>
          <cell r="P289">
            <v>0</v>
          </cell>
          <cell r="Q289">
            <v>1572</v>
          </cell>
        </row>
        <row r="290">
          <cell r="A290">
            <v>1206543</v>
          </cell>
          <cell r="B290">
            <v>43847.684027777781</v>
          </cell>
          <cell r="C290" t="str">
            <v>EN355B</v>
          </cell>
          <cell r="D290" t="str">
            <v>Grados al C</v>
          </cell>
          <cell r="E290" t="str">
            <v>31"R</v>
          </cell>
          <cell r="F290">
            <v>53441.99</v>
          </cell>
          <cell r="G290">
            <v>1</v>
          </cell>
          <cell r="H290">
            <v>1678</v>
          </cell>
          <cell r="I290">
            <v>61</v>
          </cell>
          <cell r="J290">
            <v>30</v>
          </cell>
          <cell r="K290">
            <v>31</v>
          </cell>
          <cell r="L290">
            <v>7</v>
          </cell>
          <cell r="M290">
            <v>23</v>
          </cell>
          <cell r="N290">
            <v>0.53</v>
          </cell>
          <cell r="O290">
            <v>2.69</v>
          </cell>
          <cell r="P290">
            <v>6.09</v>
          </cell>
          <cell r="Q290">
            <v>1581</v>
          </cell>
        </row>
        <row r="291">
          <cell r="A291">
            <v>1206544</v>
          </cell>
          <cell r="B291">
            <v>43847.749305555553</v>
          </cell>
          <cell r="C291" t="str">
            <v>A105</v>
          </cell>
          <cell r="D291" t="str">
            <v>Grados al C</v>
          </cell>
          <cell r="E291" t="str">
            <v>16"R</v>
          </cell>
          <cell r="F291">
            <v>54849</v>
          </cell>
          <cell r="G291">
            <v>1</v>
          </cell>
          <cell r="H291">
            <v>1687</v>
          </cell>
          <cell r="I291">
            <v>52</v>
          </cell>
          <cell r="J291">
            <v>24</v>
          </cell>
          <cell r="K291">
            <v>28</v>
          </cell>
          <cell r="L291">
            <v>7</v>
          </cell>
          <cell r="M291">
            <v>17</v>
          </cell>
          <cell r="N291">
            <v>0.56000000000000005</v>
          </cell>
          <cell r="O291">
            <v>1.9</v>
          </cell>
          <cell r="P291">
            <v>0.01</v>
          </cell>
          <cell r="Q291">
            <v>1601</v>
          </cell>
        </row>
        <row r="292">
          <cell r="A292">
            <v>1206545</v>
          </cell>
          <cell r="B292">
            <v>43850.14166666667</v>
          </cell>
          <cell r="C292" t="str">
            <v>A105</v>
          </cell>
          <cell r="D292" t="str">
            <v>Grados al C</v>
          </cell>
          <cell r="E292" t="str">
            <v>16"R</v>
          </cell>
          <cell r="F292">
            <v>54487</v>
          </cell>
          <cell r="G292">
            <v>1</v>
          </cell>
          <cell r="H292">
            <v>1696</v>
          </cell>
          <cell r="I292">
            <v>65</v>
          </cell>
          <cell r="J292">
            <v>26</v>
          </cell>
          <cell r="K292">
            <v>39</v>
          </cell>
          <cell r="L292">
            <v>11</v>
          </cell>
          <cell r="M292">
            <v>15</v>
          </cell>
          <cell r="N292">
            <v>0.69</v>
          </cell>
          <cell r="O292">
            <v>2.62</v>
          </cell>
          <cell r="P292">
            <v>0</v>
          </cell>
          <cell r="Q292">
            <v>1587</v>
          </cell>
        </row>
        <row r="293">
          <cell r="A293">
            <v>1206546</v>
          </cell>
          <cell r="B293">
            <v>43850.200694444444</v>
          </cell>
          <cell r="C293" t="str">
            <v>1E0621</v>
          </cell>
          <cell r="D293" t="str">
            <v>Grados al C</v>
          </cell>
          <cell r="E293" t="str">
            <v>16"R</v>
          </cell>
          <cell r="F293">
            <v>53595</v>
          </cell>
          <cell r="G293">
            <v>1</v>
          </cell>
          <cell r="H293">
            <v>1713</v>
          </cell>
          <cell r="I293">
            <v>62</v>
          </cell>
          <cell r="J293">
            <v>27</v>
          </cell>
          <cell r="K293">
            <v>35</v>
          </cell>
          <cell r="L293">
            <v>7</v>
          </cell>
          <cell r="M293">
            <v>20</v>
          </cell>
          <cell r="N293">
            <v>0.73</v>
          </cell>
          <cell r="O293">
            <v>16.29</v>
          </cell>
          <cell r="P293">
            <v>0</v>
          </cell>
          <cell r="Q293">
            <v>1599</v>
          </cell>
        </row>
        <row r="294">
          <cell r="A294">
            <v>1206547</v>
          </cell>
          <cell r="B294">
            <v>43850.252083333333</v>
          </cell>
          <cell r="C294" t="str">
            <v>F22 SFC1-2</v>
          </cell>
          <cell r="D294" t="str">
            <v>Grados CrMo</v>
          </cell>
          <cell r="E294" t="str">
            <v>69"P</v>
          </cell>
          <cell r="F294">
            <v>55161</v>
          </cell>
          <cell r="G294">
            <v>1</v>
          </cell>
          <cell r="H294">
            <v>1701</v>
          </cell>
          <cell r="I294">
            <v>59</v>
          </cell>
          <cell r="J294">
            <v>32</v>
          </cell>
          <cell r="K294">
            <v>27</v>
          </cell>
          <cell r="L294">
            <v>7</v>
          </cell>
          <cell r="M294">
            <v>25</v>
          </cell>
          <cell r="N294">
            <v>0.46</v>
          </cell>
          <cell r="O294">
            <v>4.5999999999999996</v>
          </cell>
          <cell r="P294">
            <v>0</v>
          </cell>
          <cell r="Q294">
            <v>1600</v>
          </cell>
        </row>
        <row r="295">
          <cell r="A295">
            <v>1206548</v>
          </cell>
          <cell r="B295">
            <v>43850.303472222222</v>
          </cell>
          <cell r="C295" t="str">
            <v>F22 SFC1-2</v>
          </cell>
          <cell r="D295" t="str">
            <v>Grados CrMo</v>
          </cell>
          <cell r="E295" t="str">
            <v>13"R</v>
          </cell>
          <cell r="F295">
            <v>53036.01</v>
          </cell>
          <cell r="G295">
            <v>1</v>
          </cell>
          <cell r="H295">
            <v>1592</v>
          </cell>
          <cell r="I295">
            <v>58</v>
          </cell>
          <cell r="J295">
            <v>33</v>
          </cell>
          <cell r="K295">
            <v>25</v>
          </cell>
          <cell r="L295">
            <v>7</v>
          </cell>
          <cell r="M295">
            <v>26</v>
          </cell>
          <cell r="N295">
            <v>0.56000000000000005</v>
          </cell>
          <cell r="O295">
            <v>4.88</v>
          </cell>
          <cell r="P295">
            <v>0</v>
          </cell>
          <cell r="Q295">
            <v>1595</v>
          </cell>
        </row>
        <row r="296">
          <cell r="A296">
            <v>1206549</v>
          </cell>
          <cell r="B296">
            <v>43850.40625</v>
          </cell>
          <cell r="C296">
            <v>4340</v>
          </cell>
          <cell r="D296" t="str">
            <v>Grados CrNiMo</v>
          </cell>
          <cell r="E296" t="str">
            <v>13"R</v>
          </cell>
          <cell r="F296">
            <v>55545</v>
          </cell>
          <cell r="G296">
            <v>1</v>
          </cell>
          <cell r="H296">
            <v>1656</v>
          </cell>
          <cell r="I296">
            <v>52</v>
          </cell>
          <cell r="J296">
            <v>25</v>
          </cell>
          <cell r="K296">
            <v>27</v>
          </cell>
          <cell r="L296">
            <v>7</v>
          </cell>
          <cell r="M296">
            <v>18</v>
          </cell>
          <cell r="N296">
            <v>0.53</v>
          </cell>
          <cell r="O296">
            <v>1.56</v>
          </cell>
          <cell r="P296">
            <v>0</v>
          </cell>
          <cell r="Q296">
            <v>1571</v>
          </cell>
        </row>
        <row r="297">
          <cell r="A297">
            <v>1206550</v>
          </cell>
          <cell r="B297">
            <v>43850.474999999999</v>
          </cell>
          <cell r="C297" t="str">
            <v>4330 MODIFIED PS</v>
          </cell>
          <cell r="D297" t="str">
            <v>Grados CrNiMo</v>
          </cell>
          <cell r="E297" t="str">
            <v>69"P</v>
          </cell>
          <cell r="F297">
            <v>54111</v>
          </cell>
          <cell r="G297">
            <v>1</v>
          </cell>
          <cell r="H297">
            <v>1670</v>
          </cell>
          <cell r="I297">
            <v>56</v>
          </cell>
          <cell r="J297">
            <v>27</v>
          </cell>
          <cell r="K297">
            <v>29</v>
          </cell>
          <cell r="L297">
            <v>6</v>
          </cell>
          <cell r="M297">
            <v>21</v>
          </cell>
          <cell r="N297">
            <v>0.59</v>
          </cell>
          <cell r="O297">
            <v>4.2300000000000004</v>
          </cell>
          <cell r="P297">
            <v>0</v>
          </cell>
          <cell r="Q297">
            <v>1567</v>
          </cell>
        </row>
        <row r="298">
          <cell r="A298">
            <v>1206551</v>
          </cell>
          <cell r="B298">
            <v>43850.537499999999</v>
          </cell>
          <cell r="C298" t="str">
            <v>4330 MODIFIED PS</v>
          </cell>
          <cell r="D298" t="str">
            <v>Grados CrNiMo</v>
          </cell>
          <cell r="E298" t="str">
            <v>69"P</v>
          </cell>
          <cell r="F298">
            <v>54107</v>
          </cell>
          <cell r="G298">
            <v>1</v>
          </cell>
          <cell r="H298">
            <v>1669</v>
          </cell>
          <cell r="I298">
            <v>69</v>
          </cell>
          <cell r="J298">
            <v>30</v>
          </cell>
          <cell r="K298">
            <v>39</v>
          </cell>
          <cell r="L298">
            <v>6</v>
          </cell>
          <cell r="M298">
            <v>24</v>
          </cell>
          <cell r="N298">
            <v>0.57999999999999996</v>
          </cell>
          <cell r="O298">
            <v>5.78</v>
          </cell>
          <cell r="P298">
            <v>0</v>
          </cell>
          <cell r="Q298">
            <v>1568</v>
          </cell>
        </row>
        <row r="299">
          <cell r="A299">
            <v>1206552</v>
          </cell>
          <cell r="B299">
            <v>43850.606249999997</v>
          </cell>
          <cell r="C299" t="str">
            <v>8630M4</v>
          </cell>
          <cell r="D299" t="str">
            <v>Grados CrNiMo</v>
          </cell>
          <cell r="E299" t="str">
            <v>63"P</v>
          </cell>
          <cell r="F299">
            <v>48949</v>
          </cell>
          <cell r="G299">
            <v>1</v>
          </cell>
          <cell r="H299">
            <v>1660</v>
          </cell>
          <cell r="I299">
            <v>52</v>
          </cell>
          <cell r="J299">
            <v>24</v>
          </cell>
          <cell r="K299">
            <v>28</v>
          </cell>
          <cell r="L299">
            <v>7</v>
          </cell>
          <cell r="M299">
            <v>17</v>
          </cell>
          <cell r="N299">
            <v>0.62</v>
          </cell>
          <cell r="O299">
            <v>2.39</v>
          </cell>
          <cell r="P299">
            <v>0</v>
          </cell>
          <cell r="Q299">
            <v>1574</v>
          </cell>
        </row>
        <row r="300">
          <cell r="A300">
            <v>1206553</v>
          </cell>
          <cell r="B300">
            <v>43850.695833333331</v>
          </cell>
          <cell r="C300" t="str">
            <v>F22 EH</v>
          </cell>
          <cell r="D300" t="str">
            <v>Grados CrMo</v>
          </cell>
          <cell r="E300" t="str">
            <v>49"Q</v>
          </cell>
          <cell r="F300">
            <v>58244</v>
          </cell>
          <cell r="G300">
            <v>2</v>
          </cell>
          <cell r="H300">
            <v>1675</v>
          </cell>
          <cell r="I300">
            <v>76</v>
          </cell>
          <cell r="J300">
            <v>50</v>
          </cell>
          <cell r="K300">
            <v>26</v>
          </cell>
          <cell r="L300">
            <v>13</v>
          </cell>
          <cell r="M300">
            <v>37</v>
          </cell>
          <cell r="N300">
            <v>0.52</v>
          </cell>
          <cell r="O300">
            <v>4.05</v>
          </cell>
          <cell r="P300">
            <v>0</v>
          </cell>
          <cell r="Q300">
            <v>1675</v>
          </cell>
        </row>
        <row r="301">
          <cell r="A301">
            <v>1206554</v>
          </cell>
          <cell r="B301">
            <v>43850.759722222225</v>
          </cell>
          <cell r="C301" t="str">
            <v>F22MF</v>
          </cell>
          <cell r="D301" t="str">
            <v>Grados CrMo</v>
          </cell>
          <cell r="E301" t="str">
            <v>49"Q</v>
          </cell>
          <cell r="F301">
            <v>57325</v>
          </cell>
          <cell r="G301">
            <v>1</v>
          </cell>
          <cell r="H301">
            <v>1610</v>
          </cell>
          <cell r="I301">
            <v>26</v>
          </cell>
          <cell r="J301">
            <v>3</v>
          </cell>
          <cell r="K301">
            <v>23</v>
          </cell>
          <cell r="L301">
            <v>0</v>
          </cell>
          <cell r="M301">
            <v>3</v>
          </cell>
          <cell r="N301">
            <v>0.59</v>
          </cell>
          <cell r="O301">
            <v>2.37</v>
          </cell>
          <cell r="P301">
            <v>0</v>
          </cell>
          <cell r="Q301">
            <v>1591</v>
          </cell>
        </row>
        <row r="302">
          <cell r="A302">
            <v>1206555</v>
          </cell>
          <cell r="B302">
            <v>43851.281944444447</v>
          </cell>
          <cell r="C302">
            <v>4130</v>
          </cell>
          <cell r="D302" t="str">
            <v>Grados CrMo</v>
          </cell>
          <cell r="E302" t="str">
            <v>52"P</v>
          </cell>
          <cell r="F302">
            <v>54732</v>
          </cell>
          <cell r="G302">
            <v>1</v>
          </cell>
          <cell r="H302">
            <v>1666</v>
          </cell>
          <cell r="I302">
            <v>54</v>
          </cell>
          <cell r="J302">
            <v>25</v>
          </cell>
          <cell r="K302">
            <v>29</v>
          </cell>
          <cell r="L302">
            <v>8</v>
          </cell>
          <cell r="M302">
            <v>17</v>
          </cell>
          <cell r="N302">
            <v>0.62</v>
          </cell>
          <cell r="O302">
            <v>3.8</v>
          </cell>
          <cell r="P302">
            <v>0</v>
          </cell>
          <cell r="Q302">
            <v>1585</v>
          </cell>
        </row>
        <row r="303">
          <cell r="A303">
            <v>1206556</v>
          </cell>
          <cell r="B303">
            <v>43851.366666666669</v>
          </cell>
          <cell r="C303">
            <v>4130</v>
          </cell>
          <cell r="D303" t="str">
            <v>Grados CrMo</v>
          </cell>
          <cell r="E303" t="str">
            <v>31"R</v>
          </cell>
          <cell r="F303">
            <v>54303</v>
          </cell>
          <cell r="G303">
            <v>1</v>
          </cell>
          <cell r="H303">
            <v>1653</v>
          </cell>
          <cell r="I303">
            <v>50</v>
          </cell>
          <cell r="J303">
            <v>23</v>
          </cell>
          <cell r="K303">
            <v>27</v>
          </cell>
          <cell r="L303">
            <v>8</v>
          </cell>
          <cell r="M303">
            <v>15</v>
          </cell>
          <cell r="N303">
            <v>0.47</v>
          </cell>
          <cell r="O303">
            <v>0.68</v>
          </cell>
          <cell r="P303">
            <v>0</v>
          </cell>
          <cell r="Q303">
            <v>1567</v>
          </cell>
        </row>
        <row r="304">
          <cell r="A304">
            <v>1206557</v>
          </cell>
          <cell r="B304">
            <v>43851.432638888888</v>
          </cell>
          <cell r="C304" t="str">
            <v>EN355B</v>
          </cell>
          <cell r="D304" t="str">
            <v>Grados al C</v>
          </cell>
          <cell r="E304" t="str">
            <v>24"R</v>
          </cell>
          <cell r="F304">
            <v>56763</v>
          </cell>
          <cell r="G304">
            <v>1</v>
          </cell>
          <cell r="H304">
            <v>1608</v>
          </cell>
          <cell r="I304">
            <v>48</v>
          </cell>
          <cell r="J304">
            <v>23</v>
          </cell>
          <cell r="K304">
            <v>25</v>
          </cell>
          <cell r="L304">
            <v>7</v>
          </cell>
          <cell r="M304">
            <v>16</v>
          </cell>
          <cell r="N304">
            <v>0.5</v>
          </cell>
          <cell r="O304">
            <v>0.61</v>
          </cell>
          <cell r="P304">
            <v>2.91</v>
          </cell>
          <cell r="Q304">
            <v>1592</v>
          </cell>
        </row>
        <row r="305">
          <cell r="A305">
            <v>1206558</v>
          </cell>
          <cell r="B305">
            <v>43851.511805555558</v>
          </cell>
          <cell r="C305" t="str">
            <v>EN355B</v>
          </cell>
          <cell r="D305" t="str">
            <v>Grados al C</v>
          </cell>
          <cell r="E305" t="str">
            <v>24"R</v>
          </cell>
          <cell r="F305">
            <v>56590</v>
          </cell>
          <cell r="G305">
            <v>1</v>
          </cell>
          <cell r="H305">
            <v>1676</v>
          </cell>
          <cell r="I305">
            <v>48</v>
          </cell>
          <cell r="J305">
            <v>23</v>
          </cell>
          <cell r="K305">
            <v>25</v>
          </cell>
          <cell r="L305">
            <v>6</v>
          </cell>
          <cell r="M305">
            <v>17</v>
          </cell>
          <cell r="N305">
            <v>0.56000000000000005</v>
          </cell>
          <cell r="O305">
            <v>2.3199999999999998</v>
          </cell>
          <cell r="P305">
            <v>2</v>
          </cell>
          <cell r="Q305">
            <v>1585</v>
          </cell>
        </row>
        <row r="306">
          <cell r="A306">
            <v>1206559</v>
          </cell>
          <cell r="B306">
            <v>43851.566666666666</v>
          </cell>
          <cell r="C306" t="str">
            <v>EN355B</v>
          </cell>
          <cell r="D306" t="str">
            <v>Grados al C</v>
          </cell>
          <cell r="E306" t="str">
            <v>31"R</v>
          </cell>
          <cell r="F306">
            <v>54937</v>
          </cell>
          <cell r="G306">
            <v>1</v>
          </cell>
          <cell r="H306">
            <v>1679</v>
          </cell>
          <cell r="I306">
            <v>49</v>
          </cell>
          <cell r="J306">
            <v>25</v>
          </cell>
          <cell r="K306">
            <v>24</v>
          </cell>
          <cell r="L306">
            <v>6</v>
          </cell>
          <cell r="M306">
            <v>19</v>
          </cell>
          <cell r="N306">
            <v>0.53</v>
          </cell>
          <cell r="O306">
            <v>2.1800000000000002</v>
          </cell>
          <cell r="P306">
            <v>2.5299999999999998</v>
          </cell>
          <cell r="Q306">
            <v>1592</v>
          </cell>
        </row>
        <row r="307">
          <cell r="A307">
            <v>1206560</v>
          </cell>
          <cell r="B307">
            <v>43851.616666666669</v>
          </cell>
          <cell r="C307" t="str">
            <v>105 (CE 0.42)</v>
          </cell>
          <cell r="D307" t="str">
            <v>Grados al C</v>
          </cell>
          <cell r="E307" t="str">
            <v>39"R</v>
          </cell>
          <cell r="F307">
            <v>51315</v>
          </cell>
          <cell r="G307">
            <v>1</v>
          </cell>
          <cell r="H307">
            <v>1601</v>
          </cell>
          <cell r="I307">
            <v>52</v>
          </cell>
          <cell r="J307">
            <v>22</v>
          </cell>
          <cell r="K307">
            <v>30</v>
          </cell>
          <cell r="L307">
            <v>6</v>
          </cell>
          <cell r="M307">
            <v>16</v>
          </cell>
          <cell r="N307">
            <v>0.49</v>
          </cell>
          <cell r="O307">
            <v>1.44</v>
          </cell>
          <cell r="P307">
            <v>0.01</v>
          </cell>
          <cell r="Q307">
            <v>1585</v>
          </cell>
        </row>
        <row r="308">
          <cell r="A308">
            <v>1206561</v>
          </cell>
          <cell r="B308">
            <v>43851.667361111111</v>
          </cell>
          <cell r="C308" t="str">
            <v>EN355B</v>
          </cell>
          <cell r="D308" t="str">
            <v>Grados al C</v>
          </cell>
          <cell r="E308" t="str">
            <v>39"R</v>
          </cell>
          <cell r="F308">
            <v>51802</v>
          </cell>
          <cell r="G308">
            <v>1</v>
          </cell>
          <cell r="H308">
            <v>1666</v>
          </cell>
          <cell r="I308">
            <v>46</v>
          </cell>
          <cell r="J308">
            <v>22</v>
          </cell>
          <cell r="K308">
            <v>24</v>
          </cell>
          <cell r="L308">
            <v>8</v>
          </cell>
          <cell r="M308">
            <v>14</v>
          </cell>
          <cell r="N308">
            <v>0.54</v>
          </cell>
          <cell r="O308">
            <v>1.72</v>
          </cell>
          <cell r="P308">
            <v>1.44</v>
          </cell>
          <cell r="Q308">
            <v>1583</v>
          </cell>
        </row>
        <row r="309">
          <cell r="A309">
            <v>1206562</v>
          </cell>
          <cell r="B309">
            <v>43851.71597222222</v>
          </cell>
          <cell r="C309" t="str">
            <v>EN355B</v>
          </cell>
          <cell r="D309" t="str">
            <v>Grados al C</v>
          </cell>
          <cell r="E309" t="str">
            <v>31"R</v>
          </cell>
          <cell r="F309">
            <v>54520</v>
          </cell>
          <cell r="G309">
            <v>1</v>
          </cell>
          <cell r="H309">
            <v>1600</v>
          </cell>
          <cell r="I309">
            <v>62</v>
          </cell>
          <cell r="J309">
            <v>23</v>
          </cell>
          <cell r="K309">
            <v>39</v>
          </cell>
          <cell r="L309">
            <v>6</v>
          </cell>
          <cell r="M309">
            <v>17</v>
          </cell>
          <cell r="N309">
            <v>0.53</v>
          </cell>
          <cell r="O309">
            <v>1.57</v>
          </cell>
          <cell r="P309">
            <v>2.1</v>
          </cell>
          <cell r="Q309">
            <v>1577</v>
          </cell>
        </row>
        <row r="310">
          <cell r="A310">
            <v>1206563</v>
          </cell>
          <cell r="B310">
            <v>43852.013194444444</v>
          </cell>
          <cell r="C310" t="str">
            <v>H13 FM</v>
          </cell>
          <cell r="D310" t="str">
            <v>Tool Steels</v>
          </cell>
          <cell r="E310" t="str">
            <v>69"P</v>
          </cell>
          <cell r="F310">
            <v>49506.01</v>
          </cell>
          <cell r="G310">
            <v>1</v>
          </cell>
          <cell r="H310">
            <v>1577</v>
          </cell>
          <cell r="I310">
            <v>92</v>
          </cell>
          <cell r="J310">
            <v>42</v>
          </cell>
          <cell r="K310">
            <v>50</v>
          </cell>
          <cell r="L310">
            <v>13</v>
          </cell>
          <cell r="M310">
            <v>29</v>
          </cell>
          <cell r="N310">
            <v>0.54</v>
          </cell>
          <cell r="O310">
            <v>33.36</v>
          </cell>
          <cell r="P310">
            <v>0</v>
          </cell>
          <cell r="Q310">
            <v>1541</v>
          </cell>
        </row>
        <row r="311">
          <cell r="A311">
            <v>1206564</v>
          </cell>
          <cell r="B311">
            <v>43852.155555555553</v>
          </cell>
          <cell r="C311" t="str">
            <v>H13 FM</v>
          </cell>
          <cell r="D311" t="str">
            <v>Tool Steels</v>
          </cell>
          <cell r="E311" t="str">
            <v>49"Q</v>
          </cell>
          <cell r="F311">
            <v>48709</v>
          </cell>
          <cell r="G311">
            <v>1</v>
          </cell>
          <cell r="H311">
            <v>1623</v>
          </cell>
          <cell r="I311">
            <v>56</v>
          </cell>
          <cell r="J311">
            <v>31</v>
          </cell>
          <cell r="K311">
            <v>25</v>
          </cell>
          <cell r="L311">
            <v>6</v>
          </cell>
          <cell r="M311">
            <v>25</v>
          </cell>
          <cell r="N311">
            <v>0.54</v>
          </cell>
          <cell r="O311">
            <v>3.63</v>
          </cell>
          <cell r="P311">
            <v>0</v>
          </cell>
          <cell r="Q311">
            <v>1535</v>
          </cell>
        </row>
        <row r="312">
          <cell r="A312">
            <v>1206565</v>
          </cell>
          <cell r="B312">
            <v>43852.284722222219</v>
          </cell>
          <cell r="C312" t="str">
            <v>17-4 PH SQA</v>
          </cell>
          <cell r="D312" t="str">
            <v>Duplex Stainless Steels</v>
          </cell>
          <cell r="E312" t="str">
            <v>63"P</v>
          </cell>
          <cell r="F312">
            <v>46454</v>
          </cell>
          <cell r="G312">
            <v>1</v>
          </cell>
          <cell r="H312">
            <v>1649</v>
          </cell>
          <cell r="I312">
            <v>202</v>
          </cell>
          <cell r="J312">
            <v>90</v>
          </cell>
          <cell r="K312">
            <v>112</v>
          </cell>
          <cell r="L312">
            <v>67</v>
          </cell>
          <cell r="M312">
            <v>23</v>
          </cell>
          <cell r="N312">
            <v>0.56000000000000005</v>
          </cell>
          <cell r="O312">
            <v>4.67</v>
          </cell>
          <cell r="P312">
            <v>14.11</v>
          </cell>
          <cell r="Q312">
            <v>1561</v>
          </cell>
        </row>
        <row r="313">
          <cell r="A313">
            <v>1206566</v>
          </cell>
          <cell r="B313">
            <v>43852.374305555553</v>
          </cell>
          <cell r="C313" t="str">
            <v>304L</v>
          </cell>
          <cell r="D313" t="str">
            <v>Austeníticos</v>
          </cell>
          <cell r="E313" t="str">
            <v>16"R</v>
          </cell>
          <cell r="F313">
            <v>48290</v>
          </cell>
          <cell r="G313">
            <v>3</v>
          </cell>
          <cell r="H313">
            <v>1646</v>
          </cell>
          <cell r="I313">
            <v>531</v>
          </cell>
          <cell r="J313">
            <v>230</v>
          </cell>
          <cell r="K313">
            <v>301</v>
          </cell>
          <cell r="L313">
            <v>167</v>
          </cell>
          <cell r="M313">
            <v>63</v>
          </cell>
          <cell r="N313">
            <v>0.47</v>
          </cell>
          <cell r="O313">
            <v>66.94</v>
          </cell>
          <cell r="P313">
            <v>88.02</v>
          </cell>
          <cell r="Q313">
            <v>1521</v>
          </cell>
        </row>
        <row r="314">
          <cell r="A314">
            <v>1206567</v>
          </cell>
          <cell r="B314">
            <v>43852.63958333333</v>
          </cell>
          <cell r="C314" t="str">
            <v>304L</v>
          </cell>
          <cell r="D314" t="str">
            <v>Austeníticos</v>
          </cell>
          <cell r="E314" t="str">
            <v>49"Q</v>
          </cell>
          <cell r="F314">
            <v>57257</v>
          </cell>
          <cell r="G314">
            <v>1</v>
          </cell>
          <cell r="H314">
            <v>1525</v>
          </cell>
          <cell r="I314">
            <v>274</v>
          </cell>
          <cell r="J314">
            <v>140</v>
          </cell>
          <cell r="K314">
            <v>134</v>
          </cell>
          <cell r="L314">
            <v>78</v>
          </cell>
          <cell r="M314">
            <v>62</v>
          </cell>
          <cell r="N314">
            <v>0.47</v>
          </cell>
          <cell r="O314">
            <v>10.01</v>
          </cell>
          <cell r="P314">
            <v>38.340000000000003</v>
          </cell>
          <cell r="Q314">
            <v>1528</v>
          </cell>
        </row>
        <row r="315">
          <cell r="A315">
            <v>1206568</v>
          </cell>
          <cell r="B315">
            <v>43852.941666666666</v>
          </cell>
          <cell r="C315" t="str">
            <v>304L</v>
          </cell>
          <cell r="D315" t="str">
            <v>Austeníticos</v>
          </cell>
          <cell r="E315" t="str">
            <v>24"Q</v>
          </cell>
          <cell r="F315">
            <v>58834</v>
          </cell>
          <cell r="G315">
            <v>1</v>
          </cell>
          <cell r="H315">
            <v>1644</v>
          </cell>
          <cell r="I315">
            <v>246</v>
          </cell>
          <cell r="J315">
            <v>112</v>
          </cell>
          <cell r="K315">
            <v>134</v>
          </cell>
          <cell r="L315">
            <v>61</v>
          </cell>
          <cell r="M315">
            <v>51</v>
          </cell>
          <cell r="N315">
            <v>0.53</v>
          </cell>
          <cell r="O315">
            <v>13.35</v>
          </cell>
          <cell r="P315">
            <v>11.98</v>
          </cell>
          <cell r="Q315">
            <v>1586</v>
          </cell>
        </row>
        <row r="316">
          <cell r="A316">
            <v>1206569</v>
          </cell>
          <cell r="B316">
            <v>43853.519444444442</v>
          </cell>
          <cell r="C316" t="str">
            <v>4330M VAR (AMS 6411)</v>
          </cell>
          <cell r="D316" t="str">
            <v>Grados CrNiMo</v>
          </cell>
          <cell r="E316" t="str">
            <v>20"R</v>
          </cell>
          <cell r="F316">
            <v>56091</v>
          </cell>
          <cell r="G316">
            <v>1</v>
          </cell>
          <cell r="H316">
            <v>1658</v>
          </cell>
          <cell r="I316">
            <v>73</v>
          </cell>
          <cell r="J316">
            <v>24</v>
          </cell>
          <cell r="K316">
            <v>49</v>
          </cell>
          <cell r="L316">
            <v>7</v>
          </cell>
          <cell r="M316">
            <v>17</v>
          </cell>
          <cell r="N316">
            <v>0.52</v>
          </cell>
          <cell r="O316">
            <v>5.2</v>
          </cell>
          <cell r="P316">
            <v>0</v>
          </cell>
          <cell r="Q316">
            <v>1571</v>
          </cell>
        </row>
        <row r="317">
          <cell r="A317">
            <v>1206570</v>
          </cell>
          <cell r="B317">
            <v>43853.619444444441</v>
          </cell>
          <cell r="C317">
            <v>4340</v>
          </cell>
          <cell r="D317" t="str">
            <v>Grados CrNiMo</v>
          </cell>
          <cell r="E317" t="str">
            <v>24"R</v>
          </cell>
          <cell r="F317">
            <v>55263</v>
          </cell>
          <cell r="G317">
            <v>1</v>
          </cell>
          <cell r="H317">
            <v>1662</v>
          </cell>
          <cell r="I317">
            <v>62</v>
          </cell>
          <cell r="J317">
            <v>24</v>
          </cell>
          <cell r="K317">
            <v>38</v>
          </cell>
          <cell r="L317">
            <v>7</v>
          </cell>
          <cell r="M317">
            <v>17</v>
          </cell>
          <cell r="N317">
            <v>0.39</v>
          </cell>
          <cell r="O317">
            <v>0.57999999999999996</v>
          </cell>
          <cell r="P317">
            <v>0</v>
          </cell>
          <cell r="Q317">
            <v>1573</v>
          </cell>
        </row>
        <row r="318">
          <cell r="A318">
            <v>1206571</v>
          </cell>
          <cell r="B318">
            <v>43853.756944444445</v>
          </cell>
          <cell r="C318" t="str">
            <v>8630M FM</v>
          </cell>
          <cell r="D318" t="str">
            <v>Grados CrNiMo</v>
          </cell>
          <cell r="E318" t="str">
            <v>49"Q</v>
          </cell>
          <cell r="F318">
            <v>57973</v>
          </cell>
          <cell r="G318">
            <v>1</v>
          </cell>
          <cell r="H318">
            <v>1662</v>
          </cell>
          <cell r="I318">
            <v>63</v>
          </cell>
          <cell r="J318">
            <v>26</v>
          </cell>
          <cell r="K318">
            <v>37</v>
          </cell>
          <cell r="L318">
            <v>6</v>
          </cell>
          <cell r="M318">
            <v>20</v>
          </cell>
          <cell r="N318">
            <v>0.6</v>
          </cell>
          <cell r="O318">
            <v>4.57</v>
          </cell>
          <cell r="P318">
            <v>0</v>
          </cell>
          <cell r="Q318">
            <v>1576</v>
          </cell>
        </row>
        <row r="319">
          <cell r="A319">
            <v>1206572</v>
          </cell>
          <cell r="B319">
            <v>43854.011805555558</v>
          </cell>
          <cell r="C319" t="str">
            <v>8620H</v>
          </cell>
          <cell r="D319" t="str">
            <v>Grados CrNiMo</v>
          </cell>
          <cell r="E319" t="str">
            <v>16"R</v>
          </cell>
          <cell r="F319">
            <v>54135</v>
          </cell>
          <cell r="G319">
            <v>1</v>
          </cell>
          <cell r="H319">
            <v>1697</v>
          </cell>
          <cell r="I319">
            <v>52</v>
          </cell>
          <cell r="J319">
            <v>26</v>
          </cell>
          <cell r="K319">
            <v>26</v>
          </cell>
          <cell r="L319">
            <v>6</v>
          </cell>
          <cell r="M319">
            <v>20</v>
          </cell>
          <cell r="N319">
            <v>0.68</v>
          </cell>
          <cell r="O319">
            <v>4.5</v>
          </cell>
          <cell r="P319">
            <v>0</v>
          </cell>
          <cell r="Q319">
            <v>1589</v>
          </cell>
        </row>
        <row r="320">
          <cell r="A320">
            <v>1206573</v>
          </cell>
          <cell r="B320">
            <v>43854.072916666664</v>
          </cell>
          <cell r="C320">
            <v>4340</v>
          </cell>
          <cell r="D320" t="str">
            <v>Grados CrNiMo</v>
          </cell>
          <cell r="E320" t="str">
            <v>49"Q</v>
          </cell>
          <cell r="F320">
            <v>55765</v>
          </cell>
          <cell r="G320">
            <v>1</v>
          </cell>
          <cell r="H320">
            <v>1667</v>
          </cell>
          <cell r="I320">
            <v>56</v>
          </cell>
          <cell r="J320">
            <v>27</v>
          </cell>
          <cell r="K320">
            <v>29</v>
          </cell>
          <cell r="L320">
            <v>7</v>
          </cell>
          <cell r="M320">
            <v>20</v>
          </cell>
          <cell r="N320">
            <v>0.49</v>
          </cell>
          <cell r="O320">
            <v>2.86</v>
          </cell>
          <cell r="P320">
            <v>0</v>
          </cell>
          <cell r="Q320">
            <v>1573</v>
          </cell>
        </row>
        <row r="321">
          <cell r="A321">
            <v>1206574</v>
          </cell>
          <cell r="B321">
            <v>43854.192361111112</v>
          </cell>
          <cell r="C321" t="str">
            <v>EN355B</v>
          </cell>
          <cell r="D321" t="str">
            <v>Grados al C</v>
          </cell>
          <cell r="E321" t="str">
            <v>20"R</v>
          </cell>
          <cell r="F321">
            <v>57978</v>
          </cell>
          <cell r="G321">
            <v>1</v>
          </cell>
          <cell r="H321">
            <v>1667</v>
          </cell>
          <cell r="I321">
            <v>45</v>
          </cell>
          <cell r="J321">
            <v>21</v>
          </cell>
          <cell r="K321">
            <v>24</v>
          </cell>
          <cell r="L321">
            <v>6</v>
          </cell>
          <cell r="M321">
            <v>15</v>
          </cell>
          <cell r="N321">
            <v>0.5</v>
          </cell>
          <cell r="O321">
            <v>0.69</v>
          </cell>
          <cell r="P321">
            <v>2.46</v>
          </cell>
          <cell r="Q321">
            <v>1588</v>
          </cell>
        </row>
        <row r="322">
          <cell r="A322">
            <v>1206575</v>
          </cell>
          <cell r="B322">
            <v>43854.279861111114</v>
          </cell>
          <cell r="C322" t="str">
            <v>LF6</v>
          </cell>
          <cell r="D322" t="str">
            <v>Grados al C</v>
          </cell>
          <cell r="E322" t="str">
            <v>31"R</v>
          </cell>
          <cell r="F322">
            <v>53881</v>
          </cell>
          <cell r="G322">
            <v>1</v>
          </cell>
          <cell r="H322">
            <v>1681</v>
          </cell>
          <cell r="I322">
            <v>56</v>
          </cell>
          <cell r="J322">
            <v>23</v>
          </cell>
          <cell r="K322">
            <v>33</v>
          </cell>
          <cell r="L322">
            <v>6</v>
          </cell>
          <cell r="M322">
            <v>17</v>
          </cell>
          <cell r="N322">
            <v>0.53</v>
          </cell>
          <cell r="O322">
            <v>1.71</v>
          </cell>
          <cell r="P322">
            <v>5.83</v>
          </cell>
          <cell r="Q322">
            <v>1589</v>
          </cell>
        </row>
        <row r="323">
          <cell r="A323">
            <v>1206576</v>
          </cell>
          <cell r="B323">
            <v>43854.361805555556</v>
          </cell>
          <cell r="C323">
            <v>1080</v>
          </cell>
          <cell r="D323" t="str">
            <v>Grados al C</v>
          </cell>
          <cell r="E323" t="str">
            <v>24"R</v>
          </cell>
          <cell r="F323">
            <v>56037</v>
          </cell>
          <cell r="G323">
            <v>1</v>
          </cell>
          <cell r="H323">
            <v>1644</v>
          </cell>
          <cell r="I323">
            <v>63</v>
          </cell>
          <cell r="J323">
            <v>32</v>
          </cell>
          <cell r="K323">
            <v>31</v>
          </cell>
          <cell r="L323">
            <v>8</v>
          </cell>
          <cell r="M323">
            <v>24</v>
          </cell>
          <cell r="N323">
            <v>0.49</v>
          </cell>
          <cell r="O323">
            <v>2.98</v>
          </cell>
          <cell r="P323">
            <v>0</v>
          </cell>
          <cell r="Q323">
            <v>1554</v>
          </cell>
        </row>
        <row r="324">
          <cell r="A324">
            <v>1206577</v>
          </cell>
          <cell r="B324">
            <v>43854.42083333333</v>
          </cell>
          <cell r="C324" t="str">
            <v>LF2</v>
          </cell>
          <cell r="D324" t="str">
            <v>Grados CrNiMo</v>
          </cell>
          <cell r="E324" t="str">
            <v>31"R</v>
          </cell>
          <cell r="F324">
            <v>54108</v>
          </cell>
          <cell r="G324">
            <v>1</v>
          </cell>
          <cell r="H324">
            <v>1670</v>
          </cell>
          <cell r="I324">
            <v>62</v>
          </cell>
          <cell r="J324">
            <v>22</v>
          </cell>
          <cell r="K324">
            <v>40</v>
          </cell>
          <cell r="L324">
            <v>7</v>
          </cell>
          <cell r="M324">
            <v>15</v>
          </cell>
          <cell r="N324">
            <v>0.5</v>
          </cell>
          <cell r="O324">
            <v>1.18</v>
          </cell>
          <cell r="P324">
            <v>9.25</v>
          </cell>
          <cell r="Q324">
            <v>1587</v>
          </cell>
        </row>
        <row r="325">
          <cell r="A325">
            <v>1206578</v>
          </cell>
          <cell r="B325">
            <v>43854.49722222222</v>
          </cell>
          <cell r="C325" t="str">
            <v>F22MF</v>
          </cell>
          <cell r="D325" t="str">
            <v>Grados CrMo</v>
          </cell>
          <cell r="E325" t="str">
            <v>49"Q</v>
          </cell>
          <cell r="F325">
            <v>58106</v>
          </cell>
          <cell r="G325">
            <v>1</v>
          </cell>
          <cell r="H325">
            <v>1667</v>
          </cell>
          <cell r="I325">
            <v>58</v>
          </cell>
          <cell r="J325">
            <v>25</v>
          </cell>
          <cell r="K325">
            <v>33</v>
          </cell>
          <cell r="L325">
            <v>10</v>
          </cell>
          <cell r="M325">
            <v>15</v>
          </cell>
          <cell r="N325">
            <v>0.52</v>
          </cell>
          <cell r="O325">
            <v>3.34</v>
          </cell>
          <cell r="P325">
            <v>1.07</v>
          </cell>
          <cell r="Q325">
            <v>1591</v>
          </cell>
        </row>
        <row r="326">
          <cell r="A326">
            <v>1206579</v>
          </cell>
          <cell r="B326">
            <v>43854.549305555556</v>
          </cell>
          <cell r="C326" t="str">
            <v>4140 FM</v>
          </cell>
          <cell r="D326" t="str">
            <v>Grados CrMo</v>
          </cell>
          <cell r="E326" t="str">
            <v>69"P</v>
          </cell>
          <cell r="F326">
            <v>52971</v>
          </cell>
          <cell r="G326">
            <v>1</v>
          </cell>
          <cell r="H326">
            <v>1647</v>
          </cell>
          <cell r="I326">
            <v>63</v>
          </cell>
          <cell r="J326">
            <v>25</v>
          </cell>
          <cell r="K326">
            <v>38</v>
          </cell>
          <cell r="L326">
            <v>10</v>
          </cell>
          <cell r="M326">
            <v>15</v>
          </cell>
          <cell r="N326">
            <v>0.46</v>
          </cell>
          <cell r="O326">
            <v>1.67</v>
          </cell>
          <cell r="P326">
            <v>0</v>
          </cell>
          <cell r="Q326">
            <v>1572</v>
          </cell>
        </row>
        <row r="327">
          <cell r="A327">
            <v>1206580</v>
          </cell>
          <cell r="B327">
            <v>43854.635416666664</v>
          </cell>
          <cell r="C327" t="str">
            <v>8630M FM</v>
          </cell>
          <cell r="D327" t="str">
            <v>Grados CrNiMo</v>
          </cell>
          <cell r="E327" t="str">
            <v>49"Q</v>
          </cell>
          <cell r="F327">
            <v>58226</v>
          </cell>
          <cell r="G327">
            <v>1</v>
          </cell>
          <cell r="H327">
            <v>1652</v>
          </cell>
          <cell r="I327">
            <v>58</v>
          </cell>
          <cell r="J327">
            <v>26</v>
          </cell>
          <cell r="K327">
            <v>32</v>
          </cell>
          <cell r="L327">
            <v>11</v>
          </cell>
          <cell r="M327">
            <v>15</v>
          </cell>
          <cell r="N327">
            <v>0.46</v>
          </cell>
          <cell r="O327">
            <v>1.27</v>
          </cell>
          <cell r="P327">
            <v>0</v>
          </cell>
          <cell r="Q327">
            <v>1576</v>
          </cell>
        </row>
        <row r="328">
          <cell r="A328">
            <v>1206581</v>
          </cell>
          <cell r="B328">
            <v>43854.718055555553</v>
          </cell>
          <cell r="C328" t="str">
            <v>4340 FM</v>
          </cell>
          <cell r="D328" t="str">
            <v>Grados CrNiMo</v>
          </cell>
          <cell r="E328" t="str">
            <v>69"P</v>
          </cell>
          <cell r="F328">
            <v>54932.99</v>
          </cell>
          <cell r="G328">
            <v>1</v>
          </cell>
          <cell r="H328">
            <v>1673</v>
          </cell>
          <cell r="I328">
            <v>65</v>
          </cell>
          <cell r="J328">
            <v>25</v>
          </cell>
          <cell r="K328">
            <v>40</v>
          </cell>
          <cell r="L328">
            <v>7</v>
          </cell>
          <cell r="M328">
            <v>18</v>
          </cell>
          <cell r="N328">
            <v>0.41</v>
          </cell>
          <cell r="O328">
            <v>2.34</v>
          </cell>
          <cell r="P328">
            <v>0</v>
          </cell>
          <cell r="Q328">
            <v>1564</v>
          </cell>
        </row>
        <row r="329">
          <cell r="A329">
            <v>1206582</v>
          </cell>
          <cell r="B329">
            <v>43854.775000000001</v>
          </cell>
          <cell r="C329" t="str">
            <v>EN355B</v>
          </cell>
          <cell r="D329" t="str">
            <v>Grados al C</v>
          </cell>
          <cell r="E329" t="str">
            <v>24"R</v>
          </cell>
          <cell r="F329">
            <v>56267</v>
          </cell>
          <cell r="G329">
            <v>1</v>
          </cell>
          <cell r="H329">
            <v>1672</v>
          </cell>
          <cell r="I329">
            <v>53</v>
          </cell>
          <cell r="J329">
            <v>25</v>
          </cell>
          <cell r="K329">
            <v>28</v>
          </cell>
          <cell r="L329">
            <v>7</v>
          </cell>
          <cell r="M329">
            <v>18</v>
          </cell>
          <cell r="N329">
            <v>0.52</v>
          </cell>
          <cell r="O329">
            <v>2.86</v>
          </cell>
          <cell r="P329">
            <v>1.65</v>
          </cell>
          <cell r="Q329">
            <v>1594</v>
          </cell>
        </row>
        <row r="330">
          <cell r="A330">
            <v>1206583</v>
          </cell>
          <cell r="B330">
            <v>43856.918749999997</v>
          </cell>
          <cell r="C330" t="str">
            <v>1040M</v>
          </cell>
          <cell r="D330" t="str">
            <v>Grados al C</v>
          </cell>
          <cell r="E330" t="str">
            <v>24"R</v>
          </cell>
          <cell r="F330">
            <v>56434</v>
          </cell>
          <cell r="G330">
            <v>1</v>
          </cell>
          <cell r="H330">
            <v>1672</v>
          </cell>
          <cell r="I330">
            <v>61</v>
          </cell>
          <cell r="J330">
            <v>26</v>
          </cell>
          <cell r="K330">
            <v>35</v>
          </cell>
          <cell r="L330">
            <v>9</v>
          </cell>
          <cell r="M330">
            <v>17</v>
          </cell>
          <cell r="N330">
            <v>0.64</v>
          </cell>
          <cell r="O330">
            <v>5.84</v>
          </cell>
          <cell r="P330">
            <v>0</v>
          </cell>
          <cell r="Q330">
            <v>1570</v>
          </cell>
        </row>
        <row r="331">
          <cell r="A331">
            <v>1206584</v>
          </cell>
          <cell r="B331">
            <v>43856.995138888888</v>
          </cell>
          <cell r="C331">
            <v>1045</v>
          </cell>
          <cell r="D331" t="str">
            <v>Grados al C</v>
          </cell>
          <cell r="E331" t="str">
            <v>16"R</v>
          </cell>
          <cell r="F331">
            <v>54546.01</v>
          </cell>
          <cell r="G331">
            <v>1</v>
          </cell>
          <cell r="H331">
            <v>1674</v>
          </cell>
          <cell r="I331">
            <v>54</v>
          </cell>
          <cell r="J331">
            <v>29</v>
          </cell>
          <cell r="K331">
            <v>25</v>
          </cell>
          <cell r="L331">
            <v>8</v>
          </cell>
          <cell r="M331">
            <v>21</v>
          </cell>
          <cell r="N331">
            <v>0.52</v>
          </cell>
          <cell r="O331">
            <v>2.09</v>
          </cell>
          <cell r="P331">
            <v>0</v>
          </cell>
          <cell r="Q331">
            <v>1577</v>
          </cell>
        </row>
        <row r="332">
          <cell r="A332">
            <v>1206585</v>
          </cell>
          <cell r="B332">
            <v>43857.072222222225</v>
          </cell>
          <cell r="C332" t="str">
            <v>4330 MODIFIED PS</v>
          </cell>
          <cell r="D332" t="str">
            <v>Grados CrNiMo</v>
          </cell>
          <cell r="E332" t="str">
            <v>69"P</v>
          </cell>
          <cell r="F332">
            <v>54084</v>
          </cell>
          <cell r="G332">
            <v>1</v>
          </cell>
          <cell r="H332">
            <v>1666</v>
          </cell>
          <cell r="I332">
            <v>76</v>
          </cell>
          <cell r="J332">
            <v>30</v>
          </cell>
          <cell r="K332">
            <v>46</v>
          </cell>
          <cell r="L332">
            <v>9</v>
          </cell>
          <cell r="M332">
            <v>21</v>
          </cell>
          <cell r="N332">
            <v>0.5</v>
          </cell>
          <cell r="O332">
            <v>2.42</v>
          </cell>
          <cell r="P332">
            <v>0</v>
          </cell>
          <cell r="Q332">
            <v>1572</v>
          </cell>
        </row>
        <row r="333">
          <cell r="A333">
            <v>1206586</v>
          </cell>
          <cell r="B333">
            <v>43857.130555555559</v>
          </cell>
          <cell r="C333" t="str">
            <v>4330 MODIFIED PS</v>
          </cell>
          <cell r="D333" t="str">
            <v>Grados CrNiMo</v>
          </cell>
          <cell r="E333" t="str">
            <v>69"P</v>
          </cell>
          <cell r="F333">
            <v>55411</v>
          </cell>
          <cell r="G333">
            <v>1</v>
          </cell>
          <cell r="H333">
            <v>1671</v>
          </cell>
          <cell r="I333">
            <v>67</v>
          </cell>
          <cell r="J333">
            <v>28</v>
          </cell>
          <cell r="K333">
            <v>39</v>
          </cell>
          <cell r="L333">
            <v>8</v>
          </cell>
          <cell r="M333">
            <v>20</v>
          </cell>
          <cell r="N333">
            <v>0.72</v>
          </cell>
          <cell r="O333">
            <v>1.22</v>
          </cell>
          <cell r="P333">
            <v>0</v>
          </cell>
          <cell r="Q333">
            <v>1570</v>
          </cell>
        </row>
        <row r="334">
          <cell r="A334">
            <v>1206587</v>
          </cell>
          <cell r="B334">
            <v>43857.227777777778</v>
          </cell>
          <cell r="C334" t="str">
            <v>4330V</v>
          </cell>
          <cell r="D334" t="str">
            <v>Grados CrNiMo</v>
          </cell>
          <cell r="E334" t="str">
            <v>69"P</v>
          </cell>
          <cell r="F334">
            <v>52341</v>
          </cell>
          <cell r="G334">
            <v>1</v>
          </cell>
          <cell r="H334">
            <v>1676</v>
          </cell>
          <cell r="I334">
            <v>55</v>
          </cell>
          <cell r="J334">
            <v>29</v>
          </cell>
          <cell r="K334">
            <v>26</v>
          </cell>
          <cell r="L334">
            <v>6</v>
          </cell>
          <cell r="M334">
            <v>23</v>
          </cell>
          <cell r="N334">
            <v>0.49</v>
          </cell>
          <cell r="O334">
            <v>2.61</v>
          </cell>
          <cell r="P334">
            <v>0</v>
          </cell>
          <cell r="Q334">
            <v>1577</v>
          </cell>
        </row>
        <row r="335">
          <cell r="A335">
            <v>1206588</v>
          </cell>
          <cell r="B335">
            <v>43857.309027777781</v>
          </cell>
          <cell r="C335" t="str">
            <v>8630M</v>
          </cell>
          <cell r="D335" t="str">
            <v>Grados CrNiMo</v>
          </cell>
          <cell r="E335" t="str">
            <v>52"P</v>
          </cell>
          <cell r="F335">
            <v>53643</v>
          </cell>
          <cell r="G335">
            <v>1</v>
          </cell>
          <cell r="H335">
            <v>1602</v>
          </cell>
          <cell r="I335">
            <v>56</v>
          </cell>
          <cell r="J335">
            <v>26</v>
          </cell>
          <cell r="K335">
            <v>30</v>
          </cell>
          <cell r="L335">
            <v>7</v>
          </cell>
          <cell r="M335">
            <v>19</v>
          </cell>
          <cell r="N335">
            <v>0.43</v>
          </cell>
          <cell r="O335">
            <v>3.69</v>
          </cell>
          <cell r="P335">
            <v>0</v>
          </cell>
          <cell r="Q335">
            <v>1574</v>
          </cell>
        </row>
        <row r="336">
          <cell r="A336">
            <v>1206589</v>
          </cell>
          <cell r="B336">
            <v>43857.362500000003</v>
          </cell>
          <cell r="C336" t="str">
            <v>8620H</v>
          </cell>
          <cell r="D336" t="str">
            <v>Grados CrNiMo</v>
          </cell>
          <cell r="E336" t="str">
            <v>52"P</v>
          </cell>
          <cell r="F336">
            <v>54168</v>
          </cell>
          <cell r="G336">
            <v>1</v>
          </cell>
          <cell r="H336">
            <v>1719</v>
          </cell>
          <cell r="I336">
            <v>58</v>
          </cell>
          <cell r="J336">
            <v>32</v>
          </cell>
          <cell r="K336">
            <v>26</v>
          </cell>
          <cell r="L336">
            <v>7</v>
          </cell>
          <cell r="M336">
            <v>25</v>
          </cell>
          <cell r="N336">
            <v>0.42</v>
          </cell>
          <cell r="O336">
            <v>2.8</v>
          </cell>
          <cell r="P336">
            <v>0</v>
          </cell>
          <cell r="Q336">
            <v>1591</v>
          </cell>
        </row>
        <row r="337">
          <cell r="A337">
            <v>1206590</v>
          </cell>
          <cell r="B337">
            <v>43857.436805555553</v>
          </cell>
          <cell r="C337">
            <v>1020</v>
          </cell>
          <cell r="D337" t="str">
            <v>Grados al C</v>
          </cell>
          <cell r="E337" t="str">
            <v>20"R</v>
          </cell>
          <cell r="F337">
            <v>58907.01</v>
          </cell>
          <cell r="G337">
            <v>1</v>
          </cell>
          <cell r="H337">
            <v>1719</v>
          </cell>
          <cell r="I337">
            <v>47</v>
          </cell>
          <cell r="J337">
            <v>27</v>
          </cell>
          <cell r="K337">
            <v>20</v>
          </cell>
          <cell r="L337">
            <v>7</v>
          </cell>
          <cell r="M337">
            <v>20</v>
          </cell>
          <cell r="N337">
            <v>0.52</v>
          </cell>
          <cell r="O337">
            <v>1.52</v>
          </cell>
          <cell r="P337">
            <v>0</v>
          </cell>
          <cell r="Q337">
            <v>1583</v>
          </cell>
        </row>
        <row r="338">
          <cell r="A338">
            <v>1206591</v>
          </cell>
          <cell r="B338">
            <v>43857.509027777778</v>
          </cell>
          <cell r="C338" t="str">
            <v>EN355B</v>
          </cell>
          <cell r="D338" t="str">
            <v>Grados al C</v>
          </cell>
          <cell r="E338" t="str">
            <v>31"R</v>
          </cell>
          <cell r="F338">
            <v>54669.99</v>
          </cell>
          <cell r="G338">
            <v>1</v>
          </cell>
          <cell r="H338">
            <v>1665</v>
          </cell>
          <cell r="I338">
            <v>45</v>
          </cell>
          <cell r="J338">
            <v>22</v>
          </cell>
          <cell r="K338">
            <v>23</v>
          </cell>
          <cell r="L338">
            <v>6</v>
          </cell>
          <cell r="M338">
            <v>16</v>
          </cell>
          <cell r="N338">
            <v>0.54</v>
          </cell>
          <cell r="O338">
            <v>1.57</v>
          </cell>
          <cell r="P338">
            <v>4.6399999999999997</v>
          </cell>
          <cell r="Q338">
            <v>1587</v>
          </cell>
        </row>
        <row r="339">
          <cell r="A339">
            <v>1206592</v>
          </cell>
          <cell r="B339">
            <v>43857.563194444447</v>
          </cell>
          <cell r="C339" t="str">
            <v>EN355B</v>
          </cell>
          <cell r="D339" t="str">
            <v>Grados al C</v>
          </cell>
          <cell r="E339" t="str">
            <v>31"R</v>
          </cell>
          <cell r="F339">
            <v>54820</v>
          </cell>
          <cell r="G339">
            <v>1</v>
          </cell>
          <cell r="H339">
            <v>1666</v>
          </cell>
          <cell r="I339">
            <v>56</v>
          </cell>
          <cell r="J339">
            <v>22</v>
          </cell>
          <cell r="K339">
            <v>34</v>
          </cell>
          <cell r="L339">
            <v>6</v>
          </cell>
          <cell r="M339">
            <v>16</v>
          </cell>
          <cell r="N339">
            <v>0.49</v>
          </cell>
          <cell r="O339">
            <v>1.4</v>
          </cell>
          <cell r="P339">
            <v>4.57</v>
          </cell>
          <cell r="Q339">
            <v>1589</v>
          </cell>
        </row>
        <row r="340">
          <cell r="A340">
            <v>1206593</v>
          </cell>
          <cell r="B340">
            <v>43857.63958333333</v>
          </cell>
          <cell r="C340" t="str">
            <v>EN355B</v>
          </cell>
          <cell r="D340" t="str">
            <v>Grados al C</v>
          </cell>
          <cell r="E340" t="str">
            <v>31"R</v>
          </cell>
          <cell r="F340">
            <v>55053</v>
          </cell>
          <cell r="G340">
            <v>1</v>
          </cell>
          <cell r="H340">
            <v>1673</v>
          </cell>
          <cell r="I340">
            <v>46</v>
          </cell>
          <cell r="J340">
            <v>24</v>
          </cell>
          <cell r="K340">
            <v>22</v>
          </cell>
          <cell r="L340">
            <v>6</v>
          </cell>
          <cell r="M340">
            <v>18</v>
          </cell>
          <cell r="N340">
            <v>0.52</v>
          </cell>
          <cell r="O340">
            <v>1.96</v>
          </cell>
          <cell r="P340">
            <v>2.59</v>
          </cell>
          <cell r="Q340">
            <v>1582</v>
          </cell>
        </row>
        <row r="341">
          <cell r="A341">
            <v>1206594</v>
          </cell>
          <cell r="B341">
            <v>43857.699305555558</v>
          </cell>
          <cell r="C341" t="str">
            <v>1E0621</v>
          </cell>
          <cell r="D341" t="str">
            <v>Grados al C</v>
          </cell>
          <cell r="E341" t="str">
            <v>16"R</v>
          </cell>
          <cell r="F341">
            <v>55099</v>
          </cell>
          <cell r="G341">
            <v>1</v>
          </cell>
          <cell r="H341">
            <v>1677</v>
          </cell>
          <cell r="I341">
            <v>55</v>
          </cell>
          <cell r="J341">
            <v>23</v>
          </cell>
          <cell r="K341">
            <v>32</v>
          </cell>
          <cell r="L341">
            <v>7</v>
          </cell>
          <cell r="M341">
            <v>16</v>
          </cell>
          <cell r="N341">
            <v>0.56000000000000005</v>
          </cell>
          <cell r="O341">
            <v>3.11</v>
          </cell>
          <cell r="P341">
            <v>0</v>
          </cell>
          <cell r="Q341">
            <v>1594</v>
          </cell>
        </row>
        <row r="342">
          <cell r="A342">
            <v>1206595</v>
          </cell>
          <cell r="B342">
            <v>43857.756249999999</v>
          </cell>
          <cell r="C342" t="str">
            <v>EN355B</v>
          </cell>
          <cell r="D342" t="str">
            <v>Grados al C</v>
          </cell>
          <cell r="E342" t="str">
            <v>24"R</v>
          </cell>
          <cell r="F342">
            <v>56904</v>
          </cell>
          <cell r="G342">
            <v>1</v>
          </cell>
          <cell r="H342">
            <v>1670</v>
          </cell>
          <cell r="I342">
            <v>47</v>
          </cell>
          <cell r="J342">
            <v>23</v>
          </cell>
          <cell r="K342">
            <v>24</v>
          </cell>
          <cell r="L342">
            <v>7</v>
          </cell>
          <cell r="M342">
            <v>16</v>
          </cell>
          <cell r="N342">
            <v>0.59</v>
          </cell>
          <cell r="O342">
            <v>1.99</v>
          </cell>
          <cell r="P342">
            <v>5.17</v>
          </cell>
          <cell r="Q342">
            <v>1597</v>
          </cell>
        </row>
        <row r="343">
          <cell r="A343">
            <v>1206596</v>
          </cell>
          <cell r="B343">
            <v>43858.006249999999</v>
          </cell>
          <cell r="C343" t="str">
            <v>EN355B</v>
          </cell>
          <cell r="D343" t="str">
            <v>Grados al C</v>
          </cell>
          <cell r="E343" t="str">
            <v>24"R</v>
          </cell>
          <cell r="F343">
            <v>56597</v>
          </cell>
          <cell r="G343">
            <v>2</v>
          </cell>
          <cell r="H343">
            <v>1648</v>
          </cell>
          <cell r="I343">
            <v>59</v>
          </cell>
          <cell r="J343">
            <v>23</v>
          </cell>
          <cell r="K343">
            <v>36</v>
          </cell>
          <cell r="L343">
            <v>7</v>
          </cell>
          <cell r="M343">
            <v>16</v>
          </cell>
          <cell r="N343">
            <v>0</v>
          </cell>
          <cell r="O343">
            <v>1.24</v>
          </cell>
          <cell r="P343">
            <v>1.31</v>
          </cell>
          <cell r="Q343">
            <v>1594</v>
          </cell>
        </row>
        <row r="344">
          <cell r="A344">
            <v>1206597</v>
          </cell>
          <cell r="B344">
            <v>43858.078472222223</v>
          </cell>
          <cell r="C344" t="str">
            <v>EN355B</v>
          </cell>
          <cell r="D344" t="str">
            <v>Grados al C</v>
          </cell>
          <cell r="E344" t="str">
            <v>24"R</v>
          </cell>
          <cell r="F344">
            <v>56813</v>
          </cell>
          <cell r="G344">
            <v>1</v>
          </cell>
          <cell r="H344">
            <v>1673</v>
          </cell>
          <cell r="I344">
            <v>51</v>
          </cell>
          <cell r="J344">
            <v>26</v>
          </cell>
          <cell r="K344">
            <v>25</v>
          </cell>
          <cell r="L344">
            <v>8</v>
          </cell>
          <cell r="M344">
            <v>18</v>
          </cell>
          <cell r="N344">
            <v>0.55000000000000004</v>
          </cell>
          <cell r="O344">
            <v>1.03</v>
          </cell>
          <cell r="P344">
            <v>2.2400000000000002</v>
          </cell>
          <cell r="Q344">
            <v>1590</v>
          </cell>
        </row>
        <row r="345">
          <cell r="A345">
            <v>1206598</v>
          </cell>
          <cell r="B345">
            <v>43858.140972222223</v>
          </cell>
          <cell r="C345" t="str">
            <v>EN355B</v>
          </cell>
          <cell r="D345" t="str">
            <v>Grados al C</v>
          </cell>
          <cell r="E345" t="str">
            <v>24"R</v>
          </cell>
          <cell r="F345">
            <v>56813</v>
          </cell>
          <cell r="G345">
            <v>1</v>
          </cell>
          <cell r="H345">
            <v>1679</v>
          </cell>
          <cell r="I345">
            <v>62</v>
          </cell>
          <cell r="J345">
            <v>26</v>
          </cell>
          <cell r="K345">
            <v>36</v>
          </cell>
          <cell r="L345">
            <v>7</v>
          </cell>
          <cell r="M345">
            <v>19</v>
          </cell>
          <cell r="N345">
            <v>0.71</v>
          </cell>
          <cell r="O345">
            <v>3.43</v>
          </cell>
          <cell r="P345">
            <v>12.76</v>
          </cell>
          <cell r="Q345">
            <v>1596</v>
          </cell>
        </row>
        <row r="346">
          <cell r="A346">
            <v>1206599</v>
          </cell>
          <cell r="B346">
            <v>43858.201388888891</v>
          </cell>
          <cell r="C346" t="str">
            <v>EN355B</v>
          </cell>
          <cell r="D346" t="str">
            <v>Grados al C</v>
          </cell>
          <cell r="E346" t="str">
            <v>31"R</v>
          </cell>
          <cell r="F346">
            <v>54608</v>
          </cell>
          <cell r="G346">
            <v>1</v>
          </cell>
          <cell r="H346">
            <v>1675</v>
          </cell>
          <cell r="I346">
            <v>58</v>
          </cell>
          <cell r="J346">
            <v>25</v>
          </cell>
          <cell r="K346">
            <v>33</v>
          </cell>
          <cell r="L346">
            <v>7</v>
          </cell>
          <cell r="M346">
            <v>18</v>
          </cell>
          <cell r="N346">
            <v>0.52</v>
          </cell>
          <cell r="O346">
            <v>1</v>
          </cell>
          <cell r="P346">
            <v>1.23</v>
          </cell>
          <cell r="Q346">
            <v>1585</v>
          </cell>
        </row>
        <row r="347">
          <cell r="A347">
            <v>1206600</v>
          </cell>
          <cell r="B347">
            <v>43858.25277777778</v>
          </cell>
          <cell r="C347" t="str">
            <v>4130 FM</v>
          </cell>
          <cell r="D347" t="str">
            <v>Grados CrMo</v>
          </cell>
          <cell r="E347" t="str">
            <v>31"R</v>
          </cell>
          <cell r="F347">
            <v>49622.99</v>
          </cell>
          <cell r="G347">
            <v>1</v>
          </cell>
          <cell r="H347">
            <v>1664</v>
          </cell>
          <cell r="I347">
            <v>59</v>
          </cell>
          <cell r="J347">
            <v>23</v>
          </cell>
          <cell r="K347">
            <v>36</v>
          </cell>
          <cell r="L347">
            <v>6</v>
          </cell>
          <cell r="M347">
            <v>17</v>
          </cell>
          <cell r="N347">
            <v>0.49</v>
          </cell>
          <cell r="O347">
            <v>2.94</v>
          </cell>
          <cell r="P347">
            <v>0.01</v>
          </cell>
          <cell r="Q347">
            <v>1575</v>
          </cell>
        </row>
        <row r="348">
          <cell r="A348">
            <v>1206601</v>
          </cell>
          <cell r="B348">
            <v>43858.306944444441</v>
          </cell>
          <cell r="C348" t="str">
            <v>8620H</v>
          </cell>
          <cell r="D348" t="str">
            <v>Grados CrNiMo</v>
          </cell>
          <cell r="E348" t="str">
            <v>31"R</v>
          </cell>
          <cell r="F348">
            <v>49852</v>
          </cell>
          <cell r="G348">
            <v>1</v>
          </cell>
          <cell r="H348">
            <v>1665</v>
          </cell>
          <cell r="I348">
            <v>47</v>
          </cell>
          <cell r="J348">
            <v>23</v>
          </cell>
          <cell r="K348">
            <v>24</v>
          </cell>
          <cell r="L348">
            <v>6</v>
          </cell>
          <cell r="M348">
            <v>17</v>
          </cell>
          <cell r="N348">
            <v>0.53</v>
          </cell>
          <cell r="O348">
            <v>5.91</v>
          </cell>
          <cell r="P348">
            <v>0</v>
          </cell>
          <cell r="Q348">
            <v>1581</v>
          </cell>
        </row>
        <row r="349">
          <cell r="A349">
            <v>1206602</v>
          </cell>
          <cell r="B349">
            <v>43858.367361111108</v>
          </cell>
          <cell r="C349" t="str">
            <v>8630M4</v>
          </cell>
          <cell r="D349" t="str">
            <v>Grados CrNiMo</v>
          </cell>
          <cell r="E349" t="str">
            <v>63"P</v>
          </cell>
          <cell r="F349">
            <v>49663.01</v>
          </cell>
          <cell r="G349">
            <v>1</v>
          </cell>
          <cell r="H349">
            <v>1646</v>
          </cell>
          <cell r="I349">
            <v>48</v>
          </cell>
          <cell r="J349">
            <v>23</v>
          </cell>
          <cell r="K349">
            <v>25</v>
          </cell>
          <cell r="L349">
            <v>8</v>
          </cell>
          <cell r="M349">
            <v>15</v>
          </cell>
          <cell r="N349">
            <v>0.47</v>
          </cell>
          <cell r="O349">
            <v>2.44</v>
          </cell>
          <cell r="P349">
            <v>0</v>
          </cell>
          <cell r="Q349">
            <v>1573</v>
          </cell>
        </row>
        <row r="350">
          <cell r="A350">
            <v>1206603</v>
          </cell>
          <cell r="B350">
            <v>43858.460416666669</v>
          </cell>
          <cell r="C350" t="str">
            <v>4330 MODIFIED PS</v>
          </cell>
          <cell r="D350" t="str">
            <v>Grados CrNiMo</v>
          </cell>
          <cell r="E350" t="str">
            <v>69"P</v>
          </cell>
          <cell r="F350">
            <v>55305</v>
          </cell>
          <cell r="G350">
            <v>1</v>
          </cell>
          <cell r="H350">
            <v>1671</v>
          </cell>
          <cell r="I350">
            <v>73</v>
          </cell>
          <cell r="J350">
            <v>26</v>
          </cell>
          <cell r="K350">
            <v>47</v>
          </cell>
          <cell r="L350">
            <v>6</v>
          </cell>
          <cell r="M350">
            <v>20</v>
          </cell>
          <cell r="N350">
            <v>0.46</v>
          </cell>
          <cell r="O350">
            <v>2.97</v>
          </cell>
          <cell r="P350">
            <v>0</v>
          </cell>
          <cell r="Q350">
            <v>1573</v>
          </cell>
        </row>
        <row r="351">
          <cell r="A351">
            <v>1206604</v>
          </cell>
          <cell r="B351">
            <v>43858.55</v>
          </cell>
          <cell r="C351" t="str">
            <v>4330 MODIFIED PS</v>
          </cell>
          <cell r="D351" t="str">
            <v>Grados CrNiMo</v>
          </cell>
          <cell r="E351" t="str">
            <v>69"P</v>
          </cell>
          <cell r="F351">
            <v>55539</v>
          </cell>
          <cell r="G351">
            <v>1</v>
          </cell>
          <cell r="H351">
            <v>1671</v>
          </cell>
          <cell r="I351">
            <v>67</v>
          </cell>
          <cell r="J351">
            <v>36</v>
          </cell>
          <cell r="K351">
            <v>31</v>
          </cell>
          <cell r="L351">
            <v>14</v>
          </cell>
          <cell r="M351">
            <v>22</v>
          </cell>
          <cell r="N351">
            <v>0.53</v>
          </cell>
          <cell r="O351">
            <v>4.45</v>
          </cell>
          <cell r="P351">
            <v>0</v>
          </cell>
          <cell r="Q351">
            <v>1565</v>
          </cell>
        </row>
        <row r="352">
          <cell r="A352">
            <v>1206605</v>
          </cell>
          <cell r="B352">
            <v>43858.609027777777</v>
          </cell>
          <cell r="C352" t="str">
            <v>4330 MODIFIED PS</v>
          </cell>
          <cell r="D352" t="str">
            <v>Grados CrNiMo</v>
          </cell>
          <cell r="E352" t="str">
            <v>49"Q</v>
          </cell>
          <cell r="F352">
            <v>57342</v>
          </cell>
          <cell r="G352">
            <v>1</v>
          </cell>
          <cell r="H352">
            <v>1642</v>
          </cell>
          <cell r="I352">
            <v>70</v>
          </cell>
          <cell r="J352">
            <v>31</v>
          </cell>
          <cell r="K352">
            <v>39</v>
          </cell>
          <cell r="L352">
            <v>13</v>
          </cell>
          <cell r="M352">
            <v>18</v>
          </cell>
          <cell r="N352">
            <v>0.66</v>
          </cell>
          <cell r="O352">
            <v>18.57</v>
          </cell>
          <cell r="P352">
            <v>0</v>
          </cell>
          <cell r="Q352">
            <v>1569</v>
          </cell>
        </row>
        <row r="353">
          <cell r="A353">
            <v>1206606</v>
          </cell>
          <cell r="B353">
            <v>43858.695138888892</v>
          </cell>
          <cell r="C353" t="str">
            <v>E4330</v>
          </cell>
          <cell r="D353" t="str">
            <v>Grados CrNiMo</v>
          </cell>
          <cell r="E353" t="str">
            <v>49"Q</v>
          </cell>
          <cell r="F353">
            <v>58145</v>
          </cell>
          <cell r="G353">
            <v>1</v>
          </cell>
          <cell r="H353">
            <v>1652</v>
          </cell>
          <cell r="I353">
            <v>78</v>
          </cell>
          <cell r="J353">
            <v>26</v>
          </cell>
          <cell r="K353">
            <v>52</v>
          </cell>
          <cell r="L353">
            <v>6</v>
          </cell>
          <cell r="M353">
            <v>20</v>
          </cell>
          <cell r="N353">
            <v>0.54</v>
          </cell>
          <cell r="O353">
            <v>4.3</v>
          </cell>
          <cell r="P353">
            <v>0</v>
          </cell>
          <cell r="Q353">
            <v>1563</v>
          </cell>
        </row>
        <row r="354">
          <cell r="A354">
            <v>1206607</v>
          </cell>
          <cell r="B354">
            <v>43858.772916666669</v>
          </cell>
          <cell r="C354" t="str">
            <v>4340M VAR (AMS 6417)</v>
          </cell>
          <cell r="D354" t="str">
            <v>Grados CrNiMo</v>
          </cell>
          <cell r="E354" t="str">
            <v>20"R</v>
          </cell>
          <cell r="F354">
            <v>50986</v>
          </cell>
          <cell r="G354">
            <v>1</v>
          </cell>
          <cell r="H354">
            <v>1648</v>
          </cell>
          <cell r="I354">
            <v>68</v>
          </cell>
          <cell r="J354">
            <v>30</v>
          </cell>
          <cell r="K354">
            <v>38</v>
          </cell>
          <cell r="L354">
            <v>7</v>
          </cell>
          <cell r="M354">
            <v>23</v>
          </cell>
          <cell r="N354">
            <v>0.47</v>
          </cell>
          <cell r="O354">
            <v>7.45</v>
          </cell>
          <cell r="P354">
            <v>0</v>
          </cell>
          <cell r="Q354">
            <v>1559</v>
          </cell>
        </row>
        <row r="355">
          <cell r="A355">
            <v>1206608</v>
          </cell>
          <cell r="B355">
            <v>43858.995833333334</v>
          </cell>
          <cell r="C355" t="str">
            <v>4340M VAR (AMS 6417)</v>
          </cell>
          <cell r="D355" t="str">
            <v>Grados CrNiMo</v>
          </cell>
          <cell r="E355" t="str">
            <v>20"R</v>
          </cell>
          <cell r="F355">
            <v>55986</v>
          </cell>
          <cell r="G355">
            <v>1</v>
          </cell>
          <cell r="H355">
            <v>1637</v>
          </cell>
          <cell r="I355">
            <v>54</v>
          </cell>
          <cell r="J355">
            <v>25</v>
          </cell>
          <cell r="K355">
            <v>29</v>
          </cell>
          <cell r="L355">
            <v>8</v>
          </cell>
          <cell r="M355">
            <v>17</v>
          </cell>
          <cell r="N355">
            <v>0.64</v>
          </cell>
          <cell r="O355">
            <v>9.4499999999999993</v>
          </cell>
          <cell r="P355">
            <v>0</v>
          </cell>
          <cell r="Q355">
            <v>1560</v>
          </cell>
        </row>
        <row r="356">
          <cell r="A356">
            <v>1206609</v>
          </cell>
          <cell r="B356">
            <v>43859.051388888889</v>
          </cell>
          <cell r="C356" t="str">
            <v>4340M VAR (AMS 6417)</v>
          </cell>
          <cell r="D356" t="str">
            <v>Grados CrNiMo</v>
          </cell>
          <cell r="E356" t="str">
            <v>20"R</v>
          </cell>
          <cell r="F356">
            <v>56231</v>
          </cell>
          <cell r="G356">
            <v>1</v>
          </cell>
          <cell r="H356">
            <v>1639</v>
          </cell>
          <cell r="I356">
            <v>82</v>
          </cell>
          <cell r="J356">
            <v>25</v>
          </cell>
          <cell r="K356">
            <v>57</v>
          </cell>
          <cell r="L356">
            <v>7</v>
          </cell>
          <cell r="M356">
            <v>18</v>
          </cell>
          <cell r="N356">
            <v>0.56999999999999995</v>
          </cell>
          <cell r="O356">
            <v>6.3</v>
          </cell>
          <cell r="P356">
            <v>0</v>
          </cell>
          <cell r="Q356">
            <v>1546</v>
          </cell>
        </row>
        <row r="357">
          <cell r="A357">
            <v>1206610</v>
          </cell>
          <cell r="B357">
            <v>43859.302777777775</v>
          </cell>
          <cell r="C357">
            <v>1020</v>
          </cell>
          <cell r="D357" t="str">
            <v>Grados al C</v>
          </cell>
          <cell r="E357" t="str">
            <v>20"R</v>
          </cell>
          <cell r="F357">
            <v>51144</v>
          </cell>
          <cell r="G357">
            <v>1</v>
          </cell>
          <cell r="H357">
            <v>1670</v>
          </cell>
          <cell r="I357">
            <v>30</v>
          </cell>
          <cell r="J357">
            <v>27</v>
          </cell>
          <cell r="K357">
            <v>3</v>
          </cell>
          <cell r="L357">
            <v>7</v>
          </cell>
          <cell r="M357">
            <v>20</v>
          </cell>
          <cell r="N357">
            <v>0.47</v>
          </cell>
          <cell r="O357">
            <v>2.78</v>
          </cell>
          <cell r="P357">
            <v>0</v>
          </cell>
          <cell r="Q357">
            <v>1584</v>
          </cell>
        </row>
        <row r="358">
          <cell r="A358">
            <v>1206611</v>
          </cell>
          <cell r="B358">
            <v>43859.361111111109</v>
          </cell>
          <cell r="C358" t="str">
            <v>EN355B</v>
          </cell>
          <cell r="D358" t="str">
            <v>Grados al C</v>
          </cell>
          <cell r="E358" t="str">
            <v>31"R</v>
          </cell>
          <cell r="F358">
            <v>54205</v>
          </cell>
          <cell r="G358">
            <v>2</v>
          </cell>
          <cell r="H358">
            <v>0</v>
          </cell>
          <cell r="I358">
            <v>50</v>
          </cell>
          <cell r="J358">
            <v>27</v>
          </cell>
          <cell r="K358">
            <v>23</v>
          </cell>
          <cell r="L358">
            <v>7</v>
          </cell>
          <cell r="M358">
            <v>20</v>
          </cell>
          <cell r="N358">
            <v>0.47</v>
          </cell>
          <cell r="O358">
            <v>1.87</v>
          </cell>
          <cell r="P358">
            <v>3.67</v>
          </cell>
          <cell r="Q358">
            <v>1583</v>
          </cell>
        </row>
        <row r="359">
          <cell r="A359">
            <v>1206612</v>
          </cell>
          <cell r="B359">
            <v>43859.418055555558</v>
          </cell>
          <cell r="C359" t="str">
            <v>EN355B</v>
          </cell>
          <cell r="D359" t="str">
            <v>Grados al C</v>
          </cell>
          <cell r="E359" t="str">
            <v>31"R</v>
          </cell>
          <cell r="F359">
            <v>54516</v>
          </cell>
          <cell r="G359">
            <v>1</v>
          </cell>
          <cell r="H359">
            <v>1674</v>
          </cell>
          <cell r="I359">
            <v>47</v>
          </cell>
          <cell r="J359">
            <v>25</v>
          </cell>
          <cell r="K359">
            <v>22</v>
          </cell>
          <cell r="L359">
            <v>7</v>
          </cell>
          <cell r="M359">
            <v>18</v>
          </cell>
          <cell r="N359">
            <v>0.47</v>
          </cell>
          <cell r="O359">
            <v>1.45</v>
          </cell>
          <cell r="P359">
            <v>2.3199999999999998</v>
          </cell>
          <cell r="Q359">
            <v>1589</v>
          </cell>
        </row>
        <row r="360">
          <cell r="A360">
            <v>1206613</v>
          </cell>
          <cell r="B360">
            <v>43859.478472222225</v>
          </cell>
          <cell r="C360" t="str">
            <v>EN355B</v>
          </cell>
          <cell r="D360" t="str">
            <v>Grados al C</v>
          </cell>
          <cell r="E360" t="str">
            <v>31"R</v>
          </cell>
          <cell r="F360">
            <v>54242</v>
          </cell>
          <cell r="G360">
            <v>1</v>
          </cell>
          <cell r="H360">
            <v>1601</v>
          </cell>
          <cell r="I360">
            <v>45</v>
          </cell>
          <cell r="J360">
            <v>24</v>
          </cell>
          <cell r="K360">
            <v>21</v>
          </cell>
          <cell r="L360">
            <v>7</v>
          </cell>
          <cell r="M360">
            <v>17</v>
          </cell>
          <cell r="N360">
            <v>0.47</v>
          </cell>
          <cell r="O360">
            <v>0.97</v>
          </cell>
          <cell r="P360">
            <v>2.65</v>
          </cell>
          <cell r="Q360">
            <v>1586</v>
          </cell>
        </row>
        <row r="361">
          <cell r="A361">
            <v>1206614</v>
          </cell>
          <cell r="B361">
            <v>43859.538194444445</v>
          </cell>
          <cell r="C361" t="str">
            <v>EN355B</v>
          </cell>
          <cell r="D361" t="str">
            <v>Grados al C</v>
          </cell>
          <cell r="E361" t="str">
            <v>31"R</v>
          </cell>
          <cell r="F361">
            <v>54836</v>
          </cell>
          <cell r="G361">
            <v>2</v>
          </cell>
          <cell r="H361">
            <v>1673</v>
          </cell>
          <cell r="I361">
            <v>111</v>
          </cell>
          <cell r="J361">
            <v>55</v>
          </cell>
          <cell r="K361">
            <v>56</v>
          </cell>
          <cell r="L361">
            <v>25</v>
          </cell>
          <cell r="M361">
            <v>30</v>
          </cell>
          <cell r="N361">
            <v>0.53</v>
          </cell>
          <cell r="O361">
            <v>5.92</v>
          </cell>
          <cell r="P361">
            <v>12.03</v>
          </cell>
          <cell r="Q361">
            <v>1592</v>
          </cell>
        </row>
        <row r="362">
          <cell r="A362">
            <v>1206615</v>
          </cell>
          <cell r="B362">
            <v>43859.588194444441</v>
          </cell>
          <cell r="C362" t="str">
            <v>EN355B</v>
          </cell>
          <cell r="D362" t="str">
            <v>Grados al C</v>
          </cell>
          <cell r="E362" t="str">
            <v>20"R</v>
          </cell>
          <cell r="F362">
            <v>59018</v>
          </cell>
          <cell r="G362">
            <v>1</v>
          </cell>
          <cell r="H362">
            <v>1692</v>
          </cell>
          <cell r="I362">
            <v>56</v>
          </cell>
          <cell r="J362">
            <v>28</v>
          </cell>
          <cell r="K362">
            <v>28</v>
          </cell>
          <cell r="L362">
            <v>6</v>
          </cell>
          <cell r="M362">
            <v>22</v>
          </cell>
          <cell r="N362">
            <v>0.7</v>
          </cell>
          <cell r="O362">
            <v>5.44</v>
          </cell>
          <cell r="P362">
            <v>9.0500000000000007</v>
          </cell>
          <cell r="Q362">
            <v>1596</v>
          </cell>
        </row>
        <row r="363">
          <cell r="A363">
            <v>1206616</v>
          </cell>
          <cell r="B363">
            <v>43859.701388888891</v>
          </cell>
          <cell r="C363" t="str">
            <v>EN355B</v>
          </cell>
          <cell r="D363" t="str">
            <v>Grados al C</v>
          </cell>
          <cell r="E363" t="str">
            <v>24"R</v>
          </cell>
          <cell r="F363">
            <v>56546</v>
          </cell>
          <cell r="G363">
            <v>1</v>
          </cell>
          <cell r="H363">
            <v>1666</v>
          </cell>
          <cell r="I363">
            <v>46</v>
          </cell>
          <cell r="J363">
            <v>23</v>
          </cell>
          <cell r="K363">
            <v>23</v>
          </cell>
          <cell r="L363">
            <v>8</v>
          </cell>
          <cell r="M363">
            <v>15</v>
          </cell>
          <cell r="N363">
            <v>0.72</v>
          </cell>
          <cell r="O363">
            <v>2.69</v>
          </cell>
          <cell r="P363">
            <v>5.75</v>
          </cell>
          <cell r="Q363">
            <v>1586</v>
          </cell>
        </row>
        <row r="364">
          <cell r="A364">
            <v>1206617</v>
          </cell>
          <cell r="B364">
            <v>43859.752083333333</v>
          </cell>
          <cell r="C364" t="str">
            <v>EN355B</v>
          </cell>
          <cell r="D364" t="str">
            <v>Grados al C</v>
          </cell>
          <cell r="E364" t="str">
            <v>24"R</v>
          </cell>
          <cell r="F364">
            <v>56704.99</v>
          </cell>
          <cell r="G364">
            <v>1</v>
          </cell>
          <cell r="H364">
            <v>1666</v>
          </cell>
          <cell r="I364">
            <v>48</v>
          </cell>
          <cell r="J364">
            <v>22</v>
          </cell>
          <cell r="K364">
            <v>26</v>
          </cell>
          <cell r="L364">
            <v>6</v>
          </cell>
          <cell r="M364">
            <v>16</v>
          </cell>
          <cell r="N364">
            <v>0.56000000000000005</v>
          </cell>
          <cell r="O364">
            <v>1.88</v>
          </cell>
          <cell r="P364">
            <v>7.64</v>
          </cell>
          <cell r="Q364">
            <v>1594</v>
          </cell>
        </row>
        <row r="365">
          <cell r="A365">
            <v>1206618</v>
          </cell>
          <cell r="B365">
            <v>43859.990972222222</v>
          </cell>
          <cell r="C365" t="str">
            <v>A105</v>
          </cell>
          <cell r="D365" t="str">
            <v>Grados al C</v>
          </cell>
          <cell r="E365" t="str">
            <v>52"P</v>
          </cell>
          <cell r="F365">
            <v>54367</v>
          </cell>
          <cell r="G365">
            <v>1</v>
          </cell>
          <cell r="H365">
            <v>1666</v>
          </cell>
          <cell r="I365">
            <v>54</v>
          </cell>
          <cell r="J365">
            <v>23</v>
          </cell>
          <cell r="K365">
            <v>31</v>
          </cell>
          <cell r="L365">
            <v>8</v>
          </cell>
          <cell r="M365">
            <v>15</v>
          </cell>
          <cell r="N365">
            <v>0.6</v>
          </cell>
          <cell r="O365">
            <v>6.19</v>
          </cell>
          <cell r="P365">
            <v>0</v>
          </cell>
          <cell r="Q365">
            <v>1578</v>
          </cell>
        </row>
        <row r="366">
          <cell r="A366">
            <v>1206619</v>
          </cell>
          <cell r="B366">
            <v>43860.037499999999</v>
          </cell>
          <cell r="C366" t="str">
            <v>A105</v>
          </cell>
          <cell r="D366" t="str">
            <v>Grados al C</v>
          </cell>
          <cell r="E366" t="str">
            <v>63"P</v>
          </cell>
          <cell r="F366">
            <v>50568</v>
          </cell>
          <cell r="G366">
            <v>1</v>
          </cell>
          <cell r="H366">
            <v>1672</v>
          </cell>
          <cell r="I366">
            <v>49</v>
          </cell>
          <cell r="J366">
            <v>25</v>
          </cell>
          <cell r="K366">
            <v>24</v>
          </cell>
          <cell r="L366">
            <v>12</v>
          </cell>
          <cell r="M366">
            <v>13</v>
          </cell>
          <cell r="N366">
            <v>0.73</v>
          </cell>
          <cell r="O366">
            <v>2.95</v>
          </cell>
          <cell r="P366">
            <v>0</v>
          </cell>
          <cell r="Q366">
            <v>1584</v>
          </cell>
        </row>
        <row r="367">
          <cell r="A367">
            <v>1206620</v>
          </cell>
          <cell r="B367">
            <v>43860.084027777775</v>
          </cell>
          <cell r="C367" t="str">
            <v>CRMOV</v>
          </cell>
          <cell r="D367" t="str">
            <v>Grados CrMo</v>
          </cell>
          <cell r="E367" t="str">
            <v>31"R</v>
          </cell>
          <cell r="F367">
            <v>54354</v>
          </cell>
          <cell r="G367">
            <v>1</v>
          </cell>
          <cell r="H367">
            <v>1669</v>
          </cell>
          <cell r="I367">
            <v>48</v>
          </cell>
          <cell r="J367">
            <v>24</v>
          </cell>
          <cell r="K367">
            <v>24</v>
          </cell>
          <cell r="L367">
            <v>7</v>
          </cell>
          <cell r="M367">
            <v>17</v>
          </cell>
          <cell r="N367">
            <v>0.55000000000000004</v>
          </cell>
          <cell r="O367">
            <v>5.24</v>
          </cell>
          <cell r="P367">
            <v>0</v>
          </cell>
          <cell r="Q367">
            <v>1587</v>
          </cell>
        </row>
        <row r="368">
          <cell r="A368">
            <v>1206621</v>
          </cell>
          <cell r="B368">
            <v>43860.13958333333</v>
          </cell>
          <cell r="C368">
            <v>1552</v>
          </cell>
          <cell r="D368" t="str">
            <v>Grados al C</v>
          </cell>
          <cell r="E368" t="str">
            <v>13"R</v>
          </cell>
          <cell r="F368">
            <v>55956</v>
          </cell>
          <cell r="G368">
            <v>1</v>
          </cell>
          <cell r="H368">
            <v>1667</v>
          </cell>
          <cell r="I368">
            <v>57</v>
          </cell>
          <cell r="J368">
            <v>27</v>
          </cell>
          <cell r="K368">
            <v>30</v>
          </cell>
          <cell r="L368">
            <v>7</v>
          </cell>
          <cell r="M368">
            <v>20</v>
          </cell>
          <cell r="N368">
            <v>0.65</v>
          </cell>
          <cell r="O368">
            <v>1.76</v>
          </cell>
          <cell r="P368">
            <v>0</v>
          </cell>
          <cell r="Q368">
            <v>1563</v>
          </cell>
        </row>
        <row r="369">
          <cell r="A369">
            <v>1206622</v>
          </cell>
          <cell r="B369">
            <v>43860.252083333333</v>
          </cell>
          <cell r="C369" t="str">
            <v>EN355B</v>
          </cell>
          <cell r="D369" t="str">
            <v>Grados al C</v>
          </cell>
          <cell r="E369" t="str">
            <v>31"R</v>
          </cell>
          <cell r="F369">
            <v>54693</v>
          </cell>
          <cell r="G369">
            <v>1</v>
          </cell>
          <cell r="H369">
            <v>1667</v>
          </cell>
          <cell r="I369">
            <v>49</v>
          </cell>
          <cell r="J369">
            <v>23</v>
          </cell>
          <cell r="K369">
            <v>26</v>
          </cell>
          <cell r="L369">
            <v>7</v>
          </cell>
          <cell r="M369">
            <v>16</v>
          </cell>
          <cell r="N369">
            <v>0.57999999999999996</v>
          </cell>
          <cell r="O369">
            <v>1.62</v>
          </cell>
          <cell r="P369">
            <v>5.57</v>
          </cell>
          <cell r="Q369">
            <v>1579</v>
          </cell>
        </row>
        <row r="370">
          <cell r="A370">
            <v>1206623</v>
          </cell>
          <cell r="B370">
            <v>43860.304861111108</v>
          </cell>
          <cell r="C370" t="str">
            <v>EN355B</v>
          </cell>
          <cell r="D370" t="str">
            <v>Grados al C</v>
          </cell>
          <cell r="E370" t="str">
            <v>31"R</v>
          </cell>
          <cell r="F370">
            <v>54780.01</v>
          </cell>
          <cell r="G370">
            <v>1</v>
          </cell>
          <cell r="H370">
            <v>1603</v>
          </cell>
          <cell r="I370">
            <v>44</v>
          </cell>
          <cell r="J370">
            <v>24</v>
          </cell>
          <cell r="K370">
            <v>20</v>
          </cell>
          <cell r="L370">
            <v>6</v>
          </cell>
          <cell r="M370">
            <v>18</v>
          </cell>
          <cell r="N370">
            <v>0.56000000000000005</v>
          </cell>
          <cell r="O370">
            <v>3.05</v>
          </cell>
          <cell r="P370">
            <v>2.83</v>
          </cell>
          <cell r="Q370">
            <v>1590</v>
          </cell>
        </row>
        <row r="371">
          <cell r="A371">
            <v>1206624</v>
          </cell>
          <cell r="B371">
            <v>43860.356944444444</v>
          </cell>
          <cell r="C371" t="str">
            <v>EN355B</v>
          </cell>
          <cell r="D371" t="str">
            <v>Grados al C</v>
          </cell>
          <cell r="E371" t="str">
            <v>31"R</v>
          </cell>
          <cell r="F371">
            <v>54446</v>
          </cell>
          <cell r="G371">
            <v>1</v>
          </cell>
          <cell r="H371">
            <v>1667</v>
          </cell>
          <cell r="I371">
            <v>41</v>
          </cell>
          <cell r="J371">
            <v>25</v>
          </cell>
          <cell r="K371">
            <v>16</v>
          </cell>
          <cell r="L371">
            <v>10</v>
          </cell>
          <cell r="M371">
            <v>15</v>
          </cell>
          <cell r="N371">
            <v>0.5</v>
          </cell>
          <cell r="O371">
            <v>1.43</v>
          </cell>
          <cell r="P371">
            <v>1.21</v>
          </cell>
          <cell r="Q371">
            <v>1586</v>
          </cell>
        </row>
        <row r="372">
          <cell r="A372">
            <v>1206625</v>
          </cell>
          <cell r="B372">
            <v>43860.417361111111</v>
          </cell>
          <cell r="C372" t="str">
            <v>EN355B</v>
          </cell>
          <cell r="D372" t="str">
            <v>Grados al C</v>
          </cell>
          <cell r="E372" t="str">
            <v>24"R</v>
          </cell>
          <cell r="F372">
            <v>56793</v>
          </cell>
          <cell r="G372">
            <v>1</v>
          </cell>
          <cell r="H372">
            <v>1669</v>
          </cell>
          <cell r="I372">
            <v>45</v>
          </cell>
          <cell r="J372">
            <v>23</v>
          </cell>
          <cell r="K372">
            <v>22</v>
          </cell>
          <cell r="L372">
            <v>7</v>
          </cell>
          <cell r="M372">
            <v>16</v>
          </cell>
          <cell r="N372">
            <v>0.61</v>
          </cell>
          <cell r="O372">
            <v>1.97</v>
          </cell>
          <cell r="P372">
            <v>3.09</v>
          </cell>
          <cell r="Q372">
            <v>1594</v>
          </cell>
        </row>
        <row r="373">
          <cell r="A373">
            <v>1206626</v>
          </cell>
          <cell r="B373">
            <v>43860.477777777778</v>
          </cell>
          <cell r="C373" t="str">
            <v>EN355B</v>
          </cell>
          <cell r="D373" t="str">
            <v>Grados al C</v>
          </cell>
          <cell r="E373" t="str">
            <v>24"R</v>
          </cell>
          <cell r="F373">
            <v>56728</v>
          </cell>
          <cell r="G373">
            <v>1</v>
          </cell>
          <cell r="H373">
            <v>1667</v>
          </cell>
          <cell r="I373">
            <v>51</v>
          </cell>
          <cell r="J373">
            <v>23</v>
          </cell>
          <cell r="K373">
            <v>28</v>
          </cell>
          <cell r="L373">
            <v>6</v>
          </cell>
          <cell r="M373">
            <v>17</v>
          </cell>
          <cell r="N373">
            <v>0.57999999999999996</v>
          </cell>
          <cell r="O373">
            <v>2.38</v>
          </cell>
          <cell r="P373">
            <v>3.09</v>
          </cell>
          <cell r="Q373">
            <v>1582</v>
          </cell>
        </row>
        <row r="374">
          <cell r="A374">
            <v>1206627</v>
          </cell>
          <cell r="B374">
            <v>43860.534722222219</v>
          </cell>
          <cell r="C374" t="str">
            <v>LF6</v>
          </cell>
          <cell r="D374" t="str">
            <v>Grados al C</v>
          </cell>
          <cell r="E374" t="str">
            <v>20"R</v>
          </cell>
          <cell r="F374">
            <v>53594</v>
          </cell>
          <cell r="G374">
            <v>1</v>
          </cell>
          <cell r="H374">
            <v>1666</v>
          </cell>
          <cell r="I374">
            <v>50</v>
          </cell>
          <cell r="J374">
            <v>22</v>
          </cell>
          <cell r="K374">
            <v>28</v>
          </cell>
          <cell r="L374">
            <v>7</v>
          </cell>
          <cell r="M374">
            <v>15</v>
          </cell>
          <cell r="N374">
            <v>0.62</v>
          </cell>
          <cell r="O374">
            <v>2.61</v>
          </cell>
          <cell r="P374">
            <v>6.05</v>
          </cell>
          <cell r="Q374">
            <v>1579</v>
          </cell>
        </row>
        <row r="375">
          <cell r="A375">
            <v>1206628</v>
          </cell>
          <cell r="B375">
            <v>43860.584027777775</v>
          </cell>
          <cell r="C375" t="str">
            <v>LF2</v>
          </cell>
          <cell r="D375" t="str">
            <v>Grados CrNiMo</v>
          </cell>
          <cell r="E375" t="str">
            <v>16"R</v>
          </cell>
          <cell r="F375">
            <v>55000</v>
          </cell>
          <cell r="G375">
            <v>1</v>
          </cell>
          <cell r="H375">
            <v>1680</v>
          </cell>
          <cell r="I375">
            <v>49</v>
          </cell>
          <cell r="J375">
            <v>24</v>
          </cell>
          <cell r="K375">
            <v>25</v>
          </cell>
          <cell r="L375">
            <v>7</v>
          </cell>
          <cell r="M375">
            <v>17</v>
          </cell>
          <cell r="N375">
            <v>0.53</v>
          </cell>
          <cell r="O375">
            <v>1.93</v>
          </cell>
          <cell r="P375">
            <v>5.28</v>
          </cell>
          <cell r="Q375">
            <v>1588</v>
          </cell>
        </row>
        <row r="376">
          <cell r="A376">
            <v>1206629</v>
          </cell>
          <cell r="B376">
            <v>43860.640277777777</v>
          </cell>
          <cell r="C376">
            <v>1080</v>
          </cell>
          <cell r="D376" t="str">
            <v>Grados al C</v>
          </cell>
          <cell r="E376" t="str">
            <v>39"R</v>
          </cell>
          <cell r="F376">
            <v>52020</v>
          </cell>
          <cell r="G376">
            <v>1</v>
          </cell>
          <cell r="H376">
            <v>1626</v>
          </cell>
          <cell r="I376">
            <v>57</v>
          </cell>
          <cell r="J376">
            <v>22</v>
          </cell>
          <cell r="K376">
            <v>35</v>
          </cell>
          <cell r="L376">
            <v>7</v>
          </cell>
          <cell r="M376">
            <v>15</v>
          </cell>
          <cell r="N376">
            <v>0.52</v>
          </cell>
          <cell r="O376">
            <v>3.21</v>
          </cell>
          <cell r="P376">
            <v>0</v>
          </cell>
          <cell r="Q376">
            <v>1547</v>
          </cell>
        </row>
        <row r="377">
          <cell r="A377">
            <v>1206630</v>
          </cell>
          <cell r="B377">
            <v>43860.691666666666</v>
          </cell>
          <cell r="C377" t="str">
            <v>EN355B</v>
          </cell>
          <cell r="D377" t="str">
            <v>Grados al C</v>
          </cell>
          <cell r="E377" t="str">
            <v>24"R</v>
          </cell>
          <cell r="F377">
            <v>56997.01</v>
          </cell>
          <cell r="G377">
            <v>1</v>
          </cell>
          <cell r="H377">
            <v>1667</v>
          </cell>
          <cell r="I377">
            <v>52</v>
          </cell>
          <cell r="J377">
            <v>21</v>
          </cell>
          <cell r="K377">
            <v>31</v>
          </cell>
          <cell r="L377">
            <v>6</v>
          </cell>
          <cell r="M377">
            <v>15</v>
          </cell>
          <cell r="N377">
            <v>0.63</v>
          </cell>
          <cell r="O377">
            <v>2.2599999999999998</v>
          </cell>
          <cell r="P377">
            <v>5.45</v>
          </cell>
          <cell r="Q377">
            <v>1588</v>
          </cell>
        </row>
        <row r="378">
          <cell r="A378">
            <v>1206631</v>
          </cell>
          <cell r="B378">
            <v>43860.984027777777</v>
          </cell>
          <cell r="C378" t="str">
            <v>F70</v>
          </cell>
          <cell r="D378" t="str">
            <v>Grados CrNiMo</v>
          </cell>
          <cell r="E378" t="str">
            <v>69"R</v>
          </cell>
          <cell r="F378">
            <v>55152.01</v>
          </cell>
          <cell r="G378">
            <v>2</v>
          </cell>
          <cell r="H378">
            <v>1680</v>
          </cell>
          <cell r="I378">
            <v>84</v>
          </cell>
          <cell r="J378">
            <v>41</v>
          </cell>
          <cell r="K378">
            <v>43</v>
          </cell>
          <cell r="L378">
            <v>21</v>
          </cell>
          <cell r="M378">
            <v>20</v>
          </cell>
          <cell r="N378">
            <v>0.7</v>
          </cell>
          <cell r="O378">
            <v>7.69</v>
          </cell>
          <cell r="P378">
            <v>0</v>
          </cell>
          <cell r="Q378">
            <v>1596</v>
          </cell>
        </row>
        <row r="379">
          <cell r="A379">
            <v>1206632</v>
          </cell>
          <cell r="B379">
            <v>43861.109722222223</v>
          </cell>
          <cell r="C379" t="str">
            <v>F70</v>
          </cell>
          <cell r="D379" t="str">
            <v>Grados CrNiMo</v>
          </cell>
          <cell r="E379" t="str">
            <v>69"R</v>
          </cell>
          <cell r="F379">
            <v>51785</v>
          </cell>
          <cell r="G379">
            <v>1</v>
          </cell>
          <cell r="H379">
            <v>1674</v>
          </cell>
          <cell r="I379">
            <v>45</v>
          </cell>
          <cell r="J379">
            <v>22</v>
          </cell>
          <cell r="K379">
            <v>23</v>
          </cell>
          <cell r="L379">
            <v>7</v>
          </cell>
          <cell r="M379">
            <v>15</v>
          </cell>
          <cell r="N379">
            <v>0.63</v>
          </cell>
          <cell r="O379">
            <v>1.25</v>
          </cell>
          <cell r="P379">
            <v>0</v>
          </cell>
          <cell r="Q379">
            <v>1597</v>
          </cell>
        </row>
        <row r="380">
          <cell r="A380">
            <v>1206633</v>
          </cell>
          <cell r="B380">
            <v>43861.232638888891</v>
          </cell>
          <cell r="C380" t="str">
            <v>EN355B</v>
          </cell>
          <cell r="D380" t="str">
            <v>Grados al C</v>
          </cell>
          <cell r="E380" t="str">
            <v>31"R</v>
          </cell>
          <cell r="F380">
            <v>50609</v>
          </cell>
          <cell r="G380">
            <v>3</v>
          </cell>
          <cell r="H380">
            <v>1671</v>
          </cell>
          <cell r="I380">
            <v>99</v>
          </cell>
          <cell r="J380">
            <v>48</v>
          </cell>
          <cell r="K380">
            <v>51</v>
          </cell>
          <cell r="L380">
            <v>14</v>
          </cell>
          <cell r="M380">
            <v>34</v>
          </cell>
          <cell r="N380">
            <v>0.61</v>
          </cell>
          <cell r="O380">
            <v>9.43</v>
          </cell>
          <cell r="P380">
            <v>5.6</v>
          </cell>
          <cell r="Q380">
            <v>1585</v>
          </cell>
        </row>
        <row r="381">
          <cell r="A381">
            <v>1206634</v>
          </cell>
          <cell r="B381">
            <v>43861.321527777778</v>
          </cell>
          <cell r="C381" t="str">
            <v>EN355B</v>
          </cell>
          <cell r="D381" t="str">
            <v>Grados al C</v>
          </cell>
          <cell r="E381" t="str">
            <v>31"R</v>
          </cell>
          <cell r="F381">
            <v>53788</v>
          </cell>
          <cell r="G381">
            <v>1</v>
          </cell>
          <cell r="H381">
            <v>1608</v>
          </cell>
          <cell r="I381">
            <v>40</v>
          </cell>
          <cell r="J381">
            <v>22</v>
          </cell>
          <cell r="K381">
            <v>18</v>
          </cell>
          <cell r="L381">
            <v>7</v>
          </cell>
          <cell r="M381">
            <v>15</v>
          </cell>
          <cell r="N381">
            <v>0.67</v>
          </cell>
          <cell r="O381">
            <v>1.43</v>
          </cell>
          <cell r="P381">
            <v>2.04</v>
          </cell>
          <cell r="Q381">
            <v>1594</v>
          </cell>
        </row>
        <row r="382">
          <cell r="A382">
            <v>1206635</v>
          </cell>
          <cell r="B382">
            <v>43861.426388888889</v>
          </cell>
          <cell r="C382" t="str">
            <v>EN355B</v>
          </cell>
          <cell r="D382" t="str">
            <v>Grados al C</v>
          </cell>
          <cell r="E382" t="str">
            <v>31"R</v>
          </cell>
          <cell r="F382">
            <v>54426</v>
          </cell>
          <cell r="G382">
            <v>1</v>
          </cell>
          <cell r="H382">
            <v>1663</v>
          </cell>
          <cell r="I382">
            <v>45</v>
          </cell>
          <cell r="J382">
            <v>23</v>
          </cell>
          <cell r="K382">
            <v>22</v>
          </cell>
          <cell r="L382">
            <v>7</v>
          </cell>
          <cell r="M382">
            <v>16</v>
          </cell>
          <cell r="N382">
            <v>0.61</v>
          </cell>
          <cell r="O382">
            <v>1.58</v>
          </cell>
          <cell r="P382">
            <v>2.4700000000000002</v>
          </cell>
          <cell r="Q382">
            <v>1588</v>
          </cell>
        </row>
        <row r="383">
          <cell r="A383">
            <v>1206636</v>
          </cell>
          <cell r="B383">
            <v>43861.479861111111</v>
          </cell>
          <cell r="C383" t="str">
            <v>EN355B</v>
          </cell>
          <cell r="D383" t="str">
            <v>Grados al C</v>
          </cell>
          <cell r="E383" t="str">
            <v>24"R</v>
          </cell>
          <cell r="F383">
            <v>56638</v>
          </cell>
          <cell r="G383">
            <v>1</v>
          </cell>
          <cell r="H383">
            <v>1666</v>
          </cell>
          <cell r="I383">
            <v>47</v>
          </cell>
          <cell r="J383">
            <v>21</v>
          </cell>
          <cell r="K383">
            <v>26</v>
          </cell>
          <cell r="L383">
            <v>6</v>
          </cell>
          <cell r="M383">
            <v>15</v>
          </cell>
          <cell r="N383">
            <v>0.62</v>
          </cell>
          <cell r="O383">
            <v>1.0900000000000001</v>
          </cell>
          <cell r="P383">
            <v>4.55</v>
          </cell>
          <cell r="Q383">
            <v>1590</v>
          </cell>
        </row>
        <row r="384">
          <cell r="A384">
            <v>1206637</v>
          </cell>
          <cell r="B384">
            <v>43861.531944444447</v>
          </cell>
          <cell r="C384" t="str">
            <v>EN355B</v>
          </cell>
          <cell r="D384" t="str">
            <v>Grados al C</v>
          </cell>
          <cell r="E384" t="str">
            <v>24"R</v>
          </cell>
          <cell r="F384">
            <v>56717</v>
          </cell>
          <cell r="G384">
            <v>1</v>
          </cell>
          <cell r="H384">
            <v>1666</v>
          </cell>
          <cell r="I384">
            <v>51</v>
          </cell>
          <cell r="J384">
            <v>21</v>
          </cell>
          <cell r="K384">
            <v>30</v>
          </cell>
          <cell r="L384">
            <v>6</v>
          </cell>
          <cell r="M384">
            <v>15</v>
          </cell>
          <cell r="N384">
            <v>0.81</v>
          </cell>
          <cell r="O384">
            <v>3.03</v>
          </cell>
          <cell r="P384">
            <v>10.72</v>
          </cell>
          <cell r="Q384">
            <v>1593</v>
          </cell>
        </row>
        <row r="385">
          <cell r="A385">
            <v>1206638</v>
          </cell>
          <cell r="B385">
            <v>43861.588194444441</v>
          </cell>
          <cell r="C385" t="str">
            <v>EN355B</v>
          </cell>
          <cell r="D385" t="str">
            <v>Grados al C</v>
          </cell>
          <cell r="E385" t="str">
            <v>31"R</v>
          </cell>
          <cell r="F385">
            <v>54484</v>
          </cell>
          <cell r="G385">
            <v>1</v>
          </cell>
          <cell r="H385">
            <v>1663</v>
          </cell>
          <cell r="I385">
            <v>45</v>
          </cell>
          <cell r="J385">
            <v>21</v>
          </cell>
          <cell r="K385">
            <v>24</v>
          </cell>
          <cell r="L385">
            <v>6</v>
          </cell>
          <cell r="M385">
            <v>15</v>
          </cell>
          <cell r="N385">
            <v>0.71</v>
          </cell>
          <cell r="O385">
            <v>1.39</v>
          </cell>
          <cell r="P385">
            <v>4.0999999999999996</v>
          </cell>
          <cell r="Q385">
            <v>1589</v>
          </cell>
        </row>
        <row r="386">
          <cell r="A386">
            <v>1206639</v>
          </cell>
          <cell r="B386">
            <v>43861.67291666667</v>
          </cell>
          <cell r="C386" t="str">
            <v>EN355B</v>
          </cell>
          <cell r="D386" t="str">
            <v>Grados al C</v>
          </cell>
          <cell r="E386" t="str">
            <v>24"R</v>
          </cell>
          <cell r="F386">
            <v>56763</v>
          </cell>
          <cell r="G386">
            <v>1</v>
          </cell>
          <cell r="H386">
            <v>1664</v>
          </cell>
          <cell r="I386">
            <v>47</v>
          </cell>
          <cell r="J386">
            <v>24</v>
          </cell>
          <cell r="K386">
            <v>23</v>
          </cell>
          <cell r="L386">
            <v>9</v>
          </cell>
          <cell r="M386">
            <v>15</v>
          </cell>
          <cell r="N386">
            <v>0.82</v>
          </cell>
          <cell r="O386">
            <v>2.21</v>
          </cell>
          <cell r="P386">
            <v>3.1</v>
          </cell>
          <cell r="Q386">
            <v>1588</v>
          </cell>
        </row>
        <row r="387">
          <cell r="A387">
            <v>1206640</v>
          </cell>
          <cell r="B387">
            <v>43861.727083333331</v>
          </cell>
          <cell r="C387" t="str">
            <v>4330V</v>
          </cell>
          <cell r="D387" t="str">
            <v>Grados CrNiMo</v>
          </cell>
          <cell r="E387" t="str">
            <v>69"P</v>
          </cell>
          <cell r="F387">
            <v>55657</v>
          </cell>
          <cell r="G387">
            <v>1</v>
          </cell>
          <cell r="H387">
            <v>1644</v>
          </cell>
          <cell r="I387">
            <v>52</v>
          </cell>
          <cell r="J387">
            <v>24</v>
          </cell>
          <cell r="K387">
            <v>28</v>
          </cell>
          <cell r="L387">
            <v>9</v>
          </cell>
          <cell r="M387">
            <v>15</v>
          </cell>
          <cell r="N387">
            <v>0.84</v>
          </cell>
          <cell r="O387">
            <v>2.2599999999999998</v>
          </cell>
          <cell r="P387">
            <v>0</v>
          </cell>
          <cell r="Q387">
            <v>1576</v>
          </cell>
        </row>
        <row r="388">
          <cell r="A388">
            <v>1206641</v>
          </cell>
          <cell r="B388">
            <v>43865.052777777775</v>
          </cell>
          <cell r="C388">
            <v>1035</v>
          </cell>
          <cell r="D388" t="str">
            <v>Grados al C</v>
          </cell>
          <cell r="E388" t="str">
            <v>16"R</v>
          </cell>
          <cell r="F388">
            <v>54324</v>
          </cell>
          <cell r="G388">
            <v>1</v>
          </cell>
          <cell r="H388">
            <v>1648</v>
          </cell>
          <cell r="I388">
            <v>59</v>
          </cell>
          <cell r="J388">
            <v>24</v>
          </cell>
          <cell r="K388">
            <v>35</v>
          </cell>
          <cell r="L388">
            <v>8</v>
          </cell>
          <cell r="M388">
            <v>16</v>
          </cell>
          <cell r="N388">
            <v>0.46</v>
          </cell>
          <cell r="O388">
            <v>3.01</v>
          </cell>
          <cell r="P388">
            <v>0</v>
          </cell>
          <cell r="Q388">
            <v>1593</v>
          </cell>
        </row>
        <row r="389">
          <cell r="A389">
            <v>1206642</v>
          </cell>
          <cell r="B389">
            <v>43865.109722222223</v>
          </cell>
          <cell r="C389" t="str">
            <v>A105</v>
          </cell>
          <cell r="D389" t="str">
            <v>Grados al C</v>
          </cell>
          <cell r="E389" t="str">
            <v>39"R</v>
          </cell>
          <cell r="F389">
            <v>52009</v>
          </cell>
          <cell r="G389">
            <v>1</v>
          </cell>
          <cell r="H389">
            <v>1707</v>
          </cell>
          <cell r="I389">
            <v>52</v>
          </cell>
          <cell r="J389">
            <v>26</v>
          </cell>
          <cell r="K389">
            <v>26</v>
          </cell>
          <cell r="L389">
            <v>6</v>
          </cell>
          <cell r="M389">
            <v>20</v>
          </cell>
          <cell r="N389">
            <v>0.79</v>
          </cell>
          <cell r="O389">
            <v>5.89</v>
          </cell>
          <cell r="P389">
            <v>0</v>
          </cell>
          <cell r="Q389">
            <v>1589</v>
          </cell>
        </row>
        <row r="390">
          <cell r="A390">
            <v>1206643</v>
          </cell>
          <cell r="B390">
            <v>43865.15902777778</v>
          </cell>
          <cell r="C390" t="str">
            <v>8630M4</v>
          </cell>
          <cell r="D390" t="str">
            <v>Grados CrNiMo</v>
          </cell>
          <cell r="E390" t="str">
            <v>63"P</v>
          </cell>
          <cell r="F390">
            <v>49388</v>
          </cell>
          <cell r="G390">
            <v>1</v>
          </cell>
          <cell r="H390">
            <v>1694</v>
          </cell>
          <cell r="I390">
            <v>63</v>
          </cell>
          <cell r="J390">
            <v>25</v>
          </cell>
          <cell r="K390">
            <v>38</v>
          </cell>
          <cell r="L390">
            <v>6</v>
          </cell>
          <cell r="M390">
            <v>19</v>
          </cell>
          <cell r="N390">
            <v>0.75</v>
          </cell>
          <cell r="O390">
            <v>5.61</v>
          </cell>
          <cell r="P390">
            <v>0</v>
          </cell>
          <cell r="Q390">
            <v>1582</v>
          </cell>
        </row>
        <row r="391">
          <cell r="A391">
            <v>1206644</v>
          </cell>
          <cell r="B391">
            <v>43865.225694444445</v>
          </cell>
          <cell r="C391" t="str">
            <v>8630M4</v>
          </cell>
          <cell r="D391" t="str">
            <v>Grados CrNiMo</v>
          </cell>
          <cell r="E391" t="str">
            <v>63"P</v>
          </cell>
          <cell r="F391">
            <v>49725</v>
          </cell>
          <cell r="G391">
            <v>1</v>
          </cell>
          <cell r="H391">
            <v>1686</v>
          </cell>
          <cell r="I391">
            <v>59</v>
          </cell>
          <cell r="J391">
            <v>27</v>
          </cell>
          <cell r="K391">
            <v>32</v>
          </cell>
          <cell r="L391">
            <v>7</v>
          </cell>
          <cell r="M391">
            <v>20</v>
          </cell>
          <cell r="N391">
            <v>0.9</v>
          </cell>
          <cell r="O391">
            <v>3.73</v>
          </cell>
          <cell r="P391">
            <v>0</v>
          </cell>
          <cell r="Q391">
            <v>1570</v>
          </cell>
        </row>
        <row r="392">
          <cell r="A392">
            <v>1206645</v>
          </cell>
          <cell r="B392">
            <v>43865.288194444445</v>
          </cell>
          <cell r="C392" t="str">
            <v>8630M4</v>
          </cell>
          <cell r="D392" t="str">
            <v>Grados CrNiMo</v>
          </cell>
          <cell r="E392" t="str">
            <v>52"P</v>
          </cell>
          <cell r="F392">
            <v>58494</v>
          </cell>
          <cell r="G392">
            <v>1</v>
          </cell>
          <cell r="H392">
            <v>1655</v>
          </cell>
          <cell r="I392">
            <v>55</v>
          </cell>
          <cell r="J392">
            <v>22</v>
          </cell>
          <cell r="K392">
            <v>33</v>
          </cell>
          <cell r="L392">
            <v>7</v>
          </cell>
          <cell r="M392">
            <v>15</v>
          </cell>
          <cell r="N392">
            <v>0.82</v>
          </cell>
          <cell r="O392">
            <v>2.17</v>
          </cell>
          <cell r="P392">
            <v>0</v>
          </cell>
          <cell r="Q392">
            <v>1581</v>
          </cell>
        </row>
        <row r="393">
          <cell r="A393">
            <v>1206646</v>
          </cell>
          <cell r="B393">
            <v>43865.364583333336</v>
          </cell>
          <cell r="C393" t="str">
            <v>4330 MODIFIED PS</v>
          </cell>
          <cell r="D393" t="str">
            <v>Grados CrNiMo</v>
          </cell>
          <cell r="E393" t="str">
            <v>69"P</v>
          </cell>
          <cell r="F393">
            <v>51650</v>
          </cell>
          <cell r="G393">
            <v>1</v>
          </cell>
          <cell r="H393">
            <v>1647</v>
          </cell>
          <cell r="I393">
            <v>49</v>
          </cell>
          <cell r="J393">
            <v>25</v>
          </cell>
          <cell r="K393">
            <v>24</v>
          </cell>
          <cell r="L393">
            <v>7</v>
          </cell>
          <cell r="M393">
            <v>18</v>
          </cell>
          <cell r="N393">
            <v>1.05</v>
          </cell>
          <cell r="O393">
            <v>5.63</v>
          </cell>
          <cell r="P393">
            <v>0</v>
          </cell>
          <cell r="Q393">
            <v>1566</v>
          </cell>
        </row>
        <row r="394">
          <cell r="A394">
            <v>1206647</v>
          </cell>
          <cell r="B394">
            <v>43865.453472222223</v>
          </cell>
          <cell r="C394" t="str">
            <v>4330 MODIFIED PS</v>
          </cell>
          <cell r="D394" t="str">
            <v>Grados CrNiMo</v>
          </cell>
          <cell r="E394" t="str">
            <v>69"P</v>
          </cell>
          <cell r="F394">
            <v>51001</v>
          </cell>
          <cell r="G394">
            <v>1</v>
          </cell>
          <cell r="H394">
            <v>1635</v>
          </cell>
          <cell r="I394">
            <v>52</v>
          </cell>
          <cell r="J394">
            <v>20</v>
          </cell>
          <cell r="K394">
            <v>32</v>
          </cell>
          <cell r="L394">
            <v>6</v>
          </cell>
          <cell r="M394">
            <v>14</v>
          </cell>
          <cell r="N394">
            <v>0.73</v>
          </cell>
          <cell r="O394">
            <v>1.87</v>
          </cell>
          <cell r="P394">
            <v>0</v>
          </cell>
          <cell r="Q394">
            <v>1566</v>
          </cell>
        </row>
        <row r="395">
          <cell r="A395">
            <v>1206648</v>
          </cell>
          <cell r="B395">
            <v>43865.551388888889</v>
          </cell>
          <cell r="C395" t="str">
            <v>EN355B</v>
          </cell>
          <cell r="D395" t="str">
            <v>Grados al C</v>
          </cell>
          <cell r="E395" t="str">
            <v>24"R</v>
          </cell>
          <cell r="F395">
            <v>56471</v>
          </cell>
          <cell r="G395">
            <v>1</v>
          </cell>
          <cell r="H395">
            <v>1673</v>
          </cell>
          <cell r="I395">
            <v>48</v>
          </cell>
          <cell r="J395">
            <v>21</v>
          </cell>
          <cell r="K395">
            <v>27</v>
          </cell>
          <cell r="L395">
            <v>6</v>
          </cell>
          <cell r="M395">
            <v>15</v>
          </cell>
          <cell r="N395">
            <v>0.63</v>
          </cell>
          <cell r="O395">
            <v>1.45</v>
          </cell>
          <cell r="P395">
            <v>3.26</v>
          </cell>
          <cell r="Q395">
            <v>1591</v>
          </cell>
        </row>
        <row r="396">
          <cell r="A396">
            <v>1206649</v>
          </cell>
          <cell r="B396">
            <v>43865.606944444444</v>
          </cell>
          <cell r="C396" t="str">
            <v>4130 FM</v>
          </cell>
          <cell r="D396" t="str">
            <v>Grados CrMo</v>
          </cell>
          <cell r="E396" t="str">
            <v>49"Q</v>
          </cell>
          <cell r="F396">
            <v>58684</v>
          </cell>
          <cell r="G396">
            <v>1</v>
          </cell>
          <cell r="H396">
            <v>1656</v>
          </cell>
          <cell r="I396">
            <v>73</v>
          </cell>
          <cell r="J396">
            <v>23</v>
          </cell>
          <cell r="K396">
            <v>50</v>
          </cell>
          <cell r="L396">
            <v>6</v>
          </cell>
          <cell r="M396">
            <v>17</v>
          </cell>
          <cell r="N396">
            <v>0.76</v>
          </cell>
          <cell r="O396">
            <v>3.37</v>
          </cell>
          <cell r="P396">
            <v>0</v>
          </cell>
          <cell r="Q396">
            <v>1568</v>
          </cell>
        </row>
        <row r="397">
          <cell r="A397">
            <v>1206650</v>
          </cell>
          <cell r="B397">
            <v>43865.666666666664</v>
          </cell>
          <cell r="C397" t="str">
            <v>4130 FM</v>
          </cell>
          <cell r="D397" t="str">
            <v>Grados CrMo</v>
          </cell>
          <cell r="E397" t="str">
            <v>31"R</v>
          </cell>
          <cell r="F397">
            <v>54354</v>
          </cell>
          <cell r="G397">
            <v>1</v>
          </cell>
          <cell r="H397">
            <v>1651</v>
          </cell>
          <cell r="I397">
            <v>55</v>
          </cell>
          <cell r="J397">
            <v>20</v>
          </cell>
          <cell r="K397">
            <v>35</v>
          </cell>
          <cell r="L397">
            <v>5</v>
          </cell>
          <cell r="M397">
            <v>15</v>
          </cell>
          <cell r="N397">
            <v>0.73</v>
          </cell>
          <cell r="O397">
            <v>5.22</v>
          </cell>
          <cell r="P397">
            <v>0</v>
          </cell>
          <cell r="Q397">
            <v>1569</v>
          </cell>
        </row>
        <row r="398">
          <cell r="A398">
            <v>1206651</v>
          </cell>
          <cell r="B398">
            <v>43865.734722222223</v>
          </cell>
          <cell r="C398" t="str">
            <v>EN355B</v>
          </cell>
          <cell r="D398" t="str">
            <v>Grados al C</v>
          </cell>
          <cell r="E398" t="str">
            <v>31"R</v>
          </cell>
          <cell r="F398">
            <v>54879</v>
          </cell>
          <cell r="G398">
            <v>1</v>
          </cell>
          <cell r="H398">
            <v>1680</v>
          </cell>
          <cell r="I398">
            <v>48</v>
          </cell>
          <cell r="J398">
            <v>22</v>
          </cell>
          <cell r="K398">
            <v>26</v>
          </cell>
          <cell r="L398">
            <v>5</v>
          </cell>
          <cell r="M398">
            <v>17</v>
          </cell>
          <cell r="N398">
            <v>0.68</v>
          </cell>
          <cell r="O398">
            <v>1.96</v>
          </cell>
          <cell r="P398">
            <v>5.22</v>
          </cell>
          <cell r="Q398">
            <v>1591</v>
          </cell>
        </row>
        <row r="399">
          <cell r="A399">
            <v>1206652</v>
          </cell>
          <cell r="B399">
            <v>43865.994444444441</v>
          </cell>
          <cell r="C399" t="str">
            <v>EN355B</v>
          </cell>
          <cell r="D399" t="str">
            <v>Grados al C</v>
          </cell>
          <cell r="E399" t="str">
            <v>31"R</v>
          </cell>
          <cell r="F399">
            <v>54789</v>
          </cell>
          <cell r="G399">
            <v>1</v>
          </cell>
          <cell r="H399">
            <v>1661</v>
          </cell>
          <cell r="I399">
            <v>38</v>
          </cell>
          <cell r="J399">
            <v>22</v>
          </cell>
          <cell r="K399">
            <v>16</v>
          </cell>
          <cell r="L399">
            <v>7</v>
          </cell>
          <cell r="M399">
            <v>15</v>
          </cell>
          <cell r="N399">
            <v>0.65</v>
          </cell>
          <cell r="O399">
            <v>0.84</v>
          </cell>
          <cell r="P399">
            <v>0.76</v>
          </cell>
          <cell r="Q399">
            <v>1583</v>
          </cell>
        </row>
        <row r="400">
          <cell r="A400">
            <v>1206653</v>
          </cell>
          <cell r="B400">
            <v>43866.05</v>
          </cell>
          <cell r="C400" t="str">
            <v>EN355B</v>
          </cell>
          <cell r="D400" t="str">
            <v>Grados al C</v>
          </cell>
          <cell r="E400" t="str">
            <v>31"R</v>
          </cell>
          <cell r="F400">
            <v>55447</v>
          </cell>
          <cell r="G400">
            <v>1</v>
          </cell>
          <cell r="H400">
            <v>1669</v>
          </cell>
          <cell r="I400">
            <v>50</v>
          </cell>
          <cell r="J400">
            <v>22</v>
          </cell>
          <cell r="K400">
            <v>28</v>
          </cell>
          <cell r="L400">
            <v>7</v>
          </cell>
          <cell r="M400">
            <v>15</v>
          </cell>
          <cell r="N400">
            <v>0.73</v>
          </cell>
          <cell r="O400">
            <v>2.23</v>
          </cell>
          <cell r="P400">
            <v>4.38</v>
          </cell>
          <cell r="Q400">
            <v>1593</v>
          </cell>
        </row>
        <row r="401">
          <cell r="A401">
            <v>1206654</v>
          </cell>
          <cell r="B401">
            <v>43866.104166666664</v>
          </cell>
          <cell r="C401" t="str">
            <v>410S FM</v>
          </cell>
          <cell r="D401" t="str">
            <v>Martensíticos</v>
          </cell>
          <cell r="E401" t="str">
            <v>24"R</v>
          </cell>
          <cell r="F401">
            <v>52013</v>
          </cell>
          <cell r="G401">
            <v>1</v>
          </cell>
          <cell r="H401">
            <v>1665</v>
          </cell>
          <cell r="I401">
            <v>73</v>
          </cell>
          <cell r="J401">
            <v>34</v>
          </cell>
          <cell r="K401">
            <v>39</v>
          </cell>
          <cell r="L401">
            <v>15</v>
          </cell>
          <cell r="M401">
            <v>19</v>
          </cell>
          <cell r="N401">
            <v>0.69</v>
          </cell>
          <cell r="O401">
            <v>3.48</v>
          </cell>
          <cell r="P401">
            <v>0</v>
          </cell>
          <cell r="Q401">
            <v>1563</v>
          </cell>
        </row>
        <row r="402">
          <cell r="A402">
            <v>1206655</v>
          </cell>
          <cell r="B402">
            <v>43866.198611111111</v>
          </cell>
          <cell r="C402" t="str">
            <v>NICRMOV GE</v>
          </cell>
          <cell r="D402" t="str">
            <v>Grados CrNiMo</v>
          </cell>
          <cell r="E402" t="str">
            <v>52"P</v>
          </cell>
          <cell r="F402">
            <v>51781</v>
          </cell>
          <cell r="G402">
            <v>1</v>
          </cell>
          <cell r="H402">
            <v>1679</v>
          </cell>
          <cell r="I402">
            <v>69</v>
          </cell>
          <cell r="J402">
            <v>27</v>
          </cell>
          <cell r="K402">
            <v>42</v>
          </cell>
          <cell r="L402">
            <v>8</v>
          </cell>
          <cell r="M402">
            <v>19</v>
          </cell>
          <cell r="N402">
            <v>1.08</v>
          </cell>
          <cell r="O402">
            <v>5.18</v>
          </cell>
          <cell r="P402">
            <v>0</v>
          </cell>
          <cell r="Q402">
            <v>1570</v>
          </cell>
        </row>
        <row r="403">
          <cell r="A403">
            <v>1206656</v>
          </cell>
          <cell r="B403">
            <v>43866.320833333331</v>
          </cell>
          <cell r="C403" t="str">
            <v>17-4 PH SQA</v>
          </cell>
          <cell r="D403" t="str">
            <v>Duplex Stainless Steels</v>
          </cell>
          <cell r="E403" t="str">
            <v>63"P</v>
          </cell>
          <cell r="F403">
            <v>50876</v>
          </cell>
          <cell r="G403">
            <v>1</v>
          </cell>
          <cell r="H403">
            <v>1691</v>
          </cell>
          <cell r="I403">
            <v>154</v>
          </cell>
          <cell r="J403">
            <v>71</v>
          </cell>
          <cell r="K403">
            <v>83</v>
          </cell>
          <cell r="L403">
            <v>52</v>
          </cell>
          <cell r="M403">
            <v>19</v>
          </cell>
          <cell r="N403">
            <v>1.01</v>
          </cell>
          <cell r="O403">
            <v>10.64</v>
          </cell>
          <cell r="P403">
            <v>11.07</v>
          </cell>
          <cell r="Q403">
            <v>1562</v>
          </cell>
        </row>
        <row r="404">
          <cell r="A404">
            <v>1206657</v>
          </cell>
          <cell r="B404">
            <v>43866.472916666666</v>
          </cell>
          <cell r="C404" t="str">
            <v>17-4 PH FM</v>
          </cell>
          <cell r="D404" t="str">
            <v>Duplex Stainless Steels</v>
          </cell>
          <cell r="E404" t="str">
            <v>24"Q</v>
          </cell>
          <cell r="F404">
            <v>58472.99</v>
          </cell>
          <cell r="G404">
            <v>1</v>
          </cell>
          <cell r="H404">
            <v>1650</v>
          </cell>
          <cell r="I404">
            <v>155</v>
          </cell>
          <cell r="J404">
            <v>77</v>
          </cell>
          <cell r="K404">
            <v>78</v>
          </cell>
          <cell r="L404">
            <v>52</v>
          </cell>
          <cell r="M404">
            <v>25</v>
          </cell>
          <cell r="N404">
            <v>0.82</v>
          </cell>
          <cell r="O404">
            <v>10.3</v>
          </cell>
          <cell r="P404">
            <v>5.26</v>
          </cell>
          <cell r="Q404">
            <v>1562</v>
          </cell>
        </row>
        <row r="405">
          <cell r="A405">
            <v>1206658</v>
          </cell>
          <cell r="B405">
            <v>43866.667361111111</v>
          </cell>
          <cell r="C405" t="str">
            <v>17-4 PH FM</v>
          </cell>
          <cell r="D405" t="str">
            <v>Duplex Stainless Steels</v>
          </cell>
          <cell r="E405" t="str">
            <v>49"Q</v>
          </cell>
          <cell r="F405">
            <v>51413</v>
          </cell>
          <cell r="G405">
            <v>1</v>
          </cell>
          <cell r="H405">
            <v>1572</v>
          </cell>
          <cell r="I405">
            <v>129</v>
          </cell>
          <cell r="J405">
            <v>62</v>
          </cell>
          <cell r="K405">
            <v>67</v>
          </cell>
          <cell r="L405">
            <v>46</v>
          </cell>
          <cell r="M405">
            <v>16</v>
          </cell>
          <cell r="N405">
            <v>0.9</v>
          </cell>
          <cell r="O405">
            <v>5.91</v>
          </cell>
          <cell r="P405">
            <v>6.81</v>
          </cell>
          <cell r="Q405">
            <v>1562</v>
          </cell>
        </row>
        <row r="406">
          <cell r="A406">
            <v>1206659</v>
          </cell>
          <cell r="B406">
            <v>43866.790972222225</v>
          </cell>
          <cell r="C406" t="str">
            <v>B50A352</v>
          </cell>
          <cell r="D406" t="str">
            <v>Martensíticos</v>
          </cell>
          <cell r="E406" t="str">
            <v>""Q"</v>
          </cell>
          <cell r="F406">
            <v>52108</v>
          </cell>
          <cell r="G406">
            <v>3</v>
          </cell>
          <cell r="H406">
            <v>1677</v>
          </cell>
          <cell r="I406">
            <v>181</v>
          </cell>
          <cell r="J406">
            <v>55</v>
          </cell>
          <cell r="K406">
            <v>126</v>
          </cell>
          <cell r="L406">
            <v>42</v>
          </cell>
          <cell r="M406">
            <v>13</v>
          </cell>
          <cell r="N406">
            <v>0.72</v>
          </cell>
          <cell r="O406">
            <v>7.47</v>
          </cell>
          <cell r="P406">
            <v>42.51</v>
          </cell>
          <cell r="Q406">
            <v>1546</v>
          </cell>
        </row>
        <row r="407">
          <cell r="A407">
            <v>1206660</v>
          </cell>
          <cell r="B407">
            <v>43867.038888888892</v>
          </cell>
          <cell r="C407" t="str">
            <v>B50A352</v>
          </cell>
          <cell r="D407" t="str">
            <v>Martensíticos</v>
          </cell>
          <cell r="E407" t="str">
            <v>""P"</v>
          </cell>
          <cell r="F407">
            <v>49456.01</v>
          </cell>
          <cell r="G407">
            <v>1</v>
          </cell>
          <cell r="H407">
            <v>1632</v>
          </cell>
          <cell r="I407">
            <v>246</v>
          </cell>
          <cell r="J407">
            <v>77</v>
          </cell>
          <cell r="K407">
            <v>169</v>
          </cell>
          <cell r="L407">
            <v>54</v>
          </cell>
          <cell r="M407">
            <v>23</v>
          </cell>
          <cell r="N407">
            <v>0.83</v>
          </cell>
          <cell r="O407">
            <v>6.5</v>
          </cell>
          <cell r="P407">
            <v>35.340000000000003</v>
          </cell>
          <cell r="Q407">
            <v>1549</v>
          </cell>
        </row>
        <row r="408">
          <cell r="A408">
            <v>1206661</v>
          </cell>
          <cell r="B408">
            <v>43867.225694444445</v>
          </cell>
          <cell r="C408" t="str">
            <v>410S</v>
          </cell>
          <cell r="D408" t="str">
            <v>Martensíticos</v>
          </cell>
          <cell r="E408" t="str">
            <v>49"Q</v>
          </cell>
          <cell r="F408">
            <v>50000</v>
          </cell>
          <cell r="G408">
            <v>1</v>
          </cell>
          <cell r="H408">
            <v>1641</v>
          </cell>
          <cell r="I408">
            <v>163</v>
          </cell>
          <cell r="J408">
            <v>76</v>
          </cell>
          <cell r="K408">
            <v>87</v>
          </cell>
          <cell r="L408">
            <v>56</v>
          </cell>
          <cell r="M408">
            <v>20</v>
          </cell>
          <cell r="N408">
            <v>0.82</v>
          </cell>
          <cell r="O408">
            <v>9.98</v>
          </cell>
          <cell r="P408">
            <v>0</v>
          </cell>
          <cell r="Q408">
            <v>1571</v>
          </cell>
        </row>
        <row r="409">
          <cell r="A409">
            <v>1206662</v>
          </cell>
          <cell r="B409">
            <v>43867.405555555553</v>
          </cell>
          <cell r="C409">
            <v>4140</v>
          </cell>
          <cell r="D409" t="str">
            <v>Grados CrMo</v>
          </cell>
          <cell r="E409" t="str">
            <v>13"R</v>
          </cell>
          <cell r="F409">
            <v>54696</v>
          </cell>
          <cell r="G409">
            <v>1</v>
          </cell>
          <cell r="H409">
            <v>1667</v>
          </cell>
          <cell r="I409">
            <v>67</v>
          </cell>
          <cell r="J409">
            <v>23</v>
          </cell>
          <cell r="K409">
            <v>44</v>
          </cell>
          <cell r="L409">
            <v>8</v>
          </cell>
          <cell r="M409">
            <v>15</v>
          </cell>
          <cell r="N409">
            <v>0.69</v>
          </cell>
          <cell r="O409">
            <v>3.11</v>
          </cell>
          <cell r="P409">
            <v>0</v>
          </cell>
          <cell r="Q409">
            <v>1569</v>
          </cell>
        </row>
        <row r="410">
          <cell r="A410">
            <v>1206663</v>
          </cell>
          <cell r="B410">
            <v>43867.493750000001</v>
          </cell>
          <cell r="C410" t="str">
            <v>304L</v>
          </cell>
          <cell r="D410" t="str">
            <v>Austeníticos</v>
          </cell>
          <cell r="E410" t="str">
            <v>49"Q</v>
          </cell>
          <cell r="F410">
            <v>55091</v>
          </cell>
          <cell r="G410">
            <v>2</v>
          </cell>
          <cell r="H410">
            <v>0</v>
          </cell>
          <cell r="I410">
            <v>193</v>
          </cell>
          <cell r="J410">
            <v>98</v>
          </cell>
          <cell r="K410">
            <v>95</v>
          </cell>
          <cell r="L410">
            <v>61</v>
          </cell>
          <cell r="M410">
            <v>37</v>
          </cell>
          <cell r="N410">
            <v>0.73</v>
          </cell>
          <cell r="O410">
            <v>16.21</v>
          </cell>
          <cell r="P410">
            <v>23.84</v>
          </cell>
          <cell r="Q410">
            <v>1537</v>
          </cell>
        </row>
        <row r="411">
          <cell r="A411">
            <v>1206664</v>
          </cell>
          <cell r="B411">
            <v>43867.630555555559</v>
          </cell>
          <cell r="C411" t="str">
            <v>316L</v>
          </cell>
          <cell r="D411" t="str">
            <v>Austeníticos</v>
          </cell>
          <cell r="E411" t="str">
            <v>49"Q</v>
          </cell>
          <cell r="F411">
            <v>56724</v>
          </cell>
          <cell r="G411">
            <v>1</v>
          </cell>
          <cell r="H411">
            <v>1636</v>
          </cell>
          <cell r="I411">
            <v>181</v>
          </cell>
          <cell r="J411">
            <v>89</v>
          </cell>
          <cell r="K411">
            <v>92</v>
          </cell>
          <cell r="L411">
            <v>65</v>
          </cell>
          <cell r="M411">
            <v>24</v>
          </cell>
          <cell r="N411">
            <v>0.67</v>
          </cell>
          <cell r="O411">
            <v>11.92</v>
          </cell>
          <cell r="P411">
            <v>28.02</v>
          </cell>
          <cell r="Q411">
            <v>1537</v>
          </cell>
        </row>
        <row r="412">
          <cell r="A412">
            <v>1206665</v>
          </cell>
          <cell r="B412">
            <v>43867.989583333336</v>
          </cell>
          <cell r="C412" t="str">
            <v>8630M</v>
          </cell>
          <cell r="D412" t="str">
            <v>Grados CrNiMo</v>
          </cell>
          <cell r="E412" t="str">
            <v>13"R</v>
          </cell>
          <cell r="F412">
            <v>54872</v>
          </cell>
          <cell r="G412">
            <v>1</v>
          </cell>
          <cell r="H412">
            <v>1691</v>
          </cell>
          <cell r="I412">
            <v>58</v>
          </cell>
          <cell r="J412">
            <v>28</v>
          </cell>
          <cell r="K412">
            <v>30</v>
          </cell>
          <cell r="L412">
            <v>10</v>
          </cell>
          <cell r="M412">
            <v>18</v>
          </cell>
          <cell r="N412">
            <v>0.73</v>
          </cell>
          <cell r="O412">
            <v>2.17</v>
          </cell>
          <cell r="P412">
            <v>0</v>
          </cell>
          <cell r="Q412">
            <v>1583</v>
          </cell>
        </row>
        <row r="413">
          <cell r="A413">
            <v>1206666</v>
          </cell>
          <cell r="B413">
            <v>43868.064583333333</v>
          </cell>
          <cell r="C413" t="str">
            <v>4330 MODIFIED PS</v>
          </cell>
          <cell r="D413" t="str">
            <v>Grados CrNiMo</v>
          </cell>
          <cell r="E413" t="str">
            <v>69"P</v>
          </cell>
          <cell r="F413">
            <v>54573.99</v>
          </cell>
          <cell r="G413">
            <v>1</v>
          </cell>
          <cell r="H413">
            <v>1665</v>
          </cell>
          <cell r="I413">
            <v>56</v>
          </cell>
          <cell r="J413">
            <v>22</v>
          </cell>
          <cell r="K413">
            <v>34</v>
          </cell>
          <cell r="L413">
            <v>7</v>
          </cell>
          <cell r="M413">
            <v>15</v>
          </cell>
          <cell r="N413">
            <v>0.72</v>
          </cell>
          <cell r="O413">
            <v>3.22</v>
          </cell>
          <cell r="P413">
            <v>0</v>
          </cell>
          <cell r="Q413">
            <v>1573</v>
          </cell>
        </row>
        <row r="414">
          <cell r="A414">
            <v>1206667</v>
          </cell>
          <cell r="B414">
            <v>43868.136111111111</v>
          </cell>
          <cell r="C414" t="str">
            <v>4330 MODIFIED PS</v>
          </cell>
          <cell r="D414" t="str">
            <v>Grados CrNiMo</v>
          </cell>
          <cell r="E414" t="str">
            <v>69"P</v>
          </cell>
          <cell r="F414">
            <v>51294</v>
          </cell>
          <cell r="G414">
            <v>1</v>
          </cell>
          <cell r="H414">
            <v>1672</v>
          </cell>
          <cell r="I414">
            <v>61</v>
          </cell>
          <cell r="J414">
            <v>23</v>
          </cell>
          <cell r="K414">
            <v>38</v>
          </cell>
          <cell r="L414">
            <v>7</v>
          </cell>
          <cell r="M414">
            <v>16</v>
          </cell>
          <cell r="N414">
            <v>0.75</v>
          </cell>
          <cell r="O414">
            <v>3.47</v>
          </cell>
          <cell r="P414">
            <v>0</v>
          </cell>
          <cell r="Q414">
            <v>1573</v>
          </cell>
        </row>
        <row r="415">
          <cell r="A415">
            <v>1206668</v>
          </cell>
          <cell r="B415">
            <v>43868.295138888891</v>
          </cell>
          <cell r="C415" t="str">
            <v>EN355B</v>
          </cell>
          <cell r="D415" t="str">
            <v>Grados al C</v>
          </cell>
          <cell r="E415" t="str">
            <v>31"R</v>
          </cell>
          <cell r="F415">
            <v>54010</v>
          </cell>
          <cell r="G415">
            <v>1</v>
          </cell>
          <cell r="H415">
            <v>1665</v>
          </cell>
          <cell r="I415">
            <v>60</v>
          </cell>
          <cell r="J415">
            <v>21</v>
          </cell>
          <cell r="K415">
            <v>39</v>
          </cell>
          <cell r="L415">
            <v>6</v>
          </cell>
          <cell r="M415">
            <v>15</v>
          </cell>
          <cell r="N415">
            <v>0.72</v>
          </cell>
          <cell r="O415">
            <v>5.47</v>
          </cell>
          <cell r="P415">
            <v>1.88</v>
          </cell>
          <cell r="Q415">
            <v>1575</v>
          </cell>
        </row>
        <row r="416">
          <cell r="A416">
            <v>1206669</v>
          </cell>
          <cell r="B416">
            <v>43868.354861111111</v>
          </cell>
          <cell r="C416" t="str">
            <v>EN355B</v>
          </cell>
          <cell r="D416" t="str">
            <v>Grados al C</v>
          </cell>
          <cell r="E416" t="str">
            <v>31"R</v>
          </cell>
          <cell r="F416">
            <v>54185</v>
          </cell>
          <cell r="G416">
            <v>1</v>
          </cell>
          <cell r="H416">
            <v>1673</v>
          </cell>
          <cell r="I416">
            <v>48</v>
          </cell>
          <cell r="J416">
            <v>22</v>
          </cell>
          <cell r="K416">
            <v>26</v>
          </cell>
          <cell r="L416">
            <v>7</v>
          </cell>
          <cell r="M416">
            <v>15</v>
          </cell>
          <cell r="N416">
            <v>0.57999999999999996</v>
          </cell>
          <cell r="O416">
            <v>0.99</v>
          </cell>
          <cell r="P416">
            <v>2.69</v>
          </cell>
          <cell r="Q416">
            <v>1594</v>
          </cell>
        </row>
        <row r="417">
          <cell r="A417">
            <v>1206670</v>
          </cell>
          <cell r="B417">
            <v>43868.408333333333</v>
          </cell>
          <cell r="C417" t="str">
            <v>EN355B</v>
          </cell>
          <cell r="D417" t="str">
            <v>Grados al C</v>
          </cell>
          <cell r="E417" t="str">
            <v>31"R</v>
          </cell>
          <cell r="F417">
            <v>54016</v>
          </cell>
          <cell r="G417">
            <v>1</v>
          </cell>
          <cell r="H417">
            <v>1670</v>
          </cell>
          <cell r="I417">
            <v>44</v>
          </cell>
          <cell r="J417">
            <v>21</v>
          </cell>
          <cell r="K417">
            <v>23</v>
          </cell>
          <cell r="L417">
            <v>6</v>
          </cell>
          <cell r="M417">
            <v>15</v>
          </cell>
          <cell r="N417">
            <v>0.66</v>
          </cell>
          <cell r="O417">
            <v>1.4</v>
          </cell>
          <cell r="P417">
            <v>2.4700000000000002</v>
          </cell>
          <cell r="Q417">
            <v>1594</v>
          </cell>
        </row>
        <row r="418">
          <cell r="A418">
            <v>1206671</v>
          </cell>
          <cell r="B418">
            <v>43868.464583333334</v>
          </cell>
          <cell r="C418" t="str">
            <v>EN355B</v>
          </cell>
          <cell r="D418" t="str">
            <v>Grados al C</v>
          </cell>
          <cell r="E418" t="str">
            <v>24"R</v>
          </cell>
          <cell r="F418">
            <v>56011</v>
          </cell>
          <cell r="G418">
            <v>1</v>
          </cell>
          <cell r="H418">
            <v>1667</v>
          </cell>
          <cell r="I418">
            <v>47</v>
          </cell>
          <cell r="J418">
            <v>21</v>
          </cell>
          <cell r="K418">
            <v>26</v>
          </cell>
          <cell r="L418">
            <v>6</v>
          </cell>
          <cell r="M418">
            <v>15</v>
          </cell>
          <cell r="N418">
            <v>0.64</v>
          </cell>
          <cell r="O418">
            <v>1.75</v>
          </cell>
          <cell r="P418">
            <v>1.38</v>
          </cell>
          <cell r="Q418">
            <v>1592</v>
          </cell>
        </row>
        <row r="419">
          <cell r="A419">
            <v>1206672</v>
          </cell>
          <cell r="B419">
            <v>43868.538194444445</v>
          </cell>
          <cell r="C419" t="str">
            <v>EN355B</v>
          </cell>
          <cell r="D419" t="str">
            <v>Grados al C</v>
          </cell>
          <cell r="E419" t="str">
            <v>24"R</v>
          </cell>
          <cell r="F419">
            <v>56190.99</v>
          </cell>
          <cell r="G419">
            <v>1</v>
          </cell>
          <cell r="H419">
            <v>1663</v>
          </cell>
          <cell r="I419">
            <v>44</v>
          </cell>
          <cell r="J419">
            <v>21</v>
          </cell>
          <cell r="K419">
            <v>23</v>
          </cell>
          <cell r="L419">
            <v>6</v>
          </cell>
          <cell r="M419">
            <v>15</v>
          </cell>
          <cell r="N419">
            <v>0.72</v>
          </cell>
          <cell r="O419">
            <v>2.46</v>
          </cell>
          <cell r="P419">
            <v>3.92</v>
          </cell>
          <cell r="Q419">
            <v>1589</v>
          </cell>
        </row>
        <row r="420">
          <cell r="A420">
            <v>1206673</v>
          </cell>
          <cell r="B420">
            <v>43868.613194444442</v>
          </cell>
          <cell r="C420" t="str">
            <v>1020 MOD</v>
          </cell>
          <cell r="D420" t="str">
            <v>Grados al C</v>
          </cell>
          <cell r="E420" t="str">
            <v>20"R</v>
          </cell>
          <cell r="F420">
            <v>58497</v>
          </cell>
          <cell r="G420">
            <v>1</v>
          </cell>
          <cell r="H420">
            <v>1651</v>
          </cell>
          <cell r="I420">
            <v>43</v>
          </cell>
          <cell r="J420">
            <v>21</v>
          </cell>
          <cell r="K420">
            <v>22</v>
          </cell>
          <cell r="L420">
            <v>6</v>
          </cell>
          <cell r="M420">
            <v>15</v>
          </cell>
          <cell r="N420">
            <v>0.75</v>
          </cell>
          <cell r="O420">
            <v>3.63</v>
          </cell>
          <cell r="P420">
            <v>0</v>
          </cell>
          <cell r="Q420">
            <v>1583</v>
          </cell>
        </row>
        <row r="421">
          <cell r="A421">
            <v>1206674</v>
          </cell>
          <cell r="B421">
            <v>43868.667361111111</v>
          </cell>
          <cell r="C421" t="str">
            <v>EN355B</v>
          </cell>
          <cell r="D421" t="str">
            <v>Grados al C</v>
          </cell>
          <cell r="E421" t="str">
            <v>24"R</v>
          </cell>
          <cell r="F421">
            <v>56517.01</v>
          </cell>
          <cell r="G421">
            <v>1</v>
          </cell>
          <cell r="H421">
            <v>1663</v>
          </cell>
          <cell r="I421">
            <v>46</v>
          </cell>
          <cell r="J421">
            <v>23</v>
          </cell>
          <cell r="K421">
            <v>23</v>
          </cell>
          <cell r="L421">
            <v>8</v>
          </cell>
          <cell r="M421">
            <v>15</v>
          </cell>
          <cell r="N421">
            <v>0.67</v>
          </cell>
          <cell r="O421">
            <v>3.02</v>
          </cell>
          <cell r="P421">
            <v>2.79</v>
          </cell>
          <cell r="Q421">
            <v>1589</v>
          </cell>
        </row>
        <row r="422">
          <cell r="A422">
            <v>1206675</v>
          </cell>
          <cell r="B422">
            <v>43868.734722222223</v>
          </cell>
          <cell r="C422" t="str">
            <v>EN355B</v>
          </cell>
          <cell r="D422" t="str">
            <v>Grados al C</v>
          </cell>
          <cell r="E422" t="str">
            <v>24"R</v>
          </cell>
          <cell r="F422">
            <v>55759</v>
          </cell>
          <cell r="G422">
            <v>1</v>
          </cell>
          <cell r="H422">
            <v>1670</v>
          </cell>
          <cell r="I422">
            <v>46</v>
          </cell>
          <cell r="J422">
            <v>20</v>
          </cell>
          <cell r="K422">
            <v>26</v>
          </cell>
          <cell r="L422">
            <v>5</v>
          </cell>
          <cell r="M422">
            <v>15</v>
          </cell>
          <cell r="N422">
            <v>0.69</v>
          </cell>
          <cell r="O422">
            <v>2.15</v>
          </cell>
          <cell r="P422">
            <v>2.88</v>
          </cell>
          <cell r="Q422">
            <v>1598</v>
          </cell>
        </row>
        <row r="423">
          <cell r="A423">
            <v>1206676</v>
          </cell>
          <cell r="B423">
            <v>43870.933333333334</v>
          </cell>
          <cell r="C423">
            <v>1080</v>
          </cell>
          <cell r="D423" t="str">
            <v>Grados al C</v>
          </cell>
          <cell r="E423" t="str">
            <v>24"R</v>
          </cell>
          <cell r="F423">
            <v>56669</v>
          </cell>
          <cell r="G423">
            <v>2</v>
          </cell>
          <cell r="H423">
            <v>0</v>
          </cell>
          <cell r="I423">
            <v>58</v>
          </cell>
          <cell r="J423">
            <v>24</v>
          </cell>
          <cell r="K423">
            <v>34</v>
          </cell>
          <cell r="L423">
            <v>10</v>
          </cell>
          <cell r="M423">
            <v>14</v>
          </cell>
          <cell r="N423">
            <v>1.07</v>
          </cell>
          <cell r="O423">
            <v>6.42</v>
          </cell>
          <cell r="P423">
            <v>0</v>
          </cell>
          <cell r="Q423">
            <v>1555</v>
          </cell>
        </row>
        <row r="424">
          <cell r="A424">
            <v>1206677</v>
          </cell>
          <cell r="B424">
            <v>43870.995833333334</v>
          </cell>
          <cell r="C424" t="str">
            <v>A105</v>
          </cell>
          <cell r="D424" t="str">
            <v>Grados al C</v>
          </cell>
          <cell r="E424" t="str">
            <v>16"R</v>
          </cell>
          <cell r="F424">
            <v>55110</v>
          </cell>
          <cell r="G424">
            <v>1</v>
          </cell>
          <cell r="H424">
            <v>1676</v>
          </cell>
          <cell r="I424">
            <v>44</v>
          </cell>
          <cell r="J424">
            <v>23</v>
          </cell>
          <cell r="K424">
            <v>21</v>
          </cell>
          <cell r="L424">
            <v>8</v>
          </cell>
          <cell r="M424">
            <v>15</v>
          </cell>
          <cell r="N424">
            <v>0.84</v>
          </cell>
          <cell r="O424">
            <v>1.22</v>
          </cell>
          <cell r="P424">
            <v>0</v>
          </cell>
          <cell r="Q424">
            <v>1592</v>
          </cell>
        </row>
        <row r="425">
          <cell r="A425">
            <v>1206678</v>
          </cell>
          <cell r="B425">
            <v>43871.050694444442</v>
          </cell>
          <cell r="C425" t="str">
            <v>EN355B</v>
          </cell>
          <cell r="D425" t="str">
            <v>Grados al C</v>
          </cell>
          <cell r="E425" t="str">
            <v>31"R</v>
          </cell>
          <cell r="F425">
            <v>54875</v>
          </cell>
          <cell r="G425">
            <v>1</v>
          </cell>
          <cell r="H425">
            <v>1667</v>
          </cell>
          <cell r="I425">
            <v>51</v>
          </cell>
          <cell r="J425">
            <v>22</v>
          </cell>
          <cell r="K425">
            <v>29</v>
          </cell>
          <cell r="L425">
            <v>7</v>
          </cell>
          <cell r="M425">
            <v>15</v>
          </cell>
          <cell r="N425">
            <v>0.86</v>
          </cell>
          <cell r="O425">
            <v>1.98</v>
          </cell>
          <cell r="P425">
            <v>4.0999999999999996</v>
          </cell>
          <cell r="Q425">
            <v>1585</v>
          </cell>
        </row>
        <row r="426">
          <cell r="A426">
            <v>1206679</v>
          </cell>
          <cell r="B426">
            <v>43871.122916666667</v>
          </cell>
          <cell r="C426">
            <v>4130</v>
          </cell>
          <cell r="D426" t="str">
            <v>Grados CrMo</v>
          </cell>
          <cell r="E426" t="str">
            <v>69"P</v>
          </cell>
          <cell r="F426">
            <v>53474</v>
          </cell>
          <cell r="G426">
            <v>1</v>
          </cell>
          <cell r="H426">
            <v>1658</v>
          </cell>
          <cell r="I426">
            <v>44</v>
          </cell>
          <cell r="J426">
            <v>22</v>
          </cell>
          <cell r="K426">
            <v>22</v>
          </cell>
          <cell r="L426">
            <v>8</v>
          </cell>
          <cell r="M426">
            <v>14</v>
          </cell>
          <cell r="N426">
            <v>0.84</v>
          </cell>
          <cell r="O426">
            <v>3.4</v>
          </cell>
          <cell r="P426">
            <v>0</v>
          </cell>
          <cell r="Q426">
            <v>1571</v>
          </cell>
        </row>
        <row r="427">
          <cell r="A427">
            <v>1206680</v>
          </cell>
          <cell r="B427">
            <v>43871.180555555555</v>
          </cell>
          <cell r="C427">
            <v>4130</v>
          </cell>
          <cell r="D427" t="str">
            <v>Grados CrMo</v>
          </cell>
          <cell r="E427" t="str">
            <v>69"P</v>
          </cell>
          <cell r="F427">
            <v>56621.01</v>
          </cell>
          <cell r="G427">
            <v>1</v>
          </cell>
          <cell r="H427">
            <v>1645</v>
          </cell>
          <cell r="I427">
            <v>50</v>
          </cell>
          <cell r="J427">
            <v>22</v>
          </cell>
          <cell r="K427">
            <v>28</v>
          </cell>
          <cell r="L427">
            <v>7</v>
          </cell>
          <cell r="M427">
            <v>15</v>
          </cell>
          <cell r="N427">
            <v>0.84</v>
          </cell>
          <cell r="O427">
            <v>4.49</v>
          </cell>
          <cell r="P427">
            <v>0</v>
          </cell>
          <cell r="Q427">
            <v>1575</v>
          </cell>
        </row>
        <row r="428">
          <cell r="A428">
            <v>1206681</v>
          </cell>
          <cell r="B428">
            <v>43871.234722222223</v>
          </cell>
          <cell r="C428" t="str">
            <v>8630M</v>
          </cell>
          <cell r="D428" t="str">
            <v>Grados CrNiMo</v>
          </cell>
          <cell r="E428" t="str">
            <v>49"Q</v>
          </cell>
          <cell r="F428">
            <v>61151.99</v>
          </cell>
          <cell r="G428">
            <v>1</v>
          </cell>
          <cell r="H428">
            <v>1647</v>
          </cell>
          <cell r="I428">
            <v>60</v>
          </cell>
          <cell r="J428">
            <v>22</v>
          </cell>
          <cell r="K428">
            <v>38</v>
          </cell>
          <cell r="L428">
            <v>7</v>
          </cell>
          <cell r="M428">
            <v>15</v>
          </cell>
          <cell r="N428">
            <v>1.04</v>
          </cell>
          <cell r="O428">
            <v>7.53</v>
          </cell>
          <cell r="P428">
            <v>0</v>
          </cell>
          <cell r="Q428">
            <v>1575</v>
          </cell>
        </row>
        <row r="429">
          <cell r="A429">
            <v>1206682</v>
          </cell>
          <cell r="B429">
            <v>43871.292361111111</v>
          </cell>
          <cell r="C429" t="str">
            <v>8630M4</v>
          </cell>
          <cell r="D429" t="str">
            <v>Grados CrNiMo</v>
          </cell>
          <cell r="E429" t="str">
            <v>49"Q</v>
          </cell>
          <cell r="F429">
            <v>59063</v>
          </cell>
          <cell r="G429">
            <v>1</v>
          </cell>
          <cell r="H429">
            <v>1647</v>
          </cell>
          <cell r="I429">
            <v>44</v>
          </cell>
          <cell r="J429">
            <v>22</v>
          </cell>
          <cell r="K429">
            <v>22</v>
          </cell>
          <cell r="L429">
            <v>7</v>
          </cell>
          <cell r="M429">
            <v>15</v>
          </cell>
          <cell r="N429">
            <v>0.69</v>
          </cell>
          <cell r="O429">
            <v>2.25</v>
          </cell>
          <cell r="P429">
            <v>0</v>
          </cell>
          <cell r="Q429">
            <v>1571</v>
          </cell>
        </row>
        <row r="430">
          <cell r="A430">
            <v>1206683</v>
          </cell>
          <cell r="B430">
            <v>43871.36041666667</v>
          </cell>
          <cell r="C430" t="str">
            <v>EN355B</v>
          </cell>
          <cell r="D430" t="str">
            <v>Grados al C</v>
          </cell>
          <cell r="E430" t="str">
            <v>31"R</v>
          </cell>
          <cell r="F430">
            <v>55303</v>
          </cell>
          <cell r="G430">
            <v>1</v>
          </cell>
          <cell r="H430">
            <v>1668</v>
          </cell>
          <cell r="I430">
            <v>53</v>
          </cell>
          <cell r="J430">
            <v>27</v>
          </cell>
          <cell r="K430">
            <v>26</v>
          </cell>
          <cell r="L430">
            <v>18</v>
          </cell>
          <cell r="M430">
            <v>9</v>
          </cell>
          <cell r="N430">
            <v>0.76</v>
          </cell>
          <cell r="O430">
            <v>2.2799999999999998</v>
          </cell>
          <cell r="P430">
            <v>1.62</v>
          </cell>
          <cell r="Q430">
            <v>1586</v>
          </cell>
        </row>
        <row r="431">
          <cell r="A431">
            <v>1206684</v>
          </cell>
          <cell r="B431">
            <v>43871.427777777775</v>
          </cell>
          <cell r="C431" t="str">
            <v>EN355B</v>
          </cell>
          <cell r="D431" t="str">
            <v>Grados al C</v>
          </cell>
          <cell r="E431" t="str">
            <v>24"R</v>
          </cell>
          <cell r="F431">
            <v>57647.99</v>
          </cell>
          <cell r="G431">
            <v>1</v>
          </cell>
          <cell r="H431">
            <v>1677</v>
          </cell>
          <cell r="I431">
            <v>52</v>
          </cell>
          <cell r="J431">
            <v>23</v>
          </cell>
          <cell r="K431">
            <v>29</v>
          </cell>
          <cell r="L431">
            <v>6</v>
          </cell>
          <cell r="M431">
            <v>17</v>
          </cell>
          <cell r="N431">
            <v>0.76</v>
          </cell>
          <cell r="O431">
            <v>2.62</v>
          </cell>
          <cell r="P431">
            <v>3.87</v>
          </cell>
          <cell r="Q431">
            <v>1596</v>
          </cell>
        </row>
        <row r="432">
          <cell r="A432">
            <v>1206685</v>
          </cell>
          <cell r="B432">
            <v>43871.48333333333</v>
          </cell>
          <cell r="C432" t="str">
            <v>EN355B</v>
          </cell>
          <cell r="D432" t="str">
            <v>Grados al C</v>
          </cell>
          <cell r="E432" t="str">
            <v>24"R</v>
          </cell>
          <cell r="F432">
            <v>56803</v>
          </cell>
          <cell r="G432">
            <v>1</v>
          </cell>
          <cell r="H432">
            <v>1673</v>
          </cell>
          <cell r="I432">
            <v>45</v>
          </cell>
          <cell r="J432">
            <v>26</v>
          </cell>
          <cell r="K432">
            <v>19</v>
          </cell>
          <cell r="L432">
            <v>8</v>
          </cell>
          <cell r="M432">
            <v>18</v>
          </cell>
          <cell r="N432">
            <v>0.73</v>
          </cell>
          <cell r="O432">
            <v>2.34</v>
          </cell>
          <cell r="P432">
            <v>3.45</v>
          </cell>
          <cell r="Q432">
            <v>1593</v>
          </cell>
        </row>
        <row r="433">
          <cell r="A433">
            <v>1206686</v>
          </cell>
          <cell r="B433">
            <v>43871.531944444447</v>
          </cell>
          <cell r="C433" t="str">
            <v>EN355B</v>
          </cell>
          <cell r="D433" t="str">
            <v>Grados al C</v>
          </cell>
          <cell r="E433" t="str">
            <v>31"R</v>
          </cell>
          <cell r="F433">
            <v>49937</v>
          </cell>
          <cell r="G433">
            <v>1</v>
          </cell>
          <cell r="H433">
            <v>1665</v>
          </cell>
          <cell r="I433">
            <v>42</v>
          </cell>
          <cell r="J433">
            <v>22</v>
          </cell>
          <cell r="K433">
            <v>20</v>
          </cell>
          <cell r="L433">
            <v>6</v>
          </cell>
          <cell r="M433">
            <v>16</v>
          </cell>
          <cell r="N433">
            <v>0.64</v>
          </cell>
          <cell r="O433">
            <v>1.57</v>
          </cell>
          <cell r="P433">
            <v>1.1499999999999999</v>
          </cell>
          <cell r="Q433">
            <v>1589</v>
          </cell>
        </row>
        <row r="434">
          <cell r="A434">
            <v>1206687</v>
          </cell>
          <cell r="B434">
            <v>43871.586111111108</v>
          </cell>
          <cell r="C434" t="str">
            <v>4130 FM</v>
          </cell>
          <cell r="D434" t="str">
            <v>Grados CrMo</v>
          </cell>
          <cell r="E434" t="str">
            <v>24"Q</v>
          </cell>
          <cell r="F434">
            <v>53271.99</v>
          </cell>
          <cell r="G434">
            <v>1</v>
          </cell>
          <cell r="H434">
            <v>1600</v>
          </cell>
          <cell r="I434">
            <v>57</v>
          </cell>
          <cell r="J434">
            <v>24</v>
          </cell>
          <cell r="K434">
            <v>33</v>
          </cell>
          <cell r="L434">
            <v>7</v>
          </cell>
          <cell r="M434">
            <v>17</v>
          </cell>
          <cell r="N434">
            <v>0.72</v>
          </cell>
          <cell r="O434">
            <v>5.38</v>
          </cell>
          <cell r="P434">
            <v>0</v>
          </cell>
          <cell r="Q434">
            <v>1578</v>
          </cell>
        </row>
        <row r="435">
          <cell r="A435">
            <v>1206688</v>
          </cell>
          <cell r="B435">
            <v>43871.634722222225</v>
          </cell>
          <cell r="C435" t="str">
            <v>4130 FM</v>
          </cell>
          <cell r="D435" t="str">
            <v>Grados CrMo</v>
          </cell>
          <cell r="E435" t="str">
            <v>31"R</v>
          </cell>
          <cell r="F435">
            <v>49649</v>
          </cell>
          <cell r="G435">
            <v>2</v>
          </cell>
          <cell r="H435">
            <v>1673</v>
          </cell>
          <cell r="I435">
            <v>175</v>
          </cell>
          <cell r="J435">
            <v>46</v>
          </cell>
          <cell r="K435">
            <v>129</v>
          </cell>
          <cell r="L435">
            <v>13</v>
          </cell>
          <cell r="M435">
            <v>33</v>
          </cell>
          <cell r="N435">
            <v>0</v>
          </cell>
          <cell r="O435">
            <v>9.32</v>
          </cell>
          <cell r="P435">
            <v>0</v>
          </cell>
          <cell r="Q435">
            <v>1586</v>
          </cell>
        </row>
        <row r="436">
          <cell r="A436">
            <v>1206689</v>
          </cell>
          <cell r="B436">
            <v>43871.698611111111</v>
          </cell>
          <cell r="C436" t="str">
            <v>4130 FM</v>
          </cell>
          <cell r="D436" t="str">
            <v>Grados CrMo</v>
          </cell>
          <cell r="E436" t="str">
            <v>31"R</v>
          </cell>
          <cell r="F436">
            <v>50290</v>
          </cell>
          <cell r="G436">
            <v>1</v>
          </cell>
          <cell r="H436">
            <v>1666</v>
          </cell>
          <cell r="I436">
            <v>61</v>
          </cell>
          <cell r="J436">
            <v>23</v>
          </cell>
          <cell r="K436">
            <v>38</v>
          </cell>
          <cell r="L436">
            <v>7</v>
          </cell>
          <cell r="M436">
            <v>16</v>
          </cell>
          <cell r="N436">
            <v>0.66</v>
          </cell>
          <cell r="O436">
            <v>7.17</v>
          </cell>
          <cell r="P436">
            <v>0</v>
          </cell>
          <cell r="Q436">
            <v>1577</v>
          </cell>
        </row>
        <row r="437">
          <cell r="A437">
            <v>1206690</v>
          </cell>
          <cell r="B437">
            <v>43872.007638888892</v>
          </cell>
          <cell r="C437">
            <v>4130</v>
          </cell>
          <cell r="D437" t="str">
            <v>Grados CrMo</v>
          </cell>
          <cell r="E437" t="str">
            <v>31"R</v>
          </cell>
          <cell r="F437">
            <v>54171</v>
          </cell>
          <cell r="G437">
            <v>1</v>
          </cell>
          <cell r="H437">
            <v>1650</v>
          </cell>
          <cell r="I437">
            <v>52</v>
          </cell>
          <cell r="J437">
            <v>22</v>
          </cell>
          <cell r="K437">
            <v>30</v>
          </cell>
          <cell r="L437">
            <v>7</v>
          </cell>
          <cell r="M437">
            <v>15</v>
          </cell>
          <cell r="N437">
            <v>0.75</v>
          </cell>
          <cell r="O437">
            <v>5.38</v>
          </cell>
          <cell r="P437">
            <v>0</v>
          </cell>
          <cell r="Q437">
            <v>1575</v>
          </cell>
        </row>
        <row r="438">
          <cell r="A438">
            <v>1206691</v>
          </cell>
          <cell r="B438">
            <v>43872.189583333333</v>
          </cell>
          <cell r="C438" t="str">
            <v>EN355B</v>
          </cell>
          <cell r="D438" t="str">
            <v>Grados al C</v>
          </cell>
          <cell r="E438" t="str">
            <v>31"R</v>
          </cell>
          <cell r="F438">
            <v>49521</v>
          </cell>
          <cell r="G438">
            <v>1</v>
          </cell>
          <cell r="H438">
            <v>1663</v>
          </cell>
          <cell r="I438">
            <v>69</v>
          </cell>
          <cell r="J438">
            <v>21</v>
          </cell>
          <cell r="K438">
            <v>48</v>
          </cell>
          <cell r="L438">
            <v>6</v>
          </cell>
          <cell r="M438">
            <v>15</v>
          </cell>
          <cell r="N438">
            <v>0.9</v>
          </cell>
          <cell r="O438">
            <v>4.97</v>
          </cell>
          <cell r="P438">
            <v>0.03</v>
          </cell>
          <cell r="Q438">
            <v>1578</v>
          </cell>
        </row>
        <row r="439">
          <cell r="A439">
            <v>1206692</v>
          </cell>
          <cell r="B439">
            <v>43872.237500000003</v>
          </cell>
          <cell r="C439" t="str">
            <v>EN355B</v>
          </cell>
          <cell r="D439" t="str">
            <v>Grados al C</v>
          </cell>
          <cell r="E439" t="str">
            <v>24"R</v>
          </cell>
          <cell r="F439">
            <v>54939</v>
          </cell>
          <cell r="G439">
            <v>1</v>
          </cell>
          <cell r="H439">
            <v>1659</v>
          </cell>
          <cell r="I439">
            <v>45</v>
          </cell>
          <cell r="J439">
            <v>23</v>
          </cell>
          <cell r="K439">
            <v>22</v>
          </cell>
          <cell r="L439">
            <v>7</v>
          </cell>
          <cell r="M439">
            <v>16</v>
          </cell>
          <cell r="N439">
            <v>0.63</v>
          </cell>
          <cell r="O439">
            <v>1.84</v>
          </cell>
          <cell r="P439">
            <v>1.1299999999999999</v>
          </cell>
          <cell r="Q439">
            <v>1587</v>
          </cell>
        </row>
        <row r="440">
          <cell r="A440">
            <v>1206693</v>
          </cell>
          <cell r="B440">
            <v>43872.321527777778</v>
          </cell>
          <cell r="C440" t="str">
            <v>EN355B</v>
          </cell>
          <cell r="D440" t="str">
            <v>Grados al C</v>
          </cell>
          <cell r="E440" t="str">
            <v>24"R</v>
          </cell>
          <cell r="F440">
            <v>56550</v>
          </cell>
          <cell r="G440">
            <v>1</v>
          </cell>
          <cell r="H440">
            <v>1664</v>
          </cell>
          <cell r="I440">
            <v>46</v>
          </cell>
          <cell r="J440">
            <v>22</v>
          </cell>
          <cell r="K440">
            <v>24</v>
          </cell>
          <cell r="L440">
            <v>7</v>
          </cell>
          <cell r="M440">
            <v>15</v>
          </cell>
          <cell r="N440">
            <v>0.6</v>
          </cell>
          <cell r="O440">
            <v>1.44</v>
          </cell>
          <cell r="P440">
            <v>2.2599999999999998</v>
          </cell>
          <cell r="Q440">
            <v>1584</v>
          </cell>
        </row>
        <row r="441">
          <cell r="A441">
            <v>1206694</v>
          </cell>
          <cell r="B441">
            <v>43872.370833333334</v>
          </cell>
          <cell r="C441" t="str">
            <v>EN355B</v>
          </cell>
          <cell r="D441" t="str">
            <v>Grados al C</v>
          </cell>
          <cell r="E441" t="str">
            <v>24"R</v>
          </cell>
          <cell r="F441">
            <v>56598</v>
          </cell>
          <cell r="G441">
            <v>1</v>
          </cell>
          <cell r="H441">
            <v>1664</v>
          </cell>
          <cell r="I441">
            <v>48</v>
          </cell>
          <cell r="J441">
            <v>23</v>
          </cell>
          <cell r="K441">
            <v>25</v>
          </cell>
          <cell r="L441">
            <v>8</v>
          </cell>
          <cell r="M441">
            <v>15</v>
          </cell>
          <cell r="N441">
            <v>0.64</v>
          </cell>
          <cell r="O441">
            <v>1.2</v>
          </cell>
          <cell r="P441">
            <v>1.46</v>
          </cell>
          <cell r="Q441">
            <v>1587</v>
          </cell>
        </row>
        <row r="442">
          <cell r="A442">
            <v>1206695</v>
          </cell>
          <cell r="B442">
            <v>43872.422222222223</v>
          </cell>
          <cell r="C442" t="str">
            <v>EN355B</v>
          </cell>
          <cell r="D442" t="str">
            <v>Grados al C</v>
          </cell>
          <cell r="E442" t="str">
            <v>31"R</v>
          </cell>
          <cell r="F442">
            <v>49537</v>
          </cell>
          <cell r="G442">
            <v>1</v>
          </cell>
          <cell r="H442">
            <v>1662</v>
          </cell>
          <cell r="I442">
            <v>49</v>
          </cell>
          <cell r="J442">
            <v>22</v>
          </cell>
          <cell r="K442">
            <v>27</v>
          </cell>
          <cell r="L442">
            <v>7</v>
          </cell>
          <cell r="M442">
            <v>15</v>
          </cell>
          <cell r="N442">
            <v>0.73</v>
          </cell>
          <cell r="O442">
            <v>2</v>
          </cell>
          <cell r="P442">
            <v>2.11</v>
          </cell>
          <cell r="Q442">
            <v>1583</v>
          </cell>
        </row>
        <row r="443">
          <cell r="A443">
            <v>1206696</v>
          </cell>
          <cell r="B443">
            <v>43872.481944444444</v>
          </cell>
          <cell r="C443" t="str">
            <v>A350/LF6M TRINITY</v>
          </cell>
          <cell r="D443" t="str">
            <v>Grados al C</v>
          </cell>
          <cell r="E443" t="str">
            <v>24"R</v>
          </cell>
          <cell r="F443">
            <v>56209</v>
          </cell>
          <cell r="G443">
            <v>1</v>
          </cell>
          <cell r="H443">
            <v>1665</v>
          </cell>
          <cell r="I443">
            <v>64</v>
          </cell>
          <cell r="J443">
            <v>23</v>
          </cell>
          <cell r="K443">
            <v>41</v>
          </cell>
          <cell r="L443">
            <v>7</v>
          </cell>
          <cell r="M443">
            <v>16</v>
          </cell>
          <cell r="N443">
            <v>0.66</v>
          </cell>
          <cell r="O443">
            <v>1.98</v>
          </cell>
          <cell r="P443">
            <v>9.06</v>
          </cell>
          <cell r="Q443">
            <v>1584</v>
          </cell>
        </row>
        <row r="444">
          <cell r="A444">
            <v>1206697</v>
          </cell>
          <cell r="B444">
            <v>43872.55972222222</v>
          </cell>
          <cell r="C444" t="str">
            <v>A350/LF6M TRINITY</v>
          </cell>
          <cell r="D444" t="str">
            <v>Grados al C</v>
          </cell>
          <cell r="E444" t="str">
            <v>24"R</v>
          </cell>
          <cell r="F444">
            <v>56253</v>
          </cell>
          <cell r="G444">
            <v>1</v>
          </cell>
          <cell r="H444">
            <v>1663</v>
          </cell>
          <cell r="I444">
            <v>59</v>
          </cell>
          <cell r="J444">
            <v>22</v>
          </cell>
          <cell r="K444">
            <v>37</v>
          </cell>
          <cell r="L444">
            <v>8</v>
          </cell>
          <cell r="M444">
            <v>14</v>
          </cell>
          <cell r="N444">
            <v>0.98</v>
          </cell>
          <cell r="O444">
            <v>6.18</v>
          </cell>
          <cell r="P444">
            <v>17.43</v>
          </cell>
          <cell r="Q444">
            <v>1591</v>
          </cell>
        </row>
        <row r="445">
          <cell r="A445">
            <v>1206698</v>
          </cell>
          <cell r="B445">
            <v>43872.638888888891</v>
          </cell>
          <cell r="C445" t="str">
            <v>A707L3/A350-LF6</v>
          </cell>
          <cell r="D445" t="str">
            <v>Grados al C</v>
          </cell>
          <cell r="E445" t="str">
            <v>20"R</v>
          </cell>
          <cell r="F445">
            <v>58523.99</v>
          </cell>
          <cell r="G445">
            <v>2</v>
          </cell>
          <cell r="H445">
            <v>1677</v>
          </cell>
          <cell r="I445">
            <v>159</v>
          </cell>
          <cell r="J445">
            <v>50</v>
          </cell>
          <cell r="K445">
            <v>109</v>
          </cell>
          <cell r="L445">
            <v>15</v>
          </cell>
          <cell r="M445">
            <v>35</v>
          </cell>
          <cell r="N445">
            <v>0.63</v>
          </cell>
          <cell r="O445">
            <v>5.23</v>
          </cell>
          <cell r="P445">
            <v>2.54</v>
          </cell>
          <cell r="Q445">
            <v>1591</v>
          </cell>
        </row>
        <row r="446">
          <cell r="A446">
            <v>1206699</v>
          </cell>
          <cell r="B446">
            <v>43872.704861111109</v>
          </cell>
          <cell r="C446" t="str">
            <v>A707L3/A350-LF6</v>
          </cell>
          <cell r="D446" t="str">
            <v>Grados al C</v>
          </cell>
          <cell r="E446" t="str">
            <v>20"R</v>
          </cell>
          <cell r="F446">
            <v>58747</v>
          </cell>
          <cell r="G446">
            <v>1</v>
          </cell>
          <cell r="H446">
            <v>1683</v>
          </cell>
          <cell r="I446">
            <v>72</v>
          </cell>
          <cell r="J446">
            <v>28</v>
          </cell>
          <cell r="K446">
            <v>44</v>
          </cell>
          <cell r="L446">
            <v>7</v>
          </cell>
          <cell r="M446">
            <v>21</v>
          </cell>
          <cell r="N446">
            <v>0.75</v>
          </cell>
          <cell r="O446">
            <v>2.5</v>
          </cell>
          <cell r="P446">
            <v>6.02</v>
          </cell>
          <cell r="Q446">
            <v>1585</v>
          </cell>
        </row>
        <row r="447">
          <cell r="A447">
            <v>1206700</v>
          </cell>
          <cell r="B447">
            <v>43872.982638888891</v>
          </cell>
          <cell r="C447" t="str">
            <v>A105</v>
          </cell>
          <cell r="D447" t="str">
            <v>Grados al C</v>
          </cell>
          <cell r="E447" t="str">
            <v>69"P</v>
          </cell>
          <cell r="F447">
            <v>53209</v>
          </cell>
          <cell r="G447">
            <v>1</v>
          </cell>
          <cell r="H447">
            <v>1658</v>
          </cell>
          <cell r="I447">
            <v>50</v>
          </cell>
          <cell r="J447">
            <v>21</v>
          </cell>
          <cell r="K447">
            <v>29</v>
          </cell>
          <cell r="L447">
            <v>6</v>
          </cell>
          <cell r="M447">
            <v>15</v>
          </cell>
          <cell r="N447">
            <v>0.78</v>
          </cell>
          <cell r="O447">
            <v>2.06</v>
          </cell>
          <cell r="P447">
            <v>0</v>
          </cell>
          <cell r="Q447">
            <v>1580</v>
          </cell>
        </row>
        <row r="448">
          <cell r="A448">
            <v>1206701</v>
          </cell>
          <cell r="B448">
            <v>43873.097222222219</v>
          </cell>
          <cell r="C448" t="str">
            <v>4330V</v>
          </cell>
          <cell r="D448" t="str">
            <v>Grados CrNiMo</v>
          </cell>
          <cell r="E448" t="str">
            <v>69"P</v>
          </cell>
          <cell r="F448">
            <v>54969</v>
          </cell>
          <cell r="G448">
            <v>1</v>
          </cell>
          <cell r="H448">
            <v>1646</v>
          </cell>
          <cell r="I448">
            <v>49</v>
          </cell>
          <cell r="J448">
            <v>21</v>
          </cell>
          <cell r="K448">
            <v>28</v>
          </cell>
          <cell r="L448">
            <v>6</v>
          </cell>
          <cell r="M448">
            <v>15</v>
          </cell>
          <cell r="N448">
            <v>0.8</v>
          </cell>
          <cell r="O448">
            <v>2.92</v>
          </cell>
          <cell r="P448">
            <v>0</v>
          </cell>
          <cell r="Q448">
            <v>1567</v>
          </cell>
        </row>
        <row r="449">
          <cell r="A449">
            <v>1206702</v>
          </cell>
          <cell r="B449">
            <v>43873.214583333334</v>
          </cell>
          <cell r="C449" t="str">
            <v>17-4 PH FM</v>
          </cell>
          <cell r="D449" t="str">
            <v>Duplex Stainless Steels</v>
          </cell>
          <cell r="E449" t="str">
            <v>24"Q</v>
          </cell>
          <cell r="F449">
            <v>44053</v>
          </cell>
          <cell r="G449">
            <v>1</v>
          </cell>
          <cell r="H449">
            <v>1638</v>
          </cell>
          <cell r="I449">
            <v>169</v>
          </cell>
          <cell r="J449">
            <v>75</v>
          </cell>
          <cell r="K449">
            <v>94</v>
          </cell>
          <cell r="L449">
            <v>65</v>
          </cell>
          <cell r="M449">
            <v>10</v>
          </cell>
          <cell r="N449">
            <v>0.84</v>
          </cell>
          <cell r="O449">
            <v>8.2200000000000006</v>
          </cell>
          <cell r="P449">
            <v>16.420000000000002</v>
          </cell>
          <cell r="Q449">
            <v>1545</v>
          </cell>
        </row>
        <row r="450">
          <cell r="A450">
            <v>1206703</v>
          </cell>
          <cell r="B450">
            <v>43873.414583333331</v>
          </cell>
          <cell r="C450" t="str">
            <v>17-4 PH</v>
          </cell>
          <cell r="D450" t="str">
            <v>Duplex Stainless Steels</v>
          </cell>
          <cell r="E450" t="str">
            <v>24"Q</v>
          </cell>
          <cell r="F450">
            <v>54191</v>
          </cell>
          <cell r="G450">
            <v>1</v>
          </cell>
          <cell r="H450">
            <v>1628</v>
          </cell>
          <cell r="I450">
            <v>149</v>
          </cell>
          <cell r="J450">
            <v>68</v>
          </cell>
          <cell r="K450">
            <v>81</v>
          </cell>
          <cell r="L450">
            <v>59</v>
          </cell>
          <cell r="M450">
            <v>9</v>
          </cell>
          <cell r="N450">
            <v>0.84</v>
          </cell>
          <cell r="O450">
            <v>7.3</v>
          </cell>
          <cell r="P450">
            <v>21.79</v>
          </cell>
          <cell r="Q450">
            <v>1542</v>
          </cell>
        </row>
        <row r="451">
          <cell r="A451">
            <v>1206704</v>
          </cell>
          <cell r="B451">
            <v>43873.705555555556</v>
          </cell>
          <cell r="C451" t="str">
            <v>B50A352</v>
          </cell>
          <cell r="D451" t="str">
            <v>Martensíticos</v>
          </cell>
          <cell r="E451" t="str">
            <v>49"Q</v>
          </cell>
          <cell r="F451">
            <v>52650.01</v>
          </cell>
          <cell r="G451">
            <v>1</v>
          </cell>
          <cell r="H451">
            <v>1656</v>
          </cell>
          <cell r="I451">
            <v>186</v>
          </cell>
          <cell r="J451">
            <v>65</v>
          </cell>
          <cell r="K451">
            <v>121</v>
          </cell>
          <cell r="L451">
            <v>55</v>
          </cell>
          <cell r="M451">
            <v>10</v>
          </cell>
          <cell r="N451">
            <v>0.96</v>
          </cell>
          <cell r="O451">
            <v>13.98</v>
          </cell>
          <cell r="P451">
            <v>38.549999999999997</v>
          </cell>
          <cell r="Q451">
            <v>1559</v>
          </cell>
        </row>
        <row r="452">
          <cell r="A452">
            <v>1206705</v>
          </cell>
          <cell r="B452">
            <v>43874.013194444444</v>
          </cell>
          <cell r="C452" t="str">
            <v>410S</v>
          </cell>
          <cell r="D452" t="str">
            <v>Martensíticos</v>
          </cell>
          <cell r="E452" t="str">
            <v>49"Q</v>
          </cell>
          <cell r="F452">
            <v>48652</v>
          </cell>
          <cell r="G452">
            <v>1</v>
          </cell>
          <cell r="H452">
            <v>1631</v>
          </cell>
          <cell r="I452">
            <v>123</v>
          </cell>
          <cell r="J452">
            <v>61</v>
          </cell>
          <cell r="K452">
            <v>62</v>
          </cell>
          <cell r="L452">
            <v>49</v>
          </cell>
          <cell r="M452">
            <v>12</v>
          </cell>
          <cell r="N452">
            <v>0.8</v>
          </cell>
          <cell r="O452">
            <v>5.5</v>
          </cell>
          <cell r="P452">
            <v>0</v>
          </cell>
          <cell r="Q452">
            <v>1560</v>
          </cell>
        </row>
        <row r="453">
          <cell r="A453">
            <v>1206706</v>
          </cell>
          <cell r="B453">
            <v>43874.109027777777</v>
          </cell>
          <cell r="C453" t="str">
            <v>316L</v>
          </cell>
          <cell r="D453" t="str">
            <v>Austeníticos</v>
          </cell>
          <cell r="E453" t="str">
            <v>24"Q</v>
          </cell>
          <cell r="F453">
            <v>60063</v>
          </cell>
          <cell r="G453">
            <v>1</v>
          </cell>
          <cell r="H453">
            <v>1638</v>
          </cell>
          <cell r="I453">
            <v>216</v>
          </cell>
          <cell r="J453">
            <v>110</v>
          </cell>
          <cell r="K453">
            <v>106</v>
          </cell>
          <cell r="L453">
            <v>84</v>
          </cell>
          <cell r="M453">
            <v>26</v>
          </cell>
          <cell r="N453">
            <v>0.73</v>
          </cell>
          <cell r="O453">
            <v>11.46</v>
          </cell>
          <cell r="P453">
            <v>35.68</v>
          </cell>
          <cell r="Q453">
            <v>1526</v>
          </cell>
        </row>
        <row r="454">
          <cell r="A454">
            <v>1206707</v>
          </cell>
          <cell r="B454">
            <v>43874.286805555559</v>
          </cell>
          <cell r="C454">
            <v>4340</v>
          </cell>
          <cell r="D454" t="str">
            <v>Grados CrNiMo</v>
          </cell>
          <cell r="E454" t="str">
            <v>31"R</v>
          </cell>
          <cell r="F454">
            <v>56551.99</v>
          </cell>
          <cell r="G454">
            <v>1</v>
          </cell>
          <cell r="H454">
            <v>1649</v>
          </cell>
          <cell r="I454">
            <v>60</v>
          </cell>
          <cell r="J454">
            <v>25</v>
          </cell>
          <cell r="K454">
            <v>35</v>
          </cell>
          <cell r="L454">
            <v>6</v>
          </cell>
          <cell r="M454">
            <v>19</v>
          </cell>
          <cell r="N454">
            <v>0.76</v>
          </cell>
          <cell r="O454">
            <v>4.37</v>
          </cell>
          <cell r="P454">
            <v>0</v>
          </cell>
          <cell r="Q454">
            <v>1561</v>
          </cell>
        </row>
        <row r="455">
          <cell r="A455">
            <v>1206708</v>
          </cell>
          <cell r="B455">
            <v>43874.383333333331</v>
          </cell>
          <cell r="C455">
            <v>4340</v>
          </cell>
          <cell r="D455" t="str">
            <v>Grados CrNiMo</v>
          </cell>
          <cell r="E455" t="str">
            <v>20"R</v>
          </cell>
          <cell r="F455">
            <v>56664</v>
          </cell>
          <cell r="G455">
            <v>1</v>
          </cell>
          <cell r="H455">
            <v>1656</v>
          </cell>
          <cell r="I455">
            <v>73</v>
          </cell>
          <cell r="J455">
            <v>25</v>
          </cell>
          <cell r="K455">
            <v>48</v>
          </cell>
          <cell r="L455">
            <v>7</v>
          </cell>
          <cell r="M455">
            <v>18</v>
          </cell>
          <cell r="N455">
            <v>0.67</v>
          </cell>
          <cell r="O455">
            <v>2.17</v>
          </cell>
          <cell r="P455">
            <v>0</v>
          </cell>
          <cell r="Q455">
            <v>1559</v>
          </cell>
        </row>
        <row r="456">
          <cell r="A456">
            <v>1206709</v>
          </cell>
          <cell r="B456">
            <v>43874.461805555555</v>
          </cell>
          <cell r="C456">
            <v>4140</v>
          </cell>
          <cell r="D456" t="str">
            <v>Grados CrMo</v>
          </cell>
          <cell r="E456" t="str">
            <v>31"R</v>
          </cell>
          <cell r="F456">
            <v>49985.99</v>
          </cell>
          <cell r="G456">
            <v>1</v>
          </cell>
          <cell r="H456">
            <v>1668</v>
          </cell>
          <cell r="I456">
            <v>58</v>
          </cell>
          <cell r="J456">
            <v>31</v>
          </cell>
          <cell r="K456">
            <v>27</v>
          </cell>
          <cell r="L456">
            <v>6</v>
          </cell>
          <cell r="M456">
            <v>25</v>
          </cell>
          <cell r="N456">
            <v>0.76</v>
          </cell>
          <cell r="O456">
            <v>8.61</v>
          </cell>
          <cell r="P456">
            <v>0</v>
          </cell>
          <cell r="Q456">
            <v>1560</v>
          </cell>
        </row>
        <row r="457">
          <cell r="A457">
            <v>1206710</v>
          </cell>
          <cell r="B457">
            <v>43874.550694444442</v>
          </cell>
          <cell r="C457">
            <v>1045</v>
          </cell>
          <cell r="D457" t="str">
            <v>Grados al C</v>
          </cell>
          <cell r="E457" t="str">
            <v>63"P</v>
          </cell>
          <cell r="F457">
            <v>49242</v>
          </cell>
          <cell r="G457">
            <v>2</v>
          </cell>
          <cell r="H457">
            <v>0</v>
          </cell>
          <cell r="I457">
            <v>48</v>
          </cell>
          <cell r="J457">
            <v>22</v>
          </cell>
          <cell r="K457">
            <v>26</v>
          </cell>
          <cell r="L457">
            <v>7</v>
          </cell>
          <cell r="M457">
            <v>15</v>
          </cell>
          <cell r="N457">
            <v>0.7</v>
          </cell>
          <cell r="O457">
            <v>4.53</v>
          </cell>
          <cell r="P457">
            <v>0</v>
          </cell>
          <cell r="Q457">
            <v>1562</v>
          </cell>
        </row>
        <row r="458">
          <cell r="A458">
            <v>1206711</v>
          </cell>
          <cell r="B458">
            <v>43874.611805555556</v>
          </cell>
          <cell r="C458" t="str">
            <v>EN355B</v>
          </cell>
          <cell r="D458" t="str">
            <v>Grados al C</v>
          </cell>
          <cell r="E458" t="str">
            <v>31"R</v>
          </cell>
          <cell r="F458">
            <v>49118</v>
          </cell>
          <cell r="G458">
            <v>1</v>
          </cell>
          <cell r="H458">
            <v>1672</v>
          </cell>
          <cell r="I458">
            <v>52</v>
          </cell>
          <cell r="J458">
            <v>22</v>
          </cell>
          <cell r="K458">
            <v>30</v>
          </cell>
          <cell r="L458">
            <v>6</v>
          </cell>
          <cell r="M458">
            <v>16</v>
          </cell>
          <cell r="N458">
            <v>0.69</v>
          </cell>
          <cell r="O458">
            <v>1.57</v>
          </cell>
          <cell r="P458">
            <v>1.63</v>
          </cell>
          <cell r="Q458">
            <v>1583</v>
          </cell>
        </row>
        <row r="459">
          <cell r="A459">
            <v>1206712</v>
          </cell>
          <cell r="B459">
            <v>43874.678472222222</v>
          </cell>
          <cell r="C459" t="str">
            <v>EN355B</v>
          </cell>
          <cell r="D459" t="str">
            <v>Grados al C</v>
          </cell>
          <cell r="E459" t="str">
            <v>31"R</v>
          </cell>
          <cell r="F459">
            <v>53984</v>
          </cell>
          <cell r="G459">
            <v>1</v>
          </cell>
          <cell r="H459">
            <v>1669</v>
          </cell>
          <cell r="I459">
            <v>55</v>
          </cell>
          <cell r="J459">
            <v>22</v>
          </cell>
          <cell r="K459">
            <v>33</v>
          </cell>
          <cell r="L459">
            <v>7</v>
          </cell>
          <cell r="M459">
            <v>15</v>
          </cell>
          <cell r="N459">
            <v>0.7</v>
          </cell>
          <cell r="O459">
            <v>4.28</v>
          </cell>
          <cell r="P459">
            <v>2.2200000000000002</v>
          </cell>
          <cell r="Q459">
            <v>1590</v>
          </cell>
        </row>
        <row r="460">
          <cell r="A460">
            <v>1206713</v>
          </cell>
          <cell r="B460">
            <v>43874.74722222222</v>
          </cell>
          <cell r="C460" t="str">
            <v>EN355B</v>
          </cell>
          <cell r="D460" t="str">
            <v>Grados al C</v>
          </cell>
          <cell r="E460" t="str">
            <v>24"R</v>
          </cell>
          <cell r="F460">
            <v>56312</v>
          </cell>
          <cell r="G460">
            <v>1</v>
          </cell>
          <cell r="H460">
            <v>1662</v>
          </cell>
          <cell r="I460">
            <v>51</v>
          </cell>
          <cell r="J460">
            <v>21</v>
          </cell>
          <cell r="K460">
            <v>30</v>
          </cell>
          <cell r="L460">
            <v>6</v>
          </cell>
          <cell r="M460">
            <v>15</v>
          </cell>
          <cell r="N460">
            <v>0.78</v>
          </cell>
          <cell r="O460">
            <v>1.99</v>
          </cell>
          <cell r="P460">
            <v>3.84</v>
          </cell>
          <cell r="Q460">
            <v>1595</v>
          </cell>
        </row>
        <row r="461">
          <cell r="A461">
            <v>1206714</v>
          </cell>
          <cell r="B461">
            <v>43874.982638888891</v>
          </cell>
          <cell r="C461" t="str">
            <v>X60V-DQ</v>
          </cell>
          <cell r="D461" t="str">
            <v>Grados al C</v>
          </cell>
          <cell r="E461" t="str">
            <v>52"P</v>
          </cell>
          <cell r="F461">
            <v>53769</v>
          </cell>
          <cell r="G461">
            <v>1</v>
          </cell>
          <cell r="H461">
            <v>1663</v>
          </cell>
          <cell r="I461">
            <v>45</v>
          </cell>
          <cell r="J461">
            <v>22</v>
          </cell>
          <cell r="K461">
            <v>23</v>
          </cell>
          <cell r="L461">
            <v>7</v>
          </cell>
          <cell r="M461">
            <v>15</v>
          </cell>
          <cell r="N461">
            <v>0.72</v>
          </cell>
          <cell r="O461">
            <v>3.41</v>
          </cell>
          <cell r="P461">
            <v>0</v>
          </cell>
          <cell r="Q461">
            <v>1579</v>
          </cell>
        </row>
        <row r="462">
          <cell r="A462">
            <v>1206715</v>
          </cell>
          <cell r="B462">
            <v>43875.033333333333</v>
          </cell>
          <cell r="C462" t="str">
            <v>8630M</v>
          </cell>
          <cell r="D462" t="str">
            <v>Grados CrNiMo</v>
          </cell>
          <cell r="E462" t="str">
            <v>69"P</v>
          </cell>
          <cell r="F462">
            <v>55705.99</v>
          </cell>
          <cell r="G462">
            <v>1</v>
          </cell>
          <cell r="H462">
            <v>1663</v>
          </cell>
          <cell r="I462">
            <v>51</v>
          </cell>
          <cell r="J462">
            <v>21</v>
          </cell>
          <cell r="K462">
            <v>30</v>
          </cell>
          <cell r="L462">
            <v>7</v>
          </cell>
          <cell r="M462">
            <v>14</v>
          </cell>
          <cell r="N462">
            <v>0.84</v>
          </cell>
          <cell r="O462">
            <v>7.02</v>
          </cell>
          <cell r="P462">
            <v>0</v>
          </cell>
          <cell r="Q462">
            <v>1581</v>
          </cell>
        </row>
        <row r="463">
          <cell r="A463">
            <v>1206716</v>
          </cell>
          <cell r="B463">
            <v>43875.092361111114</v>
          </cell>
          <cell r="C463" t="str">
            <v>8630M4</v>
          </cell>
          <cell r="D463" t="str">
            <v>Grados CrNiMo</v>
          </cell>
          <cell r="E463" t="str">
            <v>63"P</v>
          </cell>
          <cell r="F463">
            <v>49489</v>
          </cell>
          <cell r="G463">
            <v>1</v>
          </cell>
          <cell r="H463">
            <v>1666</v>
          </cell>
          <cell r="I463">
            <v>48</v>
          </cell>
          <cell r="J463">
            <v>23</v>
          </cell>
          <cell r="K463">
            <v>25</v>
          </cell>
          <cell r="L463">
            <v>8</v>
          </cell>
          <cell r="M463">
            <v>15</v>
          </cell>
          <cell r="N463">
            <v>0.87</v>
          </cell>
          <cell r="O463">
            <v>8.32</v>
          </cell>
          <cell r="P463">
            <v>0</v>
          </cell>
          <cell r="Q463">
            <v>1579</v>
          </cell>
        </row>
        <row r="464">
          <cell r="A464">
            <v>1206717</v>
          </cell>
          <cell r="B464">
            <v>43875.18472222222</v>
          </cell>
          <cell r="C464">
            <v>4130</v>
          </cell>
          <cell r="D464" t="str">
            <v>Grados CrMo</v>
          </cell>
          <cell r="E464" t="str">
            <v>69"P</v>
          </cell>
          <cell r="F464">
            <v>53334</v>
          </cell>
          <cell r="G464">
            <v>1</v>
          </cell>
          <cell r="H464">
            <v>1666</v>
          </cell>
          <cell r="I464">
            <v>48</v>
          </cell>
          <cell r="J464">
            <v>23</v>
          </cell>
          <cell r="K464">
            <v>25</v>
          </cell>
          <cell r="L464">
            <v>8</v>
          </cell>
          <cell r="M464">
            <v>15</v>
          </cell>
          <cell r="N464">
            <v>0.81</v>
          </cell>
          <cell r="O464">
            <v>5.31</v>
          </cell>
          <cell r="P464">
            <v>0</v>
          </cell>
          <cell r="Q464">
            <v>1583</v>
          </cell>
        </row>
        <row r="465">
          <cell r="A465">
            <v>1206718</v>
          </cell>
          <cell r="B465">
            <v>43875.247916666667</v>
          </cell>
          <cell r="C465" t="str">
            <v>EN355B</v>
          </cell>
          <cell r="D465" t="str">
            <v>Grados al C</v>
          </cell>
          <cell r="E465" t="str">
            <v>31"R</v>
          </cell>
          <cell r="F465">
            <v>54324.99</v>
          </cell>
          <cell r="G465">
            <v>1</v>
          </cell>
          <cell r="H465">
            <v>1660</v>
          </cell>
          <cell r="I465">
            <v>49</v>
          </cell>
          <cell r="J465">
            <v>22</v>
          </cell>
          <cell r="K465">
            <v>27</v>
          </cell>
          <cell r="L465">
            <v>7</v>
          </cell>
          <cell r="M465">
            <v>15</v>
          </cell>
          <cell r="N465">
            <v>0.68</v>
          </cell>
          <cell r="O465">
            <v>1.49</v>
          </cell>
          <cell r="P465">
            <v>2.8</v>
          </cell>
          <cell r="Q465">
            <v>1578</v>
          </cell>
        </row>
        <row r="466">
          <cell r="A466">
            <v>1206719</v>
          </cell>
          <cell r="B466">
            <v>43875.330555555556</v>
          </cell>
          <cell r="C466" t="str">
            <v>EN355B</v>
          </cell>
          <cell r="D466" t="str">
            <v>Grados al C</v>
          </cell>
          <cell r="E466" t="str">
            <v>31"R</v>
          </cell>
          <cell r="F466">
            <v>54447</v>
          </cell>
          <cell r="G466">
            <v>1</v>
          </cell>
          <cell r="H466">
            <v>1673</v>
          </cell>
          <cell r="I466">
            <v>57</v>
          </cell>
          <cell r="J466">
            <v>23</v>
          </cell>
          <cell r="K466">
            <v>34</v>
          </cell>
          <cell r="L466">
            <v>6</v>
          </cell>
          <cell r="M466">
            <v>17</v>
          </cell>
          <cell r="N466">
            <v>0.84</v>
          </cell>
          <cell r="O466">
            <v>7.69</v>
          </cell>
          <cell r="P466">
            <v>6.7</v>
          </cell>
          <cell r="Q466">
            <v>1579</v>
          </cell>
        </row>
        <row r="467">
          <cell r="A467">
            <v>1206720</v>
          </cell>
          <cell r="B467">
            <v>43875.379861111112</v>
          </cell>
          <cell r="C467" t="str">
            <v>EN355B</v>
          </cell>
          <cell r="D467" t="str">
            <v>Grados al C</v>
          </cell>
          <cell r="E467" t="str">
            <v>31"R</v>
          </cell>
          <cell r="F467">
            <v>49442.01</v>
          </cell>
          <cell r="G467">
            <v>1</v>
          </cell>
          <cell r="H467">
            <v>1659</v>
          </cell>
          <cell r="I467">
            <v>53</v>
          </cell>
          <cell r="J467">
            <v>22</v>
          </cell>
          <cell r="K467">
            <v>31</v>
          </cell>
          <cell r="L467">
            <v>7</v>
          </cell>
          <cell r="M467">
            <v>15</v>
          </cell>
          <cell r="N467">
            <v>0.82</v>
          </cell>
          <cell r="O467">
            <v>2.65</v>
          </cell>
          <cell r="P467">
            <v>2.87</v>
          </cell>
          <cell r="Q467">
            <v>1573</v>
          </cell>
        </row>
        <row r="468">
          <cell r="A468">
            <v>1206721</v>
          </cell>
          <cell r="B468">
            <v>43875.439583333333</v>
          </cell>
          <cell r="C468" t="str">
            <v>EN355B</v>
          </cell>
          <cell r="D468" t="str">
            <v>Grados al C</v>
          </cell>
          <cell r="E468" t="str">
            <v>24"R</v>
          </cell>
          <cell r="F468">
            <v>56727</v>
          </cell>
          <cell r="G468">
            <v>1</v>
          </cell>
          <cell r="H468">
            <v>1670</v>
          </cell>
          <cell r="I468">
            <v>49</v>
          </cell>
          <cell r="J468">
            <v>22</v>
          </cell>
          <cell r="K468">
            <v>27</v>
          </cell>
          <cell r="L468">
            <v>7</v>
          </cell>
          <cell r="M468">
            <v>15</v>
          </cell>
          <cell r="N468">
            <v>0.72</v>
          </cell>
          <cell r="O468">
            <v>1.45</v>
          </cell>
          <cell r="P468">
            <v>1.36</v>
          </cell>
          <cell r="Q468">
            <v>1586</v>
          </cell>
        </row>
        <row r="469">
          <cell r="A469">
            <v>1206722</v>
          </cell>
          <cell r="B469">
            <v>43875.489583333336</v>
          </cell>
          <cell r="C469" t="str">
            <v>EN355B</v>
          </cell>
          <cell r="D469" t="str">
            <v>Grados al C</v>
          </cell>
          <cell r="E469" t="str">
            <v>31"R</v>
          </cell>
          <cell r="F469">
            <v>49489</v>
          </cell>
          <cell r="G469">
            <v>1</v>
          </cell>
          <cell r="H469">
            <v>1668</v>
          </cell>
          <cell r="I469">
            <v>53</v>
          </cell>
          <cell r="J469">
            <v>22</v>
          </cell>
          <cell r="K469">
            <v>31</v>
          </cell>
          <cell r="L469">
            <v>6</v>
          </cell>
          <cell r="M469">
            <v>16</v>
          </cell>
          <cell r="N469">
            <v>0.79</v>
          </cell>
          <cell r="O469">
            <v>3.32</v>
          </cell>
          <cell r="P469">
            <v>3.38</v>
          </cell>
          <cell r="Q469">
            <v>1590</v>
          </cell>
        </row>
        <row r="470">
          <cell r="A470">
            <v>1206723</v>
          </cell>
          <cell r="B470">
            <v>43875.543749999997</v>
          </cell>
          <cell r="C470" t="str">
            <v>EN355B</v>
          </cell>
          <cell r="D470" t="str">
            <v>Grados al C</v>
          </cell>
          <cell r="E470" t="str">
            <v>24"R</v>
          </cell>
          <cell r="F470">
            <v>56312</v>
          </cell>
          <cell r="G470">
            <v>1</v>
          </cell>
          <cell r="H470">
            <v>1667</v>
          </cell>
          <cell r="I470">
            <v>47</v>
          </cell>
          <cell r="J470">
            <v>22</v>
          </cell>
          <cell r="K470">
            <v>25</v>
          </cell>
          <cell r="L470">
            <v>5</v>
          </cell>
          <cell r="M470">
            <v>17</v>
          </cell>
          <cell r="N470">
            <v>0.78</v>
          </cell>
          <cell r="O470">
            <v>1.95</v>
          </cell>
          <cell r="P470">
            <v>2.48</v>
          </cell>
          <cell r="Q470">
            <v>1595</v>
          </cell>
        </row>
        <row r="471">
          <cell r="A471">
            <v>1206724</v>
          </cell>
          <cell r="B471">
            <v>43875.602777777778</v>
          </cell>
          <cell r="C471" t="str">
            <v>EN355B</v>
          </cell>
          <cell r="D471" t="str">
            <v>Grados al C</v>
          </cell>
          <cell r="E471" t="str">
            <v>24"R</v>
          </cell>
          <cell r="F471">
            <v>56445.99</v>
          </cell>
          <cell r="G471">
            <v>1</v>
          </cell>
          <cell r="H471">
            <v>1663</v>
          </cell>
          <cell r="I471">
            <v>47</v>
          </cell>
          <cell r="J471">
            <v>21</v>
          </cell>
          <cell r="K471">
            <v>26</v>
          </cell>
          <cell r="L471">
            <v>6</v>
          </cell>
          <cell r="M471">
            <v>15</v>
          </cell>
          <cell r="N471">
            <v>0.75</v>
          </cell>
          <cell r="O471">
            <v>1.28</v>
          </cell>
          <cell r="P471">
            <v>2.04</v>
          </cell>
          <cell r="Q471">
            <v>1587</v>
          </cell>
        </row>
        <row r="472">
          <cell r="A472">
            <v>1206725</v>
          </cell>
          <cell r="B472">
            <v>43875.661111111112</v>
          </cell>
          <cell r="C472" t="str">
            <v>EN355B</v>
          </cell>
          <cell r="D472" t="str">
            <v>Grados al C</v>
          </cell>
          <cell r="E472" t="str">
            <v>31"R</v>
          </cell>
          <cell r="F472">
            <v>54334</v>
          </cell>
          <cell r="G472">
            <v>1</v>
          </cell>
          <cell r="H472">
            <v>1668</v>
          </cell>
          <cell r="I472">
            <v>49</v>
          </cell>
          <cell r="J472">
            <v>22</v>
          </cell>
          <cell r="K472">
            <v>27</v>
          </cell>
          <cell r="L472">
            <v>7</v>
          </cell>
          <cell r="M472">
            <v>15</v>
          </cell>
          <cell r="N472">
            <v>0.84</v>
          </cell>
          <cell r="O472">
            <v>2.67</v>
          </cell>
          <cell r="P472">
            <v>6.82</v>
          </cell>
          <cell r="Q472">
            <v>1591</v>
          </cell>
        </row>
        <row r="473">
          <cell r="A473">
            <v>1206726</v>
          </cell>
          <cell r="B473">
            <v>43875.711805555555</v>
          </cell>
          <cell r="C473" t="str">
            <v>EN355B</v>
          </cell>
          <cell r="D473" t="str">
            <v>Grados al C</v>
          </cell>
          <cell r="E473" t="str">
            <v>24"R</v>
          </cell>
          <cell r="F473">
            <v>54300</v>
          </cell>
          <cell r="G473">
            <v>1</v>
          </cell>
          <cell r="H473">
            <v>1674</v>
          </cell>
          <cell r="I473">
            <v>65</v>
          </cell>
          <cell r="J473">
            <v>23</v>
          </cell>
          <cell r="K473">
            <v>42</v>
          </cell>
          <cell r="L473">
            <v>6</v>
          </cell>
          <cell r="M473">
            <v>17</v>
          </cell>
          <cell r="N473">
            <v>0.85</v>
          </cell>
          <cell r="O473">
            <v>5.37</v>
          </cell>
          <cell r="P473">
            <v>6.09</v>
          </cell>
          <cell r="Q473">
            <v>1585</v>
          </cell>
        </row>
        <row r="474">
          <cell r="A474">
            <v>1206727</v>
          </cell>
          <cell r="B474">
            <v>43877.990972222222</v>
          </cell>
          <cell r="C474" t="str">
            <v>1E0621</v>
          </cell>
          <cell r="D474" t="str">
            <v>Grados al C</v>
          </cell>
          <cell r="E474" t="str">
            <v>16"R</v>
          </cell>
          <cell r="F474">
            <v>54300</v>
          </cell>
          <cell r="G474">
            <v>1</v>
          </cell>
          <cell r="H474">
            <v>1687</v>
          </cell>
          <cell r="I474">
            <v>59</v>
          </cell>
          <cell r="J474">
            <v>27</v>
          </cell>
          <cell r="K474">
            <v>32</v>
          </cell>
          <cell r="L474">
            <v>8</v>
          </cell>
          <cell r="M474">
            <v>19</v>
          </cell>
          <cell r="N474">
            <v>0.9</v>
          </cell>
          <cell r="O474">
            <v>2.9</v>
          </cell>
          <cell r="P474">
            <v>0.82</v>
          </cell>
          <cell r="Q474">
            <v>1591</v>
          </cell>
        </row>
        <row r="475">
          <cell r="A475">
            <v>1206728</v>
          </cell>
          <cell r="B475">
            <v>43878.041666666664</v>
          </cell>
          <cell r="C475" t="str">
            <v>EN355B</v>
          </cell>
          <cell r="D475" t="str">
            <v>Grados al C</v>
          </cell>
          <cell r="E475" t="str">
            <v>24"R</v>
          </cell>
          <cell r="F475">
            <v>56567.01</v>
          </cell>
          <cell r="G475">
            <v>1</v>
          </cell>
          <cell r="H475">
            <v>1685</v>
          </cell>
          <cell r="I475">
            <v>62</v>
          </cell>
          <cell r="J475">
            <v>28</v>
          </cell>
          <cell r="K475">
            <v>34</v>
          </cell>
          <cell r="L475">
            <v>7</v>
          </cell>
          <cell r="M475">
            <v>21</v>
          </cell>
          <cell r="N475">
            <v>0.7</v>
          </cell>
          <cell r="O475">
            <v>1.93</v>
          </cell>
          <cell r="P475">
            <v>4.3099999999999996</v>
          </cell>
          <cell r="Q475">
            <v>1588</v>
          </cell>
        </row>
        <row r="476">
          <cell r="A476">
            <v>1206729</v>
          </cell>
          <cell r="B476">
            <v>43878.094444444447</v>
          </cell>
          <cell r="C476" t="str">
            <v>EN355B</v>
          </cell>
          <cell r="D476" t="str">
            <v>Grados al C</v>
          </cell>
          <cell r="E476" t="str">
            <v>24"R</v>
          </cell>
          <cell r="F476">
            <v>56203.99</v>
          </cell>
          <cell r="G476">
            <v>1</v>
          </cell>
          <cell r="H476">
            <v>1695</v>
          </cell>
          <cell r="I476">
            <v>68</v>
          </cell>
          <cell r="J476">
            <v>30</v>
          </cell>
          <cell r="K476">
            <v>38</v>
          </cell>
          <cell r="L476">
            <v>7</v>
          </cell>
          <cell r="M476">
            <v>23</v>
          </cell>
          <cell r="N476">
            <v>0.83</v>
          </cell>
          <cell r="O476">
            <v>5.41</v>
          </cell>
          <cell r="P476">
            <v>6.31</v>
          </cell>
          <cell r="Q476">
            <v>1587</v>
          </cell>
        </row>
        <row r="477">
          <cell r="A477">
            <v>1206730</v>
          </cell>
          <cell r="B477">
            <v>43878.173611111109</v>
          </cell>
          <cell r="C477" t="str">
            <v>4340 FM</v>
          </cell>
          <cell r="D477" t="str">
            <v>Grados CrNiMo</v>
          </cell>
          <cell r="E477" t="str">
            <v>69"P</v>
          </cell>
          <cell r="F477">
            <v>55187</v>
          </cell>
          <cell r="G477">
            <v>1</v>
          </cell>
          <cell r="H477">
            <v>1646</v>
          </cell>
          <cell r="I477">
            <v>56</v>
          </cell>
          <cell r="J477">
            <v>25</v>
          </cell>
          <cell r="K477">
            <v>31</v>
          </cell>
          <cell r="L477">
            <v>7</v>
          </cell>
          <cell r="M477">
            <v>18</v>
          </cell>
          <cell r="N477">
            <v>0.7</v>
          </cell>
          <cell r="O477">
            <v>2.62</v>
          </cell>
          <cell r="P477">
            <v>0</v>
          </cell>
          <cell r="Q477">
            <v>1571</v>
          </cell>
        </row>
        <row r="478">
          <cell r="A478">
            <v>1206731</v>
          </cell>
          <cell r="B478">
            <v>43878.236805555556</v>
          </cell>
          <cell r="C478" t="str">
            <v>EN355B</v>
          </cell>
          <cell r="D478" t="str">
            <v>Grados al C</v>
          </cell>
          <cell r="E478" t="str">
            <v>24"R</v>
          </cell>
          <cell r="F478">
            <v>56443</v>
          </cell>
          <cell r="G478">
            <v>1</v>
          </cell>
          <cell r="H478">
            <v>1675</v>
          </cell>
          <cell r="I478">
            <v>64</v>
          </cell>
          <cell r="J478">
            <v>23</v>
          </cell>
          <cell r="K478">
            <v>41</v>
          </cell>
          <cell r="L478">
            <v>6</v>
          </cell>
          <cell r="M478">
            <v>17</v>
          </cell>
          <cell r="N478">
            <v>0.67</v>
          </cell>
          <cell r="O478">
            <v>2.1</v>
          </cell>
          <cell r="P478">
            <v>3.77</v>
          </cell>
          <cell r="Q478">
            <v>1579</v>
          </cell>
        </row>
        <row r="479">
          <cell r="A479">
            <v>1206732</v>
          </cell>
          <cell r="B479">
            <v>43878.317361111112</v>
          </cell>
          <cell r="C479" t="str">
            <v>4140 MOD FM</v>
          </cell>
          <cell r="D479" t="str">
            <v>Grados CrMo</v>
          </cell>
          <cell r="E479" t="str">
            <v>69"P</v>
          </cell>
          <cell r="F479">
            <v>55506</v>
          </cell>
          <cell r="G479">
            <v>1</v>
          </cell>
          <cell r="H479">
            <v>1651</v>
          </cell>
          <cell r="I479">
            <v>53</v>
          </cell>
          <cell r="J479">
            <v>22</v>
          </cell>
          <cell r="K479">
            <v>31</v>
          </cell>
          <cell r="L479">
            <v>7</v>
          </cell>
          <cell r="M479">
            <v>15</v>
          </cell>
          <cell r="N479">
            <v>0.69</v>
          </cell>
          <cell r="O479">
            <v>3.07</v>
          </cell>
          <cell r="P479">
            <v>0</v>
          </cell>
          <cell r="Q479">
            <v>1565</v>
          </cell>
        </row>
        <row r="480">
          <cell r="A480">
            <v>1206733</v>
          </cell>
          <cell r="B480">
            <v>43878.375694444447</v>
          </cell>
          <cell r="C480" t="str">
            <v>4140 MOD FM</v>
          </cell>
          <cell r="D480" t="str">
            <v>Grados CrMo</v>
          </cell>
          <cell r="E480" t="str">
            <v>69"P</v>
          </cell>
          <cell r="F480">
            <v>52171</v>
          </cell>
          <cell r="G480">
            <v>1</v>
          </cell>
          <cell r="H480">
            <v>1670</v>
          </cell>
          <cell r="I480">
            <v>61</v>
          </cell>
          <cell r="J480">
            <v>24</v>
          </cell>
          <cell r="K480">
            <v>37</v>
          </cell>
          <cell r="L480">
            <v>9</v>
          </cell>
          <cell r="M480">
            <v>15</v>
          </cell>
          <cell r="N480">
            <v>0.78</v>
          </cell>
          <cell r="O480">
            <v>3.45</v>
          </cell>
          <cell r="P480">
            <v>0</v>
          </cell>
          <cell r="Q480">
            <v>1564</v>
          </cell>
        </row>
        <row r="481">
          <cell r="A481">
            <v>1206734</v>
          </cell>
          <cell r="B481">
            <v>43878.4375</v>
          </cell>
          <cell r="C481" t="str">
            <v>4140 FM</v>
          </cell>
          <cell r="D481" t="str">
            <v>Grados CrMo</v>
          </cell>
          <cell r="E481" t="str">
            <v>49"Q</v>
          </cell>
          <cell r="F481">
            <v>58381.01</v>
          </cell>
          <cell r="G481">
            <v>1</v>
          </cell>
          <cell r="H481">
            <v>1644</v>
          </cell>
          <cell r="I481">
            <v>57</v>
          </cell>
          <cell r="J481">
            <v>25</v>
          </cell>
          <cell r="K481">
            <v>32</v>
          </cell>
          <cell r="L481">
            <v>9</v>
          </cell>
          <cell r="M481">
            <v>16</v>
          </cell>
          <cell r="N481">
            <v>0.65</v>
          </cell>
          <cell r="O481">
            <v>3.54</v>
          </cell>
          <cell r="P481">
            <v>0</v>
          </cell>
          <cell r="Q481">
            <v>1569</v>
          </cell>
        </row>
        <row r="482">
          <cell r="A482">
            <v>1206735</v>
          </cell>
          <cell r="B482">
            <v>43878.502083333333</v>
          </cell>
          <cell r="C482">
            <v>4130</v>
          </cell>
          <cell r="D482" t="str">
            <v>Grados CrMo</v>
          </cell>
          <cell r="E482" t="str">
            <v>49"Q</v>
          </cell>
          <cell r="F482">
            <v>58329.99</v>
          </cell>
          <cell r="G482">
            <v>1</v>
          </cell>
          <cell r="H482">
            <v>1644</v>
          </cell>
          <cell r="I482">
            <v>53</v>
          </cell>
          <cell r="J482">
            <v>27</v>
          </cell>
          <cell r="K482">
            <v>26</v>
          </cell>
          <cell r="L482">
            <v>9</v>
          </cell>
          <cell r="M482">
            <v>18</v>
          </cell>
          <cell r="N482">
            <v>0.69</v>
          </cell>
          <cell r="O482">
            <v>5.49</v>
          </cell>
          <cell r="P482">
            <v>0</v>
          </cell>
          <cell r="Q482">
            <v>1579</v>
          </cell>
        </row>
        <row r="483">
          <cell r="A483">
            <v>1206736</v>
          </cell>
          <cell r="B483">
            <v>43878.580555555556</v>
          </cell>
          <cell r="C483" t="str">
            <v>F22MF</v>
          </cell>
          <cell r="D483" t="str">
            <v>Grados CrMo</v>
          </cell>
          <cell r="E483" t="str">
            <v>49"Q</v>
          </cell>
          <cell r="F483">
            <v>58108</v>
          </cell>
          <cell r="G483">
            <v>1</v>
          </cell>
          <cell r="H483">
            <v>1655</v>
          </cell>
          <cell r="I483">
            <v>42</v>
          </cell>
          <cell r="J483">
            <v>22</v>
          </cell>
          <cell r="K483">
            <v>20</v>
          </cell>
          <cell r="L483">
            <v>6</v>
          </cell>
          <cell r="M483">
            <v>16</v>
          </cell>
          <cell r="N483">
            <v>0.7</v>
          </cell>
          <cell r="O483">
            <v>2.67</v>
          </cell>
          <cell r="P483">
            <v>0</v>
          </cell>
          <cell r="Q483">
            <v>1595</v>
          </cell>
        </row>
        <row r="484">
          <cell r="A484">
            <v>1206737</v>
          </cell>
          <cell r="B484">
            <v>43878.646527777775</v>
          </cell>
          <cell r="C484" t="str">
            <v>F22MF</v>
          </cell>
          <cell r="D484" t="str">
            <v>Grados CrMo</v>
          </cell>
          <cell r="E484" t="str">
            <v>31"R</v>
          </cell>
          <cell r="F484">
            <v>48618</v>
          </cell>
          <cell r="G484">
            <v>2</v>
          </cell>
          <cell r="H484">
            <v>1500</v>
          </cell>
          <cell r="I484">
            <v>152</v>
          </cell>
          <cell r="J484">
            <v>51</v>
          </cell>
          <cell r="K484">
            <v>101</v>
          </cell>
          <cell r="L484">
            <v>13</v>
          </cell>
          <cell r="M484">
            <v>38</v>
          </cell>
          <cell r="N484">
            <v>0.61</v>
          </cell>
          <cell r="O484">
            <v>7.52</v>
          </cell>
          <cell r="P484">
            <v>0</v>
          </cell>
          <cell r="Q484">
            <v>1581</v>
          </cell>
        </row>
        <row r="485">
          <cell r="A485">
            <v>1206738</v>
          </cell>
          <cell r="B485">
            <v>43878.769444444442</v>
          </cell>
          <cell r="C485" t="str">
            <v>8630MOD 1 EH</v>
          </cell>
          <cell r="D485"/>
          <cell r="E485" t="str">
            <v>31"R</v>
          </cell>
          <cell r="F485">
            <v>57246</v>
          </cell>
          <cell r="G485">
            <v>1</v>
          </cell>
          <cell r="H485">
            <v>1656</v>
          </cell>
          <cell r="I485">
            <v>65</v>
          </cell>
          <cell r="J485">
            <v>25</v>
          </cell>
          <cell r="K485">
            <v>40</v>
          </cell>
          <cell r="L485">
            <v>7</v>
          </cell>
          <cell r="M485">
            <v>18</v>
          </cell>
          <cell r="N485">
            <v>0.75</v>
          </cell>
          <cell r="O485">
            <v>4.34</v>
          </cell>
          <cell r="P485">
            <v>0</v>
          </cell>
          <cell r="Q485">
            <v>1581</v>
          </cell>
        </row>
        <row r="486">
          <cell r="A486">
            <v>1206739</v>
          </cell>
          <cell r="B486">
            <v>43878.988888888889</v>
          </cell>
          <cell r="C486" t="str">
            <v>4130 M7</v>
          </cell>
          <cell r="D486" t="str">
            <v>Grados CrMo</v>
          </cell>
          <cell r="E486" t="str">
            <v>31"R</v>
          </cell>
          <cell r="F486">
            <v>54722</v>
          </cell>
          <cell r="G486">
            <v>1</v>
          </cell>
          <cell r="H486">
            <v>1654</v>
          </cell>
          <cell r="I486">
            <v>52</v>
          </cell>
          <cell r="J486">
            <v>24</v>
          </cell>
          <cell r="K486">
            <v>28</v>
          </cell>
          <cell r="L486">
            <v>7</v>
          </cell>
          <cell r="M486">
            <v>17</v>
          </cell>
          <cell r="N486">
            <v>0.87</v>
          </cell>
          <cell r="O486">
            <v>7.19</v>
          </cell>
          <cell r="P486">
            <v>0</v>
          </cell>
          <cell r="Q486">
            <v>1568</v>
          </cell>
        </row>
        <row r="487">
          <cell r="A487">
            <v>1206740</v>
          </cell>
          <cell r="B487">
            <v>43879.061111111114</v>
          </cell>
          <cell r="C487">
            <v>4130</v>
          </cell>
          <cell r="D487" t="str">
            <v>Grados CrMo</v>
          </cell>
          <cell r="E487" t="str">
            <v>16"R</v>
          </cell>
          <cell r="F487">
            <v>53948.01</v>
          </cell>
          <cell r="G487">
            <v>1</v>
          </cell>
          <cell r="H487">
            <v>1670</v>
          </cell>
          <cell r="I487">
            <v>51</v>
          </cell>
          <cell r="J487">
            <v>23</v>
          </cell>
          <cell r="K487">
            <v>28</v>
          </cell>
          <cell r="L487">
            <v>6</v>
          </cell>
          <cell r="M487">
            <v>17</v>
          </cell>
          <cell r="N487">
            <v>0.68</v>
          </cell>
          <cell r="O487">
            <v>3.93</v>
          </cell>
          <cell r="P487">
            <v>0</v>
          </cell>
          <cell r="Q487">
            <v>1586</v>
          </cell>
        </row>
        <row r="488">
          <cell r="A488">
            <v>1206741</v>
          </cell>
          <cell r="B488">
            <v>43879.138888888891</v>
          </cell>
          <cell r="C488" t="str">
            <v>H13 FM</v>
          </cell>
          <cell r="D488" t="str">
            <v>Tool Steels</v>
          </cell>
          <cell r="E488" t="str">
            <v>49"Q</v>
          </cell>
          <cell r="F488">
            <v>58483</v>
          </cell>
          <cell r="G488">
            <v>1</v>
          </cell>
          <cell r="H488">
            <v>1632</v>
          </cell>
          <cell r="I488">
            <v>81</v>
          </cell>
          <cell r="J488">
            <v>32</v>
          </cell>
          <cell r="K488">
            <v>49</v>
          </cell>
          <cell r="L488">
            <v>7</v>
          </cell>
          <cell r="M488">
            <v>25</v>
          </cell>
          <cell r="N488">
            <v>0.72</v>
          </cell>
          <cell r="O488">
            <v>8.89</v>
          </cell>
          <cell r="P488">
            <v>0</v>
          </cell>
          <cell r="Q488">
            <v>1540</v>
          </cell>
        </row>
        <row r="489">
          <cell r="A489">
            <v>1206742</v>
          </cell>
          <cell r="B489">
            <v>43879.203472222223</v>
          </cell>
          <cell r="C489" t="str">
            <v>H13 FM</v>
          </cell>
          <cell r="D489" t="str">
            <v>Tool Steels</v>
          </cell>
          <cell r="E489" t="str">
            <v>24"Q</v>
          </cell>
          <cell r="F489">
            <v>53489</v>
          </cell>
          <cell r="G489">
            <v>1</v>
          </cell>
          <cell r="H489">
            <v>1634</v>
          </cell>
          <cell r="I489">
            <v>68</v>
          </cell>
          <cell r="J489">
            <v>34</v>
          </cell>
          <cell r="K489">
            <v>34</v>
          </cell>
          <cell r="L489">
            <v>7</v>
          </cell>
          <cell r="M489">
            <v>27</v>
          </cell>
          <cell r="N489">
            <v>0.81</v>
          </cell>
          <cell r="O489">
            <v>9.52</v>
          </cell>
          <cell r="P489">
            <v>0</v>
          </cell>
          <cell r="Q489">
            <v>1543</v>
          </cell>
        </row>
        <row r="490">
          <cell r="A490">
            <v>1206743</v>
          </cell>
          <cell r="B490">
            <v>43879.27847222222</v>
          </cell>
          <cell r="C490" t="str">
            <v>H13 FM</v>
          </cell>
          <cell r="D490" t="str">
            <v>Tool Steels</v>
          </cell>
          <cell r="E490" t="str">
            <v>24"Q</v>
          </cell>
          <cell r="F490">
            <v>53169</v>
          </cell>
          <cell r="G490">
            <v>1</v>
          </cell>
          <cell r="H490">
            <v>1630</v>
          </cell>
          <cell r="I490">
            <v>64</v>
          </cell>
          <cell r="J490">
            <v>33</v>
          </cell>
          <cell r="K490">
            <v>31</v>
          </cell>
          <cell r="L490">
            <v>12</v>
          </cell>
          <cell r="M490">
            <v>21</v>
          </cell>
          <cell r="N490">
            <v>0.69</v>
          </cell>
          <cell r="O490">
            <v>6.32</v>
          </cell>
          <cell r="P490">
            <v>0</v>
          </cell>
          <cell r="Q490">
            <v>1543</v>
          </cell>
        </row>
        <row r="491">
          <cell r="A491">
            <v>1206744</v>
          </cell>
          <cell r="B491">
            <v>43879.40902777778</v>
          </cell>
          <cell r="C491" t="str">
            <v>17-4 PH</v>
          </cell>
          <cell r="D491" t="str">
            <v>Duplex Stainless Steels</v>
          </cell>
          <cell r="E491" t="str">
            <v>49"Q</v>
          </cell>
          <cell r="F491">
            <v>62678.99</v>
          </cell>
          <cell r="G491">
            <v>2</v>
          </cell>
          <cell r="H491">
            <v>1609</v>
          </cell>
          <cell r="I491">
            <v>176</v>
          </cell>
          <cell r="J491">
            <v>88</v>
          </cell>
          <cell r="K491">
            <v>88</v>
          </cell>
          <cell r="L491">
            <v>67</v>
          </cell>
          <cell r="M491">
            <v>21</v>
          </cell>
          <cell r="N491">
            <v>0.75</v>
          </cell>
          <cell r="O491">
            <v>8.4</v>
          </cell>
          <cell r="P491">
            <v>9.2200000000000006</v>
          </cell>
          <cell r="Q491">
            <v>1555</v>
          </cell>
        </row>
        <row r="492">
          <cell r="A492">
            <v>1206745</v>
          </cell>
          <cell r="B492">
            <v>43879.578472222223</v>
          </cell>
          <cell r="C492" t="str">
            <v>17-4 PH</v>
          </cell>
          <cell r="D492" t="str">
            <v>Duplex Stainless Steels</v>
          </cell>
          <cell r="E492" t="str">
            <v>49"Q</v>
          </cell>
          <cell r="F492">
            <v>57564</v>
          </cell>
          <cell r="G492">
            <v>1</v>
          </cell>
          <cell r="H492">
            <v>1630</v>
          </cell>
          <cell r="I492">
            <v>177</v>
          </cell>
          <cell r="J492">
            <v>82</v>
          </cell>
          <cell r="K492">
            <v>95</v>
          </cell>
          <cell r="L492">
            <v>61</v>
          </cell>
          <cell r="M492">
            <v>21</v>
          </cell>
          <cell r="N492">
            <v>0.67</v>
          </cell>
          <cell r="O492">
            <v>9.01</v>
          </cell>
          <cell r="P492">
            <v>13.03</v>
          </cell>
          <cell r="Q492">
            <v>1550</v>
          </cell>
        </row>
        <row r="493">
          <cell r="A493">
            <v>1206746</v>
          </cell>
          <cell r="B493">
            <v>43879.805555555555</v>
          </cell>
          <cell r="C493" t="str">
            <v>304L GALPERTI</v>
          </cell>
          <cell r="D493" t="str">
            <v>Austeníticos</v>
          </cell>
          <cell r="E493" t="str">
            <v>24"Q</v>
          </cell>
          <cell r="F493">
            <v>59637</v>
          </cell>
          <cell r="G493">
            <v>1</v>
          </cell>
          <cell r="H493">
            <v>1622</v>
          </cell>
          <cell r="I493">
            <v>206</v>
          </cell>
          <cell r="J493">
            <v>108</v>
          </cell>
          <cell r="K493">
            <v>98</v>
          </cell>
          <cell r="L493">
            <v>84</v>
          </cell>
          <cell r="M493">
            <v>24</v>
          </cell>
          <cell r="N493">
            <v>0.7</v>
          </cell>
          <cell r="O493">
            <v>11.18</v>
          </cell>
          <cell r="P493">
            <v>38.35</v>
          </cell>
          <cell r="Q493">
            <v>1540</v>
          </cell>
        </row>
        <row r="494">
          <cell r="A494">
            <v>1206747</v>
          </cell>
          <cell r="B494">
            <v>43880.03125</v>
          </cell>
          <cell r="C494" t="str">
            <v>316L FM</v>
          </cell>
          <cell r="D494" t="str">
            <v>Austeníticos</v>
          </cell>
          <cell r="E494" t="str">
            <v>24"Q</v>
          </cell>
          <cell r="F494">
            <v>54998</v>
          </cell>
          <cell r="G494">
            <v>1</v>
          </cell>
          <cell r="H494">
            <v>1622</v>
          </cell>
          <cell r="I494">
            <v>206</v>
          </cell>
          <cell r="J494">
            <v>129</v>
          </cell>
          <cell r="K494">
            <v>77</v>
          </cell>
          <cell r="L494">
            <v>89</v>
          </cell>
          <cell r="M494">
            <v>40</v>
          </cell>
          <cell r="N494">
            <v>0.56000000000000005</v>
          </cell>
          <cell r="O494">
            <v>12.52</v>
          </cell>
          <cell r="P494">
            <v>9.18</v>
          </cell>
          <cell r="Q494">
            <v>1526</v>
          </cell>
        </row>
        <row r="495">
          <cell r="A495">
            <v>1206748</v>
          </cell>
          <cell r="B495">
            <v>43880.193749999999</v>
          </cell>
          <cell r="C495">
            <v>4340</v>
          </cell>
          <cell r="D495" t="str">
            <v>Grados CrNiMo</v>
          </cell>
          <cell r="E495" t="str">
            <v>20"R</v>
          </cell>
          <cell r="F495">
            <v>57112</v>
          </cell>
          <cell r="G495">
            <v>1</v>
          </cell>
          <cell r="H495">
            <v>1643</v>
          </cell>
          <cell r="I495">
            <v>64</v>
          </cell>
          <cell r="J495">
            <v>26</v>
          </cell>
          <cell r="K495">
            <v>38</v>
          </cell>
          <cell r="L495">
            <v>6</v>
          </cell>
          <cell r="M495">
            <v>20</v>
          </cell>
          <cell r="N495">
            <v>0.83</v>
          </cell>
          <cell r="O495">
            <v>4.97</v>
          </cell>
          <cell r="P495">
            <v>0</v>
          </cell>
          <cell r="Q495">
            <v>1556</v>
          </cell>
        </row>
        <row r="496">
          <cell r="A496">
            <v>1206749</v>
          </cell>
          <cell r="B496">
            <v>43880.255555555559</v>
          </cell>
          <cell r="C496">
            <v>4340</v>
          </cell>
          <cell r="D496" t="str">
            <v>Grados CrNiMo</v>
          </cell>
          <cell r="E496" t="str">
            <v>24"R</v>
          </cell>
          <cell r="F496">
            <v>55642</v>
          </cell>
          <cell r="G496">
            <v>1</v>
          </cell>
          <cell r="H496">
            <v>1657</v>
          </cell>
          <cell r="I496">
            <v>56</v>
          </cell>
          <cell r="J496">
            <v>27</v>
          </cell>
          <cell r="K496">
            <v>29</v>
          </cell>
          <cell r="L496">
            <v>7</v>
          </cell>
          <cell r="M496">
            <v>20</v>
          </cell>
          <cell r="N496">
            <v>0.76</v>
          </cell>
          <cell r="O496">
            <v>4.24</v>
          </cell>
          <cell r="P496">
            <v>0</v>
          </cell>
          <cell r="Q496">
            <v>1562</v>
          </cell>
        </row>
        <row r="497">
          <cell r="A497">
            <v>1206750</v>
          </cell>
          <cell r="B497">
            <v>43880.350694444445</v>
          </cell>
          <cell r="C497">
            <v>1552</v>
          </cell>
          <cell r="D497" t="str">
            <v>Grados al C</v>
          </cell>
          <cell r="E497" t="str">
            <v>13"R</v>
          </cell>
          <cell r="F497">
            <v>55647.01</v>
          </cell>
          <cell r="G497">
            <v>1</v>
          </cell>
          <cell r="H497">
            <v>1657</v>
          </cell>
          <cell r="I497">
            <v>52</v>
          </cell>
          <cell r="J497">
            <v>26</v>
          </cell>
          <cell r="K497">
            <v>26</v>
          </cell>
          <cell r="L497">
            <v>6</v>
          </cell>
          <cell r="M497">
            <v>20</v>
          </cell>
          <cell r="N497">
            <v>0.61</v>
          </cell>
          <cell r="O497">
            <v>2.6</v>
          </cell>
          <cell r="P497">
            <v>0</v>
          </cell>
          <cell r="Q497">
            <v>1570</v>
          </cell>
        </row>
        <row r="498">
          <cell r="A498">
            <v>1206751</v>
          </cell>
          <cell r="B498">
            <v>43880.425694444442</v>
          </cell>
          <cell r="C498" t="str">
            <v>4130 FM</v>
          </cell>
          <cell r="D498" t="str">
            <v>Grados CrMo</v>
          </cell>
          <cell r="E498" t="str">
            <v>24"Q</v>
          </cell>
          <cell r="F498">
            <v>53142</v>
          </cell>
          <cell r="G498">
            <v>1</v>
          </cell>
          <cell r="H498">
            <v>1663</v>
          </cell>
          <cell r="I498">
            <v>61</v>
          </cell>
          <cell r="J498">
            <v>24</v>
          </cell>
          <cell r="K498">
            <v>37</v>
          </cell>
          <cell r="L498">
            <v>7</v>
          </cell>
          <cell r="M498">
            <v>17</v>
          </cell>
          <cell r="N498">
            <v>0.64</v>
          </cell>
          <cell r="O498">
            <v>3.21</v>
          </cell>
          <cell r="P498">
            <v>0</v>
          </cell>
          <cell r="Q498">
            <v>1571</v>
          </cell>
        </row>
        <row r="499">
          <cell r="A499">
            <v>1206752</v>
          </cell>
          <cell r="B499">
            <v>43880.484722222223</v>
          </cell>
          <cell r="C499">
            <v>4140</v>
          </cell>
          <cell r="D499" t="str">
            <v>Grados CrMo</v>
          </cell>
          <cell r="E499" t="str">
            <v>49"Q</v>
          </cell>
          <cell r="F499">
            <v>58307.99</v>
          </cell>
          <cell r="G499">
            <v>1</v>
          </cell>
          <cell r="H499">
            <v>1643</v>
          </cell>
          <cell r="I499">
            <v>56</v>
          </cell>
          <cell r="J499">
            <v>24</v>
          </cell>
          <cell r="K499">
            <v>32</v>
          </cell>
          <cell r="L499">
            <v>7</v>
          </cell>
          <cell r="M499">
            <v>17</v>
          </cell>
          <cell r="N499">
            <v>0.6</v>
          </cell>
          <cell r="O499">
            <v>4.17</v>
          </cell>
          <cell r="P499">
            <v>0</v>
          </cell>
          <cell r="Q499">
            <v>1563</v>
          </cell>
        </row>
        <row r="500">
          <cell r="A500">
            <v>1206753</v>
          </cell>
          <cell r="B500">
            <v>43880.583333333336</v>
          </cell>
          <cell r="C500" t="str">
            <v>EN355B</v>
          </cell>
          <cell r="D500" t="str">
            <v>Grados al C</v>
          </cell>
          <cell r="E500" t="str">
            <v>31"R</v>
          </cell>
          <cell r="F500">
            <v>54635.99</v>
          </cell>
          <cell r="G500">
            <v>1</v>
          </cell>
          <cell r="H500">
            <v>1665</v>
          </cell>
          <cell r="I500">
            <v>52</v>
          </cell>
          <cell r="J500">
            <v>24</v>
          </cell>
          <cell r="K500">
            <v>28</v>
          </cell>
          <cell r="L500">
            <v>6</v>
          </cell>
          <cell r="M500">
            <v>18</v>
          </cell>
          <cell r="N500">
            <v>0.67</v>
          </cell>
          <cell r="O500">
            <v>3.42</v>
          </cell>
          <cell r="P500">
            <v>2.1800000000000002</v>
          </cell>
          <cell r="Q500">
            <v>1591</v>
          </cell>
        </row>
        <row r="501">
          <cell r="A501">
            <v>1206754</v>
          </cell>
          <cell r="B501">
            <v>43880.651388888888</v>
          </cell>
          <cell r="C501" t="str">
            <v>EN355B</v>
          </cell>
          <cell r="D501" t="str">
            <v>Grados al C</v>
          </cell>
          <cell r="E501" t="str">
            <v>31"R</v>
          </cell>
          <cell r="F501">
            <v>54727.01</v>
          </cell>
          <cell r="G501">
            <v>1</v>
          </cell>
          <cell r="H501">
            <v>1672</v>
          </cell>
          <cell r="I501">
            <v>44</v>
          </cell>
          <cell r="J501">
            <v>26</v>
          </cell>
          <cell r="K501">
            <v>18</v>
          </cell>
          <cell r="L501">
            <v>6</v>
          </cell>
          <cell r="M501">
            <v>20</v>
          </cell>
          <cell r="N501">
            <v>0.7</v>
          </cell>
          <cell r="O501">
            <v>3.62</v>
          </cell>
          <cell r="P501">
            <v>1.74</v>
          </cell>
          <cell r="Q501">
            <v>1595</v>
          </cell>
        </row>
        <row r="502">
          <cell r="A502">
            <v>1206755</v>
          </cell>
          <cell r="B502">
            <v>43880.714583333334</v>
          </cell>
          <cell r="C502" t="str">
            <v>EN355B</v>
          </cell>
          <cell r="D502" t="str">
            <v>Grados al C</v>
          </cell>
          <cell r="E502" t="str">
            <v>31"R</v>
          </cell>
          <cell r="F502">
            <v>54104</v>
          </cell>
          <cell r="G502">
            <v>1</v>
          </cell>
          <cell r="H502">
            <v>1659</v>
          </cell>
          <cell r="I502">
            <v>40</v>
          </cell>
          <cell r="J502">
            <v>21</v>
          </cell>
          <cell r="K502">
            <v>19</v>
          </cell>
          <cell r="L502">
            <v>6</v>
          </cell>
          <cell r="M502">
            <v>15</v>
          </cell>
          <cell r="N502">
            <v>0.61</v>
          </cell>
          <cell r="O502">
            <v>1.44</v>
          </cell>
          <cell r="P502">
            <v>1.96</v>
          </cell>
          <cell r="Q502">
            <v>1587</v>
          </cell>
        </row>
        <row r="503">
          <cell r="A503">
            <v>1206756</v>
          </cell>
          <cell r="B503">
            <v>43880.980555555558</v>
          </cell>
          <cell r="C503" t="str">
            <v>EN355B</v>
          </cell>
          <cell r="D503" t="str">
            <v>Grados al C</v>
          </cell>
          <cell r="E503" t="str">
            <v>31"R</v>
          </cell>
          <cell r="F503">
            <v>54719.01</v>
          </cell>
          <cell r="G503">
            <v>1</v>
          </cell>
          <cell r="H503">
            <v>1665</v>
          </cell>
          <cell r="I503">
            <v>46</v>
          </cell>
          <cell r="J503">
            <v>22</v>
          </cell>
          <cell r="K503">
            <v>24</v>
          </cell>
          <cell r="L503">
            <v>7</v>
          </cell>
          <cell r="M503">
            <v>15</v>
          </cell>
          <cell r="N503">
            <v>0.67</v>
          </cell>
          <cell r="O503">
            <v>1.1499999999999999</v>
          </cell>
          <cell r="P503">
            <v>2.11</v>
          </cell>
          <cell r="Q503">
            <v>1582</v>
          </cell>
        </row>
        <row r="504">
          <cell r="A504">
            <v>1206757</v>
          </cell>
          <cell r="B504">
            <v>43881.050694444442</v>
          </cell>
          <cell r="C504" t="str">
            <v>A105/A350 LF2</v>
          </cell>
          <cell r="D504"/>
          <cell r="E504" t="str">
            <v>16"R</v>
          </cell>
          <cell r="F504">
            <v>54937</v>
          </cell>
          <cell r="G504">
            <v>1</v>
          </cell>
          <cell r="H504">
            <v>1674</v>
          </cell>
          <cell r="I504">
            <v>47</v>
          </cell>
          <cell r="J504">
            <v>21</v>
          </cell>
          <cell r="K504">
            <v>26</v>
          </cell>
          <cell r="L504">
            <v>6</v>
          </cell>
          <cell r="M504">
            <v>15</v>
          </cell>
          <cell r="N504">
            <v>0.68</v>
          </cell>
          <cell r="O504">
            <v>2.27</v>
          </cell>
          <cell r="P504">
            <v>0.41</v>
          </cell>
          <cell r="Q504">
            <v>1595</v>
          </cell>
        </row>
        <row r="505">
          <cell r="A505">
            <v>1206758</v>
          </cell>
          <cell r="B505">
            <v>43881.11041666667</v>
          </cell>
          <cell r="C505" t="str">
            <v>A105/A350 LF2</v>
          </cell>
          <cell r="D505"/>
          <cell r="E505" t="str">
            <v>20"R</v>
          </cell>
          <cell r="F505">
            <v>58930</v>
          </cell>
          <cell r="G505">
            <v>1</v>
          </cell>
          <cell r="H505">
            <v>1671</v>
          </cell>
          <cell r="I505">
            <v>50</v>
          </cell>
          <cell r="J505">
            <v>23</v>
          </cell>
          <cell r="K505">
            <v>27</v>
          </cell>
          <cell r="L505">
            <v>7</v>
          </cell>
          <cell r="M505">
            <v>16</v>
          </cell>
          <cell r="N505">
            <v>0.67</v>
          </cell>
          <cell r="O505">
            <v>1.7</v>
          </cell>
          <cell r="P505">
            <v>0</v>
          </cell>
          <cell r="Q505">
            <v>1586</v>
          </cell>
        </row>
        <row r="506">
          <cell r="A506">
            <v>1206759</v>
          </cell>
          <cell r="B506">
            <v>43881.172222222223</v>
          </cell>
          <cell r="C506" t="str">
            <v>LF6M VALMONT</v>
          </cell>
          <cell r="D506" t="str">
            <v>Grados al C</v>
          </cell>
          <cell r="E506" t="str">
            <v>24"R</v>
          </cell>
          <cell r="F506">
            <v>56654</v>
          </cell>
          <cell r="G506">
            <v>1</v>
          </cell>
          <cell r="H506">
            <v>1664</v>
          </cell>
          <cell r="I506">
            <v>66</v>
          </cell>
          <cell r="J506">
            <v>22</v>
          </cell>
          <cell r="K506">
            <v>44</v>
          </cell>
          <cell r="L506">
            <v>7</v>
          </cell>
          <cell r="M506">
            <v>15</v>
          </cell>
          <cell r="N506">
            <v>0.72</v>
          </cell>
          <cell r="O506">
            <v>1.91</v>
          </cell>
          <cell r="P506">
            <v>8.9700000000000006</v>
          </cell>
          <cell r="Q506">
            <v>1575</v>
          </cell>
        </row>
        <row r="507">
          <cell r="A507">
            <v>1206760</v>
          </cell>
          <cell r="B507">
            <v>43881.234722222223</v>
          </cell>
          <cell r="C507" t="str">
            <v>EN355B</v>
          </cell>
          <cell r="D507" t="str">
            <v>Grados al C</v>
          </cell>
          <cell r="E507" t="str">
            <v>24"R</v>
          </cell>
          <cell r="F507">
            <v>56305</v>
          </cell>
          <cell r="G507">
            <v>1</v>
          </cell>
          <cell r="H507">
            <v>1668</v>
          </cell>
          <cell r="I507">
            <v>58</v>
          </cell>
          <cell r="J507">
            <v>22</v>
          </cell>
          <cell r="K507">
            <v>36</v>
          </cell>
          <cell r="L507">
            <v>7</v>
          </cell>
          <cell r="M507">
            <v>15</v>
          </cell>
          <cell r="N507">
            <v>0.83</v>
          </cell>
          <cell r="O507">
            <v>3.19</v>
          </cell>
          <cell r="P507">
            <v>4.55</v>
          </cell>
          <cell r="Q507">
            <v>1585</v>
          </cell>
        </row>
        <row r="508">
          <cell r="A508">
            <v>1206761</v>
          </cell>
          <cell r="B508">
            <v>43881.285416666666</v>
          </cell>
          <cell r="C508" t="str">
            <v>EN355B</v>
          </cell>
          <cell r="D508" t="str">
            <v>Grados al C</v>
          </cell>
          <cell r="E508" t="str">
            <v>31"R</v>
          </cell>
          <cell r="F508">
            <v>49871</v>
          </cell>
          <cell r="G508">
            <v>1</v>
          </cell>
          <cell r="H508">
            <v>1668</v>
          </cell>
          <cell r="I508">
            <v>42</v>
          </cell>
          <cell r="J508">
            <v>25</v>
          </cell>
          <cell r="K508">
            <v>17</v>
          </cell>
          <cell r="L508">
            <v>6</v>
          </cell>
          <cell r="M508">
            <v>19</v>
          </cell>
          <cell r="N508">
            <v>0.66</v>
          </cell>
          <cell r="O508">
            <v>2.75</v>
          </cell>
          <cell r="P508">
            <v>2.2599999999999998</v>
          </cell>
          <cell r="Q508">
            <v>1586</v>
          </cell>
        </row>
        <row r="509">
          <cell r="A509">
            <v>1206762</v>
          </cell>
          <cell r="B509">
            <v>43881.349305555559</v>
          </cell>
          <cell r="C509" t="str">
            <v>A707L3/A350-LF6</v>
          </cell>
          <cell r="D509" t="str">
            <v>Grados al C</v>
          </cell>
          <cell r="E509" t="str">
            <v>20"R</v>
          </cell>
          <cell r="F509">
            <v>58949</v>
          </cell>
          <cell r="G509">
            <v>1</v>
          </cell>
          <cell r="H509">
            <v>1609</v>
          </cell>
          <cell r="I509">
            <v>49</v>
          </cell>
          <cell r="J509">
            <v>22</v>
          </cell>
          <cell r="K509">
            <v>27</v>
          </cell>
          <cell r="L509">
            <v>7</v>
          </cell>
          <cell r="M509">
            <v>15</v>
          </cell>
          <cell r="N509">
            <v>0.65</v>
          </cell>
          <cell r="O509">
            <v>2.44</v>
          </cell>
          <cell r="P509">
            <v>5.19</v>
          </cell>
          <cell r="Q509">
            <v>1584</v>
          </cell>
        </row>
        <row r="510">
          <cell r="A510">
            <v>1206763</v>
          </cell>
          <cell r="B510">
            <v>43881.397222222222</v>
          </cell>
          <cell r="C510" t="str">
            <v>A707L3/A350-LF6</v>
          </cell>
          <cell r="D510" t="str">
            <v>Grados al C</v>
          </cell>
          <cell r="E510" t="str">
            <v>16"R</v>
          </cell>
          <cell r="F510">
            <v>54257</v>
          </cell>
          <cell r="G510">
            <v>1</v>
          </cell>
          <cell r="H510">
            <v>1691</v>
          </cell>
          <cell r="I510">
            <v>55</v>
          </cell>
          <cell r="J510">
            <v>27</v>
          </cell>
          <cell r="K510">
            <v>28</v>
          </cell>
          <cell r="L510">
            <v>7</v>
          </cell>
          <cell r="M510">
            <v>20</v>
          </cell>
          <cell r="N510">
            <v>0.61</v>
          </cell>
          <cell r="O510">
            <v>2.44</v>
          </cell>
          <cell r="P510">
            <v>5.42</v>
          </cell>
          <cell r="Q510">
            <v>1581</v>
          </cell>
        </row>
        <row r="511">
          <cell r="A511">
            <v>1206764</v>
          </cell>
          <cell r="B511">
            <v>43881.447222222225</v>
          </cell>
          <cell r="C511" t="str">
            <v>EN355B</v>
          </cell>
          <cell r="D511" t="str">
            <v>Grados al C</v>
          </cell>
          <cell r="E511" t="str">
            <v>31"R</v>
          </cell>
          <cell r="F511">
            <v>50048</v>
          </cell>
          <cell r="G511">
            <v>1</v>
          </cell>
          <cell r="H511">
            <v>1652</v>
          </cell>
          <cell r="I511">
            <v>46</v>
          </cell>
          <cell r="J511">
            <v>22</v>
          </cell>
          <cell r="K511">
            <v>24</v>
          </cell>
          <cell r="L511">
            <v>6</v>
          </cell>
          <cell r="M511">
            <v>16</v>
          </cell>
          <cell r="N511">
            <v>0.65</v>
          </cell>
          <cell r="O511">
            <v>1.87</v>
          </cell>
          <cell r="P511">
            <v>2.39</v>
          </cell>
          <cell r="Q511">
            <v>1580</v>
          </cell>
        </row>
        <row r="512">
          <cell r="A512">
            <v>1206765</v>
          </cell>
          <cell r="B512">
            <v>43881.511805555558</v>
          </cell>
          <cell r="C512" t="str">
            <v>EN355B</v>
          </cell>
          <cell r="D512" t="str">
            <v>Grados al C</v>
          </cell>
          <cell r="E512" t="str">
            <v>31"R</v>
          </cell>
          <cell r="F512">
            <v>49942</v>
          </cell>
          <cell r="G512">
            <v>1</v>
          </cell>
          <cell r="H512">
            <v>1580</v>
          </cell>
          <cell r="I512">
            <v>48</v>
          </cell>
          <cell r="J512">
            <v>25</v>
          </cell>
          <cell r="K512">
            <v>23</v>
          </cell>
          <cell r="L512">
            <v>6</v>
          </cell>
          <cell r="M512">
            <v>19</v>
          </cell>
          <cell r="N512">
            <v>0.63</v>
          </cell>
          <cell r="O512">
            <v>2.44</v>
          </cell>
          <cell r="P512">
            <v>3.01</v>
          </cell>
          <cell r="Q512">
            <v>1593</v>
          </cell>
        </row>
        <row r="513">
          <cell r="A513">
            <v>1206766</v>
          </cell>
          <cell r="B513">
            <v>43881.567361111112</v>
          </cell>
          <cell r="C513" t="str">
            <v>EN355B</v>
          </cell>
          <cell r="D513" t="str">
            <v>Grados al C</v>
          </cell>
          <cell r="E513" t="str">
            <v>31"R</v>
          </cell>
          <cell r="F513">
            <v>49364</v>
          </cell>
          <cell r="G513">
            <v>1</v>
          </cell>
          <cell r="H513">
            <v>1694</v>
          </cell>
          <cell r="I513">
            <v>54</v>
          </cell>
          <cell r="J513">
            <v>22</v>
          </cell>
          <cell r="K513">
            <v>32</v>
          </cell>
          <cell r="L513">
            <v>6</v>
          </cell>
          <cell r="M513">
            <v>16</v>
          </cell>
          <cell r="N513">
            <v>0.76</v>
          </cell>
          <cell r="O513">
            <v>1.38</v>
          </cell>
          <cell r="P513">
            <v>5.43</v>
          </cell>
          <cell r="Q513">
            <v>1593</v>
          </cell>
        </row>
        <row r="514">
          <cell r="A514">
            <v>1206767</v>
          </cell>
          <cell r="B514">
            <v>43881.626388888886</v>
          </cell>
          <cell r="C514" t="str">
            <v>EN355B</v>
          </cell>
          <cell r="D514" t="str">
            <v>Grados al C</v>
          </cell>
          <cell r="E514" t="str">
            <v>24"R</v>
          </cell>
          <cell r="F514">
            <v>56422</v>
          </cell>
          <cell r="G514">
            <v>2</v>
          </cell>
          <cell r="H514">
            <v>1665</v>
          </cell>
          <cell r="I514">
            <v>105</v>
          </cell>
          <cell r="J514">
            <v>46</v>
          </cell>
          <cell r="K514">
            <v>59</v>
          </cell>
          <cell r="L514">
            <v>12</v>
          </cell>
          <cell r="M514">
            <v>34</v>
          </cell>
          <cell r="N514">
            <v>0.64</v>
          </cell>
          <cell r="O514">
            <v>4.6900000000000004</v>
          </cell>
          <cell r="P514">
            <v>4.12</v>
          </cell>
          <cell r="Q514">
            <v>1592</v>
          </cell>
        </row>
        <row r="515">
          <cell r="A515">
            <v>1206768</v>
          </cell>
          <cell r="B515">
            <v>43881.695833333331</v>
          </cell>
          <cell r="C515" t="str">
            <v>EN355B</v>
          </cell>
          <cell r="D515" t="str">
            <v>Grados al C</v>
          </cell>
          <cell r="E515" t="str">
            <v>24"R</v>
          </cell>
          <cell r="F515">
            <v>56238</v>
          </cell>
          <cell r="G515">
            <v>1</v>
          </cell>
          <cell r="H515">
            <v>1675</v>
          </cell>
          <cell r="I515">
            <v>60</v>
          </cell>
          <cell r="J515">
            <v>27</v>
          </cell>
          <cell r="K515">
            <v>33</v>
          </cell>
          <cell r="L515">
            <v>7</v>
          </cell>
          <cell r="M515">
            <v>20</v>
          </cell>
          <cell r="N515">
            <v>0.6</v>
          </cell>
          <cell r="O515">
            <v>1.7</v>
          </cell>
          <cell r="P515">
            <v>5.61</v>
          </cell>
          <cell r="Q515">
            <v>1592</v>
          </cell>
        </row>
        <row r="516">
          <cell r="A516">
            <v>1206769</v>
          </cell>
          <cell r="B516">
            <v>43882.018750000003</v>
          </cell>
          <cell r="C516">
            <v>4130</v>
          </cell>
          <cell r="D516" t="str">
            <v>Grados CrMo</v>
          </cell>
          <cell r="E516" t="str">
            <v>69"P</v>
          </cell>
          <cell r="F516">
            <v>52550</v>
          </cell>
          <cell r="G516">
            <v>1</v>
          </cell>
          <cell r="H516">
            <v>1658</v>
          </cell>
          <cell r="I516">
            <v>59</v>
          </cell>
          <cell r="J516">
            <v>23</v>
          </cell>
          <cell r="K516">
            <v>36</v>
          </cell>
          <cell r="L516">
            <v>9</v>
          </cell>
          <cell r="M516">
            <v>14</v>
          </cell>
          <cell r="N516">
            <v>0.85</v>
          </cell>
          <cell r="O516">
            <v>18.98</v>
          </cell>
          <cell r="P516">
            <v>0</v>
          </cell>
          <cell r="Q516">
            <v>1566</v>
          </cell>
        </row>
        <row r="517">
          <cell r="A517">
            <v>1206770</v>
          </cell>
          <cell r="B517">
            <v>43882.084722222222</v>
          </cell>
          <cell r="C517">
            <v>4130</v>
          </cell>
          <cell r="D517" t="str">
            <v>Grados CrMo</v>
          </cell>
          <cell r="E517" t="str">
            <v>69"P</v>
          </cell>
          <cell r="F517">
            <v>55599.01</v>
          </cell>
          <cell r="G517">
            <v>1</v>
          </cell>
          <cell r="H517">
            <v>1651</v>
          </cell>
          <cell r="I517">
            <v>47</v>
          </cell>
          <cell r="J517">
            <v>22</v>
          </cell>
          <cell r="K517">
            <v>25</v>
          </cell>
          <cell r="L517">
            <v>7</v>
          </cell>
          <cell r="M517">
            <v>15</v>
          </cell>
          <cell r="N517">
            <v>0.75</v>
          </cell>
          <cell r="O517">
            <v>2.29</v>
          </cell>
          <cell r="P517">
            <v>0</v>
          </cell>
          <cell r="Q517">
            <v>1566</v>
          </cell>
        </row>
        <row r="518">
          <cell r="A518">
            <v>1206771</v>
          </cell>
          <cell r="B518">
            <v>43882.151388888888</v>
          </cell>
          <cell r="C518">
            <v>4130</v>
          </cell>
          <cell r="D518" t="str">
            <v>Grados CrMo</v>
          </cell>
          <cell r="E518" t="str">
            <v>49"Q</v>
          </cell>
          <cell r="F518">
            <v>58254</v>
          </cell>
          <cell r="G518">
            <v>1</v>
          </cell>
          <cell r="H518">
            <v>1653</v>
          </cell>
          <cell r="I518">
            <v>55</v>
          </cell>
          <cell r="J518">
            <v>22</v>
          </cell>
          <cell r="K518">
            <v>33</v>
          </cell>
          <cell r="L518">
            <v>7</v>
          </cell>
          <cell r="M518">
            <v>15</v>
          </cell>
          <cell r="N518">
            <v>0.73</v>
          </cell>
          <cell r="O518">
            <v>3.55</v>
          </cell>
          <cell r="P518">
            <v>0</v>
          </cell>
          <cell r="Q518">
            <v>1585</v>
          </cell>
        </row>
        <row r="519">
          <cell r="A519">
            <v>1206772</v>
          </cell>
          <cell r="B519">
            <v>43882.219444444447</v>
          </cell>
          <cell r="C519">
            <v>4130</v>
          </cell>
          <cell r="D519" t="str">
            <v>Grados CrMo</v>
          </cell>
          <cell r="E519" t="str">
            <v>49"Q</v>
          </cell>
          <cell r="F519">
            <v>57695</v>
          </cell>
          <cell r="G519">
            <v>1</v>
          </cell>
          <cell r="H519">
            <v>1654</v>
          </cell>
          <cell r="I519">
            <v>47</v>
          </cell>
          <cell r="J519">
            <v>22</v>
          </cell>
          <cell r="K519">
            <v>25</v>
          </cell>
          <cell r="L519">
            <v>7</v>
          </cell>
          <cell r="M519">
            <v>15</v>
          </cell>
          <cell r="N519">
            <v>0.64</v>
          </cell>
          <cell r="O519">
            <v>2.0699999999999998</v>
          </cell>
          <cell r="P519">
            <v>0</v>
          </cell>
          <cell r="Q519">
            <v>1579</v>
          </cell>
        </row>
        <row r="520">
          <cell r="A520">
            <v>1206773</v>
          </cell>
          <cell r="B520">
            <v>43882.288194444445</v>
          </cell>
          <cell r="C520" t="str">
            <v>4130 FM</v>
          </cell>
          <cell r="D520" t="str">
            <v>Grados CrMo</v>
          </cell>
          <cell r="E520" t="str">
            <v>24"Q</v>
          </cell>
          <cell r="F520">
            <v>54577</v>
          </cell>
          <cell r="G520">
            <v>1</v>
          </cell>
          <cell r="H520">
            <v>1657</v>
          </cell>
          <cell r="I520">
            <v>46</v>
          </cell>
          <cell r="J520">
            <v>23</v>
          </cell>
          <cell r="K520">
            <v>23</v>
          </cell>
          <cell r="L520">
            <v>7</v>
          </cell>
          <cell r="M520">
            <v>16</v>
          </cell>
          <cell r="N520">
            <v>0.62</v>
          </cell>
          <cell r="O520">
            <v>2.5499999999999998</v>
          </cell>
          <cell r="P520">
            <v>0</v>
          </cell>
          <cell r="Q520">
            <v>1575</v>
          </cell>
        </row>
        <row r="521">
          <cell r="A521">
            <v>1206774</v>
          </cell>
          <cell r="B521">
            <v>43882.34375</v>
          </cell>
          <cell r="C521" t="str">
            <v>4330V FM</v>
          </cell>
          <cell r="D521" t="str">
            <v>Grados CrNiMo</v>
          </cell>
          <cell r="E521" t="str">
            <v>49"Q</v>
          </cell>
          <cell r="F521">
            <v>57704</v>
          </cell>
          <cell r="G521">
            <v>1</v>
          </cell>
          <cell r="H521">
            <v>1652</v>
          </cell>
          <cell r="I521">
            <v>49</v>
          </cell>
          <cell r="J521">
            <v>25</v>
          </cell>
          <cell r="K521">
            <v>24</v>
          </cell>
          <cell r="L521">
            <v>7</v>
          </cell>
          <cell r="M521">
            <v>18</v>
          </cell>
          <cell r="N521">
            <v>0.64</v>
          </cell>
          <cell r="O521">
            <v>2.9</v>
          </cell>
          <cell r="P521">
            <v>0</v>
          </cell>
          <cell r="Q521">
            <v>1579</v>
          </cell>
        </row>
        <row r="522">
          <cell r="A522">
            <v>1206775</v>
          </cell>
          <cell r="B522">
            <v>43882.400694444441</v>
          </cell>
          <cell r="C522" t="str">
            <v>EN355B</v>
          </cell>
          <cell r="D522" t="str">
            <v>Grados al C</v>
          </cell>
          <cell r="E522" t="str">
            <v>24"R</v>
          </cell>
          <cell r="F522">
            <v>56418.01</v>
          </cell>
          <cell r="G522">
            <v>1</v>
          </cell>
          <cell r="H522">
            <v>1664</v>
          </cell>
          <cell r="I522">
            <v>63</v>
          </cell>
          <cell r="J522">
            <v>21</v>
          </cell>
          <cell r="K522">
            <v>42</v>
          </cell>
          <cell r="L522">
            <v>6</v>
          </cell>
          <cell r="M522">
            <v>15</v>
          </cell>
          <cell r="N522">
            <v>0.62</v>
          </cell>
          <cell r="O522">
            <v>1.75</v>
          </cell>
          <cell r="P522">
            <v>1.3</v>
          </cell>
          <cell r="Q522">
            <v>1589</v>
          </cell>
        </row>
        <row r="523">
          <cell r="A523">
            <v>1206776</v>
          </cell>
          <cell r="B523">
            <v>43882.450694444444</v>
          </cell>
          <cell r="C523" t="str">
            <v>EN355B</v>
          </cell>
          <cell r="D523" t="str">
            <v>Grados al C</v>
          </cell>
          <cell r="E523" t="str">
            <v>24"R</v>
          </cell>
          <cell r="F523">
            <v>56432</v>
          </cell>
          <cell r="G523">
            <v>1</v>
          </cell>
          <cell r="H523">
            <v>1662</v>
          </cell>
          <cell r="I523">
            <v>47</v>
          </cell>
          <cell r="J523">
            <v>23</v>
          </cell>
          <cell r="K523">
            <v>24</v>
          </cell>
          <cell r="L523">
            <v>6</v>
          </cell>
          <cell r="M523">
            <v>17</v>
          </cell>
          <cell r="N523">
            <v>0.63</v>
          </cell>
          <cell r="O523">
            <v>1.4</v>
          </cell>
          <cell r="P523">
            <v>1.03</v>
          </cell>
          <cell r="Q523">
            <v>1592</v>
          </cell>
        </row>
        <row r="524">
          <cell r="A524">
            <v>1206777</v>
          </cell>
          <cell r="B524">
            <v>43882.512499999997</v>
          </cell>
          <cell r="C524" t="str">
            <v>EN355B</v>
          </cell>
          <cell r="D524" t="str">
            <v>Grados al C</v>
          </cell>
          <cell r="E524" t="str">
            <v>24"R</v>
          </cell>
          <cell r="F524">
            <v>56116</v>
          </cell>
          <cell r="G524">
            <v>1</v>
          </cell>
          <cell r="H524">
            <v>1654</v>
          </cell>
          <cell r="I524">
            <v>42</v>
          </cell>
          <cell r="J524">
            <v>22</v>
          </cell>
          <cell r="K524">
            <v>20</v>
          </cell>
          <cell r="L524">
            <v>7</v>
          </cell>
          <cell r="M524">
            <v>15</v>
          </cell>
          <cell r="N524">
            <v>0.65</v>
          </cell>
          <cell r="O524">
            <v>1.45</v>
          </cell>
          <cell r="P524">
            <v>2.08</v>
          </cell>
          <cell r="Q524">
            <v>1592</v>
          </cell>
        </row>
        <row r="525">
          <cell r="A525">
            <v>1206778</v>
          </cell>
          <cell r="B525">
            <v>43882.567361111112</v>
          </cell>
          <cell r="C525" t="str">
            <v>EN355B</v>
          </cell>
          <cell r="D525" t="str">
            <v>Grados al C</v>
          </cell>
          <cell r="E525" t="str">
            <v>31"R</v>
          </cell>
          <cell r="F525">
            <v>48930</v>
          </cell>
          <cell r="G525">
            <v>1</v>
          </cell>
          <cell r="H525">
            <v>1674</v>
          </cell>
          <cell r="I525">
            <v>46</v>
          </cell>
          <cell r="J525">
            <v>26</v>
          </cell>
          <cell r="K525">
            <v>20</v>
          </cell>
          <cell r="L525">
            <v>6</v>
          </cell>
          <cell r="M525">
            <v>20</v>
          </cell>
          <cell r="N525">
            <v>0.88</v>
          </cell>
          <cell r="O525">
            <v>5.43</v>
          </cell>
          <cell r="P525">
            <v>4.72</v>
          </cell>
          <cell r="Q525">
            <v>1588</v>
          </cell>
        </row>
        <row r="526">
          <cell r="A526">
            <v>1206779</v>
          </cell>
          <cell r="B526">
            <v>43882.615972222222</v>
          </cell>
          <cell r="C526" t="str">
            <v>EN355B</v>
          </cell>
          <cell r="D526" t="str">
            <v>Grados al C</v>
          </cell>
          <cell r="E526" t="str">
            <v>31"R</v>
          </cell>
          <cell r="F526">
            <v>54683</v>
          </cell>
          <cell r="G526">
            <v>1</v>
          </cell>
          <cell r="H526">
            <v>1675</v>
          </cell>
          <cell r="I526">
            <v>60</v>
          </cell>
          <cell r="J526">
            <v>26</v>
          </cell>
          <cell r="K526">
            <v>34</v>
          </cell>
          <cell r="L526">
            <v>6</v>
          </cell>
          <cell r="M526">
            <v>20</v>
          </cell>
          <cell r="N526">
            <v>0.63</v>
          </cell>
          <cell r="O526">
            <v>2.39</v>
          </cell>
          <cell r="P526">
            <v>8.65</v>
          </cell>
          <cell r="Q526">
            <v>1583</v>
          </cell>
        </row>
        <row r="527">
          <cell r="A527">
            <v>1206780</v>
          </cell>
          <cell r="B527">
            <v>43885.019444444442</v>
          </cell>
          <cell r="C527" t="str">
            <v>EN355B</v>
          </cell>
          <cell r="D527" t="str">
            <v>Grados al C</v>
          </cell>
          <cell r="E527" t="str">
            <v>24"R</v>
          </cell>
          <cell r="F527">
            <v>56392</v>
          </cell>
          <cell r="G527">
            <v>2</v>
          </cell>
          <cell r="H527">
            <v>1676</v>
          </cell>
          <cell r="I527">
            <v>113</v>
          </cell>
          <cell r="J527">
            <v>52</v>
          </cell>
          <cell r="K527">
            <v>61</v>
          </cell>
          <cell r="L527">
            <v>16</v>
          </cell>
          <cell r="M527">
            <v>36</v>
          </cell>
          <cell r="N527">
            <v>0.46</v>
          </cell>
          <cell r="O527">
            <v>4.9000000000000004</v>
          </cell>
          <cell r="P527">
            <v>4.38</v>
          </cell>
          <cell r="Q527">
            <v>1595</v>
          </cell>
        </row>
        <row r="528">
          <cell r="A528">
            <v>1206781</v>
          </cell>
          <cell r="B528">
            <v>43885.090277777781</v>
          </cell>
          <cell r="C528" t="str">
            <v>EN355B</v>
          </cell>
          <cell r="D528" t="str">
            <v>Grados al C</v>
          </cell>
          <cell r="E528" t="str">
            <v>31"R</v>
          </cell>
          <cell r="F528">
            <v>54658</v>
          </cell>
          <cell r="G528">
            <v>1</v>
          </cell>
          <cell r="H528">
            <v>1670</v>
          </cell>
          <cell r="I528">
            <v>44</v>
          </cell>
          <cell r="J528">
            <v>24</v>
          </cell>
          <cell r="K528">
            <v>20</v>
          </cell>
          <cell r="L528">
            <v>7</v>
          </cell>
          <cell r="M528">
            <v>17</v>
          </cell>
          <cell r="N528">
            <v>0.9</v>
          </cell>
          <cell r="O528">
            <v>6.17</v>
          </cell>
          <cell r="P528">
            <v>3.44</v>
          </cell>
          <cell r="Q528">
            <v>1593</v>
          </cell>
        </row>
        <row r="529">
          <cell r="A529">
            <v>1206782</v>
          </cell>
          <cell r="B529">
            <v>43885.189583333333</v>
          </cell>
          <cell r="C529" t="str">
            <v>EN355B</v>
          </cell>
          <cell r="D529" t="str">
            <v>Grados al C</v>
          </cell>
          <cell r="E529" t="str">
            <v>24"R</v>
          </cell>
          <cell r="F529">
            <v>49860</v>
          </cell>
          <cell r="G529">
            <v>2</v>
          </cell>
          <cell r="H529">
            <v>1688</v>
          </cell>
          <cell r="I529">
            <v>120</v>
          </cell>
          <cell r="J529">
            <v>50</v>
          </cell>
          <cell r="K529">
            <v>70</v>
          </cell>
          <cell r="L529">
            <v>14</v>
          </cell>
          <cell r="M529">
            <v>36</v>
          </cell>
          <cell r="N529">
            <v>0.53</v>
          </cell>
          <cell r="O529">
            <v>5.24</v>
          </cell>
          <cell r="P529">
            <v>8.7200000000000006</v>
          </cell>
          <cell r="Q529">
            <v>1582</v>
          </cell>
        </row>
        <row r="530">
          <cell r="A530">
            <v>1206783</v>
          </cell>
          <cell r="B530">
            <v>43885.313888888886</v>
          </cell>
          <cell r="C530" t="str">
            <v>F22 EH</v>
          </cell>
          <cell r="D530" t="str">
            <v>Grados CrMo</v>
          </cell>
          <cell r="E530" t="str">
            <v>80"P</v>
          </cell>
          <cell r="F530">
            <v>58183</v>
          </cell>
          <cell r="G530">
            <v>1</v>
          </cell>
          <cell r="H530">
            <v>1678</v>
          </cell>
          <cell r="I530">
            <v>56</v>
          </cell>
          <cell r="J530">
            <v>27</v>
          </cell>
          <cell r="K530">
            <v>29</v>
          </cell>
          <cell r="L530">
            <v>7</v>
          </cell>
          <cell r="M530">
            <v>20</v>
          </cell>
          <cell r="N530">
            <v>0.53</v>
          </cell>
          <cell r="O530">
            <v>3.66</v>
          </cell>
          <cell r="P530">
            <v>0</v>
          </cell>
          <cell r="Q530">
            <v>1590</v>
          </cell>
        </row>
        <row r="531">
          <cell r="A531">
            <v>1206784</v>
          </cell>
          <cell r="B531">
            <v>43885.395833333336</v>
          </cell>
          <cell r="C531">
            <v>4130</v>
          </cell>
          <cell r="D531" t="str">
            <v>Grados CrMo</v>
          </cell>
          <cell r="E531" t="str">
            <v>49"Q</v>
          </cell>
          <cell r="F531">
            <v>59227</v>
          </cell>
          <cell r="G531">
            <v>1</v>
          </cell>
          <cell r="H531">
            <v>1658</v>
          </cell>
          <cell r="I531">
            <v>71</v>
          </cell>
          <cell r="J531">
            <v>26</v>
          </cell>
          <cell r="K531">
            <v>45</v>
          </cell>
          <cell r="L531">
            <v>7</v>
          </cell>
          <cell r="M531">
            <v>19</v>
          </cell>
          <cell r="N531">
            <v>0.67</v>
          </cell>
          <cell r="O531">
            <v>8.5299999999999994</v>
          </cell>
          <cell r="P531">
            <v>0</v>
          </cell>
          <cell r="Q531">
            <v>1575</v>
          </cell>
        </row>
        <row r="532">
          <cell r="A532">
            <v>1206785</v>
          </cell>
          <cell r="B532">
            <v>43885.520138888889</v>
          </cell>
          <cell r="C532">
            <v>4130</v>
          </cell>
          <cell r="D532" t="str">
            <v>Grados CrMo</v>
          </cell>
          <cell r="E532" t="str">
            <v>49"Q</v>
          </cell>
          <cell r="F532">
            <v>58559</v>
          </cell>
          <cell r="G532">
            <v>1</v>
          </cell>
          <cell r="H532">
            <v>1658</v>
          </cell>
          <cell r="I532">
            <v>59</v>
          </cell>
          <cell r="J532">
            <v>25</v>
          </cell>
          <cell r="K532">
            <v>34</v>
          </cell>
          <cell r="L532">
            <v>6</v>
          </cell>
          <cell r="M532">
            <v>19</v>
          </cell>
          <cell r="N532">
            <v>0.73</v>
          </cell>
          <cell r="O532">
            <v>6.43</v>
          </cell>
          <cell r="P532">
            <v>0</v>
          </cell>
          <cell r="Q532">
            <v>1579</v>
          </cell>
        </row>
        <row r="533">
          <cell r="A533">
            <v>1206786</v>
          </cell>
          <cell r="B533">
            <v>43885.576388888891</v>
          </cell>
          <cell r="C533">
            <v>4130</v>
          </cell>
          <cell r="D533" t="str">
            <v>Grados CrMo</v>
          </cell>
          <cell r="E533" t="str">
            <v>49"Q</v>
          </cell>
          <cell r="F533">
            <v>58433</v>
          </cell>
          <cell r="G533">
            <v>1</v>
          </cell>
          <cell r="H533">
            <v>1670</v>
          </cell>
          <cell r="I533">
            <v>58</v>
          </cell>
          <cell r="J533">
            <v>27</v>
          </cell>
          <cell r="K533">
            <v>31</v>
          </cell>
          <cell r="L533">
            <v>7</v>
          </cell>
          <cell r="M533">
            <v>20</v>
          </cell>
          <cell r="N533">
            <v>0.53</v>
          </cell>
          <cell r="O533">
            <v>4.7300000000000004</v>
          </cell>
          <cell r="P533">
            <v>0</v>
          </cell>
          <cell r="Q533">
            <v>1579</v>
          </cell>
        </row>
        <row r="534">
          <cell r="A534">
            <v>1206787</v>
          </cell>
          <cell r="B534">
            <v>43885.645833333336</v>
          </cell>
          <cell r="C534" t="str">
            <v>EN355B</v>
          </cell>
          <cell r="D534" t="str">
            <v>Grados al C</v>
          </cell>
          <cell r="E534" t="str">
            <v>31"R</v>
          </cell>
          <cell r="F534">
            <v>49565</v>
          </cell>
          <cell r="G534">
            <v>1</v>
          </cell>
          <cell r="H534">
            <v>1694</v>
          </cell>
          <cell r="I534">
            <v>57</v>
          </cell>
          <cell r="J534">
            <v>29</v>
          </cell>
          <cell r="K534">
            <v>28</v>
          </cell>
          <cell r="L534">
            <v>8</v>
          </cell>
          <cell r="M534">
            <v>21</v>
          </cell>
          <cell r="N534">
            <v>0.71</v>
          </cell>
          <cell r="O534">
            <v>3.02</v>
          </cell>
          <cell r="P534">
            <v>0.73</v>
          </cell>
          <cell r="Q534">
            <v>1576</v>
          </cell>
        </row>
        <row r="535">
          <cell r="A535">
            <v>1206788</v>
          </cell>
          <cell r="B535">
            <v>43885.702777777777</v>
          </cell>
          <cell r="C535" t="str">
            <v>1E0621</v>
          </cell>
          <cell r="D535" t="str">
            <v>Grados al C</v>
          </cell>
          <cell r="E535" t="str">
            <v>16"R</v>
          </cell>
          <cell r="F535">
            <v>54333</v>
          </cell>
          <cell r="G535">
            <v>1</v>
          </cell>
          <cell r="H535">
            <v>1671</v>
          </cell>
          <cell r="I535">
            <v>62</v>
          </cell>
          <cell r="J535">
            <v>24</v>
          </cell>
          <cell r="K535">
            <v>38</v>
          </cell>
          <cell r="L535">
            <v>6</v>
          </cell>
          <cell r="M535">
            <v>18</v>
          </cell>
          <cell r="N535">
            <v>0.49</v>
          </cell>
          <cell r="O535">
            <v>5.44</v>
          </cell>
          <cell r="P535">
            <v>4.1100000000000003</v>
          </cell>
          <cell r="Q535">
            <v>1590</v>
          </cell>
        </row>
        <row r="536">
          <cell r="A536">
            <v>1206789</v>
          </cell>
          <cell r="B536">
            <v>43885.755555555559</v>
          </cell>
          <cell r="C536" t="str">
            <v>4145 FM</v>
          </cell>
          <cell r="D536" t="str">
            <v>Grados CrMo</v>
          </cell>
          <cell r="E536" t="str">
            <v>31"R</v>
          </cell>
          <cell r="F536">
            <v>49803.01</v>
          </cell>
          <cell r="G536">
            <v>1</v>
          </cell>
          <cell r="H536">
            <v>1657</v>
          </cell>
          <cell r="I536">
            <v>57</v>
          </cell>
          <cell r="J536">
            <v>27</v>
          </cell>
          <cell r="K536">
            <v>30</v>
          </cell>
          <cell r="L536">
            <v>7</v>
          </cell>
          <cell r="M536">
            <v>20</v>
          </cell>
          <cell r="N536">
            <v>0.63</v>
          </cell>
          <cell r="O536">
            <v>5.62</v>
          </cell>
          <cell r="P536">
            <v>0</v>
          </cell>
          <cell r="Q536">
            <v>1556</v>
          </cell>
        </row>
        <row r="537">
          <cell r="A537">
            <v>1206790</v>
          </cell>
          <cell r="B537">
            <v>43885.989583333336</v>
          </cell>
          <cell r="C537" t="str">
            <v>F91</v>
          </cell>
          <cell r="D537" t="str">
            <v>Grados CrMo</v>
          </cell>
          <cell r="E537" t="str">
            <v>69"P</v>
          </cell>
          <cell r="F537">
            <v>47465</v>
          </cell>
          <cell r="G537">
            <v>1</v>
          </cell>
          <cell r="H537">
            <v>1660</v>
          </cell>
          <cell r="I537">
            <v>179</v>
          </cell>
          <cell r="J537">
            <v>65</v>
          </cell>
          <cell r="K537">
            <v>114</v>
          </cell>
          <cell r="L537">
            <v>47</v>
          </cell>
          <cell r="M537">
            <v>18</v>
          </cell>
          <cell r="N537">
            <v>0.64</v>
          </cell>
          <cell r="O537">
            <v>7.42</v>
          </cell>
          <cell r="P537">
            <v>17.079999999999998</v>
          </cell>
          <cell r="Q537">
            <v>1568</v>
          </cell>
        </row>
        <row r="538">
          <cell r="A538">
            <v>1206791</v>
          </cell>
          <cell r="B538">
            <v>43886.12222222222</v>
          </cell>
          <cell r="C538" t="str">
            <v>17-4 PH FM</v>
          </cell>
          <cell r="D538" t="str">
            <v>Duplex Stainless Steels</v>
          </cell>
          <cell r="E538" t="str">
            <v>24"Q</v>
          </cell>
          <cell r="F538">
            <v>55805</v>
          </cell>
          <cell r="G538">
            <v>1</v>
          </cell>
          <cell r="H538">
            <v>1642</v>
          </cell>
          <cell r="I538">
            <v>175</v>
          </cell>
          <cell r="J538">
            <v>80</v>
          </cell>
          <cell r="K538">
            <v>95</v>
          </cell>
          <cell r="L538">
            <v>65</v>
          </cell>
          <cell r="M538">
            <v>15</v>
          </cell>
          <cell r="N538">
            <v>0.55000000000000004</v>
          </cell>
          <cell r="O538">
            <v>8.9700000000000006</v>
          </cell>
          <cell r="P538">
            <v>20.59</v>
          </cell>
          <cell r="Q538">
            <v>1537</v>
          </cell>
        </row>
        <row r="539">
          <cell r="A539">
            <v>1206792</v>
          </cell>
          <cell r="B539">
            <v>43886.255555555559</v>
          </cell>
          <cell r="C539" t="str">
            <v>316L</v>
          </cell>
          <cell r="D539" t="str">
            <v>Austeníticos</v>
          </cell>
          <cell r="E539" t="str">
            <v>49"Q</v>
          </cell>
          <cell r="F539">
            <v>52436</v>
          </cell>
          <cell r="G539">
            <v>1</v>
          </cell>
          <cell r="H539">
            <v>1623</v>
          </cell>
          <cell r="I539">
            <v>212</v>
          </cell>
          <cell r="J539">
            <v>97</v>
          </cell>
          <cell r="K539">
            <v>115</v>
          </cell>
          <cell r="L539">
            <v>64</v>
          </cell>
          <cell r="M539">
            <v>33</v>
          </cell>
          <cell r="N539">
            <v>0.55000000000000004</v>
          </cell>
          <cell r="O539">
            <v>11.45</v>
          </cell>
          <cell r="P539">
            <v>22.21</v>
          </cell>
          <cell r="Q539">
            <v>1534</v>
          </cell>
        </row>
        <row r="540">
          <cell r="A540">
            <v>1206793</v>
          </cell>
          <cell r="B540">
            <v>43886.519444444442</v>
          </cell>
          <cell r="C540" t="str">
            <v>8630M4</v>
          </cell>
          <cell r="D540" t="str">
            <v>Grados CrNiMo</v>
          </cell>
          <cell r="E540" t="str">
            <v>63"P</v>
          </cell>
          <cell r="F540">
            <v>48415.99</v>
          </cell>
          <cell r="G540">
            <v>1</v>
          </cell>
          <cell r="H540">
            <v>1593</v>
          </cell>
          <cell r="I540">
            <v>76</v>
          </cell>
          <cell r="J540">
            <v>30</v>
          </cell>
          <cell r="K540">
            <v>46</v>
          </cell>
          <cell r="L540">
            <v>6</v>
          </cell>
          <cell r="M540">
            <v>24</v>
          </cell>
          <cell r="N540">
            <v>0.55000000000000004</v>
          </cell>
          <cell r="O540">
            <v>5.41</v>
          </cell>
          <cell r="P540">
            <v>0.33</v>
          </cell>
          <cell r="Q540">
            <v>1565</v>
          </cell>
        </row>
        <row r="541">
          <cell r="A541">
            <v>1206794</v>
          </cell>
          <cell r="B541">
            <v>43886.604166666664</v>
          </cell>
          <cell r="C541" t="str">
            <v>4330 MOD TESCO</v>
          </cell>
          <cell r="D541" t="str">
            <v>Grados CrNiMo</v>
          </cell>
          <cell r="E541" t="str">
            <v>52"P</v>
          </cell>
          <cell r="F541">
            <v>54257</v>
          </cell>
          <cell r="G541">
            <v>1</v>
          </cell>
          <cell r="H541">
            <v>1642</v>
          </cell>
          <cell r="I541">
            <v>61</v>
          </cell>
          <cell r="J541">
            <v>27</v>
          </cell>
          <cell r="K541">
            <v>34</v>
          </cell>
          <cell r="L541">
            <v>7</v>
          </cell>
          <cell r="M541">
            <v>20</v>
          </cell>
          <cell r="N541">
            <v>0.53</v>
          </cell>
          <cell r="O541">
            <v>5.78</v>
          </cell>
          <cell r="P541">
            <v>0</v>
          </cell>
          <cell r="Q541">
            <v>1544</v>
          </cell>
        </row>
        <row r="542">
          <cell r="A542">
            <v>1206795</v>
          </cell>
          <cell r="B542">
            <v>43886.695833333331</v>
          </cell>
          <cell r="C542" t="str">
            <v>4140 FM</v>
          </cell>
          <cell r="D542" t="str">
            <v>Grados CrMo</v>
          </cell>
          <cell r="E542" t="str">
            <v>49"Q</v>
          </cell>
          <cell r="F542">
            <v>58977.01</v>
          </cell>
          <cell r="G542">
            <v>1</v>
          </cell>
          <cell r="H542">
            <v>1637</v>
          </cell>
          <cell r="I542">
            <v>65</v>
          </cell>
          <cell r="J542">
            <v>25</v>
          </cell>
          <cell r="K542">
            <v>40</v>
          </cell>
          <cell r="L542">
            <v>7</v>
          </cell>
          <cell r="M542">
            <v>18</v>
          </cell>
          <cell r="N542">
            <v>0.47</v>
          </cell>
          <cell r="O542">
            <v>2.98</v>
          </cell>
          <cell r="P542">
            <v>0</v>
          </cell>
          <cell r="Q542">
            <v>1551</v>
          </cell>
        </row>
        <row r="543">
          <cell r="A543">
            <v>1206796</v>
          </cell>
          <cell r="B543">
            <v>43886.761111111111</v>
          </cell>
          <cell r="C543" t="str">
            <v>4140 FM</v>
          </cell>
          <cell r="D543" t="str">
            <v>Grados CrMo</v>
          </cell>
          <cell r="E543" t="str">
            <v>49"Q</v>
          </cell>
          <cell r="F543">
            <v>59366</v>
          </cell>
          <cell r="G543">
            <v>1</v>
          </cell>
          <cell r="H543">
            <v>1657</v>
          </cell>
          <cell r="I543">
            <v>64</v>
          </cell>
          <cell r="J543">
            <v>26</v>
          </cell>
          <cell r="K543">
            <v>38</v>
          </cell>
          <cell r="L543">
            <v>6</v>
          </cell>
          <cell r="M543">
            <v>20</v>
          </cell>
          <cell r="N543">
            <v>0.56000000000000005</v>
          </cell>
          <cell r="O543">
            <v>5.35</v>
          </cell>
          <cell r="P543">
            <v>0</v>
          </cell>
          <cell r="Q543">
            <v>1569</v>
          </cell>
        </row>
        <row r="544">
          <cell r="A544">
            <v>1206797</v>
          </cell>
          <cell r="B544">
            <v>43887</v>
          </cell>
          <cell r="C544" t="str">
            <v>F22 J100</v>
          </cell>
          <cell r="D544" t="str">
            <v>Grados CrMo</v>
          </cell>
          <cell r="E544" t="str">
            <v>16"R</v>
          </cell>
          <cell r="F544">
            <v>56827</v>
          </cell>
          <cell r="G544">
            <v>1</v>
          </cell>
          <cell r="H544">
            <v>1678</v>
          </cell>
          <cell r="I544">
            <v>54</v>
          </cell>
          <cell r="J544">
            <v>28</v>
          </cell>
          <cell r="K544">
            <v>26</v>
          </cell>
          <cell r="L544">
            <v>10</v>
          </cell>
          <cell r="M544">
            <v>18</v>
          </cell>
          <cell r="N544">
            <v>0.6</v>
          </cell>
          <cell r="O544">
            <v>8.56</v>
          </cell>
          <cell r="P544">
            <v>0</v>
          </cell>
          <cell r="Q544">
            <v>1596</v>
          </cell>
        </row>
        <row r="545">
          <cell r="A545">
            <v>1206798</v>
          </cell>
          <cell r="B545">
            <v>43887.05972222222</v>
          </cell>
          <cell r="C545" t="str">
            <v>F22 J100</v>
          </cell>
          <cell r="D545" t="str">
            <v>Grados CrMo</v>
          </cell>
          <cell r="E545" t="str">
            <v>69"P</v>
          </cell>
          <cell r="F545">
            <v>52233</v>
          </cell>
          <cell r="G545">
            <v>1</v>
          </cell>
          <cell r="H545">
            <v>1657</v>
          </cell>
          <cell r="I545">
            <v>51</v>
          </cell>
          <cell r="J545">
            <v>25</v>
          </cell>
          <cell r="K545">
            <v>26</v>
          </cell>
          <cell r="L545">
            <v>9</v>
          </cell>
          <cell r="M545">
            <v>16</v>
          </cell>
          <cell r="N545">
            <v>0.63</v>
          </cell>
          <cell r="O545">
            <v>3.04</v>
          </cell>
          <cell r="P545">
            <v>0</v>
          </cell>
          <cell r="Q545">
            <v>1571</v>
          </cell>
        </row>
        <row r="546">
          <cell r="A546">
            <v>1206799</v>
          </cell>
          <cell r="B546">
            <v>43887.152083333334</v>
          </cell>
          <cell r="C546">
            <v>4140</v>
          </cell>
          <cell r="D546" t="str">
            <v>Grados CrMo</v>
          </cell>
          <cell r="E546" t="str">
            <v>69"P</v>
          </cell>
          <cell r="F546">
            <v>55897</v>
          </cell>
          <cell r="G546">
            <v>1</v>
          </cell>
          <cell r="H546">
            <v>1637</v>
          </cell>
          <cell r="I546">
            <v>50</v>
          </cell>
          <cell r="J546">
            <v>24</v>
          </cell>
          <cell r="K546">
            <v>26</v>
          </cell>
          <cell r="L546">
            <v>6</v>
          </cell>
          <cell r="M546">
            <v>18</v>
          </cell>
          <cell r="N546">
            <v>0.55000000000000004</v>
          </cell>
          <cell r="O546">
            <v>3.86</v>
          </cell>
          <cell r="P546">
            <v>0</v>
          </cell>
          <cell r="Q546">
            <v>1558</v>
          </cell>
        </row>
        <row r="547">
          <cell r="A547">
            <v>1206800</v>
          </cell>
          <cell r="B547">
            <v>43887.209027777775</v>
          </cell>
          <cell r="C547" t="str">
            <v>42CRMO4 LIEBHERR</v>
          </cell>
          <cell r="D547" t="str">
            <v>Grados CrMo</v>
          </cell>
          <cell r="E547" t="str">
            <v>20"R</v>
          </cell>
          <cell r="F547">
            <v>57837</v>
          </cell>
          <cell r="G547">
            <v>1</v>
          </cell>
          <cell r="H547">
            <v>1632</v>
          </cell>
          <cell r="I547">
            <v>43</v>
          </cell>
          <cell r="J547">
            <v>25</v>
          </cell>
          <cell r="K547">
            <v>18</v>
          </cell>
          <cell r="L547">
            <v>7</v>
          </cell>
          <cell r="M547">
            <v>18</v>
          </cell>
          <cell r="N547">
            <v>0.53</v>
          </cell>
          <cell r="O547">
            <v>3.62</v>
          </cell>
          <cell r="P547">
            <v>0</v>
          </cell>
          <cell r="Q547">
            <v>1559</v>
          </cell>
        </row>
        <row r="548">
          <cell r="A548">
            <v>1206801</v>
          </cell>
          <cell r="B548">
            <v>43887.268750000003</v>
          </cell>
          <cell r="C548" t="str">
            <v>42CRMO4 LIEBHERR</v>
          </cell>
          <cell r="D548" t="str">
            <v>Grados CrMo</v>
          </cell>
          <cell r="E548" t="str">
            <v>20"R</v>
          </cell>
          <cell r="F548">
            <v>58102</v>
          </cell>
          <cell r="G548">
            <v>1</v>
          </cell>
          <cell r="H548">
            <v>1646</v>
          </cell>
          <cell r="I548">
            <v>54</v>
          </cell>
          <cell r="J548">
            <v>28</v>
          </cell>
          <cell r="K548">
            <v>26</v>
          </cell>
          <cell r="L548">
            <v>6</v>
          </cell>
          <cell r="M548">
            <v>22</v>
          </cell>
          <cell r="N548">
            <v>0.61</v>
          </cell>
          <cell r="O548">
            <v>7.14</v>
          </cell>
          <cell r="P548">
            <v>0</v>
          </cell>
          <cell r="Q548">
            <v>1564</v>
          </cell>
        </row>
        <row r="549">
          <cell r="A549">
            <v>1206802</v>
          </cell>
          <cell r="B549">
            <v>43887.328472222223</v>
          </cell>
          <cell r="C549" t="str">
            <v>42CRMO4 LIEBHERR</v>
          </cell>
          <cell r="D549" t="str">
            <v>Grados CrMo</v>
          </cell>
          <cell r="E549" t="str">
            <v>20"R</v>
          </cell>
          <cell r="F549">
            <v>58123.01</v>
          </cell>
          <cell r="G549">
            <v>1</v>
          </cell>
          <cell r="H549">
            <v>1655</v>
          </cell>
          <cell r="I549">
            <v>52</v>
          </cell>
          <cell r="J549">
            <v>31</v>
          </cell>
          <cell r="K549">
            <v>21</v>
          </cell>
          <cell r="L549">
            <v>6</v>
          </cell>
          <cell r="M549">
            <v>25</v>
          </cell>
          <cell r="N549">
            <v>0.59</v>
          </cell>
          <cell r="O549">
            <v>5.81</v>
          </cell>
          <cell r="P549">
            <v>0</v>
          </cell>
          <cell r="Q549">
            <v>1560</v>
          </cell>
        </row>
        <row r="550">
          <cell r="A550">
            <v>1206803</v>
          </cell>
          <cell r="B550">
            <v>43887.388888888891</v>
          </cell>
          <cell r="C550" t="str">
            <v>EN355B</v>
          </cell>
          <cell r="D550" t="str">
            <v>Grados al C</v>
          </cell>
          <cell r="E550" t="str">
            <v>24"R</v>
          </cell>
          <cell r="F550">
            <v>56552</v>
          </cell>
          <cell r="G550">
            <v>1</v>
          </cell>
          <cell r="H550">
            <v>1667</v>
          </cell>
          <cell r="I550">
            <v>51</v>
          </cell>
          <cell r="J550">
            <v>26</v>
          </cell>
          <cell r="K550">
            <v>25</v>
          </cell>
          <cell r="L550">
            <v>6</v>
          </cell>
          <cell r="M550">
            <v>20</v>
          </cell>
          <cell r="N550">
            <v>0.62</v>
          </cell>
          <cell r="O550">
            <v>4.29</v>
          </cell>
          <cell r="P550">
            <v>4.1399999999999997</v>
          </cell>
          <cell r="Q550">
            <v>1585</v>
          </cell>
        </row>
        <row r="551">
          <cell r="A551">
            <v>1206804</v>
          </cell>
          <cell r="B551">
            <v>43887.462500000001</v>
          </cell>
          <cell r="C551" t="str">
            <v>EN355B</v>
          </cell>
          <cell r="D551" t="str">
            <v>Grados al C</v>
          </cell>
          <cell r="E551" t="str">
            <v>24"R</v>
          </cell>
          <cell r="F551">
            <v>56741</v>
          </cell>
          <cell r="G551">
            <v>1</v>
          </cell>
          <cell r="H551">
            <v>1660</v>
          </cell>
          <cell r="I551">
            <v>42</v>
          </cell>
          <cell r="J551">
            <v>25</v>
          </cell>
          <cell r="K551">
            <v>17</v>
          </cell>
          <cell r="L551">
            <v>6</v>
          </cell>
          <cell r="M551">
            <v>19</v>
          </cell>
          <cell r="N551">
            <v>0.53</v>
          </cell>
          <cell r="O551">
            <v>2.56</v>
          </cell>
          <cell r="P551">
            <v>1.72</v>
          </cell>
          <cell r="Q551">
            <v>1573</v>
          </cell>
        </row>
        <row r="552">
          <cell r="A552">
            <v>1206805</v>
          </cell>
          <cell r="B552">
            <v>43887.518055555556</v>
          </cell>
          <cell r="C552" t="str">
            <v>EN355B</v>
          </cell>
          <cell r="D552" t="str">
            <v>Grados al C</v>
          </cell>
          <cell r="E552" t="str">
            <v>24"R</v>
          </cell>
          <cell r="F552">
            <v>56823.01</v>
          </cell>
          <cell r="G552">
            <v>1</v>
          </cell>
          <cell r="H552">
            <v>1665</v>
          </cell>
          <cell r="I552">
            <v>54</v>
          </cell>
          <cell r="J552">
            <v>25</v>
          </cell>
          <cell r="K552">
            <v>29</v>
          </cell>
          <cell r="L552">
            <v>6</v>
          </cell>
          <cell r="M552">
            <v>19</v>
          </cell>
          <cell r="N552">
            <v>0.59</v>
          </cell>
          <cell r="O552">
            <v>4.55</v>
          </cell>
          <cell r="P552">
            <v>5.94</v>
          </cell>
          <cell r="Q552">
            <v>1581</v>
          </cell>
        </row>
        <row r="553">
          <cell r="A553">
            <v>1206806</v>
          </cell>
          <cell r="B553">
            <v>43887.576388888891</v>
          </cell>
          <cell r="C553" t="str">
            <v>EN355B</v>
          </cell>
          <cell r="D553" t="str">
            <v>Grados al C</v>
          </cell>
          <cell r="E553" t="str">
            <v>24"R</v>
          </cell>
          <cell r="F553">
            <v>56460.99</v>
          </cell>
          <cell r="G553">
            <v>1</v>
          </cell>
          <cell r="H553">
            <v>1656</v>
          </cell>
          <cell r="I553">
            <v>52</v>
          </cell>
          <cell r="J553">
            <v>22</v>
          </cell>
          <cell r="K553">
            <v>30</v>
          </cell>
          <cell r="L553">
            <v>6</v>
          </cell>
          <cell r="M553">
            <v>16</v>
          </cell>
          <cell r="N553">
            <v>0.53</v>
          </cell>
          <cell r="O553">
            <v>2</v>
          </cell>
          <cell r="P553">
            <v>2.67</v>
          </cell>
          <cell r="Q553">
            <v>1581</v>
          </cell>
        </row>
        <row r="554">
          <cell r="A554">
            <v>1206807</v>
          </cell>
          <cell r="B554">
            <v>43887.654166666667</v>
          </cell>
          <cell r="C554" t="str">
            <v>LF6M VALMONT</v>
          </cell>
          <cell r="D554" t="str">
            <v>Grados al C</v>
          </cell>
          <cell r="E554" t="str">
            <v>31"R</v>
          </cell>
          <cell r="F554">
            <v>54350</v>
          </cell>
          <cell r="G554">
            <v>1</v>
          </cell>
          <cell r="H554">
            <v>1676</v>
          </cell>
          <cell r="I554">
            <v>70</v>
          </cell>
          <cell r="J554">
            <v>27</v>
          </cell>
          <cell r="K554">
            <v>43</v>
          </cell>
          <cell r="L554">
            <v>6</v>
          </cell>
          <cell r="M554">
            <v>21</v>
          </cell>
          <cell r="N554">
            <v>0.64</v>
          </cell>
          <cell r="O554">
            <v>5.04</v>
          </cell>
          <cell r="P554">
            <v>21.87</v>
          </cell>
          <cell r="Q554">
            <v>1569</v>
          </cell>
        </row>
        <row r="555">
          <cell r="A555">
            <v>1206808</v>
          </cell>
          <cell r="B555">
            <v>43887.709027777775</v>
          </cell>
          <cell r="C555" t="str">
            <v>F22 FM HOWCO</v>
          </cell>
          <cell r="D555" t="str">
            <v>Grados CrMo</v>
          </cell>
          <cell r="E555" t="str">
            <v>31"R</v>
          </cell>
          <cell r="F555">
            <v>48342</v>
          </cell>
          <cell r="G555">
            <v>1</v>
          </cell>
          <cell r="H555">
            <v>1677</v>
          </cell>
          <cell r="I555">
            <v>57</v>
          </cell>
          <cell r="J555">
            <v>27</v>
          </cell>
          <cell r="K555">
            <v>30</v>
          </cell>
          <cell r="L555">
            <v>6</v>
          </cell>
          <cell r="M555">
            <v>21</v>
          </cell>
          <cell r="N555">
            <v>0.56999999999999995</v>
          </cell>
          <cell r="O555">
            <v>4.46</v>
          </cell>
          <cell r="P555">
            <v>0</v>
          </cell>
          <cell r="Q555">
            <v>1584</v>
          </cell>
        </row>
        <row r="556">
          <cell r="A556">
            <v>1206809</v>
          </cell>
          <cell r="B556">
            <v>43888.007638888892</v>
          </cell>
          <cell r="C556" t="str">
            <v>F22 FM HOWCO</v>
          </cell>
          <cell r="D556" t="str">
            <v>Grados CrMo</v>
          </cell>
          <cell r="E556" t="str">
            <v>31"R</v>
          </cell>
          <cell r="F556">
            <v>48846</v>
          </cell>
          <cell r="G556">
            <v>1</v>
          </cell>
          <cell r="H556">
            <v>1659</v>
          </cell>
          <cell r="I556">
            <v>47</v>
          </cell>
          <cell r="J556">
            <v>26</v>
          </cell>
          <cell r="K556">
            <v>21</v>
          </cell>
          <cell r="L556">
            <v>9</v>
          </cell>
          <cell r="M556">
            <v>17</v>
          </cell>
          <cell r="N556">
            <v>0.53</v>
          </cell>
          <cell r="O556">
            <v>2.86</v>
          </cell>
          <cell r="P556">
            <v>0</v>
          </cell>
          <cell r="Q556">
            <v>1573</v>
          </cell>
        </row>
        <row r="557">
          <cell r="A557">
            <v>1206810</v>
          </cell>
          <cell r="B557">
            <v>43888.075694444444</v>
          </cell>
          <cell r="C557" t="str">
            <v>F22 FM HOWCO</v>
          </cell>
          <cell r="D557" t="str">
            <v>Grados CrMo</v>
          </cell>
          <cell r="E557" t="str">
            <v>31"R</v>
          </cell>
          <cell r="F557">
            <v>48636</v>
          </cell>
          <cell r="G557">
            <v>1</v>
          </cell>
          <cell r="H557">
            <v>1656</v>
          </cell>
          <cell r="I557">
            <v>46</v>
          </cell>
          <cell r="J557">
            <v>24</v>
          </cell>
          <cell r="K557">
            <v>22</v>
          </cell>
          <cell r="L557">
            <v>6</v>
          </cell>
          <cell r="M557">
            <v>18</v>
          </cell>
          <cell r="N557">
            <v>0.57999999999999996</v>
          </cell>
          <cell r="O557">
            <v>4.5999999999999996</v>
          </cell>
          <cell r="P557">
            <v>0</v>
          </cell>
          <cell r="Q557">
            <v>1573</v>
          </cell>
        </row>
        <row r="558">
          <cell r="A558">
            <v>1206811</v>
          </cell>
          <cell r="B558">
            <v>43888.160416666666</v>
          </cell>
          <cell r="C558">
            <v>4140</v>
          </cell>
          <cell r="D558" t="str">
            <v>Grados CrMo</v>
          </cell>
          <cell r="E558" t="str">
            <v>52"P</v>
          </cell>
          <cell r="F558">
            <v>53610</v>
          </cell>
          <cell r="G558">
            <v>1</v>
          </cell>
          <cell r="H558">
            <v>1637</v>
          </cell>
          <cell r="I558">
            <v>47</v>
          </cell>
          <cell r="J558">
            <v>26</v>
          </cell>
          <cell r="K558">
            <v>21</v>
          </cell>
          <cell r="L558">
            <v>8</v>
          </cell>
          <cell r="M558">
            <v>18</v>
          </cell>
          <cell r="N558">
            <v>0.67</v>
          </cell>
          <cell r="O558">
            <v>3.06</v>
          </cell>
          <cell r="P558">
            <v>0</v>
          </cell>
          <cell r="Q558">
            <v>1556</v>
          </cell>
        </row>
        <row r="559">
          <cell r="A559">
            <v>1206812</v>
          </cell>
          <cell r="B559">
            <v>43888.216666666667</v>
          </cell>
          <cell r="C559" t="str">
            <v>42CRMO4 LIEBHERR</v>
          </cell>
          <cell r="D559" t="str">
            <v>Grados CrMo</v>
          </cell>
          <cell r="E559" t="str">
            <v>20"R</v>
          </cell>
          <cell r="F559">
            <v>58313</v>
          </cell>
          <cell r="G559">
            <v>1</v>
          </cell>
          <cell r="H559">
            <v>1552</v>
          </cell>
          <cell r="I559">
            <v>55</v>
          </cell>
          <cell r="J559">
            <v>24</v>
          </cell>
          <cell r="K559">
            <v>31</v>
          </cell>
          <cell r="L559">
            <v>6</v>
          </cell>
          <cell r="M559">
            <v>18</v>
          </cell>
          <cell r="N559">
            <v>0.61</v>
          </cell>
          <cell r="O559">
            <v>9.14</v>
          </cell>
          <cell r="P559">
            <v>0</v>
          </cell>
          <cell r="Q559">
            <v>1558</v>
          </cell>
        </row>
        <row r="560">
          <cell r="A560">
            <v>1206813</v>
          </cell>
          <cell r="B560">
            <v>43888.272916666669</v>
          </cell>
          <cell r="C560" t="str">
            <v>42CRMO4 LIEBHERR</v>
          </cell>
          <cell r="D560" t="str">
            <v>Grados CrMo</v>
          </cell>
          <cell r="E560" t="str">
            <v>20"R</v>
          </cell>
          <cell r="F560">
            <v>58234</v>
          </cell>
          <cell r="G560">
            <v>1</v>
          </cell>
          <cell r="H560">
            <v>1657</v>
          </cell>
          <cell r="I560">
            <v>57</v>
          </cell>
          <cell r="J560">
            <v>32</v>
          </cell>
          <cell r="K560">
            <v>25</v>
          </cell>
          <cell r="L560">
            <v>7</v>
          </cell>
          <cell r="M560">
            <v>25</v>
          </cell>
          <cell r="N560">
            <v>0.67</v>
          </cell>
          <cell r="O560">
            <v>8.51</v>
          </cell>
          <cell r="P560">
            <v>0</v>
          </cell>
          <cell r="Q560">
            <v>1560</v>
          </cell>
        </row>
        <row r="561">
          <cell r="A561">
            <v>1206814</v>
          </cell>
          <cell r="B561">
            <v>43888.375694444447</v>
          </cell>
          <cell r="C561" t="str">
            <v>42CRMO4 LIEBHERR</v>
          </cell>
          <cell r="D561" t="str">
            <v>Grados CrMo</v>
          </cell>
          <cell r="E561" t="str">
            <v>20"R</v>
          </cell>
          <cell r="F561">
            <v>103464</v>
          </cell>
          <cell r="G561">
            <v>1</v>
          </cell>
          <cell r="H561">
            <v>1654</v>
          </cell>
          <cell r="I561">
            <v>68</v>
          </cell>
          <cell r="J561">
            <v>31</v>
          </cell>
          <cell r="K561">
            <v>37</v>
          </cell>
          <cell r="L561">
            <v>6</v>
          </cell>
          <cell r="M561">
            <v>25</v>
          </cell>
          <cell r="N561">
            <v>0.67</v>
          </cell>
          <cell r="O561">
            <v>22.22</v>
          </cell>
          <cell r="P561">
            <v>0</v>
          </cell>
          <cell r="Q561">
            <v>1559</v>
          </cell>
        </row>
        <row r="562">
          <cell r="A562">
            <v>1206815</v>
          </cell>
          <cell r="B562">
            <v>43888.43472222222</v>
          </cell>
          <cell r="C562" t="str">
            <v>EN355B</v>
          </cell>
          <cell r="D562" t="str">
            <v>Grados al C</v>
          </cell>
          <cell r="E562" t="str">
            <v>24"R</v>
          </cell>
          <cell r="F562">
            <v>56572</v>
          </cell>
          <cell r="G562">
            <v>1</v>
          </cell>
          <cell r="H562">
            <v>1674</v>
          </cell>
          <cell r="I562">
            <v>52</v>
          </cell>
          <cell r="J562">
            <v>30</v>
          </cell>
          <cell r="K562">
            <v>22</v>
          </cell>
          <cell r="L562">
            <v>6</v>
          </cell>
          <cell r="M562">
            <v>24</v>
          </cell>
          <cell r="N562">
            <v>0.46</v>
          </cell>
          <cell r="O562">
            <v>12.88</v>
          </cell>
          <cell r="P562">
            <v>0.52</v>
          </cell>
          <cell r="Q562">
            <v>1583</v>
          </cell>
        </row>
        <row r="563">
          <cell r="A563">
            <v>1206816</v>
          </cell>
          <cell r="B563">
            <v>43888.48541666667</v>
          </cell>
          <cell r="C563" t="str">
            <v>EN355B</v>
          </cell>
          <cell r="D563" t="str">
            <v>Grados al C</v>
          </cell>
          <cell r="E563" t="str">
            <v>24"R</v>
          </cell>
          <cell r="F563">
            <v>56655</v>
          </cell>
          <cell r="G563">
            <v>1</v>
          </cell>
          <cell r="H563">
            <v>1655</v>
          </cell>
          <cell r="I563">
            <v>48</v>
          </cell>
          <cell r="J563">
            <v>23</v>
          </cell>
          <cell r="K563">
            <v>25</v>
          </cell>
          <cell r="L563">
            <v>6</v>
          </cell>
          <cell r="M563">
            <v>17</v>
          </cell>
          <cell r="N563">
            <v>0.56000000000000005</v>
          </cell>
          <cell r="O563">
            <v>2.84</v>
          </cell>
          <cell r="P563">
            <v>2.67</v>
          </cell>
          <cell r="Q563">
            <v>1580</v>
          </cell>
        </row>
        <row r="564">
          <cell r="A564">
            <v>1206817</v>
          </cell>
          <cell r="B564">
            <v>43888.557638888888</v>
          </cell>
          <cell r="C564" t="str">
            <v>LF2H</v>
          </cell>
          <cell r="D564" t="str">
            <v>Grados CrNiMo</v>
          </cell>
          <cell r="E564" t="str">
            <v>20"R</v>
          </cell>
          <cell r="F564">
            <v>58805</v>
          </cell>
          <cell r="G564">
            <v>1</v>
          </cell>
          <cell r="H564">
            <v>1674</v>
          </cell>
          <cell r="I564">
            <v>65</v>
          </cell>
          <cell r="J564">
            <v>28</v>
          </cell>
          <cell r="K564">
            <v>37</v>
          </cell>
          <cell r="L564">
            <v>7</v>
          </cell>
          <cell r="M564">
            <v>21</v>
          </cell>
          <cell r="N564">
            <v>0.62</v>
          </cell>
          <cell r="O564">
            <v>6.94</v>
          </cell>
          <cell r="P564">
            <v>14.18</v>
          </cell>
          <cell r="Q564">
            <v>1573</v>
          </cell>
        </row>
        <row r="565">
          <cell r="A565">
            <v>1206818</v>
          </cell>
          <cell r="B565">
            <v>43892.987500000003</v>
          </cell>
          <cell r="C565">
            <v>1020</v>
          </cell>
          <cell r="D565" t="str">
            <v>Grados al C</v>
          </cell>
          <cell r="E565" t="str">
            <v>20"R</v>
          </cell>
          <cell r="F565">
            <v>61366</v>
          </cell>
          <cell r="G565">
            <v>1</v>
          </cell>
          <cell r="H565">
            <v>1499</v>
          </cell>
          <cell r="I565">
            <v>94</v>
          </cell>
          <cell r="J565">
            <v>32</v>
          </cell>
          <cell r="K565">
            <v>62</v>
          </cell>
          <cell r="L565">
            <v>8</v>
          </cell>
          <cell r="M565">
            <v>24</v>
          </cell>
          <cell r="N565">
            <v>0.99</v>
          </cell>
          <cell r="O565">
            <v>8.82</v>
          </cell>
          <cell r="P565">
            <v>0</v>
          </cell>
          <cell r="Q565">
            <v>1576</v>
          </cell>
        </row>
        <row r="566">
          <cell r="A566">
            <v>1206819</v>
          </cell>
          <cell r="B566">
            <v>43893.079861111109</v>
          </cell>
          <cell r="C566" t="str">
            <v>EN355B</v>
          </cell>
          <cell r="D566" t="str">
            <v>Grados al C</v>
          </cell>
          <cell r="E566" t="str">
            <v>20"R</v>
          </cell>
          <cell r="F566">
            <v>59409</v>
          </cell>
          <cell r="G566">
            <v>1</v>
          </cell>
          <cell r="H566">
            <v>1695</v>
          </cell>
          <cell r="I566">
            <v>56</v>
          </cell>
          <cell r="J566">
            <v>29</v>
          </cell>
          <cell r="K566">
            <v>27</v>
          </cell>
          <cell r="L566">
            <v>6</v>
          </cell>
          <cell r="M566">
            <v>23</v>
          </cell>
          <cell r="N566">
            <v>0.78</v>
          </cell>
          <cell r="O566">
            <v>3.03</v>
          </cell>
          <cell r="P566">
            <v>5.68</v>
          </cell>
          <cell r="Q566">
            <v>1596</v>
          </cell>
        </row>
        <row r="567">
          <cell r="A567">
            <v>1206820</v>
          </cell>
          <cell r="B567">
            <v>43893.162499999999</v>
          </cell>
          <cell r="C567" t="str">
            <v>EN355B</v>
          </cell>
          <cell r="D567" t="str">
            <v>Grados al C</v>
          </cell>
          <cell r="E567" t="str">
            <v>20"R</v>
          </cell>
          <cell r="F567">
            <v>64078</v>
          </cell>
          <cell r="G567">
            <v>1</v>
          </cell>
          <cell r="H567">
            <v>1691</v>
          </cell>
          <cell r="I567">
            <v>73</v>
          </cell>
          <cell r="J567">
            <v>29</v>
          </cell>
          <cell r="K567">
            <v>44</v>
          </cell>
          <cell r="L567">
            <v>7</v>
          </cell>
          <cell r="M567">
            <v>22</v>
          </cell>
          <cell r="N567">
            <v>0.72</v>
          </cell>
          <cell r="O567">
            <v>2.42</v>
          </cell>
          <cell r="P567">
            <v>3.15</v>
          </cell>
          <cell r="Q567">
            <v>1583</v>
          </cell>
        </row>
        <row r="568">
          <cell r="A568">
            <v>1206821</v>
          </cell>
          <cell r="B568">
            <v>43893.28125</v>
          </cell>
          <cell r="C568" t="str">
            <v>B50A352</v>
          </cell>
          <cell r="D568" t="str">
            <v>Martensíticos</v>
          </cell>
          <cell r="E568" t="str">
            <v>69"P</v>
          </cell>
          <cell r="F568">
            <v>56415</v>
          </cell>
          <cell r="G568">
            <v>1</v>
          </cell>
          <cell r="H568">
            <v>1661</v>
          </cell>
          <cell r="I568">
            <v>185</v>
          </cell>
          <cell r="J568">
            <v>73</v>
          </cell>
          <cell r="K568">
            <v>112</v>
          </cell>
          <cell r="L568">
            <v>60</v>
          </cell>
          <cell r="M568">
            <v>13</v>
          </cell>
          <cell r="N568">
            <v>1.02</v>
          </cell>
          <cell r="O568">
            <v>7.19</v>
          </cell>
          <cell r="P568">
            <v>44.73</v>
          </cell>
          <cell r="Q568">
            <v>1550</v>
          </cell>
        </row>
        <row r="569">
          <cell r="A569">
            <v>1206822</v>
          </cell>
          <cell r="B569">
            <v>43893.412499999999</v>
          </cell>
          <cell r="C569" t="str">
            <v>Z6 16-05-01</v>
          </cell>
          <cell r="D569" t="str">
            <v>Martensíticos</v>
          </cell>
          <cell r="E569" t="str">
            <v>69"P</v>
          </cell>
          <cell r="F569">
            <v>58546</v>
          </cell>
          <cell r="G569">
            <v>1</v>
          </cell>
          <cell r="H569">
            <v>1640</v>
          </cell>
          <cell r="I569">
            <v>243</v>
          </cell>
          <cell r="J569">
            <v>131</v>
          </cell>
          <cell r="K569">
            <v>112</v>
          </cell>
          <cell r="L569">
            <v>99</v>
          </cell>
          <cell r="M569">
            <v>32</v>
          </cell>
          <cell r="N569">
            <v>0.7</v>
          </cell>
          <cell r="O569">
            <v>10.11</v>
          </cell>
          <cell r="P569">
            <v>18.690000000000001</v>
          </cell>
          <cell r="Q569">
            <v>1550</v>
          </cell>
        </row>
        <row r="570">
          <cell r="A570">
            <v>1206823</v>
          </cell>
          <cell r="B570">
            <v>43893.552083333336</v>
          </cell>
          <cell r="C570" t="str">
            <v>17-4 PH FM</v>
          </cell>
          <cell r="D570" t="str">
            <v>Duplex Stainless Steels</v>
          </cell>
          <cell r="E570" t="str">
            <v>24"Q</v>
          </cell>
          <cell r="F570">
            <v>56837</v>
          </cell>
          <cell r="G570">
            <v>1</v>
          </cell>
          <cell r="H570">
            <v>1622</v>
          </cell>
          <cell r="I570">
            <v>190</v>
          </cell>
          <cell r="J570">
            <v>96</v>
          </cell>
          <cell r="K570">
            <v>94</v>
          </cell>
          <cell r="L570">
            <v>64</v>
          </cell>
          <cell r="M570">
            <v>32</v>
          </cell>
          <cell r="N570">
            <v>0.68</v>
          </cell>
          <cell r="O570">
            <v>10.220000000000001</v>
          </cell>
          <cell r="P570">
            <v>14.66</v>
          </cell>
          <cell r="Q570">
            <v>1548</v>
          </cell>
        </row>
        <row r="571">
          <cell r="A571">
            <v>1206824</v>
          </cell>
          <cell r="B571">
            <v>43893.768750000003</v>
          </cell>
          <cell r="C571" t="str">
            <v>304L</v>
          </cell>
          <cell r="D571" t="str">
            <v>Austeníticos</v>
          </cell>
          <cell r="E571" t="str">
            <v>49"Q</v>
          </cell>
          <cell r="F571">
            <v>53474</v>
          </cell>
          <cell r="G571">
            <v>1</v>
          </cell>
          <cell r="H571">
            <v>1624</v>
          </cell>
          <cell r="I571">
            <v>220</v>
          </cell>
          <cell r="J571">
            <v>117</v>
          </cell>
          <cell r="K571">
            <v>103</v>
          </cell>
          <cell r="L571">
            <v>68</v>
          </cell>
          <cell r="M571">
            <v>49</v>
          </cell>
          <cell r="N571">
            <v>0.57999999999999996</v>
          </cell>
          <cell r="O571">
            <v>13.21</v>
          </cell>
          <cell r="P571">
            <v>48.05</v>
          </cell>
          <cell r="Q571">
            <v>1539</v>
          </cell>
        </row>
        <row r="572">
          <cell r="A572">
            <v>1206825</v>
          </cell>
          <cell r="B572">
            <v>43893.880555555559</v>
          </cell>
          <cell r="C572" t="str">
            <v>304L</v>
          </cell>
          <cell r="D572" t="str">
            <v>Austeníticos</v>
          </cell>
          <cell r="E572" t="str">
            <v>49"Q</v>
          </cell>
          <cell r="F572">
            <v>54644</v>
          </cell>
          <cell r="G572">
            <v>1</v>
          </cell>
          <cell r="H572">
            <v>1624</v>
          </cell>
          <cell r="I572">
            <v>220</v>
          </cell>
          <cell r="J572">
            <v>125</v>
          </cell>
          <cell r="K572">
            <v>95</v>
          </cell>
          <cell r="L572">
            <v>75</v>
          </cell>
          <cell r="M572">
            <v>50</v>
          </cell>
          <cell r="N572">
            <v>0.59</v>
          </cell>
          <cell r="O572">
            <v>16.12</v>
          </cell>
          <cell r="P572">
            <v>14.13</v>
          </cell>
          <cell r="Q572">
            <v>1532</v>
          </cell>
        </row>
        <row r="573">
          <cell r="A573">
            <v>1206826</v>
          </cell>
          <cell r="B573">
            <v>43894.041666666664</v>
          </cell>
          <cell r="C573" t="str">
            <v>316L</v>
          </cell>
          <cell r="D573" t="str">
            <v>Austeníticos</v>
          </cell>
          <cell r="E573" t="str">
            <v>24"Q</v>
          </cell>
          <cell r="F573">
            <v>56913.01</v>
          </cell>
          <cell r="G573">
            <v>1</v>
          </cell>
          <cell r="H573">
            <v>1695</v>
          </cell>
          <cell r="I573">
            <v>211</v>
          </cell>
          <cell r="J573">
            <v>97</v>
          </cell>
          <cell r="K573">
            <v>114</v>
          </cell>
          <cell r="L573">
            <v>58</v>
          </cell>
          <cell r="M573">
            <v>39</v>
          </cell>
          <cell r="N573">
            <v>0.71</v>
          </cell>
          <cell r="O573">
            <v>14.98</v>
          </cell>
          <cell r="P573">
            <v>24.82</v>
          </cell>
          <cell r="Q573">
            <v>1532</v>
          </cell>
        </row>
        <row r="574">
          <cell r="A574">
            <v>1206827</v>
          </cell>
          <cell r="B574">
            <v>43894.211111111108</v>
          </cell>
          <cell r="C574" t="str">
            <v>316L MF</v>
          </cell>
          <cell r="D574" t="str">
            <v>Austeníticos</v>
          </cell>
          <cell r="E574" t="str">
            <v>52"P</v>
          </cell>
          <cell r="F574">
            <v>59316</v>
          </cell>
          <cell r="G574">
            <v>1</v>
          </cell>
          <cell r="H574">
            <v>1646</v>
          </cell>
          <cell r="I574">
            <v>214</v>
          </cell>
          <cell r="J574">
            <v>95</v>
          </cell>
          <cell r="K574">
            <v>119</v>
          </cell>
          <cell r="L574">
            <v>60</v>
          </cell>
          <cell r="M574">
            <v>35</v>
          </cell>
          <cell r="N574">
            <v>0.71</v>
          </cell>
          <cell r="O574">
            <v>19.55</v>
          </cell>
          <cell r="P574">
            <v>22.66</v>
          </cell>
          <cell r="Q574">
            <v>1513</v>
          </cell>
        </row>
        <row r="575">
          <cell r="A575">
            <v>1206828</v>
          </cell>
          <cell r="B575">
            <v>43894.451388888891</v>
          </cell>
          <cell r="C575">
            <v>1552</v>
          </cell>
          <cell r="D575" t="str">
            <v>Grados al C</v>
          </cell>
          <cell r="E575" t="str">
            <v>13"R</v>
          </cell>
          <cell r="F575">
            <v>56020</v>
          </cell>
          <cell r="G575">
            <v>1</v>
          </cell>
          <cell r="H575">
            <v>1654</v>
          </cell>
          <cell r="I575">
            <v>57</v>
          </cell>
          <cell r="J575">
            <v>27</v>
          </cell>
          <cell r="K575">
            <v>30</v>
          </cell>
          <cell r="L575">
            <v>5</v>
          </cell>
          <cell r="M575">
            <v>22</v>
          </cell>
          <cell r="N575">
            <v>0.86</v>
          </cell>
          <cell r="O575">
            <v>7.21</v>
          </cell>
          <cell r="P575">
            <v>0</v>
          </cell>
          <cell r="Q575">
            <v>1580</v>
          </cell>
        </row>
        <row r="576">
          <cell r="A576">
            <v>1206829</v>
          </cell>
          <cell r="B576">
            <v>43894.521527777775</v>
          </cell>
          <cell r="C576" t="str">
            <v>18CRNIMO7-6 REV 2</v>
          </cell>
          <cell r="D576" t="str">
            <v>Grados CrNiMo</v>
          </cell>
          <cell r="E576" t="str">
            <v>69"P</v>
          </cell>
          <cell r="F576">
            <v>56229</v>
          </cell>
          <cell r="G576">
            <v>1</v>
          </cell>
          <cell r="H576">
            <v>1673</v>
          </cell>
          <cell r="I576">
            <v>55</v>
          </cell>
          <cell r="J576">
            <v>25</v>
          </cell>
          <cell r="K576">
            <v>30</v>
          </cell>
          <cell r="L576">
            <v>5</v>
          </cell>
          <cell r="M576">
            <v>20</v>
          </cell>
          <cell r="N576">
            <v>0.67</v>
          </cell>
          <cell r="O576">
            <v>2.4</v>
          </cell>
          <cell r="P576">
            <v>5.62</v>
          </cell>
          <cell r="Q576">
            <v>1587</v>
          </cell>
        </row>
        <row r="577">
          <cell r="A577">
            <v>1206830</v>
          </cell>
          <cell r="B577">
            <v>43894.6</v>
          </cell>
          <cell r="C577">
            <v>4340</v>
          </cell>
          <cell r="D577" t="str">
            <v>Grados CrNiMo</v>
          </cell>
          <cell r="E577" t="str">
            <v>16"R</v>
          </cell>
          <cell r="F577">
            <v>54706</v>
          </cell>
          <cell r="G577">
            <v>1</v>
          </cell>
          <cell r="H577">
            <v>1650</v>
          </cell>
          <cell r="I577">
            <v>46</v>
          </cell>
          <cell r="J577">
            <v>28</v>
          </cell>
          <cell r="K577">
            <v>18</v>
          </cell>
          <cell r="L577">
            <v>5</v>
          </cell>
          <cell r="M577">
            <v>23</v>
          </cell>
          <cell r="N577">
            <v>0.56999999999999995</v>
          </cell>
          <cell r="O577">
            <v>2.2799999999999998</v>
          </cell>
          <cell r="P577">
            <v>0</v>
          </cell>
          <cell r="Q577">
            <v>1568</v>
          </cell>
        </row>
        <row r="578">
          <cell r="A578">
            <v>1206831</v>
          </cell>
          <cell r="B578">
            <v>43894.661111111112</v>
          </cell>
          <cell r="C578" t="str">
            <v>F22MF</v>
          </cell>
          <cell r="D578" t="str">
            <v>Grados CrMo</v>
          </cell>
          <cell r="E578" t="str">
            <v>52"P</v>
          </cell>
          <cell r="F578">
            <v>57172</v>
          </cell>
          <cell r="G578">
            <v>1</v>
          </cell>
          <cell r="H578">
            <v>1672</v>
          </cell>
          <cell r="I578">
            <v>80</v>
          </cell>
          <cell r="J578">
            <v>25</v>
          </cell>
          <cell r="K578">
            <v>55</v>
          </cell>
          <cell r="L578">
            <v>5</v>
          </cell>
          <cell r="M578">
            <v>20</v>
          </cell>
          <cell r="N578">
            <v>0.68</v>
          </cell>
          <cell r="O578">
            <v>6.14</v>
          </cell>
          <cell r="P578">
            <v>0</v>
          </cell>
          <cell r="Q578">
            <v>1577</v>
          </cell>
        </row>
        <row r="579">
          <cell r="A579">
            <v>1206832</v>
          </cell>
          <cell r="B579">
            <v>43894.769444444442</v>
          </cell>
          <cell r="C579" t="str">
            <v>F22 FM HOWCO</v>
          </cell>
          <cell r="D579" t="str">
            <v>Grados CrMo</v>
          </cell>
          <cell r="E579" t="str">
            <v>49"Q</v>
          </cell>
          <cell r="F579">
            <v>57382</v>
          </cell>
          <cell r="G579">
            <v>1</v>
          </cell>
          <cell r="H579">
            <v>1672</v>
          </cell>
          <cell r="I579">
            <v>56</v>
          </cell>
          <cell r="J579">
            <v>22</v>
          </cell>
          <cell r="K579">
            <v>34</v>
          </cell>
          <cell r="L579">
            <v>5</v>
          </cell>
          <cell r="M579">
            <v>17</v>
          </cell>
          <cell r="N579">
            <v>0.63</v>
          </cell>
          <cell r="O579">
            <v>5.21</v>
          </cell>
          <cell r="P579">
            <v>0.02</v>
          </cell>
          <cell r="Q579">
            <v>1595</v>
          </cell>
        </row>
        <row r="580">
          <cell r="A580">
            <v>1206833</v>
          </cell>
          <cell r="B580">
            <v>43895.003472222219</v>
          </cell>
          <cell r="C580">
            <v>4130</v>
          </cell>
          <cell r="D580" t="str">
            <v>Grados CrMo</v>
          </cell>
          <cell r="E580" t="str">
            <v>49"Q</v>
          </cell>
          <cell r="F580">
            <v>59934</v>
          </cell>
          <cell r="G580">
            <v>1</v>
          </cell>
          <cell r="H580">
            <v>1648</v>
          </cell>
          <cell r="I580">
            <v>52</v>
          </cell>
          <cell r="J580">
            <v>21</v>
          </cell>
          <cell r="K580">
            <v>31</v>
          </cell>
          <cell r="L580">
            <v>6</v>
          </cell>
          <cell r="M580">
            <v>15</v>
          </cell>
          <cell r="N580">
            <v>0.87</v>
          </cell>
          <cell r="O580">
            <v>4.87</v>
          </cell>
          <cell r="P580">
            <v>0</v>
          </cell>
          <cell r="Q580">
            <v>1576</v>
          </cell>
        </row>
        <row r="581">
          <cell r="A581">
            <v>1206834</v>
          </cell>
          <cell r="B581">
            <v>43895.05972222222</v>
          </cell>
          <cell r="C581" t="str">
            <v>42CRMO4 LIEBHERR</v>
          </cell>
          <cell r="D581" t="str">
            <v>Grados CrMo</v>
          </cell>
          <cell r="E581" t="str">
            <v>20"R</v>
          </cell>
          <cell r="F581">
            <v>49266</v>
          </cell>
          <cell r="G581">
            <v>2</v>
          </cell>
          <cell r="H581">
            <v>1657</v>
          </cell>
          <cell r="I581">
            <v>113</v>
          </cell>
          <cell r="J581">
            <v>54</v>
          </cell>
          <cell r="K581">
            <v>59</v>
          </cell>
          <cell r="L581">
            <v>10</v>
          </cell>
          <cell r="M581">
            <v>44</v>
          </cell>
          <cell r="N581">
            <v>0.72</v>
          </cell>
          <cell r="O581">
            <v>12.89</v>
          </cell>
          <cell r="P581">
            <v>0</v>
          </cell>
          <cell r="Q581">
            <v>1568</v>
          </cell>
        </row>
        <row r="582">
          <cell r="A582">
            <v>1206835</v>
          </cell>
          <cell r="B582">
            <v>43895.124305555553</v>
          </cell>
          <cell r="C582" t="str">
            <v>4145 FM</v>
          </cell>
          <cell r="D582" t="str">
            <v>Grados CrMo</v>
          </cell>
          <cell r="E582" t="str">
            <v>31"R</v>
          </cell>
          <cell r="F582">
            <v>49074</v>
          </cell>
          <cell r="G582">
            <v>1</v>
          </cell>
          <cell r="H582">
            <v>1648</v>
          </cell>
          <cell r="I582">
            <v>65</v>
          </cell>
          <cell r="J582">
            <v>24</v>
          </cell>
          <cell r="K582">
            <v>41</v>
          </cell>
          <cell r="L582">
            <v>6</v>
          </cell>
          <cell r="M582">
            <v>18</v>
          </cell>
          <cell r="N582">
            <v>0.72</v>
          </cell>
          <cell r="O582">
            <v>7.1</v>
          </cell>
          <cell r="P582">
            <v>0</v>
          </cell>
          <cell r="Q582">
            <v>1564</v>
          </cell>
        </row>
        <row r="583">
          <cell r="A583">
            <v>1206836</v>
          </cell>
          <cell r="B583">
            <v>43895.254166666666</v>
          </cell>
          <cell r="C583" t="str">
            <v>4145 FM</v>
          </cell>
          <cell r="D583" t="str">
            <v>Grados CrMo</v>
          </cell>
          <cell r="E583" t="str">
            <v>31"R</v>
          </cell>
          <cell r="F583">
            <v>49024.99</v>
          </cell>
          <cell r="G583">
            <v>1</v>
          </cell>
          <cell r="H583">
            <v>1647</v>
          </cell>
          <cell r="I583">
            <v>56</v>
          </cell>
          <cell r="J583">
            <v>24</v>
          </cell>
          <cell r="K583">
            <v>32</v>
          </cell>
          <cell r="L583">
            <v>6</v>
          </cell>
          <cell r="M583">
            <v>18</v>
          </cell>
          <cell r="N583">
            <v>0.67</v>
          </cell>
          <cell r="O583">
            <v>6.1</v>
          </cell>
          <cell r="P583">
            <v>0</v>
          </cell>
          <cell r="Q583">
            <v>1553</v>
          </cell>
        </row>
        <row r="584">
          <cell r="A584">
            <v>1206837</v>
          </cell>
          <cell r="B584">
            <v>43895.323611111111</v>
          </cell>
          <cell r="C584" t="str">
            <v>42CRMO4 LIEBHERR</v>
          </cell>
          <cell r="D584" t="str">
            <v>Grados CrMo</v>
          </cell>
          <cell r="E584" t="str">
            <v>20"R</v>
          </cell>
          <cell r="F584">
            <v>58437.01</v>
          </cell>
          <cell r="G584">
            <v>1</v>
          </cell>
          <cell r="H584">
            <v>1655</v>
          </cell>
          <cell r="I584">
            <v>43</v>
          </cell>
          <cell r="J584">
            <v>24</v>
          </cell>
          <cell r="K584">
            <v>19</v>
          </cell>
          <cell r="L584">
            <v>5</v>
          </cell>
          <cell r="M584">
            <v>19</v>
          </cell>
          <cell r="N584">
            <v>0.69</v>
          </cell>
          <cell r="O584">
            <v>4.7</v>
          </cell>
          <cell r="P584">
            <v>0</v>
          </cell>
          <cell r="Q584">
            <v>1577</v>
          </cell>
        </row>
        <row r="585">
          <cell r="A585">
            <v>1206838</v>
          </cell>
          <cell r="B585">
            <v>43895.381249999999</v>
          </cell>
          <cell r="C585" t="str">
            <v>42CRMO4 LIEBHERR</v>
          </cell>
          <cell r="D585" t="str">
            <v>Grados CrMo</v>
          </cell>
          <cell r="E585" t="str">
            <v>20"R</v>
          </cell>
          <cell r="F585">
            <v>58579.01</v>
          </cell>
          <cell r="G585">
            <v>1</v>
          </cell>
          <cell r="H585">
            <v>1570</v>
          </cell>
          <cell r="I585">
            <v>52</v>
          </cell>
          <cell r="J585">
            <v>25</v>
          </cell>
          <cell r="K585">
            <v>27</v>
          </cell>
          <cell r="L585">
            <v>5</v>
          </cell>
          <cell r="M585">
            <v>20</v>
          </cell>
          <cell r="N585">
            <v>0.63</v>
          </cell>
          <cell r="O585">
            <v>6.14</v>
          </cell>
          <cell r="P585">
            <v>0</v>
          </cell>
          <cell r="Q585">
            <v>1574</v>
          </cell>
        </row>
        <row r="586">
          <cell r="A586">
            <v>1206839</v>
          </cell>
          <cell r="B586">
            <v>43895.439583333333</v>
          </cell>
          <cell r="C586" t="str">
            <v>4130 FM</v>
          </cell>
          <cell r="D586" t="str">
            <v>Grados CrMo</v>
          </cell>
          <cell r="E586" t="str">
            <v>24"Q</v>
          </cell>
          <cell r="F586">
            <v>53555</v>
          </cell>
          <cell r="G586">
            <v>1</v>
          </cell>
          <cell r="H586">
            <v>1660</v>
          </cell>
          <cell r="I586">
            <v>66</v>
          </cell>
          <cell r="J586">
            <v>23</v>
          </cell>
          <cell r="K586">
            <v>43</v>
          </cell>
          <cell r="L586">
            <v>5</v>
          </cell>
          <cell r="M586">
            <v>18</v>
          </cell>
          <cell r="N586">
            <v>0.63</v>
          </cell>
          <cell r="O586">
            <v>4.21</v>
          </cell>
          <cell r="P586">
            <v>0</v>
          </cell>
          <cell r="Q586">
            <v>1571</v>
          </cell>
        </row>
        <row r="587">
          <cell r="A587">
            <v>1206840</v>
          </cell>
          <cell r="B587">
            <v>43895.493750000001</v>
          </cell>
          <cell r="C587" t="str">
            <v>A584B</v>
          </cell>
          <cell r="D587" t="str">
            <v>Grados CrMo</v>
          </cell>
          <cell r="E587" t="str">
            <v>31"R</v>
          </cell>
          <cell r="F587">
            <v>53891</v>
          </cell>
          <cell r="G587">
            <v>1</v>
          </cell>
          <cell r="H587">
            <v>1671</v>
          </cell>
          <cell r="I587">
            <v>41</v>
          </cell>
          <cell r="J587">
            <v>25</v>
          </cell>
          <cell r="K587">
            <v>16</v>
          </cell>
          <cell r="L587">
            <v>5</v>
          </cell>
          <cell r="M587">
            <v>20</v>
          </cell>
          <cell r="N587">
            <v>0.61</v>
          </cell>
          <cell r="O587">
            <v>3.02</v>
          </cell>
          <cell r="P587">
            <v>0</v>
          </cell>
          <cell r="Q587">
            <v>1596</v>
          </cell>
        </row>
        <row r="588">
          <cell r="A588">
            <v>1206841</v>
          </cell>
          <cell r="B588">
            <v>43895.547222222223</v>
          </cell>
          <cell r="C588">
            <v>4130</v>
          </cell>
          <cell r="D588" t="str">
            <v>Grados CrMo</v>
          </cell>
          <cell r="E588" t="str">
            <v>24"R</v>
          </cell>
          <cell r="F588">
            <v>56139</v>
          </cell>
          <cell r="G588">
            <v>1</v>
          </cell>
          <cell r="H588">
            <v>1671</v>
          </cell>
          <cell r="I588">
            <v>48</v>
          </cell>
          <cell r="J588">
            <v>26</v>
          </cell>
          <cell r="K588">
            <v>22</v>
          </cell>
          <cell r="L588">
            <v>5</v>
          </cell>
          <cell r="M588">
            <v>21</v>
          </cell>
          <cell r="N588">
            <v>0.62</v>
          </cell>
          <cell r="O588">
            <v>4.2300000000000004</v>
          </cell>
          <cell r="P588">
            <v>0</v>
          </cell>
          <cell r="Q588">
            <v>1579</v>
          </cell>
        </row>
        <row r="589">
          <cell r="A589">
            <v>1206842</v>
          </cell>
          <cell r="B589">
            <v>43895.604166666664</v>
          </cell>
          <cell r="C589" t="str">
            <v>A707-L5</v>
          </cell>
          <cell r="D589" t="str">
            <v>Grados CrNiMo</v>
          </cell>
          <cell r="E589" t="str">
            <v>49"Q</v>
          </cell>
          <cell r="F589">
            <v>57648</v>
          </cell>
          <cell r="G589">
            <v>1</v>
          </cell>
          <cell r="H589">
            <v>1670</v>
          </cell>
          <cell r="I589">
            <v>51</v>
          </cell>
          <cell r="J589">
            <v>26</v>
          </cell>
          <cell r="K589">
            <v>25</v>
          </cell>
          <cell r="L589">
            <v>5</v>
          </cell>
          <cell r="M589">
            <v>21</v>
          </cell>
          <cell r="N589">
            <v>0.6</v>
          </cell>
          <cell r="O589">
            <v>3.44</v>
          </cell>
          <cell r="P589">
            <v>0</v>
          </cell>
          <cell r="Q589">
            <v>1592</v>
          </cell>
        </row>
        <row r="590">
          <cell r="A590">
            <v>1206843</v>
          </cell>
          <cell r="B590">
            <v>43895.654861111114</v>
          </cell>
          <cell r="C590" t="str">
            <v>F22 FM HOWCO</v>
          </cell>
          <cell r="D590" t="str">
            <v>Grados CrMo</v>
          </cell>
          <cell r="E590" t="str">
            <v>49"Q</v>
          </cell>
          <cell r="F590">
            <v>57800</v>
          </cell>
          <cell r="G590">
            <v>1</v>
          </cell>
          <cell r="H590">
            <v>1673</v>
          </cell>
          <cell r="I590">
            <v>55</v>
          </cell>
          <cell r="J590">
            <v>24</v>
          </cell>
          <cell r="K590">
            <v>31</v>
          </cell>
          <cell r="L590">
            <v>5</v>
          </cell>
          <cell r="M590">
            <v>19</v>
          </cell>
          <cell r="N590">
            <v>0.71</v>
          </cell>
          <cell r="O590">
            <v>5.16</v>
          </cell>
          <cell r="P590">
            <v>0</v>
          </cell>
          <cell r="Q590">
            <v>1594</v>
          </cell>
        </row>
        <row r="591">
          <cell r="A591">
            <v>1206844</v>
          </cell>
          <cell r="B591">
            <v>43895.717361111114</v>
          </cell>
          <cell r="C591" t="str">
            <v>8630M AF</v>
          </cell>
          <cell r="D591" t="str">
            <v>Grados CrNiMo</v>
          </cell>
          <cell r="E591" t="str">
            <v>20"R</v>
          </cell>
          <cell r="F591">
            <v>57671</v>
          </cell>
          <cell r="G591">
            <v>1</v>
          </cell>
          <cell r="H591">
            <v>1680</v>
          </cell>
          <cell r="I591">
            <v>57</v>
          </cell>
          <cell r="J591">
            <v>32</v>
          </cell>
          <cell r="K591">
            <v>25</v>
          </cell>
          <cell r="L591">
            <v>5</v>
          </cell>
          <cell r="M591">
            <v>27</v>
          </cell>
          <cell r="N591">
            <v>0.64</v>
          </cell>
          <cell r="O591">
            <v>5.4</v>
          </cell>
          <cell r="P591">
            <v>0</v>
          </cell>
          <cell r="Q591">
            <v>1579</v>
          </cell>
        </row>
        <row r="592">
          <cell r="A592">
            <v>1206845</v>
          </cell>
          <cell r="B592">
            <v>43896.000694444447</v>
          </cell>
          <cell r="C592" t="str">
            <v>8630M AF</v>
          </cell>
          <cell r="D592" t="str">
            <v>Grados CrNiMo</v>
          </cell>
          <cell r="E592" t="str">
            <v>20"R</v>
          </cell>
          <cell r="F592">
            <v>58015</v>
          </cell>
          <cell r="G592">
            <v>1</v>
          </cell>
          <cell r="H592">
            <v>1676</v>
          </cell>
          <cell r="I592">
            <v>58</v>
          </cell>
          <cell r="J592">
            <v>25</v>
          </cell>
          <cell r="K592">
            <v>33</v>
          </cell>
          <cell r="L592">
            <v>5</v>
          </cell>
          <cell r="M592">
            <v>20</v>
          </cell>
          <cell r="N592">
            <v>0.71</v>
          </cell>
          <cell r="O592">
            <v>4.8899999999999997</v>
          </cell>
          <cell r="P592">
            <v>0</v>
          </cell>
          <cell r="Q592">
            <v>1576</v>
          </cell>
        </row>
        <row r="593">
          <cell r="A593">
            <v>1206846</v>
          </cell>
          <cell r="B593">
            <v>43896.057638888888</v>
          </cell>
          <cell r="C593" t="str">
            <v>8630M AF</v>
          </cell>
          <cell r="D593" t="str">
            <v>Grados CrNiMo</v>
          </cell>
          <cell r="E593" t="str">
            <v>20"R</v>
          </cell>
          <cell r="F593">
            <v>57752</v>
          </cell>
          <cell r="G593">
            <v>1</v>
          </cell>
          <cell r="H593">
            <v>1686</v>
          </cell>
          <cell r="I593">
            <v>58</v>
          </cell>
          <cell r="J593">
            <v>29</v>
          </cell>
          <cell r="K593">
            <v>29</v>
          </cell>
          <cell r="L593">
            <v>6</v>
          </cell>
          <cell r="M593">
            <v>23</v>
          </cell>
          <cell r="N593">
            <v>0.69</v>
          </cell>
          <cell r="O593">
            <v>5.83</v>
          </cell>
          <cell r="P593">
            <v>0</v>
          </cell>
          <cell r="Q593">
            <v>1584</v>
          </cell>
        </row>
        <row r="594">
          <cell r="A594">
            <v>1206847</v>
          </cell>
          <cell r="B594">
            <v>43896.113888888889</v>
          </cell>
          <cell r="C594" t="str">
            <v>4330V</v>
          </cell>
          <cell r="D594" t="str">
            <v>Grados CrNiMo</v>
          </cell>
          <cell r="E594" t="str">
            <v>69"P</v>
          </cell>
          <cell r="F594">
            <v>55404</v>
          </cell>
          <cell r="G594">
            <v>1</v>
          </cell>
          <cell r="H594">
            <v>1648</v>
          </cell>
          <cell r="I594">
            <v>53</v>
          </cell>
          <cell r="J594">
            <v>25</v>
          </cell>
          <cell r="K594">
            <v>28</v>
          </cell>
          <cell r="L594">
            <v>6</v>
          </cell>
          <cell r="M594">
            <v>19</v>
          </cell>
          <cell r="N594">
            <v>0.56000000000000005</v>
          </cell>
          <cell r="O594">
            <v>2.79</v>
          </cell>
          <cell r="P594">
            <v>0</v>
          </cell>
          <cell r="Q594">
            <v>1568</v>
          </cell>
        </row>
        <row r="595">
          <cell r="A595">
            <v>1206848</v>
          </cell>
          <cell r="B595">
            <v>43896.186111111114</v>
          </cell>
          <cell r="C595" t="str">
            <v>4330V</v>
          </cell>
          <cell r="D595" t="str">
            <v>Grados CrNiMo</v>
          </cell>
          <cell r="E595" t="str">
            <v>69"P</v>
          </cell>
          <cell r="F595">
            <v>55031</v>
          </cell>
          <cell r="G595">
            <v>1</v>
          </cell>
          <cell r="H595">
            <v>1643</v>
          </cell>
          <cell r="I595">
            <v>53</v>
          </cell>
          <cell r="J595">
            <v>20</v>
          </cell>
          <cell r="K595">
            <v>33</v>
          </cell>
          <cell r="L595">
            <v>5</v>
          </cell>
          <cell r="M595">
            <v>15</v>
          </cell>
          <cell r="N595">
            <v>0.67</v>
          </cell>
          <cell r="O595">
            <v>3.52</v>
          </cell>
          <cell r="P595">
            <v>0</v>
          </cell>
          <cell r="Q595">
            <v>1559</v>
          </cell>
        </row>
        <row r="596">
          <cell r="A596">
            <v>1206849</v>
          </cell>
          <cell r="B596">
            <v>43896.271527777775</v>
          </cell>
          <cell r="C596" t="str">
            <v>EN355B</v>
          </cell>
          <cell r="D596" t="str">
            <v>Grados al C</v>
          </cell>
          <cell r="E596" t="str">
            <v>24"R</v>
          </cell>
          <cell r="F596">
            <v>56503</v>
          </cell>
          <cell r="G596">
            <v>1</v>
          </cell>
          <cell r="H596">
            <v>1665</v>
          </cell>
          <cell r="I596">
            <v>53</v>
          </cell>
          <cell r="J596">
            <v>23</v>
          </cell>
          <cell r="K596">
            <v>30</v>
          </cell>
          <cell r="L596">
            <v>5</v>
          </cell>
          <cell r="M596">
            <v>18</v>
          </cell>
          <cell r="N596">
            <v>0.61</v>
          </cell>
          <cell r="O596">
            <v>2.17</v>
          </cell>
          <cell r="P596">
            <v>1.2</v>
          </cell>
          <cell r="Q596">
            <v>1585</v>
          </cell>
        </row>
        <row r="597">
          <cell r="A597">
            <v>1206850</v>
          </cell>
          <cell r="B597">
            <v>43896.332638888889</v>
          </cell>
          <cell r="C597">
            <v>4140</v>
          </cell>
          <cell r="D597" t="str">
            <v>Grados CrMo</v>
          </cell>
          <cell r="E597" t="str">
            <v>69"P</v>
          </cell>
          <cell r="F597">
            <v>53033</v>
          </cell>
          <cell r="G597">
            <v>1</v>
          </cell>
          <cell r="H597">
            <v>1658</v>
          </cell>
          <cell r="I597">
            <v>58</v>
          </cell>
          <cell r="J597">
            <v>24</v>
          </cell>
          <cell r="K597">
            <v>34</v>
          </cell>
          <cell r="L597">
            <v>5</v>
          </cell>
          <cell r="M597">
            <v>19</v>
          </cell>
          <cell r="N597">
            <v>0.57999999999999996</v>
          </cell>
          <cell r="O597">
            <v>4.12</v>
          </cell>
          <cell r="P597">
            <v>0</v>
          </cell>
          <cell r="Q597">
            <v>1573</v>
          </cell>
        </row>
        <row r="598">
          <cell r="A598">
            <v>1206851</v>
          </cell>
          <cell r="B598">
            <v>43896.4</v>
          </cell>
          <cell r="C598" t="str">
            <v>42CRMO4 LIEBHERR</v>
          </cell>
          <cell r="D598" t="str">
            <v>Grados CrMo</v>
          </cell>
          <cell r="E598" t="str">
            <v>20"R</v>
          </cell>
          <cell r="F598">
            <v>58354.99</v>
          </cell>
          <cell r="G598">
            <v>1</v>
          </cell>
          <cell r="H598">
            <v>1645</v>
          </cell>
          <cell r="I598">
            <v>52</v>
          </cell>
          <cell r="J598">
            <v>26</v>
          </cell>
          <cell r="K598">
            <v>26</v>
          </cell>
          <cell r="L598">
            <v>6</v>
          </cell>
          <cell r="M598">
            <v>20</v>
          </cell>
          <cell r="N598">
            <v>0.75</v>
          </cell>
          <cell r="O598">
            <v>5.04</v>
          </cell>
          <cell r="P598">
            <v>0</v>
          </cell>
          <cell r="Q598">
            <v>1566</v>
          </cell>
        </row>
        <row r="599">
          <cell r="A599">
            <v>1206852</v>
          </cell>
          <cell r="B599">
            <v>43896.461805555555</v>
          </cell>
          <cell r="C599" t="str">
            <v>42CRMO4 LIEBHERR</v>
          </cell>
          <cell r="D599" t="str">
            <v>Grados CrMo</v>
          </cell>
          <cell r="E599" t="str">
            <v>20"R</v>
          </cell>
          <cell r="F599">
            <v>57332</v>
          </cell>
          <cell r="G599">
            <v>1</v>
          </cell>
          <cell r="H599">
            <v>1649</v>
          </cell>
          <cell r="I599">
            <v>55</v>
          </cell>
          <cell r="J599">
            <v>27</v>
          </cell>
          <cell r="K599">
            <v>28</v>
          </cell>
          <cell r="L599">
            <v>6</v>
          </cell>
          <cell r="M599">
            <v>21</v>
          </cell>
          <cell r="N599">
            <v>0.69</v>
          </cell>
          <cell r="O599">
            <v>5.19</v>
          </cell>
          <cell r="P599">
            <v>0</v>
          </cell>
          <cell r="Q599">
            <v>1564</v>
          </cell>
        </row>
        <row r="600">
          <cell r="A600">
            <v>1206853</v>
          </cell>
          <cell r="B600">
            <v>43896.526388888888</v>
          </cell>
          <cell r="C600" t="str">
            <v>EN355B</v>
          </cell>
          <cell r="D600" t="str">
            <v>Grados al C</v>
          </cell>
          <cell r="E600" t="str">
            <v>24"R</v>
          </cell>
          <cell r="F600">
            <v>56400</v>
          </cell>
          <cell r="G600">
            <v>1</v>
          </cell>
          <cell r="H600">
            <v>1673</v>
          </cell>
          <cell r="I600">
            <v>46</v>
          </cell>
          <cell r="J600">
            <v>25</v>
          </cell>
          <cell r="K600">
            <v>21</v>
          </cell>
          <cell r="L600">
            <v>5</v>
          </cell>
          <cell r="M600">
            <v>20</v>
          </cell>
          <cell r="N600">
            <v>0.62</v>
          </cell>
          <cell r="O600">
            <v>2.56</v>
          </cell>
          <cell r="P600">
            <v>1.82</v>
          </cell>
          <cell r="Q600">
            <v>1597</v>
          </cell>
        </row>
        <row r="601">
          <cell r="A601">
            <v>1206854</v>
          </cell>
          <cell r="B601">
            <v>43896.581944444442</v>
          </cell>
          <cell r="C601" t="str">
            <v>A105/A350 LF2 MF</v>
          </cell>
          <cell r="D601" t="str">
            <v>Grados al C</v>
          </cell>
          <cell r="E601" t="str">
            <v>20"R</v>
          </cell>
          <cell r="F601">
            <v>57665</v>
          </cell>
          <cell r="G601">
            <v>1</v>
          </cell>
          <cell r="H601">
            <v>1670</v>
          </cell>
          <cell r="I601">
            <v>46</v>
          </cell>
          <cell r="J601">
            <v>23</v>
          </cell>
          <cell r="K601">
            <v>23</v>
          </cell>
          <cell r="L601">
            <v>5</v>
          </cell>
          <cell r="M601">
            <v>18</v>
          </cell>
          <cell r="N601">
            <v>0.64</v>
          </cell>
          <cell r="O601">
            <v>3.36</v>
          </cell>
          <cell r="P601">
            <v>0.05</v>
          </cell>
          <cell r="Q601">
            <v>1585</v>
          </cell>
        </row>
        <row r="602">
          <cell r="A602">
            <v>1206855</v>
          </cell>
          <cell r="B602">
            <v>43896.635416666664</v>
          </cell>
          <cell r="C602" t="str">
            <v>A105/A350 LF2 MF</v>
          </cell>
          <cell r="D602" t="str">
            <v>Grados al C</v>
          </cell>
          <cell r="E602" t="str">
            <v>24"R</v>
          </cell>
          <cell r="F602">
            <v>54741</v>
          </cell>
          <cell r="G602">
            <v>1</v>
          </cell>
          <cell r="H602">
            <v>1677</v>
          </cell>
          <cell r="I602">
            <v>45</v>
          </cell>
          <cell r="J602">
            <v>25</v>
          </cell>
          <cell r="K602">
            <v>20</v>
          </cell>
          <cell r="L602">
            <v>7</v>
          </cell>
          <cell r="M602">
            <v>18</v>
          </cell>
          <cell r="N602">
            <v>0.73</v>
          </cell>
          <cell r="O602">
            <v>5.52</v>
          </cell>
          <cell r="P602">
            <v>0</v>
          </cell>
          <cell r="Q602">
            <v>1591</v>
          </cell>
        </row>
        <row r="603">
          <cell r="A603">
            <v>1206856</v>
          </cell>
          <cell r="B603">
            <v>43896.689583333333</v>
          </cell>
          <cell r="C603" t="str">
            <v>LF6</v>
          </cell>
          <cell r="D603" t="str">
            <v>Grados al C</v>
          </cell>
          <cell r="E603" t="str">
            <v>24"R</v>
          </cell>
          <cell r="F603">
            <v>55733</v>
          </cell>
          <cell r="G603">
            <v>1</v>
          </cell>
          <cell r="H603">
            <v>1681</v>
          </cell>
          <cell r="I603">
            <v>59</v>
          </cell>
          <cell r="J603">
            <v>27</v>
          </cell>
          <cell r="K603">
            <v>32</v>
          </cell>
          <cell r="L603">
            <v>5</v>
          </cell>
          <cell r="M603">
            <v>22</v>
          </cell>
          <cell r="N603">
            <v>0.62</v>
          </cell>
          <cell r="O603">
            <v>2.35</v>
          </cell>
          <cell r="P603">
            <v>6.09</v>
          </cell>
          <cell r="Q603">
            <v>1579</v>
          </cell>
        </row>
        <row r="604">
          <cell r="A604">
            <v>1206857</v>
          </cell>
          <cell r="B604">
            <v>43896.741666666669</v>
          </cell>
          <cell r="C604" t="str">
            <v>EN355B</v>
          </cell>
          <cell r="D604" t="str">
            <v>Grados al C</v>
          </cell>
          <cell r="E604" t="str">
            <v>20"R</v>
          </cell>
          <cell r="F604">
            <v>59306</v>
          </cell>
          <cell r="G604">
            <v>1</v>
          </cell>
          <cell r="H604">
            <v>1673</v>
          </cell>
          <cell r="I604">
            <v>44</v>
          </cell>
          <cell r="J604">
            <v>26</v>
          </cell>
          <cell r="K604">
            <v>18</v>
          </cell>
          <cell r="L604">
            <v>7</v>
          </cell>
          <cell r="M604">
            <v>19</v>
          </cell>
          <cell r="N604">
            <v>0.64</v>
          </cell>
          <cell r="O604">
            <v>2.4</v>
          </cell>
          <cell r="P604">
            <v>2.48</v>
          </cell>
          <cell r="Q604">
            <v>1595</v>
          </cell>
        </row>
        <row r="605">
          <cell r="A605">
            <v>1206858</v>
          </cell>
          <cell r="B605">
            <v>43898.915277777778</v>
          </cell>
          <cell r="C605">
            <v>1045</v>
          </cell>
          <cell r="D605" t="str">
            <v>Grados al C</v>
          </cell>
          <cell r="E605" t="str">
            <v>20"R</v>
          </cell>
          <cell r="F605">
            <v>56795</v>
          </cell>
          <cell r="G605">
            <v>2</v>
          </cell>
          <cell r="H605">
            <v>1575</v>
          </cell>
          <cell r="I605">
            <v>76</v>
          </cell>
          <cell r="J605">
            <v>80</v>
          </cell>
          <cell r="K605">
            <v>-4</v>
          </cell>
          <cell r="L605">
            <v>42</v>
          </cell>
          <cell r="M605">
            <v>38</v>
          </cell>
          <cell r="N605">
            <v>0.64</v>
          </cell>
          <cell r="O605">
            <v>0</v>
          </cell>
          <cell r="P605">
            <v>0</v>
          </cell>
          <cell r="Q605">
            <v>1575</v>
          </cell>
        </row>
        <row r="606">
          <cell r="A606">
            <v>1206859</v>
          </cell>
          <cell r="B606">
            <v>43898.980555555558</v>
          </cell>
          <cell r="C606" t="str">
            <v>EN355B</v>
          </cell>
          <cell r="D606" t="str">
            <v>Grados al C</v>
          </cell>
          <cell r="E606" t="str">
            <v>20"R</v>
          </cell>
          <cell r="F606">
            <v>58362.01</v>
          </cell>
          <cell r="G606">
            <v>1</v>
          </cell>
          <cell r="H606">
            <v>1661</v>
          </cell>
          <cell r="I606">
            <v>57</v>
          </cell>
          <cell r="J606">
            <v>22</v>
          </cell>
          <cell r="K606">
            <v>35</v>
          </cell>
          <cell r="L606">
            <v>7</v>
          </cell>
          <cell r="M606">
            <v>15</v>
          </cell>
          <cell r="N606">
            <v>0.93</v>
          </cell>
          <cell r="O606">
            <v>10.52</v>
          </cell>
          <cell r="P606">
            <v>2.21</v>
          </cell>
          <cell r="Q606">
            <v>1593</v>
          </cell>
        </row>
        <row r="607">
          <cell r="A607">
            <v>1206860</v>
          </cell>
          <cell r="B607">
            <v>43899.056250000001</v>
          </cell>
          <cell r="C607" t="str">
            <v>4330V</v>
          </cell>
          <cell r="D607" t="str">
            <v>Grados CrNiMo</v>
          </cell>
          <cell r="E607" t="str">
            <v>69"P</v>
          </cell>
          <cell r="F607">
            <v>55290</v>
          </cell>
          <cell r="G607">
            <v>1</v>
          </cell>
          <cell r="H607">
            <v>1653</v>
          </cell>
          <cell r="I607">
            <v>54</v>
          </cell>
          <cell r="J607">
            <v>24</v>
          </cell>
          <cell r="K607">
            <v>30</v>
          </cell>
          <cell r="L607">
            <v>7</v>
          </cell>
          <cell r="M607">
            <v>17</v>
          </cell>
          <cell r="N607">
            <v>0.79</v>
          </cell>
          <cell r="O607">
            <v>3.52</v>
          </cell>
          <cell r="P607">
            <v>0</v>
          </cell>
          <cell r="Q607">
            <v>1566</v>
          </cell>
        </row>
        <row r="608">
          <cell r="A608">
            <v>1206861</v>
          </cell>
          <cell r="B608">
            <v>43899.109722222223</v>
          </cell>
          <cell r="C608" t="str">
            <v>8630M4</v>
          </cell>
          <cell r="D608" t="str">
            <v>Grados CrNiMo</v>
          </cell>
          <cell r="E608" t="str">
            <v>63"P</v>
          </cell>
          <cell r="F608">
            <v>49685</v>
          </cell>
          <cell r="G608">
            <v>1</v>
          </cell>
          <cell r="H608">
            <v>1653</v>
          </cell>
          <cell r="I608">
            <v>50</v>
          </cell>
          <cell r="J608">
            <v>23</v>
          </cell>
          <cell r="K608">
            <v>27</v>
          </cell>
          <cell r="L608">
            <v>7</v>
          </cell>
          <cell r="M608">
            <v>16</v>
          </cell>
          <cell r="N608">
            <v>0.84</v>
          </cell>
          <cell r="O608">
            <v>3.99</v>
          </cell>
          <cell r="P608">
            <v>0</v>
          </cell>
          <cell r="Q608">
            <v>1577</v>
          </cell>
        </row>
        <row r="609">
          <cell r="A609">
            <v>1206862</v>
          </cell>
          <cell r="B609">
            <v>43899.1875</v>
          </cell>
          <cell r="C609" t="str">
            <v>CRMOV</v>
          </cell>
          <cell r="D609" t="str">
            <v>Grados CrMo</v>
          </cell>
          <cell r="E609" t="str">
            <v>69"P</v>
          </cell>
          <cell r="F609">
            <v>52634</v>
          </cell>
          <cell r="G609">
            <v>1</v>
          </cell>
          <cell r="H609">
            <v>1664</v>
          </cell>
          <cell r="I609">
            <v>48</v>
          </cell>
          <cell r="J609">
            <v>23</v>
          </cell>
          <cell r="K609">
            <v>25</v>
          </cell>
          <cell r="L609">
            <v>7</v>
          </cell>
          <cell r="M609">
            <v>16</v>
          </cell>
          <cell r="N609">
            <v>0.76</v>
          </cell>
          <cell r="O609">
            <v>3.82</v>
          </cell>
          <cell r="P609">
            <v>0</v>
          </cell>
          <cell r="Q609">
            <v>1586</v>
          </cell>
        </row>
        <row r="610">
          <cell r="A610">
            <v>1206863</v>
          </cell>
          <cell r="B610">
            <v>43899.243750000001</v>
          </cell>
          <cell r="C610" t="str">
            <v>4130 FM</v>
          </cell>
          <cell r="D610" t="str">
            <v>Grados CrMo</v>
          </cell>
          <cell r="E610" t="str">
            <v>49"Q</v>
          </cell>
          <cell r="F610">
            <v>59083</v>
          </cell>
          <cell r="G610">
            <v>1</v>
          </cell>
          <cell r="H610">
            <v>1655</v>
          </cell>
          <cell r="I610">
            <v>51</v>
          </cell>
          <cell r="J610">
            <v>23</v>
          </cell>
          <cell r="K610">
            <v>28</v>
          </cell>
          <cell r="L610">
            <v>7</v>
          </cell>
          <cell r="M610">
            <v>16</v>
          </cell>
          <cell r="N610">
            <v>0.67</v>
          </cell>
          <cell r="O610">
            <v>3.29</v>
          </cell>
          <cell r="P610">
            <v>0</v>
          </cell>
          <cell r="Q610">
            <v>1585</v>
          </cell>
        </row>
        <row r="611">
          <cell r="A611">
            <v>1206864</v>
          </cell>
          <cell r="B611">
            <v>43899.305555555555</v>
          </cell>
          <cell r="C611" t="str">
            <v>4130 FM</v>
          </cell>
          <cell r="D611" t="str">
            <v>Grados CrMo</v>
          </cell>
          <cell r="E611" t="str">
            <v>49"Q</v>
          </cell>
          <cell r="F611">
            <v>58858.99</v>
          </cell>
          <cell r="G611">
            <v>1</v>
          </cell>
          <cell r="H611">
            <v>1664</v>
          </cell>
          <cell r="I611">
            <v>60</v>
          </cell>
          <cell r="J611">
            <v>26</v>
          </cell>
          <cell r="K611">
            <v>34</v>
          </cell>
          <cell r="L611">
            <v>8</v>
          </cell>
          <cell r="M611">
            <v>18</v>
          </cell>
          <cell r="N611">
            <v>0.8</v>
          </cell>
          <cell r="O611">
            <v>3.96</v>
          </cell>
          <cell r="P611">
            <v>0</v>
          </cell>
          <cell r="Q611">
            <v>1570</v>
          </cell>
        </row>
        <row r="612">
          <cell r="A612">
            <v>1206865</v>
          </cell>
          <cell r="B612">
            <v>43899.371527777781</v>
          </cell>
          <cell r="C612" t="str">
            <v>F22MF</v>
          </cell>
          <cell r="D612" t="str">
            <v>Grados CrMo</v>
          </cell>
          <cell r="E612" t="str">
            <v>49"Q</v>
          </cell>
          <cell r="F612">
            <v>57865</v>
          </cell>
          <cell r="G612">
            <v>1</v>
          </cell>
          <cell r="H612">
            <v>1671</v>
          </cell>
          <cell r="I612">
            <v>54</v>
          </cell>
          <cell r="J612">
            <v>27</v>
          </cell>
          <cell r="K612">
            <v>27</v>
          </cell>
          <cell r="L612">
            <v>7</v>
          </cell>
          <cell r="M612">
            <v>20</v>
          </cell>
          <cell r="N612">
            <v>0.54</v>
          </cell>
          <cell r="O612">
            <v>3.73</v>
          </cell>
          <cell r="P612">
            <v>0</v>
          </cell>
          <cell r="Q612">
            <v>1582</v>
          </cell>
        </row>
        <row r="613">
          <cell r="A613">
            <v>1206866</v>
          </cell>
          <cell r="B613">
            <v>43899.426388888889</v>
          </cell>
          <cell r="C613" t="str">
            <v>8630M4</v>
          </cell>
          <cell r="D613" t="str">
            <v>Grados CrNiMo</v>
          </cell>
          <cell r="E613" t="str">
            <v>13"R</v>
          </cell>
          <cell r="F613">
            <v>55460</v>
          </cell>
          <cell r="G613">
            <v>1</v>
          </cell>
          <cell r="H613">
            <v>1679</v>
          </cell>
          <cell r="I613">
            <v>56</v>
          </cell>
          <cell r="J613">
            <v>27</v>
          </cell>
          <cell r="K613">
            <v>29</v>
          </cell>
          <cell r="L613">
            <v>8</v>
          </cell>
          <cell r="M613">
            <v>19</v>
          </cell>
          <cell r="N613">
            <v>0.66</v>
          </cell>
          <cell r="O613">
            <v>5.56</v>
          </cell>
          <cell r="P613">
            <v>0</v>
          </cell>
          <cell r="Q613">
            <v>1583</v>
          </cell>
        </row>
        <row r="614">
          <cell r="A614">
            <v>1206867</v>
          </cell>
          <cell r="B614">
            <v>43899.506249999999</v>
          </cell>
          <cell r="C614" t="str">
            <v>4145 FM</v>
          </cell>
          <cell r="D614" t="str">
            <v>Grados CrMo</v>
          </cell>
          <cell r="E614" t="str">
            <v>31"R</v>
          </cell>
          <cell r="F614">
            <v>49088</v>
          </cell>
          <cell r="G614">
            <v>1</v>
          </cell>
          <cell r="H614">
            <v>1660</v>
          </cell>
          <cell r="I614">
            <v>70</v>
          </cell>
          <cell r="J614">
            <v>31</v>
          </cell>
          <cell r="K614">
            <v>39</v>
          </cell>
          <cell r="L614">
            <v>7</v>
          </cell>
          <cell r="M614">
            <v>24</v>
          </cell>
          <cell r="N614">
            <v>0.54</v>
          </cell>
          <cell r="O614">
            <v>6.18</v>
          </cell>
          <cell r="P614">
            <v>0</v>
          </cell>
          <cell r="Q614">
            <v>1555</v>
          </cell>
        </row>
        <row r="615">
          <cell r="A615">
            <v>1206868</v>
          </cell>
          <cell r="B615">
            <v>43899.57708333333</v>
          </cell>
          <cell r="C615" t="str">
            <v>42CRMO4 LIEBHERR</v>
          </cell>
          <cell r="D615" t="str">
            <v>Grados CrMo</v>
          </cell>
          <cell r="E615" t="str">
            <v>20"R</v>
          </cell>
          <cell r="F615">
            <v>58238</v>
          </cell>
          <cell r="G615">
            <v>1</v>
          </cell>
          <cell r="H615">
            <v>1664</v>
          </cell>
          <cell r="I615">
            <v>59</v>
          </cell>
          <cell r="J615">
            <v>31</v>
          </cell>
          <cell r="K615">
            <v>28</v>
          </cell>
          <cell r="L615">
            <v>8</v>
          </cell>
          <cell r="M615">
            <v>23</v>
          </cell>
          <cell r="N615">
            <v>0.59</v>
          </cell>
          <cell r="O615">
            <v>4.83</v>
          </cell>
          <cell r="P615">
            <v>0</v>
          </cell>
          <cell r="Q615">
            <v>1575</v>
          </cell>
        </row>
        <row r="616">
          <cell r="A616">
            <v>1206869</v>
          </cell>
          <cell r="B616">
            <v>43899.647916666669</v>
          </cell>
          <cell r="C616" t="str">
            <v>42CRMO4 LIEBHERR</v>
          </cell>
          <cell r="D616" t="str">
            <v>Grados CrMo</v>
          </cell>
          <cell r="E616" t="str">
            <v>16"R</v>
          </cell>
          <cell r="F616">
            <v>54438</v>
          </cell>
          <cell r="G616">
            <v>1</v>
          </cell>
          <cell r="H616">
            <v>1679</v>
          </cell>
          <cell r="I616">
            <v>62</v>
          </cell>
          <cell r="J616">
            <v>27</v>
          </cell>
          <cell r="K616">
            <v>35</v>
          </cell>
          <cell r="L616">
            <v>7</v>
          </cell>
          <cell r="M616">
            <v>20</v>
          </cell>
          <cell r="N616">
            <v>0.67</v>
          </cell>
          <cell r="O616">
            <v>6.96</v>
          </cell>
          <cell r="P616">
            <v>0</v>
          </cell>
          <cell r="Q616">
            <v>1583</v>
          </cell>
        </row>
        <row r="617">
          <cell r="A617">
            <v>1206870</v>
          </cell>
          <cell r="B617">
            <v>43899.702777777777</v>
          </cell>
          <cell r="C617" t="str">
            <v>4130 FM</v>
          </cell>
          <cell r="D617" t="str">
            <v>Grados CrMo</v>
          </cell>
          <cell r="E617" t="str">
            <v>31"R</v>
          </cell>
          <cell r="F617">
            <v>49269</v>
          </cell>
          <cell r="G617">
            <v>1</v>
          </cell>
          <cell r="H617">
            <v>1670</v>
          </cell>
          <cell r="I617">
            <v>53</v>
          </cell>
          <cell r="J617">
            <v>30</v>
          </cell>
          <cell r="K617">
            <v>23</v>
          </cell>
          <cell r="L617">
            <v>7</v>
          </cell>
          <cell r="M617">
            <v>23</v>
          </cell>
          <cell r="N617">
            <v>0.53</v>
          </cell>
          <cell r="O617">
            <v>5</v>
          </cell>
          <cell r="P617">
            <v>0</v>
          </cell>
          <cell r="Q617">
            <v>1564</v>
          </cell>
        </row>
        <row r="618">
          <cell r="A618">
            <v>1206871</v>
          </cell>
          <cell r="B618">
            <v>43899.761111111111</v>
          </cell>
          <cell r="C618" t="str">
            <v>4330V</v>
          </cell>
          <cell r="D618" t="str">
            <v>Grados CrNiMo</v>
          </cell>
          <cell r="E618" t="str">
            <v>31"R</v>
          </cell>
          <cell r="F618">
            <v>48922</v>
          </cell>
          <cell r="G618">
            <v>1</v>
          </cell>
          <cell r="H618">
            <v>1649</v>
          </cell>
          <cell r="I618">
            <v>49</v>
          </cell>
          <cell r="J618">
            <v>26</v>
          </cell>
          <cell r="K618">
            <v>23</v>
          </cell>
          <cell r="L618">
            <v>8</v>
          </cell>
          <cell r="M618">
            <v>18</v>
          </cell>
          <cell r="N618">
            <v>0.52</v>
          </cell>
          <cell r="O618">
            <v>4.1399999999999997</v>
          </cell>
          <cell r="P618">
            <v>0</v>
          </cell>
          <cell r="Q618">
            <v>1576</v>
          </cell>
        </row>
        <row r="619">
          <cell r="A619">
            <v>1206872</v>
          </cell>
          <cell r="B619">
            <v>43899.987500000003</v>
          </cell>
          <cell r="C619" t="str">
            <v>4340 SQA</v>
          </cell>
          <cell r="D619" t="str">
            <v>Grados CrNiMo</v>
          </cell>
          <cell r="E619" t="str">
            <v>49"Q</v>
          </cell>
          <cell r="F619">
            <v>58263</v>
          </cell>
          <cell r="G619">
            <v>1</v>
          </cell>
          <cell r="H619">
            <v>1652</v>
          </cell>
          <cell r="I619">
            <v>48</v>
          </cell>
          <cell r="J619">
            <v>26</v>
          </cell>
          <cell r="K619">
            <v>22</v>
          </cell>
          <cell r="L619">
            <v>8</v>
          </cell>
          <cell r="M619">
            <v>18</v>
          </cell>
          <cell r="N619">
            <v>0.55000000000000004</v>
          </cell>
          <cell r="O619">
            <v>3.92</v>
          </cell>
          <cell r="P619">
            <v>0</v>
          </cell>
          <cell r="Q619">
            <v>1572</v>
          </cell>
        </row>
        <row r="620">
          <cell r="A620">
            <v>1206873</v>
          </cell>
          <cell r="B620">
            <v>43900.082638888889</v>
          </cell>
          <cell r="C620" t="str">
            <v>A514Q NUCOR</v>
          </cell>
          <cell r="D620" t="str">
            <v>Grados CrNiMo</v>
          </cell>
          <cell r="E620" t="str">
            <v>28"N</v>
          </cell>
          <cell r="F620">
            <v>52156</v>
          </cell>
          <cell r="G620">
            <v>1</v>
          </cell>
          <cell r="H620">
            <v>1669</v>
          </cell>
          <cell r="I620">
            <v>58</v>
          </cell>
          <cell r="J620">
            <v>26</v>
          </cell>
          <cell r="K620">
            <v>32</v>
          </cell>
          <cell r="L620">
            <v>8</v>
          </cell>
          <cell r="M620">
            <v>18</v>
          </cell>
          <cell r="N620">
            <v>0.49</v>
          </cell>
          <cell r="O620">
            <v>2.59</v>
          </cell>
          <cell r="P620">
            <v>0</v>
          </cell>
          <cell r="Q620">
            <v>1580</v>
          </cell>
        </row>
        <row r="621">
          <cell r="A621">
            <v>1206874</v>
          </cell>
          <cell r="B621">
            <v>43900.147916666669</v>
          </cell>
          <cell r="C621" t="str">
            <v>4130 FM</v>
          </cell>
          <cell r="D621" t="str">
            <v>Grados CrMo</v>
          </cell>
          <cell r="E621" t="str">
            <v>49"Q</v>
          </cell>
          <cell r="F621">
            <v>58091</v>
          </cell>
          <cell r="G621">
            <v>1</v>
          </cell>
          <cell r="H621">
            <v>1648</v>
          </cell>
          <cell r="I621">
            <v>50</v>
          </cell>
          <cell r="J621">
            <v>22</v>
          </cell>
          <cell r="K621">
            <v>28</v>
          </cell>
          <cell r="L621">
            <v>7</v>
          </cell>
          <cell r="M621">
            <v>15</v>
          </cell>
          <cell r="N621">
            <v>0.56999999999999995</v>
          </cell>
          <cell r="O621">
            <v>3.04</v>
          </cell>
          <cell r="P621">
            <v>0</v>
          </cell>
          <cell r="Q621">
            <v>1567</v>
          </cell>
        </row>
        <row r="622">
          <cell r="A622">
            <v>1206875</v>
          </cell>
          <cell r="B622">
            <v>43900.213888888888</v>
          </cell>
          <cell r="C622" t="str">
            <v>410S</v>
          </cell>
          <cell r="D622" t="str">
            <v>Martensíticos</v>
          </cell>
          <cell r="E622" t="str">
            <v>20"R</v>
          </cell>
          <cell r="F622">
            <v>57359</v>
          </cell>
          <cell r="G622">
            <v>3</v>
          </cell>
          <cell r="H622">
            <v>1688</v>
          </cell>
          <cell r="I622">
            <v>280</v>
          </cell>
          <cell r="J622">
            <v>136</v>
          </cell>
          <cell r="K622">
            <v>144</v>
          </cell>
          <cell r="L622">
            <v>108</v>
          </cell>
          <cell r="M622">
            <v>28</v>
          </cell>
          <cell r="N622">
            <v>0.56999999999999995</v>
          </cell>
          <cell r="O622">
            <v>22.57</v>
          </cell>
          <cell r="P622">
            <v>0.12</v>
          </cell>
          <cell r="Q622">
            <v>1576</v>
          </cell>
        </row>
        <row r="623">
          <cell r="A623">
            <v>1206876</v>
          </cell>
          <cell r="B623">
            <v>43900.325694444444</v>
          </cell>
          <cell r="C623" t="str">
            <v>410S FM</v>
          </cell>
          <cell r="D623" t="str">
            <v>Martensíticos</v>
          </cell>
          <cell r="E623" t="str">
            <v>24"Q</v>
          </cell>
          <cell r="F623">
            <v>59328.99</v>
          </cell>
          <cell r="G623">
            <v>1</v>
          </cell>
          <cell r="H623">
            <v>1654</v>
          </cell>
          <cell r="I623">
            <v>163</v>
          </cell>
          <cell r="J623">
            <v>72</v>
          </cell>
          <cell r="K623">
            <v>91</v>
          </cell>
          <cell r="L623">
            <v>56</v>
          </cell>
          <cell r="M623">
            <v>16</v>
          </cell>
          <cell r="N623">
            <v>0.56000000000000005</v>
          </cell>
          <cell r="O623">
            <v>8.5399999999999991</v>
          </cell>
          <cell r="P623">
            <v>51.85</v>
          </cell>
          <cell r="Q623">
            <v>1559</v>
          </cell>
        </row>
        <row r="624">
          <cell r="A624">
            <v>1206877</v>
          </cell>
          <cell r="B624">
            <v>43900.602777777778</v>
          </cell>
          <cell r="C624" t="str">
            <v>H13 FM</v>
          </cell>
          <cell r="D624" t="str">
            <v>Tool Steels</v>
          </cell>
          <cell r="E624" t="str">
            <v>49"Q</v>
          </cell>
          <cell r="F624">
            <v>66564</v>
          </cell>
          <cell r="G624">
            <v>1</v>
          </cell>
          <cell r="H624">
            <v>1638</v>
          </cell>
          <cell r="I624">
            <v>92</v>
          </cell>
          <cell r="J624">
            <v>44</v>
          </cell>
          <cell r="K624">
            <v>48</v>
          </cell>
          <cell r="L624">
            <v>10</v>
          </cell>
          <cell r="M624">
            <v>34</v>
          </cell>
          <cell r="N624">
            <v>0.49</v>
          </cell>
          <cell r="O624">
            <v>5.8</v>
          </cell>
          <cell r="P624">
            <v>0</v>
          </cell>
          <cell r="Q624">
            <v>1540</v>
          </cell>
        </row>
        <row r="625">
          <cell r="A625">
            <v>1206878</v>
          </cell>
          <cell r="B625">
            <v>43900.743055555555</v>
          </cell>
          <cell r="C625" t="str">
            <v>17-4 PH</v>
          </cell>
          <cell r="D625" t="str">
            <v>Duplex Stainless Steels</v>
          </cell>
          <cell r="E625" t="str">
            <v>69"P</v>
          </cell>
          <cell r="F625">
            <v>57643</v>
          </cell>
          <cell r="G625">
            <v>1</v>
          </cell>
          <cell r="H625">
            <v>1666</v>
          </cell>
          <cell r="I625">
            <v>155</v>
          </cell>
          <cell r="J625">
            <v>74</v>
          </cell>
          <cell r="K625">
            <v>81</v>
          </cell>
          <cell r="L625">
            <v>59</v>
          </cell>
          <cell r="M625">
            <v>15</v>
          </cell>
          <cell r="N625">
            <v>0.79</v>
          </cell>
          <cell r="O625">
            <v>9.66</v>
          </cell>
          <cell r="P625">
            <v>5.37</v>
          </cell>
          <cell r="Q625">
            <v>1560</v>
          </cell>
        </row>
        <row r="626">
          <cell r="A626">
            <v>1206879</v>
          </cell>
          <cell r="B626">
            <v>43900.861805555556</v>
          </cell>
          <cell r="C626" t="str">
            <v>304L</v>
          </cell>
          <cell r="D626" t="str">
            <v>Austeníticos</v>
          </cell>
          <cell r="E626" t="str">
            <v>24"Q</v>
          </cell>
          <cell r="F626">
            <v>59282</v>
          </cell>
          <cell r="G626">
            <v>1</v>
          </cell>
          <cell r="H626">
            <v>1636</v>
          </cell>
          <cell r="I626">
            <v>207</v>
          </cell>
          <cell r="J626">
            <v>114</v>
          </cell>
          <cell r="K626">
            <v>93</v>
          </cell>
          <cell r="L626">
            <v>83</v>
          </cell>
          <cell r="M626">
            <v>31</v>
          </cell>
          <cell r="N626">
            <v>0.46</v>
          </cell>
          <cell r="O626">
            <v>7.7</v>
          </cell>
          <cell r="P626">
            <v>1.23</v>
          </cell>
          <cell r="Q626">
            <v>1527</v>
          </cell>
        </row>
        <row r="627">
          <cell r="A627">
            <v>1206880</v>
          </cell>
          <cell r="B627">
            <v>43901.010416666664</v>
          </cell>
          <cell r="C627">
            <v>310</v>
          </cell>
          <cell r="D627" t="str">
            <v>Austeníticos</v>
          </cell>
          <cell r="E627" t="str">
            <v>49"Q</v>
          </cell>
          <cell r="F627">
            <v>55445</v>
          </cell>
          <cell r="G627">
            <v>1</v>
          </cell>
          <cell r="H627">
            <v>1636</v>
          </cell>
          <cell r="I627">
            <v>219</v>
          </cell>
          <cell r="J627">
            <v>130</v>
          </cell>
          <cell r="K627">
            <v>89</v>
          </cell>
          <cell r="L627">
            <v>74</v>
          </cell>
          <cell r="M627">
            <v>56</v>
          </cell>
          <cell r="N627">
            <v>0.5</v>
          </cell>
          <cell r="O627">
            <v>15.17</v>
          </cell>
          <cell r="P627">
            <v>2.44</v>
          </cell>
          <cell r="Q627">
            <v>1490</v>
          </cell>
        </row>
        <row r="628">
          <cell r="A628">
            <v>1206881</v>
          </cell>
          <cell r="B628">
            <v>43901.146527777775</v>
          </cell>
          <cell r="C628">
            <v>4340</v>
          </cell>
          <cell r="D628" t="str">
            <v>Grados CrNiMo</v>
          </cell>
          <cell r="E628" t="str">
            <v>69"P</v>
          </cell>
          <cell r="F628">
            <v>55682.01</v>
          </cell>
          <cell r="G628">
            <v>1</v>
          </cell>
          <cell r="H628">
            <v>1667</v>
          </cell>
          <cell r="I628">
            <v>75</v>
          </cell>
          <cell r="J628">
            <v>28</v>
          </cell>
          <cell r="K628">
            <v>47</v>
          </cell>
          <cell r="L628">
            <v>5</v>
          </cell>
          <cell r="M628">
            <v>23</v>
          </cell>
          <cell r="N628">
            <v>0.63</v>
          </cell>
          <cell r="O628">
            <v>15.17</v>
          </cell>
          <cell r="P628">
            <v>0</v>
          </cell>
          <cell r="Q628">
            <v>1573</v>
          </cell>
        </row>
        <row r="629">
          <cell r="A629">
            <v>1206882</v>
          </cell>
          <cell r="B629">
            <v>43901.273611111108</v>
          </cell>
          <cell r="C629">
            <v>4340</v>
          </cell>
          <cell r="D629" t="str">
            <v>Grados CrNiMo</v>
          </cell>
          <cell r="E629" t="str">
            <v>24"R</v>
          </cell>
          <cell r="F629">
            <v>56145</v>
          </cell>
          <cell r="G629">
            <v>1</v>
          </cell>
          <cell r="H629">
            <v>1645</v>
          </cell>
          <cell r="I629">
            <v>56</v>
          </cell>
          <cell r="J629">
            <v>27</v>
          </cell>
          <cell r="K629">
            <v>29</v>
          </cell>
          <cell r="L629">
            <v>7</v>
          </cell>
          <cell r="M629">
            <v>20</v>
          </cell>
          <cell r="N629">
            <v>0.57999999999999996</v>
          </cell>
          <cell r="O629">
            <v>4.7</v>
          </cell>
          <cell r="P629">
            <v>0</v>
          </cell>
          <cell r="Q629">
            <v>1565</v>
          </cell>
        </row>
        <row r="630">
          <cell r="A630">
            <v>1206883</v>
          </cell>
          <cell r="B630">
            <v>43901.385416666664</v>
          </cell>
          <cell r="C630" t="str">
            <v>F22 GALPERTI</v>
          </cell>
          <cell r="D630" t="str">
            <v>Grados CrMo</v>
          </cell>
          <cell r="E630" t="str">
            <v>24"Q</v>
          </cell>
          <cell r="F630">
            <v>51066</v>
          </cell>
          <cell r="G630">
            <v>1</v>
          </cell>
          <cell r="H630">
            <v>1667</v>
          </cell>
          <cell r="I630">
            <v>45</v>
          </cell>
          <cell r="J630">
            <v>23</v>
          </cell>
          <cell r="K630">
            <v>22</v>
          </cell>
          <cell r="L630">
            <v>6</v>
          </cell>
          <cell r="M630">
            <v>17</v>
          </cell>
          <cell r="N630">
            <v>0.87</v>
          </cell>
          <cell r="O630">
            <v>2.72</v>
          </cell>
          <cell r="P630">
            <v>0</v>
          </cell>
          <cell r="Q630">
            <v>1578</v>
          </cell>
        </row>
        <row r="631">
          <cell r="A631">
            <v>1206884</v>
          </cell>
          <cell r="B631">
            <v>43901.45</v>
          </cell>
          <cell r="C631">
            <v>4340</v>
          </cell>
          <cell r="D631" t="str">
            <v>Grados CrNiMo</v>
          </cell>
          <cell r="E631" t="str">
            <v>20"R</v>
          </cell>
          <cell r="F631">
            <v>57554</v>
          </cell>
          <cell r="G631">
            <v>1</v>
          </cell>
          <cell r="H631">
            <v>1653</v>
          </cell>
          <cell r="I631">
            <v>52</v>
          </cell>
          <cell r="J631">
            <v>25</v>
          </cell>
          <cell r="K631">
            <v>27</v>
          </cell>
          <cell r="L631">
            <v>7</v>
          </cell>
          <cell r="M631">
            <v>18</v>
          </cell>
          <cell r="N631">
            <v>0.56000000000000005</v>
          </cell>
          <cell r="O631">
            <v>4.4400000000000004</v>
          </cell>
          <cell r="P631">
            <v>0</v>
          </cell>
          <cell r="Q631">
            <v>1573</v>
          </cell>
        </row>
        <row r="632">
          <cell r="A632">
            <v>1206885</v>
          </cell>
          <cell r="B632">
            <v>43901.56527777778</v>
          </cell>
          <cell r="C632">
            <v>4130</v>
          </cell>
          <cell r="D632" t="str">
            <v>Grados CrMo</v>
          </cell>
          <cell r="E632" t="str">
            <v>52"P</v>
          </cell>
          <cell r="F632">
            <v>53622.01</v>
          </cell>
          <cell r="G632">
            <v>1</v>
          </cell>
          <cell r="H632">
            <v>1662</v>
          </cell>
          <cell r="I632">
            <v>52</v>
          </cell>
          <cell r="J632">
            <v>25</v>
          </cell>
          <cell r="K632">
            <v>27</v>
          </cell>
          <cell r="L632">
            <v>6</v>
          </cell>
          <cell r="M632">
            <v>19</v>
          </cell>
          <cell r="N632">
            <v>0.53</v>
          </cell>
          <cell r="O632">
            <v>4.6100000000000003</v>
          </cell>
          <cell r="P632">
            <v>0</v>
          </cell>
          <cell r="Q632">
            <v>1586</v>
          </cell>
        </row>
        <row r="633">
          <cell r="A633">
            <v>1206886</v>
          </cell>
          <cell r="B633">
            <v>43901.617361111108</v>
          </cell>
          <cell r="C633" t="str">
            <v>A105</v>
          </cell>
          <cell r="D633" t="str">
            <v>Grados al C</v>
          </cell>
          <cell r="E633" t="str">
            <v>49"Q</v>
          </cell>
          <cell r="F633">
            <v>59257.01</v>
          </cell>
          <cell r="G633">
            <v>1</v>
          </cell>
          <cell r="H633">
            <v>1669</v>
          </cell>
          <cell r="I633">
            <v>44</v>
          </cell>
          <cell r="J633">
            <v>24</v>
          </cell>
          <cell r="K633">
            <v>20</v>
          </cell>
          <cell r="L633">
            <v>7</v>
          </cell>
          <cell r="M633">
            <v>17</v>
          </cell>
          <cell r="N633">
            <v>0.54</v>
          </cell>
          <cell r="O633">
            <v>2.19</v>
          </cell>
          <cell r="P633">
            <v>1.64</v>
          </cell>
          <cell r="Q633">
            <v>1588</v>
          </cell>
        </row>
        <row r="634">
          <cell r="A634">
            <v>1206887</v>
          </cell>
          <cell r="B634">
            <v>43901.680555555555</v>
          </cell>
          <cell r="C634" t="str">
            <v>LF2H</v>
          </cell>
          <cell r="D634" t="str">
            <v>Grados CrNiMo</v>
          </cell>
          <cell r="E634" t="str">
            <v>20"R</v>
          </cell>
          <cell r="F634">
            <v>58905</v>
          </cell>
          <cell r="G634">
            <v>2</v>
          </cell>
          <cell r="H634">
            <v>1672</v>
          </cell>
          <cell r="I634">
            <v>120</v>
          </cell>
          <cell r="J634">
            <v>46</v>
          </cell>
          <cell r="K634">
            <v>74</v>
          </cell>
          <cell r="L634">
            <v>11</v>
          </cell>
          <cell r="M634">
            <v>35</v>
          </cell>
          <cell r="N634">
            <v>0.45</v>
          </cell>
          <cell r="O634">
            <v>3.26</v>
          </cell>
          <cell r="P634">
            <v>9.42</v>
          </cell>
          <cell r="Q634">
            <v>1588</v>
          </cell>
        </row>
        <row r="635">
          <cell r="A635">
            <v>1206888</v>
          </cell>
          <cell r="B635">
            <v>43901.739583333336</v>
          </cell>
          <cell r="C635" t="str">
            <v>A105/A350 LF2</v>
          </cell>
          <cell r="D635"/>
          <cell r="E635" t="str">
            <v>24"Q</v>
          </cell>
          <cell r="F635">
            <v>54122</v>
          </cell>
          <cell r="G635">
            <v>1</v>
          </cell>
          <cell r="H635">
            <v>1680</v>
          </cell>
          <cell r="I635">
            <v>45</v>
          </cell>
          <cell r="J635">
            <v>24</v>
          </cell>
          <cell r="K635">
            <v>21</v>
          </cell>
          <cell r="L635">
            <v>7</v>
          </cell>
          <cell r="M635">
            <v>17</v>
          </cell>
          <cell r="N635">
            <v>0.54</v>
          </cell>
          <cell r="O635">
            <v>4.22</v>
          </cell>
          <cell r="P635">
            <v>0</v>
          </cell>
          <cell r="Q635">
            <v>1598</v>
          </cell>
        </row>
        <row r="636">
          <cell r="A636">
            <v>1206889</v>
          </cell>
          <cell r="B636">
            <v>43901.994444444441</v>
          </cell>
          <cell r="C636" t="str">
            <v>A105</v>
          </cell>
          <cell r="D636" t="str">
            <v>Grados al C</v>
          </cell>
          <cell r="E636" t="str">
            <v>13"R</v>
          </cell>
          <cell r="F636">
            <v>49910</v>
          </cell>
          <cell r="G636">
            <v>2</v>
          </cell>
          <cell r="H636">
            <v>1674</v>
          </cell>
          <cell r="I636">
            <v>121</v>
          </cell>
          <cell r="J636">
            <v>42</v>
          </cell>
          <cell r="K636">
            <v>79</v>
          </cell>
          <cell r="L636">
            <v>12</v>
          </cell>
          <cell r="M636">
            <v>30</v>
          </cell>
          <cell r="N636">
            <v>0.43</v>
          </cell>
          <cell r="O636">
            <v>9.1300000000000008</v>
          </cell>
          <cell r="P636">
            <v>0</v>
          </cell>
          <cell r="Q636">
            <v>1605</v>
          </cell>
        </row>
        <row r="637">
          <cell r="A637">
            <v>1206890</v>
          </cell>
          <cell r="B637">
            <v>43902.05</v>
          </cell>
          <cell r="C637">
            <v>1080</v>
          </cell>
          <cell r="D637" t="str">
            <v>Grados al C</v>
          </cell>
          <cell r="E637" t="str">
            <v>39"R</v>
          </cell>
          <cell r="F637">
            <v>52168.99</v>
          </cell>
          <cell r="G637">
            <v>1</v>
          </cell>
          <cell r="H637">
            <v>1628</v>
          </cell>
          <cell r="I637">
            <v>59</v>
          </cell>
          <cell r="J637">
            <v>24</v>
          </cell>
          <cell r="K637">
            <v>35</v>
          </cell>
          <cell r="L637">
            <v>7</v>
          </cell>
          <cell r="M637">
            <v>17</v>
          </cell>
          <cell r="N637">
            <v>0.5</v>
          </cell>
          <cell r="O637">
            <v>4.45</v>
          </cell>
          <cell r="P637">
            <v>0</v>
          </cell>
          <cell r="Q637">
            <v>1538</v>
          </cell>
        </row>
        <row r="638">
          <cell r="A638">
            <v>1206891</v>
          </cell>
          <cell r="B638">
            <v>43902.147916666669</v>
          </cell>
          <cell r="C638" t="str">
            <v>A51670 NUCOR</v>
          </cell>
          <cell r="D638" t="str">
            <v>Grados al C</v>
          </cell>
          <cell r="E638" t="str">
            <v>28"N</v>
          </cell>
          <cell r="F638">
            <v>56461</v>
          </cell>
          <cell r="G638">
            <v>1</v>
          </cell>
          <cell r="H638">
            <v>1666</v>
          </cell>
          <cell r="I638">
            <v>51</v>
          </cell>
          <cell r="J638">
            <v>21</v>
          </cell>
          <cell r="K638">
            <v>30</v>
          </cell>
          <cell r="L638">
            <v>6</v>
          </cell>
          <cell r="M638">
            <v>15</v>
          </cell>
          <cell r="N638">
            <v>0.53</v>
          </cell>
          <cell r="O638">
            <v>2.52</v>
          </cell>
          <cell r="P638">
            <v>0</v>
          </cell>
          <cell r="Q638">
            <v>1591</v>
          </cell>
        </row>
        <row r="639">
          <cell r="A639">
            <v>1206892</v>
          </cell>
          <cell r="B639">
            <v>43902.234722222223</v>
          </cell>
          <cell r="C639" t="str">
            <v>F22 FM HOWCO</v>
          </cell>
          <cell r="D639" t="str">
            <v>Grados CrMo</v>
          </cell>
          <cell r="E639" t="str">
            <v>49"Q</v>
          </cell>
          <cell r="F639">
            <v>57996</v>
          </cell>
          <cell r="G639">
            <v>1</v>
          </cell>
          <cell r="H639">
            <v>1674</v>
          </cell>
          <cell r="I639">
            <v>53</v>
          </cell>
          <cell r="J639">
            <v>25</v>
          </cell>
          <cell r="K639">
            <v>28</v>
          </cell>
          <cell r="L639">
            <v>6</v>
          </cell>
          <cell r="M639">
            <v>19</v>
          </cell>
          <cell r="N639">
            <v>0.56000000000000005</v>
          </cell>
          <cell r="O639">
            <v>4</v>
          </cell>
          <cell r="P639">
            <v>0</v>
          </cell>
          <cell r="Q639">
            <v>1595</v>
          </cell>
        </row>
        <row r="640">
          <cell r="A640">
            <v>1206893</v>
          </cell>
          <cell r="B640">
            <v>43902.294444444444</v>
          </cell>
          <cell r="C640" t="str">
            <v>F22 GALPERTI</v>
          </cell>
          <cell r="D640" t="str">
            <v>Grados CrMo</v>
          </cell>
          <cell r="E640" t="str">
            <v>16"R</v>
          </cell>
          <cell r="F640">
            <v>52316</v>
          </cell>
          <cell r="G640">
            <v>1</v>
          </cell>
          <cell r="H640">
            <v>1691</v>
          </cell>
          <cell r="I640">
            <v>53</v>
          </cell>
          <cell r="J640">
            <v>26</v>
          </cell>
          <cell r="K640">
            <v>27</v>
          </cell>
          <cell r="L640">
            <v>6</v>
          </cell>
          <cell r="M640">
            <v>20</v>
          </cell>
          <cell r="N640">
            <v>0.53</v>
          </cell>
          <cell r="O640">
            <v>4.37</v>
          </cell>
          <cell r="P640">
            <v>0</v>
          </cell>
          <cell r="Q640">
            <v>1601</v>
          </cell>
        </row>
        <row r="641">
          <cell r="A641">
            <v>1206894</v>
          </cell>
          <cell r="B641">
            <v>43902.388194444444</v>
          </cell>
          <cell r="C641" t="str">
            <v>F11 GALPERTI</v>
          </cell>
          <cell r="D641" t="str">
            <v>Grados CrMo</v>
          </cell>
          <cell r="E641" t="str">
            <v>24"Q</v>
          </cell>
          <cell r="F641">
            <v>51666</v>
          </cell>
          <cell r="G641">
            <v>1</v>
          </cell>
          <cell r="H641">
            <v>1672</v>
          </cell>
          <cell r="I641">
            <v>57</v>
          </cell>
          <cell r="J641">
            <v>26</v>
          </cell>
          <cell r="K641">
            <v>31</v>
          </cell>
          <cell r="L641">
            <v>7</v>
          </cell>
          <cell r="M641">
            <v>19</v>
          </cell>
          <cell r="N641">
            <v>0.56000000000000005</v>
          </cell>
          <cell r="O641">
            <v>5.81</v>
          </cell>
          <cell r="P641">
            <v>0</v>
          </cell>
          <cell r="Q641">
            <v>1582</v>
          </cell>
        </row>
        <row r="642">
          <cell r="A642">
            <v>1206895</v>
          </cell>
          <cell r="B642">
            <v>43902.474999999999</v>
          </cell>
          <cell r="C642" t="str">
            <v>F5 GALPERTI</v>
          </cell>
          <cell r="D642" t="str">
            <v>Martensíticos</v>
          </cell>
          <cell r="E642" t="str">
            <v>24"Q</v>
          </cell>
          <cell r="F642">
            <v>53851</v>
          </cell>
          <cell r="G642">
            <v>1</v>
          </cell>
          <cell r="H642">
            <v>1665</v>
          </cell>
          <cell r="I642">
            <v>49</v>
          </cell>
          <cell r="J642">
            <v>27</v>
          </cell>
          <cell r="K642">
            <v>22</v>
          </cell>
          <cell r="L642">
            <v>7</v>
          </cell>
          <cell r="M642">
            <v>20</v>
          </cell>
          <cell r="N642">
            <v>0.59</v>
          </cell>
          <cell r="O642">
            <v>4.37</v>
          </cell>
          <cell r="P642">
            <v>0</v>
          </cell>
          <cell r="Q642">
            <v>1580</v>
          </cell>
        </row>
        <row r="643">
          <cell r="A643">
            <v>1206896</v>
          </cell>
          <cell r="B643">
            <v>43902.554166666669</v>
          </cell>
          <cell r="C643" t="str">
            <v>F5 GALPERTI</v>
          </cell>
          <cell r="D643" t="str">
            <v>Martensíticos</v>
          </cell>
          <cell r="E643" t="str">
            <v>13"R</v>
          </cell>
          <cell r="F643">
            <v>61825</v>
          </cell>
          <cell r="G643">
            <v>2</v>
          </cell>
          <cell r="H643">
            <v>0</v>
          </cell>
          <cell r="I643">
            <v>53</v>
          </cell>
          <cell r="J643">
            <v>24</v>
          </cell>
          <cell r="K643">
            <v>29</v>
          </cell>
          <cell r="L643">
            <v>6</v>
          </cell>
          <cell r="M643">
            <v>18</v>
          </cell>
          <cell r="N643">
            <v>0.64</v>
          </cell>
          <cell r="O643">
            <v>5.48</v>
          </cell>
          <cell r="P643">
            <v>0</v>
          </cell>
          <cell r="Q643">
            <v>1582</v>
          </cell>
        </row>
        <row r="644">
          <cell r="A644">
            <v>1206897</v>
          </cell>
          <cell r="B644">
            <v>43902.655555555553</v>
          </cell>
          <cell r="C644" t="str">
            <v>410S</v>
          </cell>
          <cell r="D644" t="str">
            <v>Martensíticos</v>
          </cell>
          <cell r="E644" t="str">
            <v>24"Q</v>
          </cell>
          <cell r="F644">
            <v>58859</v>
          </cell>
          <cell r="G644">
            <v>1</v>
          </cell>
          <cell r="H644">
            <v>1655</v>
          </cell>
          <cell r="I644">
            <v>137</v>
          </cell>
          <cell r="J644">
            <v>72</v>
          </cell>
          <cell r="K644">
            <v>65</v>
          </cell>
          <cell r="L644">
            <v>58</v>
          </cell>
          <cell r="M644">
            <v>14</v>
          </cell>
          <cell r="N644">
            <v>0.63</v>
          </cell>
          <cell r="O644">
            <v>16.91</v>
          </cell>
          <cell r="P644">
            <v>0</v>
          </cell>
          <cell r="Q644">
            <v>1571</v>
          </cell>
        </row>
        <row r="645">
          <cell r="A645">
            <v>1206898</v>
          </cell>
          <cell r="B645">
            <v>43902.754166666666</v>
          </cell>
          <cell r="C645" t="str">
            <v>8630M4</v>
          </cell>
          <cell r="D645" t="str">
            <v>Grados CrNiMo</v>
          </cell>
          <cell r="E645" t="str">
            <v>69"P</v>
          </cell>
          <cell r="F645">
            <v>52642</v>
          </cell>
          <cell r="G645">
            <v>2</v>
          </cell>
          <cell r="H645">
            <v>1500</v>
          </cell>
          <cell r="I645">
            <v>69</v>
          </cell>
          <cell r="J645">
            <v>29</v>
          </cell>
          <cell r="K645">
            <v>40</v>
          </cell>
          <cell r="L645">
            <v>6</v>
          </cell>
          <cell r="M645">
            <v>23</v>
          </cell>
          <cell r="N645">
            <v>0.64</v>
          </cell>
          <cell r="O645">
            <v>5.61</v>
          </cell>
          <cell r="P645">
            <v>0</v>
          </cell>
          <cell r="Q645">
            <v>1565</v>
          </cell>
        </row>
        <row r="646">
          <cell r="A646">
            <v>1206899</v>
          </cell>
          <cell r="B646">
            <v>43902.96597222222</v>
          </cell>
          <cell r="C646" t="str">
            <v>8630M4</v>
          </cell>
          <cell r="D646" t="str">
            <v>Grados CrNiMo</v>
          </cell>
          <cell r="E646" t="str">
            <v>69"P</v>
          </cell>
          <cell r="F646">
            <v>53530.01</v>
          </cell>
          <cell r="G646">
            <v>1</v>
          </cell>
          <cell r="H646">
            <v>1647</v>
          </cell>
          <cell r="I646">
            <v>56</v>
          </cell>
          <cell r="J646">
            <v>21</v>
          </cell>
          <cell r="K646">
            <v>35</v>
          </cell>
          <cell r="L646">
            <v>6</v>
          </cell>
          <cell r="M646">
            <v>15</v>
          </cell>
          <cell r="N646">
            <v>0.54</v>
          </cell>
          <cell r="O646">
            <v>4.38</v>
          </cell>
          <cell r="P646">
            <v>0</v>
          </cell>
          <cell r="Q646">
            <v>1577</v>
          </cell>
        </row>
        <row r="647">
          <cell r="A647">
            <v>1206900</v>
          </cell>
          <cell r="B647">
            <v>43903.026388888888</v>
          </cell>
          <cell r="C647" t="str">
            <v>8620H</v>
          </cell>
          <cell r="D647" t="str">
            <v>Grados CrNiMo</v>
          </cell>
          <cell r="E647" t="str">
            <v>69"P</v>
          </cell>
          <cell r="F647">
            <v>57532</v>
          </cell>
          <cell r="G647">
            <v>1</v>
          </cell>
          <cell r="H647">
            <v>1666</v>
          </cell>
          <cell r="I647">
            <v>51</v>
          </cell>
          <cell r="J647">
            <v>22</v>
          </cell>
          <cell r="K647">
            <v>29</v>
          </cell>
          <cell r="L647">
            <v>6</v>
          </cell>
          <cell r="M647">
            <v>16</v>
          </cell>
          <cell r="N647">
            <v>0.84</v>
          </cell>
          <cell r="O647">
            <v>15.48</v>
          </cell>
          <cell r="P647">
            <v>0</v>
          </cell>
          <cell r="Q647">
            <v>1591</v>
          </cell>
        </row>
        <row r="648">
          <cell r="A648">
            <v>1206901</v>
          </cell>
          <cell r="B648">
            <v>43903.151388888888</v>
          </cell>
          <cell r="C648" t="str">
            <v>4140 NUCOR</v>
          </cell>
          <cell r="D648" t="str">
            <v>Grados CrMo</v>
          </cell>
          <cell r="E648" t="str">
            <v>28"N</v>
          </cell>
          <cell r="F648">
            <v>50500</v>
          </cell>
          <cell r="G648">
            <v>1</v>
          </cell>
          <cell r="H648">
            <v>1653</v>
          </cell>
          <cell r="I648">
            <v>54</v>
          </cell>
          <cell r="J648">
            <v>26</v>
          </cell>
          <cell r="K648">
            <v>28</v>
          </cell>
          <cell r="L648">
            <v>6</v>
          </cell>
          <cell r="M648">
            <v>20</v>
          </cell>
          <cell r="N648">
            <v>0.91</v>
          </cell>
          <cell r="O648">
            <v>3.6</v>
          </cell>
          <cell r="P648">
            <v>0</v>
          </cell>
          <cell r="Q648">
            <v>1568</v>
          </cell>
        </row>
        <row r="649">
          <cell r="A649">
            <v>1206902</v>
          </cell>
          <cell r="B649">
            <v>43903.213888888888</v>
          </cell>
          <cell r="C649" t="str">
            <v>EN355B</v>
          </cell>
          <cell r="D649" t="str">
            <v>Grados al C</v>
          </cell>
          <cell r="E649" t="str">
            <v>31"R</v>
          </cell>
          <cell r="F649">
            <v>54588.99</v>
          </cell>
          <cell r="G649">
            <v>1</v>
          </cell>
          <cell r="H649">
            <v>1653</v>
          </cell>
          <cell r="I649">
            <v>45</v>
          </cell>
          <cell r="J649">
            <v>21</v>
          </cell>
          <cell r="K649">
            <v>24</v>
          </cell>
          <cell r="L649">
            <v>6</v>
          </cell>
          <cell r="M649">
            <v>15</v>
          </cell>
          <cell r="N649">
            <v>0.73</v>
          </cell>
          <cell r="O649">
            <v>4.74</v>
          </cell>
          <cell r="P649">
            <v>3.11</v>
          </cell>
          <cell r="Q649">
            <v>1585</v>
          </cell>
        </row>
        <row r="650">
          <cell r="A650">
            <v>1206903</v>
          </cell>
          <cell r="B650">
            <v>43903.288194444445</v>
          </cell>
          <cell r="C650" t="str">
            <v>A105</v>
          </cell>
          <cell r="D650" t="str">
            <v>Grados al C</v>
          </cell>
          <cell r="E650" t="str">
            <v>31"R</v>
          </cell>
          <cell r="F650">
            <v>55059</v>
          </cell>
          <cell r="G650">
            <v>1</v>
          </cell>
          <cell r="H650">
            <v>1682</v>
          </cell>
          <cell r="I650">
            <v>54</v>
          </cell>
          <cell r="J650">
            <v>26</v>
          </cell>
          <cell r="K650">
            <v>28</v>
          </cell>
          <cell r="L650">
            <v>5</v>
          </cell>
          <cell r="M650">
            <v>21</v>
          </cell>
          <cell r="N650">
            <v>0.49</v>
          </cell>
          <cell r="O650">
            <v>5.12</v>
          </cell>
          <cell r="P650">
            <v>0</v>
          </cell>
          <cell r="Q650">
            <v>1586</v>
          </cell>
        </row>
        <row r="651">
          <cell r="A651">
            <v>1206904</v>
          </cell>
          <cell r="B651">
            <v>43903.37777777778</v>
          </cell>
          <cell r="C651" t="str">
            <v>A105</v>
          </cell>
          <cell r="D651" t="str">
            <v>Grados al C</v>
          </cell>
          <cell r="E651" t="str">
            <v>49"Q</v>
          </cell>
          <cell r="F651">
            <v>59362</v>
          </cell>
          <cell r="G651">
            <v>1</v>
          </cell>
          <cell r="H651">
            <v>1672</v>
          </cell>
          <cell r="I651">
            <v>49</v>
          </cell>
          <cell r="J651">
            <v>25</v>
          </cell>
          <cell r="K651">
            <v>24</v>
          </cell>
          <cell r="L651">
            <v>6</v>
          </cell>
          <cell r="M651">
            <v>19</v>
          </cell>
          <cell r="N651">
            <v>0.57999999999999996</v>
          </cell>
          <cell r="O651">
            <v>5.26</v>
          </cell>
          <cell r="P651">
            <v>0</v>
          </cell>
          <cell r="Q651">
            <v>1591</v>
          </cell>
        </row>
        <row r="652">
          <cell r="A652">
            <v>1206905</v>
          </cell>
          <cell r="B652">
            <v>43903.436111111114</v>
          </cell>
          <cell r="C652">
            <v>1035</v>
          </cell>
          <cell r="D652" t="str">
            <v>Grados al C</v>
          </cell>
          <cell r="E652" t="str">
            <v>24"R</v>
          </cell>
          <cell r="F652">
            <v>57031.99</v>
          </cell>
          <cell r="G652">
            <v>1</v>
          </cell>
          <cell r="H652">
            <v>1660</v>
          </cell>
          <cell r="I652">
            <v>50</v>
          </cell>
          <cell r="J652">
            <v>25</v>
          </cell>
          <cell r="K652">
            <v>25</v>
          </cell>
          <cell r="L652">
            <v>6</v>
          </cell>
          <cell r="M652">
            <v>19</v>
          </cell>
          <cell r="N652">
            <v>0.49</v>
          </cell>
          <cell r="O652">
            <v>3.54</v>
          </cell>
          <cell r="P652">
            <v>0</v>
          </cell>
          <cell r="Q652">
            <v>1577</v>
          </cell>
        </row>
        <row r="653">
          <cell r="A653">
            <v>1206906</v>
          </cell>
          <cell r="B653">
            <v>43903.504166666666</v>
          </cell>
          <cell r="C653" t="str">
            <v>A105/A350 LF2</v>
          </cell>
          <cell r="D653"/>
          <cell r="E653" t="str">
            <v>24"Q</v>
          </cell>
          <cell r="F653">
            <v>53767.99</v>
          </cell>
          <cell r="G653">
            <v>1</v>
          </cell>
          <cell r="H653">
            <v>1681</v>
          </cell>
          <cell r="I653">
            <v>46</v>
          </cell>
          <cell r="J653">
            <v>30</v>
          </cell>
          <cell r="K653">
            <v>16</v>
          </cell>
          <cell r="L653">
            <v>5</v>
          </cell>
          <cell r="M653">
            <v>25</v>
          </cell>
          <cell r="N653">
            <v>0.61</v>
          </cell>
          <cell r="O653">
            <v>5.91</v>
          </cell>
          <cell r="P653">
            <v>0</v>
          </cell>
          <cell r="Q653">
            <v>1575</v>
          </cell>
        </row>
        <row r="654">
          <cell r="A654">
            <v>1206907</v>
          </cell>
          <cell r="B654">
            <v>43903.561805555553</v>
          </cell>
          <cell r="C654" t="str">
            <v>A350/LF6M TRINITY</v>
          </cell>
          <cell r="D654" t="str">
            <v>Grados al C</v>
          </cell>
          <cell r="E654" t="str">
            <v>24"R</v>
          </cell>
          <cell r="F654">
            <v>57112</v>
          </cell>
          <cell r="G654">
            <v>1</v>
          </cell>
          <cell r="H654">
            <v>1673</v>
          </cell>
          <cell r="I654">
            <v>48</v>
          </cell>
          <cell r="J654">
            <v>27</v>
          </cell>
          <cell r="K654">
            <v>21</v>
          </cell>
          <cell r="L654">
            <v>5</v>
          </cell>
          <cell r="M654">
            <v>22</v>
          </cell>
          <cell r="N654">
            <v>0.49</v>
          </cell>
          <cell r="O654">
            <v>2.91</v>
          </cell>
          <cell r="P654">
            <v>0.84</v>
          </cell>
          <cell r="Q654">
            <v>1592</v>
          </cell>
        </row>
        <row r="655">
          <cell r="A655">
            <v>1206908</v>
          </cell>
          <cell r="B655">
            <v>43903.623611111114</v>
          </cell>
          <cell r="C655" t="str">
            <v>LF6M VALMONT</v>
          </cell>
          <cell r="D655" t="str">
            <v>Grados al C</v>
          </cell>
          <cell r="E655" t="str">
            <v>24"R</v>
          </cell>
          <cell r="F655">
            <v>56688.01</v>
          </cell>
          <cell r="G655">
            <v>1</v>
          </cell>
          <cell r="H655">
            <v>1684</v>
          </cell>
          <cell r="I655">
            <v>50</v>
          </cell>
          <cell r="J655">
            <v>30</v>
          </cell>
          <cell r="K655">
            <v>20</v>
          </cell>
          <cell r="L655">
            <v>5</v>
          </cell>
          <cell r="M655">
            <v>25</v>
          </cell>
          <cell r="N655">
            <v>0.56000000000000005</v>
          </cell>
          <cell r="O655">
            <v>5.26</v>
          </cell>
          <cell r="P655">
            <v>6.96</v>
          </cell>
          <cell r="Q655">
            <v>1590</v>
          </cell>
        </row>
        <row r="656">
          <cell r="A656">
            <v>1206909</v>
          </cell>
          <cell r="B656">
            <v>43903.679166666669</v>
          </cell>
          <cell r="C656" t="str">
            <v>LF6M VALMONT</v>
          </cell>
          <cell r="D656" t="str">
            <v>Grados al C</v>
          </cell>
          <cell r="E656" t="str">
            <v>31"R</v>
          </cell>
          <cell r="F656">
            <v>54529</v>
          </cell>
          <cell r="G656">
            <v>1</v>
          </cell>
          <cell r="H656">
            <v>1674</v>
          </cell>
          <cell r="I656">
            <v>55</v>
          </cell>
          <cell r="J656">
            <v>27</v>
          </cell>
          <cell r="K656">
            <v>28</v>
          </cell>
          <cell r="L656">
            <v>7</v>
          </cell>
          <cell r="M656">
            <v>20</v>
          </cell>
          <cell r="N656">
            <v>0.47</v>
          </cell>
          <cell r="O656">
            <v>2.5099999999999998</v>
          </cell>
          <cell r="P656">
            <v>2.4700000000000002</v>
          </cell>
          <cell r="Q656">
            <v>1577</v>
          </cell>
        </row>
        <row r="657">
          <cell r="A657">
            <v>1206910</v>
          </cell>
          <cell r="B657">
            <v>43906.958333333336</v>
          </cell>
          <cell r="C657" t="str">
            <v>4340 FM</v>
          </cell>
          <cell r="D657" t="str">
            <v>Grados CrNiMo</v>
          </cell>
          <cell r="E657" t="str">
            <v>31"R</v>
          </cell>
          <cell r="F657">
            <v>48966</v>
          </cell>
          <cell r="G657">
            <v>1</v>
          </cell>
          <cell r="H657">
            <v>1699</v>
          </cell>
          <cell r="I657">
            <v>76</v>
          </cell>
          <cell r="J657">
            <v>29</v>
          </cell>
          <cell r="K657">
            <v>47</v>
          </cell>
          <cell r="L657">
            <v>8</v>
          </cell>
          <cell r="M657">
            <v>21</v>
          </cell>
          <cell r="N657">
            <v>0.93</v>
          </cell>
          <cell r="O657">
            <v>4.42</v>
          </cell>
          <cell r="P657">
            <v>0.13</v>
          </cell>
          <cell r="Q657">
            <v>1560</v>
          </cell>
        </row>
        <row r="658">
          <cell r="A658">
            <v>1206911</v>
          </cell>
          <cell r="B658">
            <v>43907.018055555556</v>
          </cell>
          <cell r="C658">
            <v>1552</v>
          </cell>
          <cell r="D658" t="str">
            <v>Grados al C</v>
          </cell>
          <cell r="E658" t="str">
            <v>16"R</v>
          </cell>
          <cell r="F658">
            <v>54892.01</v>
          </cell>
          <cell r="G658">
            <v>1</v>
          </cell>
          <cell r="H658">
            <v>1693</v>
          </cell>
          <cell r="I658">
            <v>63</v>
          </cell>
          <cell r="J658">
            <v>27</v>
          </cell>
          <cell r="K658">
            <v>36</v>
          </cell>
          <cell r="L658">
            <v>7</v>
          </cell>
          <cell r="M658">
            <v>20</v>
          </cell>
          <cell r="N658">
            <v>0.79</v>
          </cell>
          <cell r="O658">
            <v>8.27</v>
          </cell>
          <cell r="P658">
            <v>0</v>
          </cell>
          <cell r="Q658">
            <v>1582</v>
          </cell>
        </row>
        <row r="659">
          <cell r="A659">
            <v>1206912</v>
          </cell>
          <cell r="B659">
            <v>43907.078472222223</v>
          </cell>
          <cell r="C659">
            <v>4140</v>
          </cell>
          <cell r="D659"/>
          <cell r="E659" t="str">
            <v>31"R</v>
          </cell>
          <cell r="F659"/>
          <cell r="G659"/>
          <cell r="H659"/>
          <cell r="I659">
            <v>0</v>
          </cell>
          <cell r="J659"/>
          <cell r="K659"/>
          <cell r="L659"/>
          <cell r="M659"/>
          <cell r="N659"/>
          <cell r="O659"/>
          <cell r="P659"/>
          <cell r="Q659"/>
        </row>
        <row r="660">
          <cell r="A660">
            <v>1206913</v>
          </cell>
          <cell r="B660">
            <v>43907.149305555555</v>
          </cell>
          <cell r="C660" t="str">
            <v>4140 FM</v>
          </cell>
          <cell r="D660" t="str">
            <v>Grados CrMo</v>
          </cell>
          <cell r="E660" t="str">
            <v>49"Q</v>
          </cell>
          <cell r="F660">
            <v>59059</v>
          </cell>
          <cell r="G660">
            <v>1</v>
          </cell>
          <cell r="H660">
            <v>1651</v>
          </cell>
          <cell r="I660">
            <v>56</v>
          </cell>
          <cell r="J660">
            <v>27</v>
          </cell>
          <cell r="K660">
            <v>29</v>
          </cell>
          <cell r="L660">
            <v>7</v>
          </cell>
          <cell r="M660">
            <v>20</v>
          </cell>
          <cell r="N660">
            <v>0.71</v>
          </cell>
          <cell r="O660">
            <v>4.26</v>
          </cell>
          <cell r="P660">
            <v>0</v>
          </cell>
          <cell r="Q660">
            <v>1573</v>
          </cell>
        </row>
        <row r="661">
          <cell r="A661">
            <v>1206914</v>
          </cell>
          <cell r="B661">
            <v>43907.211111111108</v>
          </cell>
          <cell r="C661" t="str">
            <v>4130 FM</v>
          </cell>
          <cell r="D661" t="str">
            <v>Grados CrMo</v>
          </cell>
          <cell r="E661" t="str">
            <v>31"R</v>
          </cell>
          <cell r="F661">
            <v>49762</v>
          </cell>
          <cell r="G661">
            <v>1</v>
          </cell>
          <cell r="H661">
            <v>1682</v>
          </cell>
          <cell r="I661">
            <v>124</v>
          </cell>
          <cell r="J661">
            <v>26</v>
          </cell>
          <cell r="K661">
            <v>98</v>
          </cell>
          <cell r="L661">
            <v>6</v>
          </cell>
          <cell r="M661">
            <v>20</v>
          </cell>
          <cell r="N661">
            <v>1</v>
          </cell>
          <cell r="O661">
            <v>52.22</v>
          </cell>
          <cell r="P661">
            <v>0</v>
          </cell>
          <cell r="Q661">
            <v>1562</v>
          </cell>
        </row>
        <row r="662">
          <cell r="A662">
            <v>1206915</v>
          </cell>
          <cell r="B662">
            <v>43907.263888888891</v>
          </cell>
          <cell r="C662" t="str">
            <v>42CRMO4 LIEBHERR</v>
          </cell>
          <cell r="D662" t="str">
            <v>Grados CrMo</v>
          </cell>
          <cell r="E662" t="str">
            <v>16"R</v>
          </cell>
          <cell r="F662">
            <v>49618</v>
          </cell>
          <cell r="G662">
            <v>1</v>
          </cell>
          <cell r="H662">
            <v>1664</v>
          </cell>
          <cell r="I662">
            <v>73</v>
          </cell>
          <cell r="J662">
            <v>27</v>
          </cell>
          <cell r="K662">
            <v>46</v>
          </cell>
          <cell r="L662">
            <v>6</v>
          </cell>
          <cell r="M662">
            <v>21</v>
          </cell>
          <cell r="N662">
            <v>0.61</v>
          </cell>
          <cell r="O662">
            <v>3.19</v>
          </cell>
          <cell r="P662">
            <v>0</v>
          </cell>
          <cell r="Q662">
            <v>1568</v>
          </cell>
        </row>
        <row r="663">
          <cell r="A663">
            <v>1206916</v>
          </cell>
          <cell r="B663">
            <v>43907.359722222223</v>
          </cell>
          <cell r="C663" t="str">
            <v>8630M FM</v>
          </cell>
          <cell r="D663" t="str">
            <v>Grados CrNiMo</v>
          </cell>
          <cell r="E663" t="str">
            <v>49"Q</v>
          </cell>
          <cell r="F663">
            <v>58097</v>
          </cell>
          <cell r="G663">
            <v>1</v>
          </cell>
          <cell r="H663">
            <v>1650</v>
          </cell>
          <cell r="I663">
            <v>58</v>
          </cell>
          <cell r="J663">
            <v>29</v>
          </cell>
          <cell r="K663">
            <v>29</v>
          </cell>
          <cell r="L663">
            <v>6</v>
          </cell>
          <cell r="M663">
            <v>23</v>
          </cell>
          <cell r="N663">
            <v>0.59</v>
          </cell>
          <cell r="O663">
            <v>2.46</v>
          </cell>
          <cell r="P663">
            <v>0</v>
          </cell>
          <cell r="Q663">
            <v>1581</v>
          </cell>
        </row>
        <row r="664">
          <cell r="A664">
            <v>1206917</v>
          </cell>
          <cell r="B664">
            <v>43907.4375</v>
          </cell>
          <cell r="C664" t="str">
            <v>4130 FM</v>
          </cell>
          <cell r="D664" t="str">
            <v>Grados CrMo</v>
          </cell>
          <cell r="E664" t="str">
            <v>31"R</v>
          </cell>
          <cell r="F664">
            <v>49085</v>
          </cell>
          <cell r="G664">
            <v>1</v>
          </cell>
          <cell r="H664">
            <v>1688</v>
          </cell>
          <cell r="I664">
            <v>56</v>
          </cell>
          <cell r="J664">
            <v>29</v>
          </cell>
          <cell r="K664">
            <v>27</v>
          </cell>
          <cell r="L664">
            <v>6</v>
          </cell>
          <cell r="M664">
            <v>23</v>
          </cell>
          <cell r="N664">
            <v>0.76</v>
          </cell>
          <cell r="O664">
            <v>2.29</v>
          </cell>
          <cell r="P664">
            <v>0</v>
          </cell>
          <cell r="Q664">
            <v>1575</v>
          </cell>
        </row>
        <row r="665">
          <cell r="A665">
            <v>1206918</v>
          </cell>
          <cell r="B665">
            <v>43907.5</v>
          </cell>
          <cell r="C665" t="str">
            <v>4130 FM</v>
          </cell>
          <cell r="D665" t="str">
            <v>Grados CrMo</v>
          </cell>
          <cell r="E665" t="str">
            <v>31"R</v>
          </cell>
          <cell r="F665">
            <v>50499.99</v>
          </cell>
          <cell r="G665">
            <v>1</v>
          </cell>
          <cell r="H665">
            <v>1653</v>
          </cell>
          <cell r="I665">
            <v>56</v>
          </cell>
          <cell r="J665">
            <v>22</v>
          </cell>
          <cell r="K665">
            <v>34</v>
          </cell>
          <cell r="L665">
            <v>6</v>
          </cell>
          <cell r="M665">
            <v>16</v>
          </cell>
          <cell r="N665">
            <v>0.73</v>
          </cell>
          <cell r="O665">
            <v>2.14</v>
          </cell>
          <cell r="P665">
            <v>0</v>
          </cell>
          <cell r="Q665">
            <v>1575</v>
          </cell>
        </row>
        <row r="666">
          <cell r="A666">
            <v>1206919</v>
          </cell>
          <cell r="B666">
            <v>43907.581944444442</v>
          </cell>
          <cell r="C666" t="str">
            <v>304L</v>
          </cell>
          <cell r="D666" t="str">
            <v>Austeníticos</v>
          </cell>
          <cell r="E666" t="str">
            <v>24"Q</v>
          </cell>
          <cell r="F666">
            <v>55883</v>
          </cell>
          <cell r="G666">
            <v>1</v>
          </cell>
          <cell r="H666">
            <v>1621</v>
          </cell>
          <cell r="I666">
            <v>265</v>
          </cell>
          <cell r="J666">
            <v>124</v>
          </cell>
          <cell r="K666">
            <v>141</v>
          </cell>
          <cell r="L666">
            <v>103</v>
          </cell>
          <cell r="M666">
            <v>21</v>
          </cell>
          <cell r="N666">
            <v>0.9</v>
          </cell>
          <cell r="O666">
            <v>13.73</v>
          </cell>
          <cell r="P666">
            <v>42.71</v>
          </cell>
          <cell r="Q666">
            <v>1520</v>
          </cell>
        </row>
        <row r="667">
          <cell r="A667">
            <v>1206920</v>
          </cell>
          <cell r="B667">
            <v>43907.758333333331</v>
          </cell>
          <cell r="C667" t="str">
            <v>17-4 PH</v>
          </cell>
          <cell r="D667" t="str">
            <v>Duplex Stainless Steels</v>
          </cell>
          <cell r="E667" t="str">
            <v>69"P</v>
          </cell>
          <cell r="F667">
            <v>55589</v>
          </cell>
          <cell r="G667">
            <v>2</v>
          </cell>
          <cell r="H667">
            <v>1648</v>
          </cell>
          <cell r="I667">
            <v>231</v>
          </cell>
          <cell r="J667">
            <v>120</v>
          </cell>
          <cell r="K667">
            <v>111</v>
          </cell>
          <cell r="L667">
            <v>108</v>
          </cell>
          <cell r="M667">
            <v>12</v>
          </cell>
          <cell r="N667">
            <v>0.95</v>
          </cell>
          <cell r="O667">
            <v>7.62</v>
          </cell>
          <cell r="P667">
            <v>8.43</v>
          </cell>
          <cell r="Q667">
            <v>1550</v>
          </cell>
        </row>
        <row r="668">
          <cell r="A668">
            <v>1206921</v>
          </cell>
          <cell r="B668">
            <v>43908.052777777775</v>
          </cell>
          <cell r="C668" t="str">
            <v>17-4 PH</v>
          </cell>
          <cell r="D668" t="str">
            <v>Duplex Stainless Steels</v>
          </cell>
          <cell r="E668" t="str">
            <v>69"P</v>
          </cell>
          <cell r="F668">
            <v>56240</v>
          </cell>
          <cell r="G668">
            <v>1</v>
          </cell>
          <cell r="H668">
            <v>1648</v>
          </cell>
          <cell r="I668">
            <v>190</v>
          </cell>
          <cell r="J668">
            <v>76</v>
          </cell>
          <cell r="K668">
            <v>114</v>
          </cell>
          <cell r="L668">
            <v>62</v>
          </cell>
          <cell r="M668">
            <v>14</v>
          </cell>
          <cell r="N668">
            <v>0.62</v>
          </cell>
          <cell r="O668">
            <v>16.22</v>
          </cell>
          <cell r="P668">
            <v>21.57</v>
          </cell>
          <cell r="Q668">
            <v>1560</v>
          </cell>
        </row>
        <row r="669">
          <cell r="A669">
            <v>1206922</v>
          </cell>
          <cell r="B669">
            <v>43908.272916666669</v>
          </cell>
          <cell r="C669" t="str">
            <v>17-4 PH</v>
          </cell>
          <cell r="D669" t="str">
            <v>Duplex Stainless Steels</v>
          </cell>
          <cell r="E669" t="str">
            <v>69"P</v>
          </cell>
          <cell r="F669">
            <v>54441</v>
          </cell>
          <cell r="G669">
            <v>1</v>
          </cell>
          <cell r="H669">
            <v>1642</v>
          </cell>
          <cell r="I669">
            <v>173</v>
          </cell>
          <cell r="J669">
            <v>77</v>
          </cell>
          <cell r="K669">
            <v>96</v>
          </cell>
          <cell r="L669">
            <v>60</v>
          </cell>
          <cell r="M669">
            <v>17</v>
          </cell>
          <cell r="N669">
            <v>0.69</v>
          </cell>
          <cell r="O669">
            <v>7.7</v>
          </cell>
          <cell r="P669">
            <v>8.93</v>
          </cell>
          <cell r="Q669">
            <v>1563</v>
          </cell>
        </row>
        <row r="670">
          <cell r="A670">
            <v>1206923</v>
          </cell>
          <cell r="B670">
            <v>43908.468055555553</v>
          </cell>
          <cell r="C670">
            <v>4340</v>
          </cell>
          <cell r="D670" t="str">
            <v>Grados CrNiMo</v>
          </cell>
          <cell r="E670" t="str">
            <v>24"R</v>
          </cell>
          <cell r="F670">
            <v>56108.01</v>
          </cell>
          <cell r="G670">
            <v>1</v>
          </cell>
          <cell r="H670">
            <v>1669</v>
          </cell>
          <cell r="I670">
            <v>59</v>
          </cell>
          <cell r="J670">
            <v>24</v>
          </cell>
          <cell r="K670">
            <v>35</v>
          </cell>
          <cell r="L670">
            <v>6</v>
          </cell>
          <cell r="M670">
            <v>18</v>
          </cell>
          <cell r="N670">
            <v>0.75</v>
          </cell>
          <cell r="O670">
            <v>2.36</v>
          </cell>
          <cell r="P670">
            <v>0</v>
          </cell>
          <cell r="Q670">
            <v>1574</v>
          </cell>
        </row>
        <row r="671">
          <cell r="A671">
            <v>1206924</v>
          </cell>
          <cell r="B671">
            <v>43908.554861111108</v>
          </cell>
          <cell r="C671" t="str">
            <v>8630M5</v>
          </cell>
          <cell r="D671" t="str">
            <v>Grados CrNiMo</v>
          </cell>
          <cell r="E671" t="str">
            <v>31"R</v>
          </cell>
          <cell r="F671">
            <v>44488</v>
          </cell>
          <cell r="G671">
            <v>1</v>
          </cell>
          <cell r="H671">
            <v>1669</v>
          </cell>
          <cell r="I671">
            <v>60</v>
          </cell>
          <cell r="J671">
            <v>28</v>
          </cell>
          <cell r="K671">
            <v>32</v>
          </cell>
          <cell r="L671">
            <v>7</v>
          </cell>
          <cell r="M671">
            <v>21</v>
          </cell>
          <cell r="N671">
            <v>0.82</v>
          </cell>
          <cell r="O671">
            <v>5.8</v>
          </cell>
          <cell r="P671">
            <v>0</v>
          </cell>
          <cell r="Q671">
            <v>1578</v>
          </cell>
        </row>
        <row r="672">
          <cell r="A672">
            <v>1206925</v>
          </cell>
          <cell r="B672">
            <v>43908.675000000003</v>
          </cell>
          <cell r="C672" t="str">
            <v>8630M</v>
          </cell>
          <cell r="D672" t="str">
            <v>Grados CrNiMo</v>
          </cell>
          <cell r="E672" t="str">
            <v>52"P</v>
          </cell>
          <cell r="F672">
            <v>54624</v>
          </cell>
          <cell r="G672">
            <v>1</v>
          </cell>
          <cell r="H672">
            <v>1657</v>
          </cell>
          <cell r="I672">
            <v>52</v>
          </cell>
          <cell r="J672">
            <v>23</v>
          </cell>
          <cell r="K672">
            <v>29</v>
          </cell>
          <cell r="L672">
            <v>7</v>
          </cell>
          <cell r="M672">
            <v>16</v>
          </cell>
          <cell r="N672">
            <v>0.73</v>
          </cell>
          <cell r="O672">
            <v>3.23</v>
          </cell>
          <cell r="P672">
            <v>0</v>
          </cell>
          <cell r="Q672">
            <v>1580</v>
          </cell>
        </row>
        <row r="673">
          <cell r="A673">
            <v>1206926</v>
          </cell>
          <cell r="B673">
            <v>43908.8125</v>
          </cell>
          <cell r="C673" t="str">
            <v>8630M</v>
          </cell>
          <cell r="D673" t="str">
            <v>Grados CrNiMo</v>
          </cell>
          <cell r="E673" t="str">
            <v>49"Q</v>
          </cell>
          <cell r="F673">
            <v>59188</v>
          </cell>
          <cell r="G673">
            <v>1</v>
          </cell>
          <cell r="H673">
            <v>1637</v>
          </cell>
          <cell r="I673">
            <v>55</v>
          </cell>
          <cell r="J673">
            <v>20</v>
          </cell>
          <cell r="K673">
            <v>35</v>
          </cell>
          <cell r="L673">
            <v>7</v>
          </cell>
          <cell r="M673">
            <v>13</v>
          </cell>
          <cell r="N673">
            <v>0.84</v>
          </cell>
          <cell r="O673">
            <v>0.86</v>
          </cell>
          <cell r="P673">
            <v>0</v>
          </cell>
          <cell r="Q673">
            <v>1569</v>
          </cell>
        </row>
        <row r="674">
          <cell r="A674">
            <v>1206927</v>
          </cell>
          <cell r="B674">
            <v>43908.994444444441</v>
          </cell>
          <cell r="C674" t="str">
            <v>CRMOV</v>
          </cell>
          <cell r="D674" t="str">
            <v>Grados CrMo</v>
          </cell>
          <cell r="E674" t="str">
            <v>31"R</v>
          </cell>
          <cell r="F674">
            <v>55372.99</v>
          </cell>
          <cell r="G674">
            <v>1</v>
          </cell>
          <cell r="H674">
            <v>1667</v>
          </cell>
          <cell r="I674">
            <v>49</v>
          </cell>
          <cell r="J674">
            <v>25</v>
          </cell>
          <cell r="K674">
            <v>24</v>
          </cell>
          <cell r="L674">
            <v>7</v>
          </cell>
          <cell r="M674">
            <v>18</v>
          </cell>
          <cell r="N674">
            <v>0.64</v>
          </cell>
          <cell r="O674">
            <v>2.65</v>
          </cell>
          <cell r="P674">
            <v>0</v>
          </cell>
          <cell r="Q674">
            <v>1580</v>
          </cell>
        </row>
        <row r="675">
          <cell r="A675">
            <v>1206928</v>
          </cell>
          <cell r="B675">
            <v>43909.054166666669</v>
          </cell>
          <cell r="C675" t="str">
            <v>8620H</v>
          </cell>
          <cell r="D675" t="str">
            <v>Grados CrNiMo</v>
          </cell>
          <cell r="E675" t="str">
            <v>52"P</v>
          </cell>
          <cell r="F675">
            <v>54579.99</v>
          </cell>
          <cell r="G675">
            <v>1</v>
          </cell>
          <cell r="H675">
            <v>1665</v>
          </cell>
          <cell r="I675">
            <v>49</v>
          </cell>
          <cell r="J675">
            <v>26</v>
          </cell>
          <cell r="K675">
            <v>23</v>
          </cell>
          <cell r="L675">
            <v>7</v>
          </cell>
          <cell r="M675">
            <v>19</v>
          </cell>
          <cell r="N675">
            <v>0.67</v>
          </cell>
          <cell r="O675">
            <v>3.58</v>
          </cell>
          <cell r="P675">
            <v>0</v>
          </cell>
          <cell r="Q675">
            <v>1596</v>
          </cell>
        </row>
        <row r="676">
          <cell r="A676">
            <v>1206929</v>
          </cell>
          <cell r="B676">
            <v>43909.129166666666</v>
          </cell>
          <cell r="C676">
            <v>4140</v>
          </cell>
          <cell r="D676" t="str">
            <v>Grados CrMo</v>
          </cell>
          <cell r="E676" t="str">
            <v>16"R</v>
          </cell>
          <cell r="F676">
            <v>56324</v>
          </cell>
          <cell r="G676">
            <v>1</v>
          </cell>
          <cell r="H676">
            <v>1654</v>
          </cell>
          <cell r="I676">
            <v>48</v>
          </cell>
          <cell r="J676">
            <v>27</v>
          </cell>
          <cell r="K676">
            <v>21</v>
          </cell>
          <cell r="L676">
            <v>9</v>
          </cell>
          <cell r="M676">
            <v>18</v>
          </cell>
          <cell r="N676">
            <v>0.66</v>
          </cell>
          <cell r="O676">
            <v>3.32</v>
          </cell>
          <cell r="P676">
            <v>0</v>
          </cell>
          <cell r="Q676">
            <v>1571</v>
          </cell>
        </row>
        <row r="677">
          <cell r="A677">
            <v>1206930</v>
          </cell>
          <cell r="B677">
            <v>43909.230555555558</v>
          </cell>
          <cell r="C677">
            <v>4130</v>
          </cell>
          <cell r="D677" t="str">
            <v>Grados CrMo</v>
          </cell>
          <cell r="E677" t="str">
            <v>24"R</v>
          </cell>
          <cell r="F677">
            <v>56275</v>
          </cell>
          <cell r="G677">
            <v>1</v>
          </cell>
          <cell r="H677">
            <v>1661</v>
          </cell>
          <cell r="I677">
            <v>48</v>
          </cell>
          <cell r="J677">
            <v>25</v>
          </cell>
          <cell r="K677">
            <v>23</v>
          </cell>
          <cell r="L677">
            <v>7</v>
          </cell>
          <cell r="M677">
            <v>18</v>
          </cell>
          <cell r="N677">
            <v>0.76</v>
          </cell>
          <cell r="O677">
            <v>4.67</v>
          </cell>
          <cell r="P677">
            <v>0</v>
          </cell>
          <cell r="Q677">
            <v>1586</v>
          </cell>
        </row>
        <row r="678">
          <cell r="A678">
            <v>1206931</v>
          </cell>
          <cell r="B678">
            <v>43909.318055555559</v>
          </cell>
          <cell r="C678" t="str">
            <v>42CRMO4 LIEBHERR</v>
          </cell>
          <cell r="D678" t="str">
            <v>Grados CrMo</v>
          </cell>
          <cell r="E678" t="str">
            <v>13"R</v>
          </cell>
          <cell r="F678">
            <v>55862</v>
          </cell>
          <cell r="G678">
            <v>2</v>
          </cell>
          <cell r="H678">
            <v>1680</v>
          </cell>
          <cell r="I678">
            <v>125</v>
          </cell>
          <cell r="J678">
            <v>58</v>
          </cell>
          <cell r="K678">
            <v>67</v>
          </cell>
          <cell r="L678">
            <v>13</v>
          </cell>
          <cell r="M678">
            <v>45</v>
          </cell>
          <cell r="N678">
            <v>0.75</v>
          </cell>
          <cell r="O678">
            <v>8.07</v>
          </cell>
          <cell r="P678">
            <v>0</v>
          </cell>
          <cell r="Q678">
            <v>1585</v>
          </cell>
        </row>
        <row r="679">
          <cell r="A679">
            <v>1206932</v>
          </cell>
          <cell r="B679">
            <v>43909.386111111111</v>
          </cell>
          <cell r="C679">
            <v>4130</v>
          </cell>
          <cell r="D679" t="str">
            <v>Grados CrMo</v>
          </cell>
          <cell r="E679" t="str">
            <v>20"R</v>
          </cell>
          <cell r="F679">
            <v>56951</v>
          </cell>
          <cell r="G679">
            <v>1</v>
          </cell>
          <cell r="H679">
            <v>1659</v>
          </cell>
          <cell r="I679">
            <v>52</v>
          </cell>
          <cell r="J679">
            <v>26</v>
          </cell>
          <cell r="K679">
            <v>26</v>
          </cell>
          <cell r="L679">
            <v>7</v>
          </cell>
          <cell r="M679">
            <v>19</v>
          </cell>
          <cell r="N679">
            <v>0.75</v>
          </cell>
          <cell r="O679">
            <v>3.77</v>
          </cell>
          <cell r="P679">
            <v>0</v>
          </cell>
          <cell r="Q679">
            <v>1579</v>
          </cell>
        </row>
        <row r="680">
          <cell r="A680">
            <v>1206933</v>
          </cell>
          <cell r="B680">
            <v>43909.506249999999</v>
          </cell>
          <cell r="C680">
            <v>4130</v>
          </cell>
          <cell r="D680" t="str">
            <v>Grados CrMo</v>
          </cell>
          <cell r="E680" t="str">
            <v>13"R</v>
          </cell>
          <cell r="F680">
            <v>56283</v>
          </cell>
          <cell r="G680">
            <v>1</v>
          </cell>
          <cell r="H680">
            <v>1677</v>
          </cell>
          <cell r="I680">
            <v>49</v>
          </cell>
          <cell r="J680">
            <v>29</v>
          </cell>
          <cell r="K680">
            <v>20</v>
          </cell>
          <cell r="L680">
            <v>7</v>
          </cell>
          <cell r="M680">
            <v>22</v>
          </cell>
          <cell r="N680">
            <v>0.75</v>
          </cell>
          <cell r="O680">
            <v>5.0199999999999996</v>
          </cell>
          <cell r="P680">
            <v>0</v>
          </cell>
          <cell r="Q680">
            <v>1595</v>
          </cell>
        </row>
        <row r="681">
          <cell r="A681">
            <v>1206934</v>
          </cell>
          <cell r="B681">
            <v>43909.568055555559</v>
          </cell>
          <cell r="C681" t="str">
            <v>F11M2</v>
          </cell>
          <cell r="D681" t="str">
            <v>Grados CrMo</v>
          </cell>
          <cell r="E681" t="str">
            <v>69"P</v>
          </cell>
          <cell r="F681">
            <v>55113</v>
          </cell>
          <cell r="G681">
            <v>2</v>
          </cell>
          <cell r="H681">
            <v>1669</v>
          </cell>
          <cell r="I681">
            <v>157</v>
          </cell>
          <cell r="J681">
            <v>28</v>
          </cell>
          <cell r="K681">
            <v>129</v>
          </cell>
          <cell r="L681">
            <v>10</v>
          </cell>
          <cell r="M681">
            <v>18</v>
          </cell>
          <cell r="N681">
            <v>0.78</v>
          </cell>
          <cell r="O681">
            <v>11.63</v>
          </cell>
          <cell r="P681">
            <v>0</v>
          </cell>
          <cell r="Q681">
            <v>1589</v>
          </cell>
        </row>
        <row r="682">
          <cell r="A682">
            <v>1206935</v>
          </cell>
          <cell r="B682">
            <v>43909.686805555553</v>
          </cell>
          <cell r="C682" t="str">
            <v>410S</v>
          </cell>
          <cell r="D682" t="str">
            <v>Martensíticos</v>
          </cell>
          <cell r="E682" t="str">
            <v>49"Q</v>
          </cell>
          <cell r="F682">
            <v>63760</v>
          </cell>
          <cell r="G682">
            <v>1</v>
          </cell>
          <cell r="H682">
            <v>1665</v>
          </cell>
          <cell r="I682">
            <v>152</v>
          </cell>
          <cell r="J682">
            <v>72</v>
          </cell>
          <cell r="K682">
            <v>80</v>
          </cell>
          <cell r="L682">
            <v>56</v>
          </cell>
          <cell r="M682">
            <v>16</v>
          </cell>
          <cell r="N682">
            <v>0.72</v>
          </cell>
          <cell r="O682">
            <v>6.21</v>
          </cell>
          <cell r="P682">
            <v>0</v>
          </cell>
          <cell r="Q682">
            <v>1573</v>
          </cell>
        </row>
        <row r="683">
          <cell r="A683">
            <v>1206936</v>
          </cell>
          <cell r="B683">
            <v>43909.822222222225</v>
          </cell>
          <cell r="C683" t="str">
            <v>F91</v>
          </cell>
          <cell r="D683" t="str">
            <v>Martensíticos</v>
          </cell>
          <cell r="E683" t="str">
            <v>69"P</v>
          </cell>
          <cell r="F683">
            <v>49908</v>
          </cell>
          <cell r="G683">
            <v>1</v>
          </cell>
          <cell r="H683">
            <v>1648</v>
          </cell>
          <cell r="I683">
            <v>174</v>
          </cell>
          <cell r="J683">
            <v>72</v>
          </cell>
          <cell r="K683">
            <v>102</v>
          </cell>
          <cell r="L683">
            <v>57</v>
          </cell>
          <cell r="M683">
            <v>15</v>
          </cell>
          <cell r="N683">
            <v>0.81</v>
          </cell>
          <cell r="O683">
            <v>5.62</v>
          </cell>
          <cell r="P683">
            <v>8.85</v>
          </cell>
          <cell r="Q683">
            <v>1562</v>
          </cell>
        </row>
        <row r="684">
          <cell r="A684">
            <v>1206937</v>
          </cell>
          <cell r="B684">
            <v>43910.04583333333</v>
          </cell>
          <cell r="C684" t="str">
            <v>17-4 PH FM</v>
          </cell>
          <cell r="D684" t="str">
            <v>Duplex Stainless Steels</v>
          </cell>
          <cell r="E684" t="str">
            <v>24"Q</v>
          </cell>
          <cell r="F684">
            <v>50822</v>
          </cell>
          <cell r="G684">
            <v>1</v>
          </cell>
          <cell r="H684">
            <v>1643</v>
          </cell>
          <cell r="I684">
            <v>174</v>
          </cell>
          <cell r="J684">
            <v>79</v>
          </cell>
          <cell r="K684">
            <v>95</v>
          </cell>
          <cell r="L684">
            <v>64</v>
          </cell>
          <cell r="M684">
            <v>15</v>
          </cell>
          <cell r="N684">
            <v>0.64</v>
          </cell>
          <cell r="O684">
            <v>5.1100000000000003</v>
          </cell>
          <cell r="P684">
            <v>7.29</v>
          </cell>
          <cell r="Q684">
            <v>1556</v>
          </cell>
        </row>
        <row r="685">
          <cell r="A685">
            <v>1206938</v>
          </cell>
          <cell r="B685">
            <v>43910.22152777778</v>
          </cell>
          <cell r="C685" t="str">
            <v>8630M4</v>
          </cell>
          <cell r="D685" t="str">
            <v>Grados CrNiMo</v>
          </cell>
          <cell r="E685" t="str">
            <v>63"P</v>
          </cell>
          <cell r="F685">
            <v>49779</v>
          </cell>
          <cell r="G685">
            <v>1</v>
          </cell>
          <cell r="H685">
            <v>1668</v>
          </cell>
          <cell r="I685">
            <v>55</v>
          </cell>
          <cell r="J685">
            <v>29</v>
          </cell>
          <cell r="K685">
            <v>26</v>
          </cell>
          <cell r="L685">
            <v>6</v>
          </cell>
          <cell r="M685">
            <v>23</v>
          </cell>
          <cell r="N685">
            <v>0.71</v>
          </cell>
          <cell r="O685">
            <v>6.03</v>
          </cell>
          <cell r="P685">
            <v>0</v>
          </cell>
          <cell r="Q685">
            <v>1573</v>
          </cell>
        </row>
        <row r="686">
          <cell r="A686">
            <v>1206939</v>
          </cell>
          <cell r="B686">
            <v>43910.315972222219</v>
          </cell>
          <cell r="C686" t="str">
            <v>8630M4</v>
          </cell>
          <cell r="D686" t="str">
            <v>Grados CrNiMo</v>
          </cell>
          <cell r="E686" t="str">
            <v>52"P</v>
          </cell>
          <cell r="F686">
            <v>53558</v>
          </cell>
          <cell r="G686">
            <v>1</v>
          </cell>
          <cell r="H686">
            <v>1672</v>
          </cell>
          <cell r="I686">
            <v>50</v>
          </cell>
          <cell r="J686">
            <v>30</v>
          </cell>
          <cell r="K686">
            <v>20</v>
          </cell>
          <cell r="L686">
            <v>6</v>
          </cell>
          <cell r="M686">
            <v>24</v>
          </cell>
          <cell r="N686">
            <v>0.93</v>
          </cell>
          <cell r="O686">
            <v>7.5</v>
          </cell>
          <cell r="P686">
            <v>0</v>
          </cell>
          <cell r="Q686">
            <v>1573</v>
          </cell>
        </row>
        <row r="687">
          <cell r="A687">
            <v>1206940</v>
          </cell>
          <cell r="B687">
            <v>43910.420138888891</v>
          </cell>
          <cell r="C687" t="str">
            <v>4330V FM</v>
          </cell>
          <cell r="D687" t="str">
            <v>Grados CrNiMo</v>
          </cell>
          <cell r="E687" t="str">
            <v>49"Q</v>
          </cell>
          <cell r="F687">
            <v>56037</v>
          </cell>
          <cell r="G687">
            <v>1</v>
          </cell>
          <cell r="H687">
            <v>1663</v>
          </cell>
          <cell r="I687">
            <v>55</v>
          </cell>
          <cell r="J687">
            <v>32</v>
          </cell>
          <cell r="K687">
            <v>23</v>
          </cell>
          <cell r="L687">
            <v>7</v>
          </cell>
          <cell r="M687">
            <v>25</v>
          </cell>
          <cell r="N687">
            <v>0.67</v>
          </cell>
          <cell r="O687">
            <v>3.5</v>
          </cell>
          <cell r="P687">
            <v>0</v>
          </cell>
          <cell r="Q687">
            <v>1568</v>
          </cell>
        </row>
        <row r="688">
          <cell r="A688">
            <v>1206941</v>
          </cell>
          <cell r="B688">
            <v>43910.512499999997</v>
          </cell>
          <cell r="C688">
            <v>4340</v>
          </cell>
          <cell r="D688" t="str">
            <v>Grados CrNiMo</v>
          </cell>
          <cell r="E688" t="str">
            <v>24"R</v>
          </cell>
          <cell r="F688">
            <v>54235</v>
          </cell>
          <cell r="G688">
            <v>1</v>
          </cell>
          <cell r="H688">
            <v>1658</v>
          </cell>
          <cell r="I688">
            <v>48</v>
          </cell>
          <cell r="J688">
            <v>25</v>
          </cell>
          <cell r="K688">
            <v>23</v>
          </cell>
          <cell r="L688">
            <v>7</v>
          </cell>
          <cell r="M688">
            <v>18</v>
          </cell>
          <cell r="N688">
            <v>0.9</v>
          </cell>
          <cell r="O688">
            <v>1.63</v>
          </cell>
          <cell r="P688">
            <v>0</v>
          </cell>
          <cell r="Q688">
            <v>1571</v>
          </cell>
        </row>
        <row r="689">
          <cell r="A689">
            <v>1206942</v>
          </cell>
          <cell r="B689">
            <v>43910.617361111108</v>
          </cell>
          <cell r="C689" t="str">
            <v>8620H</v>
          </cell>
          <cell r="D689" t="str">
            <v>Grados CrNiMo</v>
          </cell>
          <cell r="E689" t="str">
            <v>69"P</v>
          </cell>
          <cell r="F689">
            <v>54367</v>
          </cell>
          <cell r="G689">
            <v>1</v>
          </cell>
          <cell r="H689">
            <v>1660</v>
          </cell>
          <cell r="I689">
            <v>45</v>
          </cell>
          <cell r="J689">
            <v>24</v>
          </cell>
          <cell r="K689">
            <v>21</v>
          </cell>
          <cell r="L689">
            <v>6</v>
          </cell>
          <cell r="M689">
            <v>18</v>
          </cell>
          <cell r="N689">
            <v>0.64</v>
          </cell>
          <cell r="O689">
            <v>2.5499999999999998</v>
          </cell>
          <cell r="P689">
            <v>0</v>
          </cell>
          <cell r="Q689">
            <v>1580</v>
          </cell>
        </row>
        <row r="690">
          <cell r="A690">
            <v>1206943</v>
          </cell>
          <cell r="B690">
            <v>43910.715277777781</v>
          </cell>
          <cell r="C690">
            <v>4140</v>
          </cell>
          <cell r="D690" t="str">
            <v>Grados CrMo</v>
          </cell>
          <cell r="E690" t="str">
            <v>31"R</v>
          </cell>
          <cell r="F690">
            <v>55187</v>
          </cell>
          <cell r="G690">
            <v>1</v>
          </cell>
          <cell r="H690">
            <v>1657</v>
          </cell>
          <cell r="I690">
            <v>66</v>
          </cell>
          <cell r="J690">
            <v>29</v>
          </cell>
          <cell r="K690">
            <v>37</v>
          </cell>
          <cell r="L690">
            <v>7</v>
          </cell>
          <cell r="M690">
            <v>22</v>
          </cell>
          <cell r="N690">
            <v>0.75</v>
          </cell>
          <cell r="O690">
            <v>6.38</v>
          </cell>
          <cell r="P690">
            <v>0</v>
          </cell>
          <cell r="Q690">
            <v>1556</v>
          </cell>
        </row>
        <row r="691">
          <cell r="A691">
            <v>1206944</v>
          </cell>
          <cell r="B691">
            <v>43912.941666666666</v>
          </cell>
          <cell r="C691" t="str">
            <v>A105</v>
          </cell>
          <cell r="D691" t="str">
            <v>Grados al C</v>
          </cell>
          <cell r="E691" t="str">
            <v>49"Q</v>
          </cell>
          <cell r="F691">
            <v>59515</v>
          </cell>
          <cell r="G691">
            <v>2</v>
          </cell>
          <cell r="H691">
            <v>0</v>
          </cell>
          <cell r="I691">
            <v>146</v>
          </cell>
          <cell r="J691">
            <v>58</v>
          </cell>
          <cell r="K691">
            <v>88</v>
          </cell>
          <cell r="L691">
            <v>14</v>
          </cell>
          <cell r="M691">
            <v>44</v>
          </cell>
          <cell r="N691">
            <v>0.75</v>
          </cell>
          <cell r="O691">
            <v>0</v>
          </cell>
          <cell r="P691">
            <v>0</v>
          </cell>
          <cell r="Q691">
            <v>1678</v>
          </cell>
        </row>
        <row r="692">
          <cell r="A692">
            <v>1206945</v>
          </cell>
          <cell r="B692">
            <v>43913.03125</v>
          </cell>
          <cell r="C692" t="str">
            <v>F22MF</v>
          </cell>
          <cell r="D692" t="str">
            <v>Grados CrMo</v>
          </cell>
          <cell r="E692" t="str">
            <v>69"P</v>
          </cell>
          <cell r="F692">
            <v>53052</v>
          </cell>
          <cell r="G692">
            <v>1</v>
          </cell>
          <cell r="H692">
            <v>0</v>
          </cell>
          <cell r="I692">
            <v>62</v>
          </cell>
          <cell r="J692">
            <v>29</v>
          </cell>
          <cell r="K692">
            <v>33</v>
          </cell>
          <cell r="L692">
            <v>7</v>
          </cell>
          <cell r="M692">
            <v>22</v>
          </cell>
          <cell r="N692">
            <v>0.75</v>
          </cell>
          <cell r="O692">
            <v>0</v>
          </cell>
          <cell r="P692">
            <v>0</v>
          </cell>
          <cell r="Q692">
            <v>1721</v>
          </cell>
        </row>
        <row r="693">
          <cell r="A693">
            <v>1206946</v>
          </cell>
          <cell r="B693">
            <v>43913.192361111112</v>
          </cell>
          <cell r="C693" t="str">
            <v>8620H</v>
          </cell>
          <cell r="D693" t="str">
            <v>Grados CrNiMo</v>
          </cell>
          <cell r="E693" t="str">
            <v>69"P</v>
          </cell>
          <cell r="F693">
            <v>54252</v>
          </cell>
          <cell r="G693">
            <v>1</v>
          </cell>
          <cell r="H693">
            <v>0</v>
          </cell>
          <cell r="I693">
            <v>57</v>
          </cell>
          <cell r="J693">
            <v>29</v>
          </cell>
          <cell r="K693">
            <v>28</v>
          </cell>
          <cell r="L693">
            <v>7</v>
          </cell>
          <cell r="M693">
            <v>22</v>
          </cell>
          <cell r="N693">
            <v>0.75</v>
          </cell>
          <cell r="O693">
            <v>0</v>
          </cell>
          <cell r="P693">
            <v>0</v>
          </cell>
          <cell r="Q693">
            <v>1706</v>
          </cell>
        </row>
        <row r="694">
          <cell r="A694">
            <v>1206947</v>
          </cell>
          <cell r="B694">
            <v>43913.265972222223</v>
          </cell>
          <cell r="C694" t="str">
            <v>4330V</v>
          </cell>
          <cell r="D694" t="str">
            <v>Grados CrNiMo</v>
          </cell>
          <cell r="E694" t="str">
            <v>69"P</v>
          </cell>
          <cell r="F694">
            <v>55580</v>
          </cell>
          <cell r="G694">
            <v>1</v>
          </cell>
          <cell r="H694">
            <v>0</v>
          </cell>
          <cell r="I694">
            <v>68</v>
          </cell>
          <cell r="J694">
            <v>29</v>
          </cell>
          <cell r="K694">
            <v>39</v>
          </cell>
          <cell r="L694">
            <v>7</v>
          </cell>
          <cell r="M694">
            <v>22</v>
          </cell>
          <cell r="N694">
            <v>0.75</v>
          </cell>
          <cell r="O694">
            <v>0</v>
          </cell>
          <cell r="P694">
            <v>0</v>
          </cell>
          <cell r="Q694">
            <v>1670</v>
          </cell>
        </row>
        <row r="695">
          <cell r="A695">
            <v>1206948</v>
          </cell>
          <cell r="B695">
            <v>43913.32708333333</v>
          </cell>
          <cell r="C695" t="str">
            <v>F22 FM HOWCO</v>
          </cell>
          <cell r="D695" t="str">
            <v>Grados CrMo</v>
          </cell>
          <cell r="E695" t="str">
            <v>49"Q</v>
          </cell>
          <cell r="F695">
            <v>58577</v>
          </cell>
          <cell r="G695">
            <v>1</v>
          </cell>
          <cell r="H695">
            <v>1687</v>
          </cell>
          <cell r="I695">
            <v>63</v>
          </cell>
          <cell r="J695">
            <v>26</v>
          </cell>
          <cell r="K695">
            <v>37</v>
          </cell>
          <cell r="L695">
            <v>7</v>
          </cell>
          <cell r="M695">
            <v>19</v>
          </cell>
          <cell r="N695">
            <v>0.82</v>
          </cell>
          <cell r="O695">
            <v>29.44</v>
          </cell>
          <cell r="P695">
            <v>0</v>
          </cell>
          <cell r="Q695">
            <v>1583</v>
          </cell>
        </row>
        <row r="696">
          <cell r="A696">
            <v>1206949</v>
          </cell>
          <cell r="B696">
            <v>43913.4</v>
          </cell>
          <cell r="C696" t="str">
            <v>4140 FM</v>
          </cell>
          <cell r="D696" t="str">
            <v>Grados CrMo</v>
          </cell>
          <cell r="E696" t="str">
            <v>31"R</v>
          </cell>
          <cell r="F696">
            <v>49661</v>
          </cell>
          <cell r="G696">
            <v>1</v>
          </cell>
          <cell r="H696">
            <v>1651</v>
          </cell>
          <cell r="I696">
            <v>69</v>
          </cell>
          <cell r="J696">
            <v>25</v>
          </cell>
          <cell r="K696">
            <v>44</v>
          </cell>
          <cell r="L696">
            <v>7</v>
          </cell>
          <cell r="M696">
            <v>18</v>
          </cell>
          <cell r="N696">
            <v>0.67</v>
          </cell>
          <cell r="O696">
            <v>3.23</v>
          </cell>
          <cell r="P696">
            <v>0</v>
          </cell>
          <cell r="Q696">
            <v>1558</v>
          </cell>
        </row>
        <row r="697">
          <cell r="A697">
            <v>1206950</v>
          </cell>
          <cell r="B697">
            <v>43913.457638888889</v>
          </cell>
          <cell r="C697" t="str">
            <v>4140 FM</v>
          </cell>
          <cell r="D697" t="str">
            <v>Grados CrMo</v>
          </cell>
          <cell r="E697" t="str">
            <v>31"R</v>
          </cell>
          <cell r="F697">
            <v>49834</v>
          </cell>
          <cell r="G697">
            <v>1</v>
          </cell>
          <cell r="H697">
            <v>1657</v>
          </cell>
          <cell r="I697">
            <v>54</v>
          </cell>
          <cell r="J697">
            <v>27</v>
          </cell>
          <cell r="K697">
            <v>27</v>
          </cell>
          <cell r="L697">
            <v>7</v>
          </cell>
          <cell r="M697">
            <v>20</v>
          </cell>
          <cell r="N697">
            <v>0.67</v>
          </cell>
          <cell r="O697">
            <v>3.65</v>
          </cell>
          <cell r="P697">
            <v>0</v>
          </cell>
          <cell r="Q697">
            <v>1567</v>
          </cell>
        </row>
        <row r="698">
          <cell r="A698">
            <v>1206951</v>
          </cell>
          <cell r="B698">
            <v>43913.518055555556</v>
          </cell>
          <cell r="C698" t="str">
            <v>8630M FM</v>
          </cell>
          <cell r="D698" t="str">
            <v>Grados CrNiMo</v>
          </cell>
          <cell r="E698" t="str">
            <v>24"Q</v>
          </cell>
          <cell r="F698">
            <v>53688</v>
          </cell>
          <cell r="G698">
            <v>1</v>
          </cell>
          <cell r="H698">
            <v>1657</v>
          </cell>
          <cell r="I698">
            <v>63</v>
          </cell>
          <cell r="J698">
            <v>26</v>
          </cell>
          <cell r="K698">
            <v>37</v>
          </cell>
          <cell r="L698">
            <v>6</v>
          </cell>
          <cell r="M698">
            <v>20</v>
          </cell>
          <cell r="N698">
            <v>0.66</v>
          </cell>
          <cell r="O698">
            <v>3.93</v>
          </cell>
          <cell r="P698">
            <v>0</v>
          </cell>
          <cell r="Q698">
            <v>1575</v>
          </cell>
        </row>
        <row r="699">
          <cell r="A699">
            <v>1206952</v>
          </cell>
          <cell r="B699">
            <v>43913.586111111108</v>
          </cell>
          <cell r="C699" t="str">
            <v>4130 FM</v>
          </cell>
          <cell r="D699" t="str">
            <v>Grados CrMo</v>
          </cell>
          <cell r="E699" t="str">
            <v>49"Q</v>
          </cell>
          <cell r="F699">
            <v>58974</v>
          </cell>
          <cell r="G699">
            <v>1</v>
          </cell>
          <cell r="H699">
            <v>1659</v>
          </cell>
          <cell r="I699">
            <v>59</v>
          </cell>
          <cell r="J699">
            <v>25</v>
          </cell>
          <cell r="K699">
            <v>34</v>
          </cell>
          <cell r="L699">
            <v>7</v>
          </cell>
          <cell r="M699">
            <v>18</v>
          </cell>
          <cell r="N699">
            <v>0.72</v>
          </cell>
          <cell r="O699">
            <v>3.67</v>
          </cell>
          <cell r="P699">
            <v>0</v>
          </cell>
          <cell r="Q699">
            <v>1570</v>
          </cell>
        </row>
        <row r="700">
          <cell r="A700">
            <v>1206953</v>
          </cell>
          <cell r="B700">
            <v>43913.64166666667</v>
          </cell>
          <cell r="C700" t="str">
            <v>EN355B</v>
          </cell>
          <cell r="D700" t="str">
            <v>Grados al C</v>
          </cell>
          <cell r="E700" t="str">
            <v>24"R</v>
          </cell>
          <cell r="F700">
            <v>56653</v>
          </cell>
          <cell r="G700">
            <v>1</v>
          </cell>
          <cell r="H700">
            <v>1678</v>
          </cell>
          <cell r="I700">
            <v>57</v>
          </cell>
          <cell r="J700">
            <v>25</v>
          </cell>
          <cell r="K700">
            <v>32</v>
          </cell>
          <cell r="L700">
            <v>7</v>
          </cell>
          <cell r="M700">
            <v>18</v>
          </cell>
          <cell r="N700">
            <v>0.66</v>
          </cell>
          <cell r="O700">
            <v>1.91</v>
          </cell>
          <cell r="P700">
            <v>3.41</v>
          </cell>
          <cell r="Q700">
            <v>1584</v>
          </cell>
        </row>
        <row r="701">
          <cell r="A701">
            <v>1206954</v>
          </cell>
          <cell r="B701">
            <v>43913.7</v>
          </cell>
          <cell r="C701" t="str">
            <v>EN355B</v>
          </cell>
          <cell r="D701" t="str">
            <v>Grados al C</v>
          </cell>
          <cell r="E701" t="str">
            <v>24"R</v>
          </cell>
          <cell r="F701">
            <v>65308</v>
          </cell>
          <cell r="G701">
            <v>1</v>
          </cell>
          <cell r="H701">
            <v>1678</v>
          </cell>
          <cell r="I701">
            <v>53</v>
          </cell>
          <cell r="J701">
            <v>27</v>
          </cell>
          <cell r="K701">
            <v>26</v>
          </cell>
          <cell r="L701">
            <v>7</v>
          </cell>
          <cell r="M701">
            <v>20</v>
          </cell>
          <cell r="N701">
            <v>0.67</v>
          </cell>
          <cell r="O701">
            <v>1.99</v>
          </cell>
          <cell r="P701">
            <v>4.03</v>
          </cell>
          <cell r="Q701">
            <v>1591</v>
          </cell>
        </row>
        <row r="702">
          <cell r="A702">
            <v>1206955</v>
          </cell>
          <cell r="B702">
            <v>43913.768750000003</v>
          </cell>
          <cell r="C702" t="str">
            <v>F6NM</v>
          </cell>
          <cell r="D702" t="str">
            <v>Martensíticos</v>
          </cell>
          <cell r="E702" t="str">
            <v>49"Q</v>
          </cell>
          <cell r="F702">
            <v>50099</v>
          </cell>
          <cell r="G702">
            <v>2</v>
          </cell>
          <cell r="H702">
            <v>1633</v>
          </cell>
          <cell r="I702">
            <v>227</v>
          </cell>
          <cell r="J702">
            <v>80</v>
          </cell>
          <cell r="K702">
            <v>147</v>
          </cell>
          <cell r="L702">
            <v>67</v>
          </cell>
          <cell r="M702">
            <v>13</v>
          </cell>
          <cell r="N702">
            <v>0.67</v>
          </cell>
          <cell r="O702">
            <v>36.96</v>
          </cell>
          <cell r="P702">
            <v>26.05</v>
          </cell>
          <cell r="Q702">
            <v>1547</v>
          </cell>
        </row>
        <row r="703">
          <cell r="A703">
            <v>1206956</v>
          </cell>
          <cell r="B703">
            <v>43914.026388888888</v>
          </cell>
          <cell r="C703" t="str">
            <v>17-4 PH FM</v>
          </cell>
          <cell r="D703" t="str">
            <v>Duplex Stainless Steels</v>
          </cell>
          <cell r="E703" t="str">
            <v>49"Q</v>
          </cell>
          <cell r="F703">
            <v>53364</v>
          </cell>
          <cell r="G703">
            <v>1</v>
          </cell>
          <cell r="H703">
            <v>1638</v>
          </cell>
          <cell r="I703">
            <v>165</v>
          </cell>
          <cell r="J703">
            <v>70</v>
          </cell>
          <cell r="K703">
            <v>95</v>
          </cell>
          <cell r="L703">
            <v>50</v>
          </cell>
          <cell r="M703">
            <v>20</v>
          </cell>
          <cell r="N703">
            <v>0.79</v>
          </cell>
          <cell r="O703">
            <v>8.92</v>
          </cell>
          <cell r="P703">
            <v>23.7</v>
          </cell>
          <cell r="Q703">
            <v>1545</v>
          </cell>
        </row>
        <row r="704">
          <cell r="A704">
            <v>1206957</v>
          </cell>
          <cell r="B704">
            <v>43914.230555555558</v>
          </cell>
          <cell r="C704" t="str">
            <v>304L</v>
          </cell>
          <cell r="D704" t="str">
            <v>Austeníticos</v>
          </cell>
          <cell r="E704" t="str">
            <v>31"R</v>
          </cell>
          <cell r="F704">
            <v>59337</v>
          </cell>
          <cell r="G704">
            <v>1</v>
          </cell>
          <cell r="H704">
            <v>1640</v>
          </cell>
          <cell r="I704">
            <v>285</v>
          </cell>
          <cell r="J704">
            <v>160</v>
          </cell>
          <cell r="K704">
            <v>125</v>
          </cell>
          <cell r="L704">
            <v>135</v>
          </cell>
          <cell r="M704">
            <v>25</v>
          </cell>
          <cell r="N704">
            <v>1.1599999999999999</v>
          </cell>
          <cell r="O704">
            <v>27.73</v>
          </cell>
          <cell r="P704">
            <v>4.16</v>
          </cell>
          <cell r="Q704">
            <v>1537</v>
          </cell>
        </row>
        <row r="705">
          <cell r="A705">
            <v>1206958</v>
          </cell>
          <cell r="B705">
            <v>43914.352777777778</v>
          </cell>
          <cell r="C705">
            <v>4340</v>
          </cell>
          <cell r="D705" t="str">
            <v>Grados CrNiMo</v>
          </cell>
          <cell r="E705" t="str">
            <v>24"R</v>
          </cell>
          <cell r="F705">
            <v>57724.99</v>
          </cell>
          <cell r="G705">
            <v>1</v>
          </cell>
          <cell r="H705">
            <v>1646</v>
          </cell>
          <cell r="I705">
            <v>86</v>
          </cell>
          <cell r="J705">
            <v>28</v>
          </cell>
          <cell r="K705">
            <v>58</v>
          </cell>
          <cell r="L705">
            <v>9</v>
          </cell>
          <cell r="M705">
            <v>19</v>
          </cell>
          <cell r="N705">
            <v>0.54</v>
          </cell>
          <cell r="O705">
            <v>3.57</v>
          </cell>
          <cell r="P705">
            <v>0</v>
          </cell>
          <cell r="Q705">
            <v>1551</v>
          </cell>
        </row>
        <row r="706">
          <cell r="A706">
            <v>1206959</v>
          </cell>
          <cell r="B706">
            <v>43914.51458333333</v>
          </cell>
          <cell r="C706" t="str">
            <v>1020 MOD</v>
          </cell>
          <cell r="D706" t="str">
            <v>Grados al C</v>
          </cell>
          <cell r="E706" t="str">
            <v>31"R</v>
          </cell>
          <cell r="F706">
            <v>57377</v>
          </cell>
          <cell r="G706">
            <v>1</v>
          </cell>
          <cell r="H706">
            <v>1678</v>
          </cell>
          <cell r="I706">
            <v>61</v>
          </cell>
          <cell r="J706">
            <v>26</v>
          </cell>
          <cell r="K706">
            <v>35</v>
          </cell>
          <cell r="L706">
            <v>6</v>
          </cell>
          <cell r="M706">
            <v>20</v>
          </cell>
          <cell r="N706">
            <v>0.64</v>
          </cell>
          <cell r="O706">
            <v>8.42</v>
          </cell>
          <cell r="P706">
            <v>0</v>
          </cell>
          <cell r="Q706">
            <v>1587</v>
          </cell>
        </row>
        <row r="707">
          <cell r="A707">
            <v>1206960</v>
          </cell>
          <cell r="B707">
            <v>43914.606249999997</v>
          </cell>
          <cell r="C707" t="str">
            <v>8620H</v>
          </cell>
          <cell r="D707" t="str">
            <v>Grados CrNiMo</v>
          </cell>
          <cell r="E707" t="str">
            <v>69"P</v>
          </cell>
          <cell r="F707">
            <v>54607</v>
          </cell>
          <cell r="G707">
            <v>1</v>
          </cell>
          <cell r="H707">
            <v>1698</v>
          </cell>
          <cell r="I707">
            <v>57</v>
          </cell>
          <cell r="J707">
            <v>28</v>
          </cell>
          <cell r="K707">
            <v>29</v>
          </cell>
          <cell r="L707">
            <v>8</v>
          </cell>
          <cell r="M707">
            <v>20</v>
          </cell>
          <cell r="N707">
            <v>0.45</v>
          </cell>
          <cell r="O707">
            <v>3.2</v>
          </cell>
          <cell r="P707">
            <v>0</v>
          </cell>
          <cell r="Q707">
            <v>1587</v>
          </cell>
        </row>
        <row r="708">
          <cell r="A708">
            <v>1206961</v>
          </cell>
          <cell r="B708">
            <v>43914.698611111111</v>
          </cell>
          <cell r="C708">
            <v>1045</v>
          </cell>
          <cell r="D708" t="str">
            <v>Grados al C</v>
          </cell>
          <cell r="E708" t="str">
            <v>49"Q</v>
          </cell>
          <cell r="F708">
            <v>59915</v>
          </cell>
          <cell r="G708">
            <v>1</v>
          </cell>
          <cell r="H708">
            <v>1648</v>
          </cell>
          <cell r="I708">
            <v>50</v>
          </cell>
          <cell r="J708">
            <v>24</v>
          </cell>
          <cell r="K708">
            <v>26</v>
          </cell>
          <cell r="L708">
            <v>6</v>
          </cell>
          <cell r="M708">
            <v>18</v>
          </cell>
          <cell r="N708">
            <v>0.5</v>
          </cell>
          <cell r="O708">
            <v>3.41</v>
          </cell>
          <cell r="P708">
            <v>0</v>
          </cell>
          <cell r="Q708">
            <v>1570</v>
          </cell>
        </row>
        <row r="709">
          <cell r="A709">
            <v>1206962</v>
          </cell>
          <cell r="B709">
            <v>43914.765277777777</v>
          </cell>
          <cell r="C709">
            <v>1020</v>
          </cell>
          <cell r="D709" t="str">
            <v>Grados al C</v>
          </cell>
          <cell r="E709" t="str">
            <v>20"R</v>
          </cell>
          <cell r="F709">
            <v>59691</v>
          </cell>
          <cell r="G709">
            <v>1</v>
          </cell>
          <cell r="H709">
            <v>1671</v>
          </cell>
          <cell r="I709">
            <v>54</v>
          </cell>
          <cell r="J709">
            <v>26</v>
          </cell>
          <cell r="K709">
            <v>28</v>
          </cell>
          <cell r="L709">
            <v>6</v>
          </cell>
          <cell r="M709">
            <v>20</v>
          </cell>
          <cell r="N709">
            <v>0.56000000000000005</v>
          </cell>
          <cell r="O709">
            <v>5.0999999999999996</v>
          </cell>
          <cell r="P709">
            <v>0</v>
          </cell>
          <cell r="Q709">
            <v>1587</v>
          </cell>
        </row>
        <row r="710">
          <cell r="A710">
            <v>1206963</v>
          </cell>
          <cell r="B710">
            <v>43914.839583333334</v>
          </cell>
          <cell r="C710" t="str">
            <v>EN355B</v>
          </cell>
          <cell r="D710" t="str">
            <v>Grados al C</v>
          </cell>
          <cell r="E710" t="str">
            <v>31"R</v>
          </cell>
          <cell r="F710">
            <v>60598</v>
          </cell>
          <cell r="G710">
            <v>1</v>
          </cell>
          <cell r="H710">
            <v>1673</v>
          </cell>
          <cell r="I710">
            <v>53</v>
          </cell>
          <cell r="J710">
            <v>26</v>
          </cell>
          <cell r="K710">
            <v>27</v>
          </cell>
          <cell r="L710">
            <v>6</v>
          </cell>
          <cell r="M710">
            <v>20</v>
          </cell>
          <cell r="N710">
            <v>0.61</v>
          </cell>
          <cell r="O710">
            <v>3.75</v>
          </cell>
          <cell r="P710">
            <v>4.55</v>
          </cell>
          <cell r="Q710">
            <v>1587</v>
          </cell>
        </row>
        <row r="711">
          <cell r="A711">
            <v>1206964</v>
          </cell>
          <cell r="B711">
            <v>43914.99722222222</v>
          </cell>
          <cell r="C711" t="str">
            <v>410S</v>
          </cell>
          <cell r="D711" t="str">
            <v>Martensíticos</v>
          </cell>
          <cell r="E711" t="str">
            <v>49"Q</v>
          </cell>
          <cell r="F711">
            <v>55922</v>
          </cell>
          <cell r="G711">
            <v>1</v>
          </cell>
          <cell r="H711">
            <v>1626</v>
          </cell>
          <cell r="I711">
            <v>134</v>
          </cell>
          <cell r="J711">
            <v>63</v>
          </cell>
          <cell r="K711">
            <v>71</v>
          </cell>
          <cell r="L711">
            <v>51</v>
          </cell>
          <cell r="M711">
            <v>12</v>
          </cell>
          <cell r="N711">
            <v>0.57999999999999996</v>
          </cell>
          <cell r="O711">
            <v>10.43</v>
          </cell>
          <cell r="P711">
            <v>0</v>
          </cell>
          <cell r="Q711">
            <v>1573</v>
          </cell>
        </row>
        <row r="712">
          <cell r="A712">
            <v>1206965</v>
          </cell>
          <cell r="B712">
            <v>43915.155555555553</v>
          </cell>
          <cell r="C712" t="str">
            <v>17-4 PH</v>
          </cell>
          <cell r="D712" t="str">
            <v>Duplex Stainless Steels</v>
          </cell>
          <cell r="E712" t="str">
            <v>49"Q</v>
          </cell>
          <cell r="F712">
            <v>48767</v>
          </cell>
          <cell r="G712">
            <v>1</v>
          </cell>
          <cell r="H712">
            <v>1631</v>
          </cell>
          <cell r="I712">
            <v>145</v>
          </cell>
          <cell r="J712">
            <v>65</v>
          </cell>
          <cell r="K712">
            <v>80</v>
          </cell>
          <cell r="L712">
            <v>44</v>
          </cell>
          <cell r="M712">
            <v>21</v>
          </cell>
          <cell r="N712">
            <v>0.5</v>
          </cell>
          <cell r="O712">
            <v>7.41</v>
          </cell>
          <cell r="P712">
            <v>8.4</v>
          </cell>
          <cell r="Q712">
            <v>1547</v>
          </cell>
        </row>
        <row r="713">
          <cell r="A713">
            <v>1206966</v>
          </cell>
          <cell r="B713">
            <v>43915.28125</v>
          </cell>
          <cell r="C713" t="str">
            <v>17-4 PH FM</v>
          </cell>
          <cell r="D713" t="str">
            <v>Duplex Stainless Steels</v>
          </cell>
          <cell r="E713" t="str">
            <v>24"Q</v>
          </cell>
          <cell r="F713">
            <v>59139</v>
          </cell>
          <cell r="G713">
            <v>1</v>
          </cell>
          <cell r="H713">
            <v>1649</v>
          </cell>
          <cell r="I713">
            <v>179</v>
          </cell>
          <cell r="J713">
            <v>76</v>
          </cell>
          <cell r="K713">
            <v>103</v>
          </cell>
          <cell r="L713">
            <v>49</v>
          </cell>
          <cell r="M713">
            <v>27</v>
          </cell>
          <cell r="N713">
            <v>0.49</v>
          </cell>
          <cell r="O713">
            <v>6.34</v>
          </cell>
          <cell r="P713">
            <v>14.64</v>
          </cell>
          <cell r="Q713">
            <v>1559</v>
          </cell>
        </row>
        <row r="714">
          <cell r="A714">
            <v>1206967</v>
          </cell>
          <cell r="B714">
            <v>43915.408333333333</v>
          </cell>
          <cell r="C714" t="str">
            <v>304L</v>
          </cell>
          <cell r="D714" t="str">
            <v>Austeníticos</v>
          </cell>
          <cell r="E714" t="str">
            <v>24"R</v>
          </cell>
          <cell r="F714">
            <v>64211</v>
          </cell>
          <cell r="G714">
            <v>3</v>
          </cell>
          <cell r="H714">
            <v>1633</v>
          </cell>
          <cell r="I714">
            <v>569</v>
          </cell>
          <cell r="J714">
            <v>306</v>
          </cell>
          <cell r="K714">
            <v>263</v>
          </cell>
          <cell r="L714">
            <v>190</v>
          </cell>
          <cell r="M714">
            <v>116</v>
          </cell>
          <cell r="N714">
            <v>0.37</v>
          </cell>
          <cell r="O714">
            <v>34.31</v>
          </cell>
          <cell r="P714">
            <v>59.31</v>
          </cell>
          <cell r="Q714">
            <v>1527</v>
          </cell>
        </row>
        <row r="715">
          <cell r="A715">
            <v>1206968</v>
          </cell>
          <cell r="B715">
            <v>43915.595833333333</v>
          </cell>
          <cell r="C715" t="str">
            <v>8630M</v>
          </cell>
          <cell r="D715" t="str">
            <v>Grados CrNiMo</v>
          </cell>
          <cell r="E715" t="str">
            <v>49"Q</v>
          </cell>
          <cell r="F715">
            <v>54384.99</v>
          </cell>
          <cell r="G715">
            <v>3</v>
          </cell>
          <cell r="H715">
            <v>1653</v>
          </cell>
          <cell r="I715">
            <v>243</v>
          </cell>
          <cell r="J715">
            <v>58</v>
          </cell>
          <cell r="K715">
            <v>185</v>
          </cell>
          <cell r="L715">
            <v>21</v>
          </cell>
          <cell r="M715">
            <v>37</v>
          </cell>
          <cell r="N715">
            <v>0.52</v>
          </cell>
          <cell r="O715">
            <v>24.64</v>
          </cell>
          <cell r="P715">
            <v>0</v>
          </cell>
          <cell r="Q715">
            <v>1571</v>
          </cell>
        </row>
        <row r="716">
          <cell r="A716">
            <v>1206969</v>
          </cell>
          <cell r="B716">
            <v>43915.693749999999</v>
          </cell>
          <cell r="C716">
            <v>4130</v>
          </cell>
          <cell r="D716" t="str">
            <v>Grados CrMo</v>
          </cell>
          <cell r="E716" t="str">
            <v>69"P</v>
          </cell>
          <cell r="F716">
            <v>54664</v>
          </cell>
          <cell r="G716">
            <v>1</v>
          </cell>
          <cell r="H716">
            <v>1661</v>
          </cell>
          <cell r="I716">
            <v>45</v>
          </cell>
          <cell r="J716">
            <v>25</v>
          </cell>
          <cell r="K716">
            <v>20</v>
          </cell>
          <cell r="L716">
            <v>5</v>
          </cell>
          <cell r="M716">
            <v>20</v>
          </cell>
          <cell r="N716">
            <v>0.5</v>
          </cell>
          <cell r="O716">
            <v>2.04</v>
          </cell>
          <cell r="P716">
            <v>0</v>
          </cell>
          <cell r="Q716">
            <v>1580</v>
          </cell>
        </row>
        <row r="717">
          <cell r="A717">
            <v>1206970</v>
          </cell>
          <cell r="B717">
            <v>43916.390972222223</v>
          </cell>
          <cell r="C717" t="str">
            <v>EN355B</v>
          </cell>
          <cell r="D717" t="str">
            <v>Grados al C</v>
          </cell>
          <cell r="E717" t="str">
            <v>31"R</v>
          </cell>
          <cell r="F717">
            <v>59519</v>
          </cell>
          <cell r="G717">
            <v>1</v>
          </cell>
          <cell r="H717">
            <v>1677</v>
          </cell>
          <cell r="I717">
            <v>60</v>
          </cell>
          <cell r="J717">
            <v>28</v>
          </cell>
          <cell r="K717">
            <v>32</v>
          </cell>
          <cell r="L717">
            <v>6</v>
          </cell>
          <cell r="M717">
            <v>22</v>
          </cell>
          <cell r="N717">
            <v>0.44</v>
          </cell>
          <cell r="O717">
            <v>2.63</v>
          </cell>
          <cell r="P717">
            <v>9.32</v>
          </cell>
          <cell r="Q717">
            <v>1595</v>
          </cell>
        </row>
        <row r="718">
          <cell r="A718">
            <v>1206971</v>
          </cell>
          <cell r="B718">
            <v>43916.587500000001</v>
          </cell>
          <cell r="C718" t="str">
            <v>42CRMO4 LIEBHERR</v>
          </cell>
          <cell r="D718" t="str">
            <v>Grados CrMo</v>
          </cell>
          <cell r="E718" t="str">
            <v>20"R</v>
          </cell>
          <cell r="F718">
            <v>57428</v>
          </cell>
          <cell r="G718">
            <v>1</v>
          </cell>
          <cell r="H718">
            <v>1679</v>
          </cell>
          <cell r="I718">
            <v>82</v>
          </cell>
          <cell r="J718">
            <v>33</v>
          </cell>
          <cell r="K718">
            <v>49</v>
          </cell>
          <cell r="L718">
            <v>10</v>
          </cell>
          <cell r="M718">
            <v>23</v>
          </cell>
          <cell r="N718">
            <v>0.52</v>
          </cell>
          <cell r="O718">
            <v>4.45</v>
          </cell>
          <cell r="P718">
            <v>0</v>
          </cell>
          <cell r="Q718">
            <v>1568</v>
          </cell>
        </row>
        <row r="719">
          <cell r="A719">
            <v>1206972</v>
          </cell>
          <cell r="B719">
            <v>43916.6875</v>
          </cell>
          <cell r="C719" t="str">
            <v>EN355B</v>
          </cell>
          <cell r="D719" t="str">
            <v>Grados al C</v>
          </cell>
          <cell r="E719" t="str">
            <v>31"R</v>
          </cell>
          <cell r="F719">
            <v>55998</v>
          </cell>
          <cell r="G719">
            <v>1</v>
          </cell>
          <cell r="H719">
            <v>1696</v>
          </cell>
          <cell r="I719">
            <v>76</v>
          </cell>
          <cell r="J719">
            <v>33</v>
          </cell>
          <cell r="K719">
            <v>43</v>
          </cell>
          <cell r="L719">
            <v>8</v>
          </cell>
          <cell r="M719">
            <v>25</v>
          </cell>
          <cell r="N719">
            <v>0.38</v>
          </cell>
          <cell r="O719">
            <v>3</v>
          </cell>
          <cell r="P719">
            <v>3.81</v>
          </cell>
          <cell r="Q719">
            <v>1584</v>
          </cell>
        </row>
        <row r="720">
          <cell r="A720">
            <v>1206973</v>
          </cell>
          <cell r="B720">
            <v>43916.790277777778</v>
          </cell>
          <cell r="C720" t="str">
            <v>EN355B</v>
          </cell>
          <cell r="D720" t="str">
            <v>Grados al C</v>
          </cell>
          <cell r="E720" t="str">
            <v>39"R</v>
          </cell>
          <cell r="F720">
            <v>52929</v>
          </cell>
          <cell r="G720">
            <v>1</v>
          </cell>
          <cell r="H720">
            <v>1670</v>
          </cell>
          <cell r="I720">
            <v>54</v>
          </cell>
          <cell r="J720">
            <v>28</v>
          </cell>
          <cell r="K720">
            <v>26</v>
          </cell>
          <cell r="L720">
            <v>10</v>
          </cell>
          <cell r="M720">
            <v>18</v>
          </cell>
          <cell r="N720">
            <v>0.46</v>
          </cell>
          <cell r="O720">
            <v>1.99</v>
          </cell>
          <cell r="P720">
            <v>4.2</v>
          </cell>
          <cell r="Q720">
            <v>1590</v>
          </cell>
        </row>
        <row r="721">
          <cell r="A721">
            <v>1206974</v>
          </cell>
          <cell r="B721">
            <v>43916.995833333334</v>
          </cell>
          <cell r="C721" t="str">
            <v>EN355B</v>
          </cell>
          <cell r="D721" t="str">
            <v>Grados al C</v>
          </cell>
          <cell r="E721" t="str">
            <v>24"R</v>
          </cell>
          <cell r="F721">
            <v>58144</v>
          </cell>
          <cell r="G721">
            <v>1</v>
          </cell>
          <cell r="H721">
            <v>1666</v>
          </cell>
          <cell r="I721">
            <v>47</v>
          </cell>
          <cell r="J721">
            <v>24</v>
          </cell>
          <cell r="K721">
            <v>23</v>
          </cell>
          <cell r="L721">
            <v>8</v>
          </cell>
          <cell r="M721">
            <v>16</v>
          </cell>
          <cell r="N721">
            <v>0.56999999999999995</v>
          </cell>
          <cell r="O721">
            <v>2.2599999999999998</v>
          </cell>
          <cell r="P721">
            <v>4.57</v>
          </cell>
          <cell r="Q721">
            <v>1599</v>
          </cell>
        </row>
        <row r="722">
          <cell r="A722">
            <v>1206975</v>
          </cell>
          <cell r="B722">
            <v>43917.05</v>
          </cell>
          <cell r="C722" t="str">
            <v>EN355B</v>
          </cell>
          <cell r="D722" t="str">
            <v>Grados al C</v>
          </cell>
          <cell r="E722" t="str">
            <v>24"R</v>
          </cell>
          <cell r="F722">
            <v>57674</v>
          </cell>
          <cell r="G722">
            <v>1</v>
          </cell>
          <cell r="H722">
            <v>1671</v>
          </cell>
          <cell r="I722">
            <v>48</v>
          </cell>
          <cell r="J722">
            <v>26</v>
          </cell>
          <cell r="K722">
            <v>22</v>
          </cell>
          <cell r="L722">
            <v>6</v>
          </cell>
          <cell r="M722">
            <v>20</v>
          </cell>
          <cell r="N722">
            <v>0.49</v>
          </cell>
          <cell r="O722">
            <v>2.89</v>
          </cell>
          <cell r="P722">
            <v>1.84</v>
          </cell>
          <cell r="Q722">
            <v>1591</v>
          </cell>
        </row>
        <row r="723">
          <cell r="A723">
            <v>1206976</v>
          </cell>
          <cell r="B723">
            <v>43917.104166666664</v>
          </cell>
          <cell r="C723" t="str">
            <v>EN355B</v>
          </cell>
          <cell r="D723" t="str">
            <v>Grados al C</v>
          </cell>
          <cell r="E723" t="str">
            <v>24"R</v>
          </cell>
          <cell r="F723">
            <v>56731</v>
          </cell>
          <cell r="G723">
            <v>1</v>
          </cell>
          <cell r="H723">
            <v>1668</v>
          </cell>
          <cell r="I723">
            <v>42</v>
          </cell>
          <cell r="J723">
            <v>24</v>
          </cell>
          <cell r="K723">
            <v>18</v>
          </cell>
          <cell r="L723">
            <v>6</v>
          </cell>
          <cell r="M723">
            <v>18</v>
          </cell>
          <cell r="N723">
            <v>0.61</v>
          </cell>
          <cell r="O723">
            <v>5.48</v>
          </cell>
          <cell r="P723">
            <v>2.78</v>
          </cell>
          <cell r="Q723">
            <v>1581</v>
          </cell>
        </row>
        <row r="724">
          <cell r="A724">
            <v>1206977</v>
          </cell>
          <cell r="B724">
            <v>43917.15625</v>
          </cell>
          <cell r="C724" t="str">
            <v>EN355B</v>
          </cell>
          <cell r="D724" t="str">
            <v>Grados al C</v>
          </cell>
          <cell r="E724" t="str">
            <v>24"R</v>
          </cell>
          <cell r="F724">
            <v>57931.99</v>
          </cell>
          <cell r="G724">
            <v>1</v>
          </cell>
          <cell r="H724">
            <v>1677</v>
          </cell>
          <cell r="I724">
            <v>49</v>
          </cell>
          <cell r="J724">
            <v>27</v>
          </cell>
          <cell r="K724">
            <v>22</v>
          </cell>
          <cell r="L724">
            <v>6</v>
          </cell>
          <cell r="M724">
            <v>21</v>
          </cell>
          <cell r="N724">
            <v>0.67</v>
          </cell>
          <cell r="O724">
            <v>5.37</v>
          </cell>
          <cell r="P724">
            <v>3.29</v>
          </cell>
          <cell r="Q724">
            <v>1599</v>
          </cell>
        </row>
        <row r="725">
          <cell r="A725">
            <v>1206978</v>
          </cell>
          <cell r="B725">
            <v>43917.224305555559</v>
          </cell>
          <cell r="C725" t="str">
            <v>F11M2</v>
          </cell>
          <cell r="D725" t="str">
            <v>Grados CrMo</v>
          </cell>
          <cell r="E725" t="str">
            <v>49"Q</v>
          </cell>
          <cell r="F725">
            <v>58487</v>
          </cell>
          <cell r="G725">
            <v>1</v>
          </cell>
          <cell r="H725">
            <v>1666</v>
          </cell>
          <cell r="I725">
            <v>60</v>
          </cell>
          <cell r="J725">
            <v>25</v>
          </cell>
          <cell r="K725">
            <v>35</v>
          </cell>
          <cell r="L725">
            <v>7</v>
          </cell>
          <cell r="M725">
            <v>18</v>
          </cell>
          <cell r="N725">
            <v>0.49</v>
          </cell>
          <cell r="O725">
            <v>2.34</v>
          </cell>
          <cell r="P725">
            <v>0.01</v>
          </cell>
          <cell r="Q725">
            <v>1580</v>
          </cell>
        </row>
        <row r="726">
          <cell r="A726">
            <v>1206979</v>
          </cell>
          <cell r="B726">
            <v>43917.280555555553</v>
          </cell>
          <cell r="C726" t="str">
            <v>EN355B</v>
          </cell>
          <cell r="D726" t="str">
            <v>Grados al C</v>
          </cell>
          <cell r="E726" t="str">
            <v>39"R</v>
          </cell>
          <cell r="F726">
            <v>53292</v>
          </cell>
          <cell r="G726">
            <v>1</v>
          </cell>
          <cell r="H726">
            <v>1673</v>
          </cell>
          <cell r="I726">
            <v>68</v>
          </cell>
          <cell r="J726">
            <v>24</v>
          </cell>
          <cell r="K726">
            <v>44</v>
          </cell>
          <cell r="L726">
            <v>7</v>
          </cell>
          <cell r="M726">
            <v>17</v>
          </cell>
          <cell r="N726">
            <v>0.41</v>
          </cell>
          <cell r="O726">
            <v>1.77</v>
          </cell>
          <cell r="P726">
            <v>1.85</v>
          </cell>
          <cell r="Q726">
            <v>1586</v>
          </cell>
        </row>
        <row r="727">
          <cell r="A727">
            <v>1206980</v>
          </cell>
          <cell r="B727">
            <v>43917.39166666667</v>
          </cell>
          <cell r="C727" t="str">
            <v>EN355B</v>
          </cell>
          <cell r="D727" t="str">
            <v>Grados al C</v>
          </cell>
          <cell r="E727" t="str">
            <v>39"R</v>
          </cell>
          <cell r="F727">
            <v>53487</v>
          </cell>
          <cell r="G727">
            <v>1</v>
          </cell>
          <cell r="H727">
            <v>1678</v>
          </cell>
          <cell r="I727">
            <v>57</v>
          </cell>
          <cell r="J727">
            <v>26</v>
          </cell>
          <cell r="K727">
            <v>31</v>
          </cell>
          <cell r="L727">
            <v>7</v>
          </cell>
          <cell r="M727">
            <v>19</v>
          </cell>
          <cell r="N727">
            <v>1.05</v>
          </cell>
          <cell r="O727">
            <v>5.46</v>
          </cell>
          <cell r="P727">
            <v>4</v>
          </cell>
          <cell r="Q727">
            <v>1582</v>
          </cell>
        </row>
        <row r="728">
          <cell r="A728">
            <v>1206981</v>
          </cell>
          <cell r="B728">
            <v>43917.459722222222</v>
          </cell>
          <cell r="C728" t="str">
            <v>A105</v>
          </cell>
          <cell r="D728" t="str">
            <v>Grados al C</v>
          </cell>
          <cell r="E728" t="str">
            <v>69"P</v>
          </cell>
          <cell r="F728">
            <v>54752.01</v>
          </cell>
          <cell r="G728">
            <v>1</v>
          </cell>
          <cell r="H728">
            <v>1675</v>
          </cell>
          <cell r="I728">
            <v>51</v>
          </cell>
          <cell r="J728">
            <v>22</v>
          </cell>
          <cell r="K728">
            <v>29</v>
          </cell>
          <cell r="L728">
            <v>6</v>
          </cell>
          <cell r="M728">
            <v>16</v>
          </cell>
          <cell r="N728">
            <v>0.62</v>
          </cell>
          <cell r="O728">
            <v>6.75</v>
          </cell>
          <cell r="P728">
            <v>0.14000000000000001</v>
          </cell>
          <cell r="Q728">
            <v>1596</v>
          </cell>
        </row>
        <row r="729">
          <cell r="A729">
            <v>1206982</v>
          </cell>
          <cell r="B729">
            <v>43917.518750000003</v>
          </cell>
          <cell r="C729" t="str">
            <v>A105</v>
          </cell>
          <cell r="D729" t="str">
            <v>Grados al C</v>
          </cell>
          <cell r="E729" t="str">
            <v>16"R</v>
          </cell>
          <cell r="F729">
            <v>55476.01</v>
          </cell>
          <cell r="G729">
            <v>1</v>
          </cell>
          <cell r="H729">
            <v>1681</v>
          </cell>
          <cell r="I729">
            <v>52</v>
          </cell>
          <cell r="J729">
            <v>26</v>
          </cell>
          <cell r="K729">
            <v>26</v>
          </cell>
          <cell r="L729">
            <v>6</v>
          </cell>
          <cell r="M729">
            <v>20</v>
          </cell>
          <cell r="N729">
            <v>0.47</v>
          </cell>
          <cell r="O729">
            <v>4.22</v>
          </cell>
          <cell r="P729">
            <v>0</v>
          </cell>
          <cell r="Q729">
            <v>1593</v>
          </cell>
        </row>
        <row r="730">
          <cell r="A730">
            <v>1206983</v>
          </cell>
          <cell r="B730">
            <v>43917.615277777775</v>
          </cell>
          <cell r="C730" t="str">
            <v>1E0621</v>
          </cell>
          <cell r="D730" t="str">
            <v>Grados al C</v>
          </cell>
          <cell r="E730" t="str">
            <v>16"R</v>
          </cell>
          <cell r="F730">
            <v>55581</v>
          </cell>
          <cell r="G730">
            <v>1</v>
          </cell>
          <cell r="H730">
            <v>1678</v>
          </cell>
          <cell r="I730">
            <v>65</v>
          </cell>
          <cell r="J730">
            <v>26</v>
          </cell>
          <cell r="K730">
            <v>39</v>
          </cell>
          <cell r="L730">
            <v>6</v>
          </cell>
          <cell r="M730">
            <v>20</v>
          </cell>
          <cell r="N730">
            <v>0.46</v>
          </cell>
          <cell r="O730">
            <v>3.08</v>
          </cell>
          <cell r="P730">
            <v>0</v>
          </cell>
          <cell r="Q730">
            <v>1598</v>
          </cell>
        </row>
        <row r="731">
          <cell r="A731">
            <v>1206984</v>
          </cell>
          <cell r="B731">
            <v>43917.682638888888</v>
          </cell>
          <cell r="C731" t="str">
            <v>A350/LF6M TRINITY</v>
          </cell>
          <cell r="D731" t="str">
            <v>Grados al C</v>
          </cell>
          <cell r="E731" t="str">
            <v>24"R</v>
          </cell>
          <cell r="F731">
            <v>56882.99</v>
          </cell>
          <cell r="G731">
            <v>1</v>
          </cell>
          <cell r="H731">
            <v>1674</v>
          </cell>
          <cell r="I731">
            <v>66</v>
          </cell>
          <cell r="J731">
            <v>25</v>
          </cell>
          <cell r="K731">
            <v>41</v>
          </cell>
          <cell r="L731">
            <v>7</v>
          </cell>
          <cell r="M731">
            <v>18</v>
          </cell>
          <cell r="N731">
            <v>0.72</v>
          </cell>
          <cell r="O731">
            <v>2.46</v>
          </cell>
          <cell r="P731">
            <v>9.11</v>
          </cell>
          <cell r="Q731">
            <v>1582</v>
          </cell>
        </row>
        <row r="732">
          <cell r="A732">
            <v>1206985</v>
          </cell>
          <cell r="B732">
            <v>43917.741666666669</v>
          </cell>
          <cell r="C732" t="str">
            <v>LF2H</v>
          </cell>
          <cell r="D732" t="str">
            <v>Grados CrNiMo</v>
          </cell>
          <cell r="E732" t="str">
            <v>49"Q</v>
          </cell>
          <cell r="F732">
            <v>59908</v>
          </cell>
          <cell r="G732">
            <v>1</v>
          </cell>
          <cell r="H732">
            <v>1680</v>
          </cell>
          <cell r="I732">
            <v>70</v>
          </cell>
          <cell r="J732">
            <v>27</v>
          </cell>
          <cell r="K732">
            <v>43</v>
          </cell>
          <cell r="L732">
            <v>7</v>
          </cell>
          <cell r="M732">
            <v>20</v>
          </cell>
          <cell r="N732">
            <v>0.32</v>
          </cell>
          <cell r="O732">
            <v>2.14</v>
          </cell>
          <cell r="P732">
            <v>6.13</v>
          </cell>
          <cell r="Q732">
            <v>1573</v>
          </cell>
        </row>
        <row r="733">
          <cell r="A733">
            <v>1206986</v>
          </cell>
          <cell r="B733">
            <v>43917.802777777775</v>
          </cell>
          <cell r="C733" t="str">
            <v>LF6</v>
          </cell>
          <cell r="D733" t="str">
            <v>Grados al C</v>
          </cell>
          <cell r="E733" t="str">
            <v>49"Q</v>
          </cell>
          <cell r="F733">
            <v>58614</v>
          </cell>
          <cell r="G733">
            <v>1</v>
          </cell>
          <cell r="H733">
            <v>1678</v>
          </cell>
          <cell r="I733">
            <v>66</v>
          </cell>
          <cell r="J733">
            <v>27</v>
          </cell>
          <cell r="K733">
            <v>39</v>
          </cell>
          <cell r="L733">
            <v>7</v>
          </cell>
          <cell r="M733">
            <v>20</v>
          </cell>
          <cell r="N733">
            <v>0.7</v>
          </cell>
          <cell r="O733">
            <v>12.62</v>
          </cell>
          <cell r="P733">
            <v>2.02</v>
          </cell>
          <cell r="Q733">
            <v>1580</v>
          </cell>
        </row>
        <row r="734">
          <cell r="A734">
            <v>1206987</v>
          </cell>
          <cell r="B734">
            <v>43919.978472222225</v>
          </cell>
          <cell r="C734">
            <v>1045</v>
          </cell>
          <cell r="D734" t="str">
            <v>Grados al C</v>
          </cell>
          <cell r="E734" t="str">
            <v>52"P</v>
          </cell>
          <cell r="F734">
            <v>56027</v>
          </cell>
          <cell r="G734">
            <v>1</v>
          </cell>
          <cell r="H734">
            <v>1499</v>
          </cell>
          <cell r="I734">
            <v>84</v>
          </cell>
          <cell r="J734">
            <v>30</v>
          </cell>
          <cell r="K734">
            <v>54</v>
          </cell>
          <cell r="L734">
            <v>8</v>
          </cell>
          <cell r="M734">
            <v>22</v>
          </cell>
          <cell r="N734">
            <v>0.78</v>
          </cell>
          <cell r="O734">
            <v>9.5399999999999991</v>
          </cell>
          <cell r="P734">
            <v>0</v>
          </cell>
          <cell r="Q734">
            <v>1564</v>
          </cell>
        </row>
        <row r="735">
          <cell r="A735">
            <v>1206988</v>
          </cell>
          <cell r="B735">
            <v>43920.040277777778</v>
          </cell>
          <cell r="C735">
            <v>4140</v>
          </cell>
          <cell r="D735" t="str">
            <v>Grados CrMo</v>
          </cell>
          <cell r="E735" t="str">
            <v>52"P</v>
          </cell>
          <cell r="F735">
            <v>55366.99</v>
          </cell>
          <cell r="G735">
            <v>1</v>
          </cell>
          <cell r="H735">
            <v>1678</v>
          </cell>
          <cell r="I735">
            <v>79</v>
          </cell>
          <cell r="J735">
            <v>28</v>
          </cell>
          <cell r="K735">
            <v>51</v>
          </cell>
          <cell r="L735">
            <v>6</v>
          </cell>
          <cell r="M735">
            <v>22</v>
          </cell>
          <cell r="N735">
            <v>0.71</v>
          </cell>
          <cell r="O735">
            <v>10.87</v>
          </cell>
          <cell r="P735">
            <v>0</v>
          </cell>
          <cell r="Q735">
            <v>1572</v>
          </cell>
        </row>
        <row r="736">
          <cell r="A736">
            <v>1206989</v>
          </cell>
          <cell r="B736">
            <v>43920.097222222219</v>
          </cell>
          <cell r="C736" t="str">
            <v>4130 FM</v>
          </cell>
          <cell r="D736" t="str">
            <v>Grados CrMo</v>
          </cell>
          <cell r="E736" t="str">
            <v>31"R</v>
          </cell>
          <cell r="F736">
            <v>51034</v>
          </cell>
          <cell r="G736">
            <v>1</v>
          </cell>
          <cell r="H736">
            <v>1696</v>
          </cell>
          <cell r="I736">
            <v>69</v>
          </cell>
          <cell r="J736">
            <v>32</v>
          </cell>
          <cell r="K736">
            <v>37</v>
          </cell>
          <cell r="L736">
            <v>10</v>
          </cell>
          <cell r="M736">
            <v>22</v>
          </cell>
          <cell r="N736">
            <v>0.5</v>
          </cell>
          <cell r="O736">
            <v>4.6100000000000003</v>
          </cell>
          <cell r="P736">
            <v>0</v>
          </cell>
          <cell r="Q736">
            <v>1577</v>
          </cell>
        </row>
        <row r="737">
          <cell r="A737">
            <v>1206990</v>
          </cell>
          <cell r="B737">
            <v>43920.186111111114</v>
          </cell>
          <cell r="C737" t="str">
            <v>4130 FM</v>
          </cell>
          <cell r="D737" t="str">
            <v>Grados CrMo</v>
          </cell>
          <cell r="E737" t="str">
            <v>31"R</v>
          </cell>
          <cell r="F737">
            <v>50898</v>
          </cell>
          <cell r="G737">
            <v>1</v>
          </cell>
          <cell r="H737">
            <v>1694</v>
          </cell>
          <cell r="I737">
            <v>70</v>
          </cell>
          <cell r="J737">
            <v>29</v>
          </cell>
          <cell r="K737">
            <v>41</v>
          </cell>
          <cell r="L737">
            <v>8</v>
          </cell>
          <cell r="M737">
            <v>21</v>
          </cell>
          <cell r="N737">
            <v>0.54</v>
          </cell>
          <cell r="O737">
            <v>2.4500000000000002</v>
          </cell>
          <cell r="P737">
            <v>0</v>
          </cell>
          <cell r="Q737">
            <v>1580</v>
          </cell>
        </row>
        <row r="738">
          <cell r="A738">
            <v>1206991</v>
          </cell>
          <cell r="B738">
            <v>43920.255555555559</v>
          </cell>
          <cell r="C738" t="str">
            <v>EN355B</v>
          </cell>
          <cell r="D738" t="str">
            <v>Grados al C</v>
          </cell>
          <cell r="E738" t="str">
            <v>24"R</v>
          </cell>
          <cell r="F738">
            <v>57796.99</v>
          </cell>
          <cell r="G738">
            <v>1</v>
          </cell>
          <cell r="H738">
            <v>1689</v>
          </cell>
          <cell r="I738">
            <v>52</v>
          </cell>
          <cell r="J738">
            <v>27</v>
          </cell>
          <cell r="K738">
            <v>25</v>
          </cell>
          <cell r="L738">
            <v>7</v>
          </cell>
          <cell r="M738">
            <v>20</v>
          </cell>
          <cell r="N738">
            <v>0.49</v>
          </cell>
          <cell r="O738">
            <v>2.67</v>
          </cell>
          <cell r="P738">
            <v>5.62</v>
          </cell>
          <cell r="Q738">
            <v>1596</v>
          </cell>
        </row>
        <row r="739">
          <cell r="A739">
            <v>1206992</v>
          </cell>
          <cell r="B739">
            <v>43920.317361111112</v>
          </cell>
          <cell r="C739" t="str">
            <v>A105</v>
          </cell>
          <cell r="D739" t="str">
            <v>Grados al C</v>
          </cell>
          <cell r="E739" t="str">
            <v>31"R</v>
          </cell>
          <cell r="F739">
            <v>56073.01</v>
          </cell>
          <cell r="G739">
            <v>1</v>
          </cell>
          <cell r="H739">
            <v>1604</v>
          </cell>
          <cell r="I739">
            <v>49</v>
          </cell>
          <cell r="J739">
            <v>26</v>
          </cell>
          <cell r="K739">
            <v>23</v>
          </cell>
          <cell r="L739">
            <v>6</v>
          </cell>
          <cell r="M739">
            <v>20</v>
          </cell>
          <cell r="N739">
            <v>0.55000000000000004</v>
          </cell>
          <cell r="O739">
            <v>4.41</v>
          </cell>
          <cell r="P739">
            <v>0</v>
          </cell>
          <cell r="Q739">
            <v>1583</v>
          </cell>
        </row>
        <row r="740">
          <cell r="A740">
            <v>1206993</v>
          </cell>
          <cell r="B740">
            <v>43920.376388888886</v>
          </cell>
          <cell r="C740" t="str">
            <v>A105</v>
          </cell>
          <cell r="D740" t="str">
            <v>Grados al C</v>
          </cell>
          <cell r="E740" t="str">
            <v>16"R</v>
          </cell>
          <cell r="F740">
            <v>55776</v>
          </cell>
          <cell r="G740">
            <v>1</v>
          </cell>
          <cell r="H740">
            <v>1680</v>
          </cell>
          <cell r="I740">
            <v>47</v>
          </cell>
          <cell r="J740">
            <v>26</v>
          </cell>
          <cell r="K740">
            <v>21</v>
          </cell>
          <cell r="L740">
            <v>6</v>
          </cell>
          <cell r="M740">
            <v>20</v>
          </cell>
          <cell r="N740">
            <v>0.67</v>
          </cell>
          <cell r="O740">
            <v>4.8600000000000003</v>
          </cell>
          <cell r="P740">
            <v>0</v>
          </cell>
          <cell r="Q740">
            <v>1593</v>
          </cell>
        </row>
        <row r="741">
          <cell r="A741">
            <v>1206994</v>
          </cell>
          <cell r="B741">
            <v>43920.433333333334</v>
          </cell>
          <cell r="C741" t="str">
            <v>1E0621</v>
          </cell>
          <cell r="D741" t="str">
            <v>Grados al C</v>
          </cell>
          <cell r="E741" t="str">
            <v>16"R</v>
          </cell>
          <cell r="F741">
            <v>55940</v>
          </cell>
          <cell r="G741">
            <v>2</v>
          </cell>
          <cell r="H741">
            <v>1679</v>
          </cell>
          <cell r="I741">
            <v>90</v>
          </cell>
          <cell r="J741">
            <v>26</v>
          </cell>
          <cell r="K741">
            <v>64</v>
          </cell>
          <cell r="L741">
            <v>8</v>
          </cell>
          <cell r="M741">
            <v>18</v>
          </cell>
          <cell r="N741">
            <v>0.5</v>
          </cell>
          <cell r="O741">
            <v>2.62</v>
          </cell>
          <cell r="P741">
            <v>0</v>
          </cell>
          <cell r="Q741">
            <v>1596</v>
          </cell>
        </row>
        <row r="742">
          <cell r="A742">
            <v>1206995</v>
          </cell>
          <cell r="B742">
            <v>43920.511111111111</v>
          </cell>
          <cell r="C742" t="str">
            <v>4130 FM</v>
          </cell>
          <cell r="D742" t="str">
            <v>Grados CrMo</v>
          </cell>
          <cell r="E742" t="str">
            <v>49"Q</v>
          </cell>
          <cell r="F742">
            <v>59961</v>
          </cell>
          <cell r="G742">
            <v>1</v>
          </cell>
          <cell r="H742">
            <v>1668</v>
          </cell>
          <cell r="I742">
            <v>57</v>
          </cell>
          <cell r="J742">
            <v>27</v>
          </cell>
          <cell r="K742">
            <v>30</v>
          </cell>
          <cell r="L742">
            <v>7</v>
          </cell>
          <cell r="M742">
            <v>20</v>
          </cell>
          <cell r="N742">
            <v>0.56000000000000005</v>
          </cell>
          <cell r="O742">
            <v>4.3</v>
          </cell>
          <cell r="P742">
            <v>0</v>
          </cell>
          <cell r="Q742">
            <v>1575</v>
          </cell>
        </row>
        <row r="743">
          <cell r="A743">
            <v>1206996</v>
          </cell>
          <cell r="B743">
            <v>43920.570833333331</v>
          </cell>
          <cell r="C743">
            <v>4130</v>
          </cell>
          <cell r="D743" t="str">
            <v>Grados CrMo</v>
          </cell>
          <cell r="E743" t="str">
            <v>49"Q</v>
          </cell>
          <cell r="F743">
            <v>60230</v>
          </cell>
          <cell r="G743">
            <v>1</v>
          </cell>
          <cell r="H743">
            <v>1659</v>
          </cell>
          <cell r="I743">
            <v>48</v>
          </cell>
          <cell r="J743">
            <v>25</v>
          </cell>
          <cell r="K743">
            <v>23</v>
          </cell>
          <cell r="L743">
            <v>7</v>
          </cell>
          <cell r="M743">
            <v>18</v>
          </cell>
          <cell r="N743">
            <v>0.72</v>
          </cell>
          <cell r="O743">
            <v>7.2</v>
          </cell>
          <cell r="P743">
            <v>0</v>
          </cell>
          <cell r="Q743">
            <v>1571</v>
          </cell>
        </row>
        <row r="744">
          <cell r="A744">
            <v>1206997</v>
          </cell>
          <cell r="B744">
            <v>43920.652083333334</v>
          </cell>
          <cell r="C744" t="str">
            <v>8630M</v>
          </cell>
          <cell r="D744" t="str">
            <v>Grados CrNiMo</v>
          </cell>
          <cell r="E744" t="str">
            <v>52"P</v>
          </cell>
          <cell r="F744">
            <v>60305.01</v>
          </cell>
          <cell r="G744">
            <v>1</v>
          </cell>
          <cell r="H744">
            <v>1650</v>
          </cell>
          <cell r="I744">
            <v>67</v>
          </cell>
          <cell r="J744">
            <v>24</v>
          </cell>
          <cell r="K744">
            <v>43</v>
          </cell>
          <cell r="L744">
            <v>8</v>
          </cell>
          <cell r="M744">
            <v>16</v>
          </cell>
          <cell r="N744">
            <v>0.56999999999999995</v>
          </cell>
          <cell r="O744">
            <v>4.53</v>
          </cell>
          <cell r="P744">
            <v>0</v>
          </cell>
          <cell r="Q744">
            <v>1562</v>
          </cell>
        </row>
        <row r="745">
          <cell r="A745">
            <v>1206998</v>
          </cell>
          <cell r="B745">
            <v>43920.795138888891</v>
          </cell>
          <cell r="C745" t="str">
            <v>F22MF</v>
          </cell>
          <cell r="D745" t="str">
            <v>Grados CrMo</v>
          </cell>
          <cell r="E745" t="str">
            <v>69"P</v>
          </cell>
          <cell r="F745">
            <v>57051.99</v>
          </cell>
          <cell r="G745">
            <v>1</v>
          </cell>
          <cell r="H745">
            <v>1650</v>
          </cell>
          <cell r="I745">
            <v>54</v>
          </cell>
          <cell r="J745">
            <v>26</v>
          </cell>
          <cell r="K745">
            <v>28</v>
          </cell>
          <cell r="L745">
            <v>9</v>
          </cell>
          <cell r="M745">
            <v>17</v>
          </cell>
          <cell r="N745">
            <v>0.52</v>
          </cell>
          <cell r="O745">
            <v>2.2400000000000002</v>
          </cell>
          <cell r="P745">
            <v>0</v>
          </cell>
          <cell r="Q745">
            <v>1582</v>
          </cell>
        </row>
        <row r="746">
          <cell r="A746">
            <v>1206999</v>
          </cell>
          <cell r="B746">
            <v>43921.004166666666</v>
          </cell>
          <cell r="C746" t="str">
            <v>410S</v>
          </cell>
          <cell r="D746" t="str">
            <v>Martensíticos</v>
          </cell>
          <cell r="E746" t="str">
            <v>69"P</v>
          </cell>
          <cell r="F746">
            <v>55871</v>
          </cell>
          <cell r="G746">
            <v>1</v>
          </cell>
          <cell r="H746">
            <v>1649</v>
          </cell>
          <cell r="I746">
            <v>139</v>
          </cell>
          <cell r="J746">
            <v>71</v>
          </cell>
          <cell r="K746">
            <v>68</v>
          </cell>
          <cell r="L746">
            <v>54</v>
          </cell>
          <cell r="M746">
            <v>17</v>
          </cell>
          <cell r="N746">
            <v>0.63</v>
          </cell>
          <cell r="O746">
            <v>7.76</v>
          </cell>
          <cell r="P746">
            <v>0</v>
          </cell>
          <cell r="Q746">
            <v>1565</v>
          </cell>
        </row>
        <row r="747">
          <cell r="A747">
            <v>1207000</v>
          </cell>
          <cell r="B747">
            <v>43921.263194444444</v>
          </cell>
          <cell r="C747" t="str">
            <v>B50A352</v>
          </cell>
          <cell r="D747" t="str">
            <v>Martensíticos</v>
          </cell>
          <cell r="E747" t="str">
            <v>69"P</v>
          </cell>
          <cell r="F747">
            <v>51970.01</v>
          </cell>
          <cell r="G747">
            <v>1</v>
          </cell>
          <cell r="H747">
            <v>1623</v>
          </cell>
          <cell r="I747">
            <v>160</v>
          </cell>
          <cell r="J747">
            <v>71</v>
          </cell>
          <cell r="K747">
            <v>89</v>
          </cell>
          <cell r="L747">
            <v>56</v>
          </cell>
          <cell r="M747">
            <v>15</v>
          </cell>
          <cell r="N747">
            <v>0.5</v>
          </cell>
          <cell r="O747">
            <v>7.54</v>
          </cell>
          <cell r="P747">
            <v>22.17</v>
          </cell>
          <cell r="Q747">
            <v>1534</v>
          </cell>
        </row>
        <row r="748">
          <cell r="A748">
            <v>1207001</v>
          </cell>
          <cell r="B748">
            <v>43921.477777777778</v>
          </cell>
          <cell r="C748" t="str">
            <v>316L GALPERTI</v>
          </cell>
          <cell r="D748" t="str">
            <v>Austeníticos</v>
          </cell>
          <cell r="E748" t="str">
            <v>24"Q</v>
          </cell>
          <cell r="F748">
            <v>62202</v>
          </cell>
          <cell r="G748">
            <v>1</v>
          </cell>
          <cell r="H748">
            <v>1614</v>
          </cell>
          <cell r="I748">
            <v>200</v>
          </cell>
          <cell r="J748">
            <v>104</v>
          </cell>
          <cell r="K748">
            <v>96</v>
          </cell>
          <cell r="L748">
            <v>77</v>
          </cell>
          <cell r="M748">
            <v>27</v>
          </cell>
          <cell r="N748">
            <v>0.5</v>
          </cell>
          <cell r="O748">
            <v>5.49</v>
          </cell>
          <cell r="P748">
            <v>35.950000000000003</v>
          </cell>
          <cell r="Q748">
            <v>1540</v>
          </cell>
        </row>
        <row r="749">
          <cell r="A749">
            <v>1207002</v>
          </cell>
          <cell r="B749">
            <v>43921.69027777778</v>
          </cell>
          <cell r="C749" t="str">
            <v>8620H</v>
          </cell>
          <cell r="D749" t="str">
            <v>Grados CrNiMo</v>
          </cell>
          <cell r="E749" t="str">
            <v>16"R</v>
          </cell>
          <cell r="F749">
            <v>56159</v>
          </cell>
          <cell r="G749">
            <v>1</v>
          </cell>
          <cell r="H749">
            <v>1660</v>
          </cell>
          <cell r="I749">
            <v>54</v>
          </cell>
          <cell r="J749">
            <v>23</v>
          </cell>
          <cell r="K749">
            <v>31</v>
          </cell>
          <cell r="L749">
            <v>7</v>
          </cell>
          <cell r="M749">
            <v>16</v>
          </cell>
          <cell r="N749">
            <v>0.57999999999999996</v>
          </cell>
          <cell r="O749">
            <v>3.61</v>
          </cell>
          <cell r="P749">
            <v>0</v>
          </cell>
          <cell r="Q749">
            <v>1584</v>
          </cell>
        </row>
        <row r="750">
          <cell r="A750">
            <v>1207003</v>
          </cell>
          <cell r="B750">
            <v>43921.75277777778</v>
          </cell>
          <cell r="C750" t="str">
            <v>4140 FM</v>
          </cell>
          <cell r="D750" t="str">
            <v>Grados CrMo</v>
          </cell>
          <cell r="E750" t="str">
            <v>49"Q</v>
          </cell>
          <cell r="F750">
            <v>59942.01</v>
          </cell>
          <cell r="G750">
            <v>1</v>
          </cell>
          <cell r="H750">
            <v>1651</v>
          </cell>
          <cell r="I750">
            <v>76</v>
          </cell>
          <cell r="J750">
            <v>27</v>
          </cell>
          <cell r="K750">
            <v>49</v>
          </cell>
          <cell r="L750">
            <v>7</v>
          </cell>
          <cell r="M750">
            <v>20</v>
          </cell>
          <cell r="N750">
            <v>0.47</v>
          </cell>
          <cell r="O750">
            <v>4.21</v>
          </cell>
          <cell r="P750">
            <v>0</v>
          </cell>
          <cell r="Q750">
            <v>1559</v>
          </cell>
        </row>
        <row r="751">
          <cell r="A751">
            <v>1207004</v>
          </cell>
          <cell r="B751">
            <v>43921.869444444441</v>
          </cell>
          <cell r="C751">
            <v>4130</v>
          </cell>
          <cell r="D751" t="str">
            <v>Grados CrMo</v>
          </cell>
          <cell r="E751" t="str">
            <v>52"P</v>
          </cell>
          <cell r="F751">
            <v>54851</v>
          </cell>
          <cell r="G751">
            <v>1</v>
          </cell>
          <cell r="H751">
            <v>1647</v>
          </cell>
          <cell r="I751">
            <v>49</v>
          </cell>
          <cell r="J751">
            <v>22</v>
          </cell>
          <cell r="K751">
            <v>27</v>
          </cell>
          <cell r="L751">
            <v>7</v>
          </cell>
          <cell r="M751">
            <v>15</v>
          </cell>
          <cell r="N751">
            <v>0.56999999999999995</v>
          </cell>
          <cell r="O751">
            <v>2.72</v>
          </cell>
          <cell r="P751">
            <v>0</v>
          </cell>
          <cell r="Q751">
            <v>1574</v>
          </cell>
        </row>
        <row r="752">
          <cell r="A752">
            <v>1207005</v>
          </cell>
          <cell r="B752">
            <v>43922.044444444444</v>
          </cell>
          <cell r="C752" t="str">
            <v>EN355B</v>
          </cell>
          <cell r="D752" t="str">
            <v>Grados al C</v>
          </cell>
          <cell r="E752" t="str">
            <v>39"R</v>
          </cell>
          <cell r="F752">
            <v>53475.01</v>
          </cell>
          <cell r="G752">
            <v>1</v>
          </cell>
          <cell r="H752">
            <v>1673</v>
          </cell>
          <cell r="I752">
            <v>48</v>
          </cell>
          <cell r="J752">
            <v>24</v>
          </cell>
          <cell r="K752">
            <v>24</v>
          </cell>
          <cell r="L752">
            <v>8</v>
          </cell>
          <cell r="M752">
            <v>16</v>
          </cell>
          <cell r="N752">
            <v>0.45</v>
          </cell>
          <cell r="O752">
            <v>1.63</v>
          </cell>
          <cell r="P752">
            <v>1.24</v>
          </cell>
          <cell r="Q752">
            <v>1586</v>
          </cell>
        </row>
        <row r="753">
          <cell r="A753">
            <v>1207006</v>
          </cell>
          <cell r="B753">
            <v>43922.113194444442</v>
          </cell>
          <cell r="C753" t="str">
            <v>EN355B</v>
          </cell>
          <cell r="D753" t="str">
            <v>Grados al C</v>
          </cell>
          <cell r="E753" t="str">
            <v>31"R</v>
          </cell>
          <cell r="F753">
            <v>55607</v>
          </cell>
          <cell r="G753">
            <v>1</v>
          </cell>
          <cell r="H753">
            <v>1668</v>
          </cell>
          <cell r="I753">
            <v>59</v>
          </cell>
          <cell r="J753">
            <v>22</v>
          </cell>
          <cell r="K753">
            <v>37</v>
          </cell>
          <cell r="L753">
            <v>6</v>
          </cell>
          <cell r="M753">
            <v>16</v>
          </cell>
          <cell r="N753">
            <v>0.52</v>
          </cell>
          <cell r="O753">
            <v>1.7</v>
          </cell>
          <cell r="P753">
            <v>3.04</v>
          </cell>
          <cell r="Q753">
            <v>1580</v>
          </cell>
        </row>
        <row r="754">
          <cell r="A754">
            <v>1207007</v>
          </cell>
          <cell r="B754">
            <v>43922.165277777778</v>
          </cell>
          <cell r="C754" t="str">
            <v>EN355B</v>
          </cell>
          <cell r="D754" t="str">
            <v>Grados al C</v>
          </cell>
          <cell r="E754" t="str">
            <v>31"R</v>
          </cell>
          <cell r="F754">
            <v>55425</v>
          </cell>
          <cell r="G754">
            <v>1</v>
          </cell>
          <cell r="H754">
            <v>1670</v>
          </cell>
          <cell r="I754">
            <v>48</v>
          </cell>
          <cell r="J754">
            <v>23</v>
          </cell>
          <cell r="K754">
            <v>25</v>
          </cell>
          <cell r="L754">
            <v>7</v>
          </cell>
          <cell r="M754">
            <v>16</v>
          </cell>
          <cell r="N754">
            <v>0.5</v>
          </cell>
          <cell r="O754">
            <v>1.79</v>
          </cell>
          <cell r="P754">
            <v>1.24</v>
          </cell>
          <cell r="Q754">
            <v>1591</v>
          </cell>
        </row>
        <row r="755">
          <cell r="A755">
            <v>1207008</v>
          </cell>
          <cell r="B755">
            <v>43922.429166666669</v>
          </cell>
          <cell r="C755" t="str">
            <v>EN355B</v>
          </cell>
          <cell r="D755" t="str">
            <v>Grados al C</v>
          </cell>
          <cell r="E755" t="str">
            <v>24"R</v>
          </cell>
          <cell r="F755">
            <v>57655</v>
          </cell>
          <cell r="G755">
            <v>2</v>
          </cell>
          <cell r="H755">
            <v>1666</v>
          </cell>
          <cell r="I755">
            <v>123</v>
          </cell>
          <cell r="J755">
            <v>53</v>
          </cell>
          <cell r="K755">
            <v>70</v>
          </cell>
          <cell r="L755">
            <v>15</v>
          </cell>
          <cell r="M755">
            <v>38</v>
          </cell>
          <cell r="N755">
            <v>0.41</v>
          </cell>
          <cell r="O755">
            <v>20.059999999999999</v>
          </cell>
          <cell r="P755">
            <v>1.8</v>
          </cell>
          <cell r="Q755">
            <v>1587</v>
          </cell>
        </row>
        <row r="756">
          <cell r="A756">
            <v>1207009</v>
          </cell>
          <cell r="B756">
            <v>43922.486111111109</v>
          </cell>
          <cell r="C756" t="str">
            <v>EN355B</v>
          </cell>
          <cell r="D756" t="str">
            <v>Grados al C</v>
          </cell>
          <cell r="E756" t="str">
            <v>24"R</v>
          </cell>
          <cell r="F756">
            <v>57823.01</v>
          </cell>
          <cell r="G756">
            <v>2</v>
          </cell>
          <cell r="H756">
            <v>1669</v>
          </cell>
          <cell r="I756">
            <v>127</v>
          </cell>
          <cell r="J756">
            <v>47</v>
          </cell>
          <cell r="K756">
            <v>80</v>
          </cell>
          <cell r="L756">
            <v>13</v>
          </cell>
          <cell r="M756">
            <v>34</v>
          </cell>
          <cell r="N756">
            <v>0.49</v>
          </cell>
          <cell r="O756">
            <v>6.01</v>
          </cell>
          <cell r="P756">
            <v>5.3</v>
          </cell>
          <cell r="Q756">
            <v>1585</v>
          </cell>
        </row>
        <row r="757">
          <cell r="A757">
            <v>1207010</v>
          </cell>
          <cell r="B757">
            <v>43922.607638888891</v>
          </cell>
          <cell r="C757" t="str">
            <v>EN355B</v>
          </cell>
          <cell r="D757" t="str">
            <v>Grados al C</v>
          </cell>
          <cell r="E757" t="str">
            <v>31"R</v>
          </cell>
          <cell r="F757">
            <v>57850</v>
          </cell>
          <cell r="G757">
            <v>1</v>
          </cell>
          <cell r="H757">
            <v>1669</v>
          </cell>
          <cell r="I757">
            <v>67</v>
          </cell>
          <cell r="J757">
            <v>25</v>
          </cell>
          <cell r="K757">
            <v>42</v>
          </cell>
          <cell r="L757">
            <v>7</v>
          </cell>
          <cell r="M757">
            <v>18</v>
          </cell>
          <cell r="N757">
            <v>0.5</v>
          </cell>
          <cell r="O757">
            <v>3.82</v>
          </cell>
          <cell r="P757">
            <v>0</v>
          </cell>
          <cell r="Q757">
            <v>1576</v>
          </cell>
        </row>
        <row r="758">
          <cell r="A758">
            <v>1207011</v>
          </cell>
          <cell r="B758">
            <v>43922.775000000001</v>
          </cell>
          <cell r="C758" t="str">
            <v>A350/LF6M TRINITY</v>
          </cell>
          <cell r="D758" t="str">
            <v>Grados al C</v>
          </cell>
          <cell r="E758" t="str">
            <v>20"R</v>
          </cell>
          <cell r="F758">
            <v>59862</v>
          </cell>
          <cell r="G758">
            <v>1</v>
          </cell>
          <cell r="H758">
            <v>1662</v>
          </cell>
          <cell r="I758">
            <v>63</v>
          </cell>
          <cell r="J758">
            <v>23</v>
          </cell>
          <cell r="K758">
            <v>40</v>
          </cell>
          <cell r="L758">
            <v>8</v>
          </cell>
          <cell r="M758">
            <v>15</v>
          </cell>
          <cell r="N758">
            <v>0.6</v>
          </cell>
          <cell r="O758">
            <v>1.81</v>
          </cell>
          <cell r="P758">
            <v>5.63</v>
          </cell>
          <cell r="Q758">
            <v>1573</v>
          </cell>
        </row>
        <row r="759">
          <cell r="A759">
            <v>1207012</v>
          </cell>
          <cell r="B759">
            <v>43922.829861111109</v>
          </cell>
          <cell r="C759" t="str">
            <v>A105</v>
          </cell>
          <cell r="D759" t="str">
            <v>Grados al C</v>
          </cell>
          <cell r="E759" t="str">
            <v>13"R</v>
          </cell>
          <cell r="F759">
            <v>57076</v>
          </cell>
          <cell r="G759">
            <v>1</v>
          </cell>
          <cell r="H759">
            <v>1672</v>
          </cell>
          <cell r="I759">
            <v>52</v>
          </cell>
          <cell r="J759">
            <v>24</v>
          </cell>
          <cell r="K759">
            <v>28</v>
          </cell>
          <cell r="L759">
            <v>9</v>
          </cell>
          <cell r="M759">
            <v>15</v>
          </cell>
          <cell r="N759">
            <v>0.61</v>
          </cell>
          <cell r="O759">
            <v>3.94</v>
          </cell>
          <cell r="P759">
            <v>0</v>
          </cell>
          <cell r="Q759">
            <v>1598</v>
          </cell>
        </row>
        <row r="760">
          <cell r="A760">
            <v>1207013</v>
          </cell>
          <cell r="B760">
            <v>43922.988194444442</v>
          </cell>
          <cell r="C760">
            <v>310</v>
          </cell>
          <cell r="D760" t="str">
            <v>Austeníticos</v>
          </cell>
          <cell r="E760" t="str">
            <v>49"Q</v>
          </cell>
          <cell r="F760">
            <v>45157</v>
          </cell>
          <cell r="G760">
            <v>1</v>
          </cell>
          <cell r="H760">
            <v>1647</v>
          </cell>
          <cell r="I760">
            <v>235</v>
          </cell>
          <cell r="J760">
            <v>127</v>
          </cell>
          <cell r="K760">
            <v>108</v>
          </cell>
          <cell r="L760">
            <v>70</v>
          </cell>
          <cell r="M760">
            <v>57</v>
          </cell>
          <cell r="N760">
            <v>0.41</v>
          </cell>
          <cell r="O760">
            <v>36.86</v>
          </cell>
          <cell r="P760">
            <v>21.22</v>
          </cell>
          <cell r="Q760">
            <v>1488</v>
          </cell>
        </row>
        <row r="761">
          <cell r="A761">
            <v>1207014</v>
          </cell>
          <cell r="B761">
            <v>43923.179861111108</v>
          </cell>
          <cell r="C761" t="str">
            <v>304L GALPERTI</v>
          </cell>
          <cell r="D761" t="str">
            <v>Austeníticos</v>
          </cell>
          <cell r="E761" t="str">
            <v>24"Q</v>
          </cell>
          <cell r="F761">
            <v>59627</v>
          </cell>
          <cell r="G761">
            <v>1</v>
          </cell>
          <cell r="H761">
            <v>1659</v>
          </cell>
          <cell r="I761">
            <v>220</v>
          </cell>
          <cell r="J761">
            <v>127</v>
          </cell>
          <cell r="K761">
            <v>93</v>
          </cell>
          <cell r="L761">
            <v>82</v>
          </cell>
          <cell r="M761">
            <v>45</v>
          </cell>
          <cell r="N761">
            <v>0.5</v>
          </cell>
          <cell r="O761">
            <v>14.96</v>
          </cell>
          <cell r="P761">
            <v>44.36</v>
          </cell>
          <cell r="Q761">
            <v>1539</v>
          </cell>
        </row>
        <row r="762">
          <cell r="A762">
            <v>1207015</v>
          </cell>
          <cell r="B762">
            <v>43923.306250000001</v>
          </cell>
          <cell r="C762" t="str">
            <v>304L</v>
          </cell>
          <cell r="D762" t="str">
            <v>Austeníticos</v>
          </cell>
          <cell r="E762" t="str">
            <v>""R"</v>
          </cell>
          <cell r="F762">
            <v>56697</v>
          </cell>
          <cell r="G762">
            <v>1</v>
          </cell>
          <cell r="H762">
            <v>1660</v>
          </cell>
          <cell r="I762">
            <v>218</v>
          </cell>
          <cell r="J762">
            <v>130</v>
          </cell>
          <cell r="K762">
            <v>88</v>
          </cell>
          <cell r="L762">
            <v>80</v>
          </cell>
          <cell r="M762">
            <v>50</v>
          </cell>
          <cell r="N762">
            <v>0.44</v>
          </cell>
          <cell r="O762">
            <v>7.1</v>
          </cell>
          <cell r="P762">
            <v>38.28</v>
          </cell>
          <cell r="Q762">
            <v>1542</v>
          </cell>
        </row>
        <row r="763">
          <cell r="A763">
            <v>1207016</v>
          </cell>
          <cell r="B763">
            <v>43923.570833333331</v>
          </cell>
          <cell r="C763" t="str">
            <v>8630M4</v>
          </cell>
          <cell r="D763" t="str">
            <v>Grados CrNiMo</v>
          </cell>
          <cell r="E763" t="str">
            <v>69"P</v>
          </cell>
          <cell r="F763">
            <v>59304</v>
          </cell>
          <cell r="G763">
            <v>1</v>
          </cell>
          <cell r="H763">
            <v>1668</v>
          </cell>
          <cell r="I763">
            <v>90</v>
          </cell>
          <cell r="J763">
            <v>26</v>
          </cell>
          <cell r="K763">
            <v>64</v>
          </cell>
          <cell r="L763">
            <v>11</v>
          </cell>
          <cell r="M763">
            <v>15</v>
          </cell>
          <cell r="N763">
            <v>0.71</v>
          </cell>
          <cell r="O763">
            <v>7.61</v>
          </cell>
          <cell r="P763">
            <v>0</v>
          </cell>
          <cell r="Q763">
            <v>1568</v>
          </cell>
        </row>
        <row r="764">
          <cell r="A764">
            <v>1207017</v>
          </cell>
          <cell r="B764">
            <v>43923.689583333333</v>
          </cell>
          <cell r="C764" t="str">
            <v>8630M4</v>
          </cell>
          <cell r="D764" t="str">
            <v>Grados CrNiMo</v>
          </cell>
          <cell r="E764" t="str">
            <v>69"P</v>
          </cell>
          <cell r="F764">
            <v>54634.99</v>
          </cell>
          <cell r="G764">
            <v>1</v>
          </cell>
          <cell r="H764">
            <v>1658</v>
          </cell>
          <cell r="I764">
            <v>65</v>
          </cell>
          <cell r="J764">
            <v>25</v>
          </cell>
          <cell r="K764">
            <v>40</v>
          </cell>
          <cell r="L764">
            <v>7</v>
          </cell>
          <cell r="M764">
            <v>18</v>
          </cell>
          <cell r="N764">
            <v>0.52</v>
          </cell>
          <cell r="O764">
            <v>3.84</v>
          </cell>
          <cell r="P764">
            <v>0</v>
          </cell>
          <cell r="Q764">
            <v>1567</v>
          </cell>
        </row>
        <row r="765">
          <cell r="A765">
            <v>1207018</v>
          </cell>
          <cell r="B765">
            <v>43923.775694444441</v>
          </cell>
          <cell r="C765" t="str">
            <v>8630MOD 1 EH</v>
          </cell>
          <cell r="D765"/>
          <cell r="E765" t="str">
            <v>80"P</v>
          </cell>
          <cell r="F765">
            <v>59835</v>
          </cell>
          <cell r="G765">
            <v>1</v>
          </cell>
          <cell r="H765">
            <v>1647</v>
          </cell>
          <cell r="I765">
            <v>72</v>
          </cell>
          <cell r="J765">
            <v>22</v>
          </cell>
          <cell r="K765">
            <v>50</v>
          </cell>
          <cell r="L765">
            <v>7</v>
          </cell>
          <cell r="M765">
            <v>15</v>
          </cell>
          <cell r="N765">
            <v>0.64</v>
          </cell>
          <cell r="O765">
            <v>2.83</v>
          </cell>
          <cell r="P765">
            <v>0</v>
          </cell>
          <cell r="Q765">
            <v>1564</v>
          </cell>
        </row>
        <row r="766">
          <cell r="A766">
            <v>1207019</v>
          </cell>
          <cell r="B766">
            <v>43923.879861111112</v>
          </cell>
          <cell r="C766" t="str">
            <v>4130 FM</v>
          </cell>
          <cell r="D766" t="str">
            <v>Grados CrMo</v>
          </cell>
          <cell r="E766" t="str">
            <v>24"Q</v>
          </cell>
          <cell r="F766">
            <v>54636</v>
          </cell>
          <cell r="G766">
            <v>1</v>
          </cell>
          <cell r="H766">
            <v>1657</v>
          </cell>
          <cell r="I766">
            <v>85</v>
          </cell>
          <cell r="J766">
            <v>23</v>
          </cell>
          <cell r="K766">
            <v>62</v>
          </cell>
          <cell r="L766">
            <v>7</v>
          </cell>
          <cell r="M766">
            <v>16</v>
          </cell>
          <cell r="N766">
            <v>0.5</v>
          </cell>
          <cell r="O766">
            <v>2.71</v>
          </cell>
          <cell r="P766">
            <v>0</v>
          </cell>
          <cell r="Q766">
            <v>1564</v>
          </cell>
        </row>
        <row r="767">
          <cell r="A767">
            <v>1207020</v>
          </cell>
          <cell r="B767">
            <v>43924.021527777775</v>
          </cell>
          <cell r="C767" t="str">
            <v>4130 FM</v>
          </cell>
          <cell r="D767" t="str">
            <v>Grados CrMo</v>
          </cell>
          <cell r="E767" t="str">
            <v>24"Q</v>
          </cell>
          <cell r="F767">
            <v>54600</v>
          </cell>
          <cell r="G767">
            <v>1</v>
          </cell>
          <cell r="H767">
            <v>1670</v>
          </cell>
          <cell r="I767">
            <v>55</v>
          </cell>
          <cell r="J767">
            <v>27</v>
          </cell>
          <cell r="K767">
            <v>28</v>
          </cell>
          <cell r="L767">
            <v>7</v>
          </cell>
          <cell r="M767">
            <v>20</v>
          </cell>
          <cell r="N767">
            <v>0.47</v>
          </cell>
          <cell r="O767">
            <v>3.63</v>
          </cell>
          <cell r="P767">
            <v>0</v>
          </cell>
          <cell r="Q767">
            <v>1572</v>
          </cell>
        </row>
        <row r="768">
          <cell r="A768">
            <v>1207021</v>
          </cell>
          <cell r="B768">
            <v>43924.073611111111</v>
          </cell>
          <cell r="C768" t="str">
            <v>EN355B</v>
          </cell>
          <cell r="D768" t="str">
            <v>Grados al C</v>
          </cell>
          <cell r="E768" t="str">
            <v>39"R</v>
          </cell>
          <cell r="F768">
            <v>53631</v>
          </cell>
          <cell r="G768">
            <v>1</v>
          </cell>
          <cell r="H768">
            <v>1669</v>
          </cell>
          <cell r="I768">
            <v>57</v>
          </cell>
          <cell r="J768">
            <v>22</v>
          </cell>
          <cell r="K768">
            <v>35</v>
          </cell>
          <cell r="L768">
            <v>7</v>
          </cell>
          <cell r="M768">
            <v>15</v>
          </cell>
          <cell r="N768">
            <v>0.49</v>
          </cell>
          <cell r="O768">
            <v>2.23</v>
          </cell>
          <cell r="P768">
            <v>2.5499999999999998</v>
          </cell>
          <cell r="Q768">
            <v>1583</v>
          </cell>
        </row>
        <row r="769">
          <cell r="A769">
            <v>1207022</v>
          </cell>
          <cell r="B769">
            <v>43924.12222222222</v>
          </cell>
          <cell r="C769" t="str">
            <v>EN355B</v>
          </cell>
          <cell r="D769" t="str">
            <v>Grados al C</v>
          </cell>
          <cell r="E769" t="str">
            <v>39"R</v>
          </cell>
          <cell r="F769">
            <v>53426</v>
          </cell>
          <cell r="G769">
            <v>1</v>
          </cell>
          <cell r="H769">
            <v>1665</v>
          </cell>
          <cell r="I769">
            <v>49</v>
          </cell>
          <cell r="J769">
            <v>25</v>
          </cell>
          <cell r="K769">
            <v>24</v>
          </cell>
          <cell r="L769">
            <v>8</v>
          </cell>
          <cell r="M769">
            <v>17</v>
          </cell>
          <cell r="N769">
            <v>0.55000000000000004</v>
          </cell>
          <cell r="O769">
            <v>0.46</v>
          </cell>
          <cell r="P769">
            <v>4.9400000000000004</v>
          </cell>
          <cell r="Q769">
            <v>1587</v>
          </cell>
        </row>
        <row r="770">
          <cell r="A770">
            <v>1207023</v>
          </cell>
          <cell r="B770">
            <v>43924.181250000001</v>
          </cell>
          <cell r="C770" t="str">
            <v>EN355B</v>
          </cell>
          <cell r="D770" t="str">
            <v>Grados al C</v>
          </cell>
          <cell r="E770" t="str">
            <v>24"R</v>
          </cell>
          <cell r="F770">
            <v>57840</v>
          </cell>
          <cell r="G770">
            <v>1</v>
          </cell>
          <cell r="H770">
            <v>1665</v>
          </cell>
          <cell r="I770">
            <v>51</v>
          </cell>
          <cell r="J770">
            <v>23</v>
          </cell>
          <cell r="K770">
            <v>28</v>
          </cell>
          <cell r="L770">
            <v>8</v>
          </cell>
          <cell r="M770">
            <v>15</v>
          </cell>
          <cell r="N770">
            <v>0.61</v>
          </cell>
          <cell r="O770">
            <v>4.0999999999999996</v>
          </cell>
          <cell r="P770">
            <v>3.27</v>
          </cell>
          <cell r="Q770">
            <v>1586</v>
          </cell>
        </row>
        <row r="771">
          <cell r="A771">
            <v>1207024</v>
          </cell>
          <cell r="B771">
            <v>43924.241666666669</v>
          </cell>
          <cell r="C771" t="str">
            <v>EN355B</v>
          </cell>
          <cell r="D771" t="str">
            <v>Grados al C</v>
          </cell>
          <cell r="E771" t="str">
            <v>24"R</v>
          </cell>
          <cell r="F771">
            <v>57796</v>
          </cell>
          <cell r="G771">
            <v>1</v>
          </cell>
          <cell r="H771">
            <v>1684</v>
          </cell>
          <cell r="I771">
            <v>69</v>
          </cell>
          <cell r="J771">
            <v>27</v>
          </cell>
          <cell r="K771">
            <v>42</v>
          </cell>
          <cell r="L771">
            <v>7</v>
          </cell>
          <cell r="M771">
            <v>20</v>
          </cell>
          <cell r="N771">
            <v>0.44</v>
          </cell>
          <cell r="O771">
            <v>2.58</v>
          </cell>
          <cell r="P771">
            <v>1.3</v>
          </cell>
          <cell r="Q771">
            <v>1593</v>
          </cell>
        </row>
        <row r="772">
          <cell r="A772">
            <v>1207025</v>
          </cell>
          <cell r="B772">
            <v>43924.302777777775</v>
          </cell>
          <cell r="C772" t="str">
            <v>EN355B</v>
          </cell>
          <cell r="D772" t="str">
            <v>Grados al C</v>
          </cell>
          <cell r="E772" t="str">
            <v>24"R</v>
          </cell>
          <cell r="F772">
            <v>57759</v>
          </cell>
          <cell r="G772">
            <v>1</v>
          </cell>
          <cell r="H772">
            <v>1672</v>
          </cell>
          <cell r="I772">
            <v>59</v>
          </cell>
          <cell r="J772">
            <v>28</v>
          </cell>
          <cell r="K772">
            <v>31</v>
          </cell>
          <cell r="L772">
            <v>8</v>
          </cell>
          <cell r="M772">
            <v>20</v>
          </cell>
          <cell r="N772">
            <v>0.46</v>
          </cell>
          <cell r="O772">
            <v>2</v>
          </cell>
          <cell r="P772">
            <v>1.98</v>
          </cell>
          <cell r="Q772">
            <v>1584</v>
          </cell>
        </row>
        <row r="773">
          <cell r="A773">
            <v>1207026</v>
          </cell>
          <cell r="B773">
            <v>43924.361805555556</v>
          </cell>
          <cell r="C773" t="str">
            <v>EN355B</v>
          </cell>
          <cell r="D773" t="str">
            <v>Grados al C</v>
          </cell>
          <cell r="E773" t="str">
            <v>24"R</v>
          </cell>
          <cell r="F773">
            <v>57801</v>
          </cell>
          <cell r="G773">
            <v>1</v>
          </cell>
          <cell r="H773">
            <v>1672</v>
          </cell>
          <cell r="I773">
            <v>51</v>
          </cell>
          <cell r="J773">
            <v>30</v>
          </cell>
          <cell r="K773">
            <v>21</v>
          </cell>
          <cell r="L773">
            <v>10</v>
          </cell>
          <cell r="M773">
            <v>20</v>
          </cell>
          <cell r="N773">
            <v>0.41</v>
          </cell>
          <cell r="O773">
            <v>2.23</v>
          </cell>
          <cell r="P773">
            <v>2.0699999999999998</v>
          </cell>
          <cell r="Q773">
            <v>1575</v>
          </cell>
        </row>
        <row r="774">
          <cell r="A774">
            <v>1207027</v>
          </cell>
          <cell r="B774">
            <v>43924.418055555558</v>
          </cell>
          <cell r="C774" t="str">
            <v>A105</v>
          </cell>
          <cell r="D774" t="str">
            <v>Grados al C</v>
          </cell>
          <cell r="E774" t="str">
            <v>31"R</v>
          </cell>
          <cell r="F774">
            <v>55973.99</v>
          </cell>
          <cell r="G774"/>
          <cell r="H774">
            <v>1662.21</v>
          </cell>
          <cell r="I774">
            <v>50</v>
          </cell>
          <cell r="J774">
            <v>25</v>
          </cell>
          <cell r="K774">
            <v>25</v>
          </cell>
          <cell r="L774">
            <v>25</v>
          </cell>
          <cell r="M774">
            <v>0</v>
          </cell>
          <cell r="N774">
            <v>0.52</v>
          </cell>
          <cell r="O774">
            <v>5.27</v>
          </cell>
          <cell r="P774">
            <v>0</v>
          </cell>
          <cell r="Q774"/>
        </row>
        <row r="775">
          <cell r="A775">
            <v>1207028</v>
          </cell>
          <cell r="B775">
            <v>43924.474305555559</v>
          </cell>
          <cell r="C775" t="str">
            <v>A105</v>
          </cell>
          <cell r="D775" t="str">
            <v>Grados al C</v>
          </cell>
          <cell r="E775" t="str">
            <v>39"R</v>
          </cell>
          <cell r="F775">
            <v>52833.99</v>
          </cell>
          <cell r="G775">
            <v>1</v>
          </cell>
          <cell r="H775">
            <v>1659</v>
          </cell>
          <cell r="I775">
            <v>46</v>
          </cell>
          <cell r="J775">
            <v>25</v>
          </cell>
          <cell r="K775">
            <v>21</v>
          </cell>
          <cell r="L775">
            <v>7</v>
          </cell>
          <cell r="M775">
            <v>18</v>
          </cell>
          <cell r="N775">
            <v>0.43</v>
          </cell>
          <cell r="O775">
            <v>2.5499999999999998</v>
          </cell>
          <cell r="P775">
            <v>0</v>
          </cell>
          <cell r="Q775">
            <v>1577</v>
          </cell>
        </row>
        <row r="776">
          <cell r="A776">
            <v>1207029</v>
          </cell>
          <cell r="B776">
            <v>43924.529166666667</v>
          </cell>
          <cell r="C776" t="str">
            <v>A105</v>
          </cell>
          <cell r="D776" t="str">
            <v>Grados al C</v>
          </cell>
          <cell r="E776" t="str">
            <v>20"R</v>
          </cell>
          <cell r="F776">
            <v>60223</v>
          </cell>
          <cell r="G776">
            <v>1</v>
          </cell>
          <cell r="H776">
            <v>1678</v>
          </cell>
          <cell r="I776">
            <v>48</v>
          </cell>
          <cell r="J776">
            <v>22</v>
          </cell>
          <cell r="K776">
            <v>26</v>
          </cell>
          <cell r="L776">
            <v>7</v>
          </cell>
          <cell r="M776">
            <v>15</v>
          </cell>
          <cell r="N776">
            <v>0.65</v>
          </cell>
          <cell r="O776">
            <v>5.31</v>
          </cell>
          <cell r="P776">
            <v>0</v>
          </cell>
          <cell r="Q776">
            <v>1593</v>
          </cell>
        </row>
        <row r="777">
          <cell r="A777">
            <v>1207030</v>
          </cell>
          <cell r="B777">
            <v>43924.590277777781</v>
          </cell>
          <cell r="C777" t="str">
            <v>LF2H</v>
          </cell>
          <cell r="D777" t="str">
            <v>Grados CrNiMo</v>
          </cell>
          <cell r="E777" t="str">
            <v>24"R</v>
          </cell>
          <cell r="F777">
            <v>56211</v>
          </cell>
          <cell r="G777">
            <v>1</v>
          </cell>
          <cell r="H777">
            <v>1672</v>
          </cell>
          <cell r="I777">
            <v>68</v>
          </cell>
          <cell r="J777">
            <v>24</v>
          </cell>
          <cell r="K777">
            <v>44</v>
          </cell>
          <cell r="L777">
            <v>7</v>
          </cell>
          <cell r="M777">
            <v>17</v>
          </cell>
          <cell r="N777">
            <v>0.49</v>
          </cell>
          <cell r="O777">
            <v>1.62</v>
          </cell>
          <cell r="P777">
            <v>6.22</v>
          </cell>
          <cell r="Q777">
            <v>1582</v>
          </cell>
        </row>
        <row r="778">
          <cell r="A778">
            <v>1207031</v>
          </cell>
          <cell r="B778">
            <v>43924.647916666669</v>
          </cell>
          <cell r="C778" t="str">
            <v>EN355B</v>
          </cell>
          <cell r="D778" t="str">
            <v>Grados al C</v>
          </cell>
          <cell r="E778" t="str">
            <v>31"R</v>
          </cell>
          <cell r="F778">
            <v>56067</v>
          </cell>
          <cell r="G778">
            <v>1</v>
          </cell>
          <cell r="H778">
            <v>1683</v>
          </cell>
          <cell r="I778">
            <v>73</v>
          </cell>
          <cell r="J778">
            <v>23</v>
          </cell>
          <cell r="K778">
            <v>50</v>
          </cell>
          <cell r="L778">
            <v>6</v>
          </cell>
          <cell r="M778">
            <v>17</v>
          </cell>
          <cell r="N778">
            <v>0.53</v>
          </cell>
          <cell r="O778">
            <v>4.3499999999999996</v>
          </cell>
          <cell r="P778">
            <v>6.23</v>
          </cell>
          <cell r="Q778">
            <v>1583</v>
          </cell>
        </row>
        <row r="779">
          <cell r="A779">
            <v>1207032</v>
          </cell>
          <cell r="B779">
            <v>43924.734722222223</v>
          </cell>
          <cell r="C779">
            <v>1045</v>
          </cell>
          <cell r="D779" t="str">
            <v>Grados al C</v>
          </cell>
          <cell r="E779" t="str">
            <v>69"P</v>
          </cell>
          <cell r="F779">
            <v>58035.01</v>
          </cell>
          <cell r="G779">
            <v>1</v>
          </cell>
          <cell r="H779">
            <v>1631</v>
          </cell>
          <cell r="I779">
            <v>76</v>
          </cell>
          <cell r="J779">
            <v>22</v>
          </cell>
          <cell r="K779">
            <v>54</v>
          </cell>
          <cell r="L779">
            <v>7</v>
          </cell>
          <cell r="M779">
            <v>15</v>
          </cell>
          <cell r="N779">
            <v>0.69</v>
          </cell>
          <cell r="O779">
            <v>7.67</v>
          </cell>
          <cell r="P779">
            <v>0</v>
          </cell>
          <cell r="Q779">
            <v>1557</v>
          </cell>
        </row>
        <row r="780">
          <cell r="A780">
            <v>1207033</v>
          </cell>
          <cell r="B780">
            <v>43924.786111111112</v>
          </cell>
          <cell r="C780" t="str">
            <v>EN355B</v>
          </cell>
          <cell r="D780" t="str">
            <v>Grados al C</v>
          </cell>
          <cell r="E780" t="str">
            <v>24"R</v>
          </cell>
          <cell r="F780">
            <v>57737</v>
          </cell>
          <cell r="G780">
            <v>2</v>
          </cell>
          <cell r="H780">
            <v>1671</v>
          </cell>
          <cell r="I780">
            <v>115</v>
          </cell>
          <cell r="J780">
            <v>44</v>
          </cell>
          <cell r="K780">
            <v>71</v>
          </cell>
          <cell r="L780">
            <v>13</v>
          </cell>
          <cell r="M780">
            <v>31</v>
          </cell>
          <cell r="N780">
            <v>0.47</v>
          </cell>
          <cell r="O780">
            <v>4.38</v>
          </cell>
          <cell r="P780">
            <v>6.52</v>
          </cell>
          <cell r="Q780">
            <v>1589</v>
          </cell>
        </row>
        <row r="781">
          <cell r="A781">
            <v>1207034</v>
          </cell>
          <cell r="B781">
            <v>43926.961805555555</v>
          </cell>
          <cell r="C781" t="str">
            <v>1E0621</v>
          </cell>
          <cell r="D781" t="str">
            <v>Grados al C</v>
          </cell>
          <cell r="E781" t="str">
            <v>16"R</v>
          </cell>
          <cell r="F781">
            <v>55886</v>
          </cell>
          <cell r="G781">
            <v>1</v>
          </cell>
          <cell r="H781">
            <v>1685</v>
          </cell>
          <cell r="I781">
            <v>53</v>
          </cell>
          <cell r="J781">
            <v>29</v>
          </cell>
          <cell r="K781">
            <v>24</v>
          </cell>
          <cell r="L781">
            <v>12</v>
          </cell>
          <cell r="M781">
            <v>17</v>
          </cell>
          <cell r="N781">
            <v>0.85</v>
          </cell>
          <cell r="O781">
            <v>34.85</v>
          </cell>
          <cell r="P781">
            <v>0</v>
          </cell>
          <cell r="Q781">
            <v>1600</v>
          </cell>
        </row>
        <row r="782">
          <cell r="A782">
            <v>1207035</v>
          </cell>
          <cell r="B782">
            <v>43927.165277777778</v>
          </cell>
          <cell r="C782" t="str">
            <v>X60V-DQ</v>
          </cell>
          <cell r="D782" t="str">
            <v>Grados al C</v>
          </cell>
          <cell r="E782" t="str">
            <v>13"R</v>
          </cell>
          <cell r="F782">
            <v>57138</v>
          </cell>
          <cell r="G782">
            <v>1</v>
          </cell>
          <cell r="H782">
            <v>1661</v>
          </cell>
          <cell r="I782">
            <v>73</v>
          </cell>
          <cell r="J782">
            <v>26</v>
          </cell>
          <cell r="K782">
            <v>47</v>
          </cell>
          <cell r="L782">
            <v>9</v>
          </cell>
          <cell r="M782">
            <v>17</v>
          </cell>
          <cell r="N782">
            <v>0.72</v>
          </cell>
          <cell r="O782">
            <v>3.1</v>
          </cell>
          <cell r="P782">
            <v>0</v>
          </cell>
          <cell r="Q782">
            <v>1577</v>
          </cell>
        </row>
        <row r="783">
          <cell r="A783">
            <v>1207036</v>
          </cell>
          <cell r="B783">
            <v>43927.279861111114</v>
          </cell>
          <cell r="C783" t="str">
            <v>8630M</v>
          </cell>
          <cell r="D783" t="str">
            <v>Grados CrNiMo</v>
          </cell>
          <cell r="E783" t="str">
            <v>69"P</v>
          </cell>
          <cell r="F783">
            <v>57160</v>
          </cell>
          <cell r="G783">
            <v>2</v>
          </cell>
          <cell r="H783">
            <v>1652</v>
          </cell>
          <cell r="I783">
            <v>137</v>
          </cell>
          <cell r="J783">
            <v>49</v>
          </cell>
          <cell r="K783">
            <v>88</v>
          </cell>
          <cell r="L783">
            <v>16</v>
          </cell>
          <cell r="M783">
            <v>33</v>
          </cell>
          <cell r="N783">
            <v>0.57999999999999996</v>
          </cell>
          <cell r="O783">
            <v>13.28</v>
          </cell>
          <cell r="P783">
            <v>0</v>
          </cell>
          <cell r="Q783">
            <v>1576</v>
          </cell>
        </row>
        <row r="784">
          <cell r="A784">
            <v>1207037</v>
          </cell>
          <cell r="B784">
            <v>43927.337500000001</v>
          </cell>
          <cell r="C784" t="str">
            <v>8630M4</v>
          </cell>
          <cell r="D784" t="str">
            <v>Grados CrNiMo</v>
          </cell>
          <cell r="E784" t="str">
            <v>24"Q</v>
          </cell>
          <cell r="F784">
            <v>53901</v>
          </cell>
          <cell r="G784">
            <v>1</v>
          </cell>
          <cell r="H784">
            <v>1657</v>
          </cell>
          <cell r="I784">
            <v>70</v>
          </cell>
          <cell r="J784">
            <v>26</v>
          </cell>
          <cell r="K784">
            <v>44</v>
          </cell>
          <cell r="L784">
            <v>8</v>
          </cell>
          <cell r="M784">
            <v>18</v>
          </cell>
          <cell r="N784">
            <v>0.61</v>
          </cell>
          <cell r="O784">
            <v>5.46</v>
          </cell>
          <cell r="P784">
            <v>0</v>
          </cell>
          <cell r="Q784">
            <v>1569</v>
          </cell>
        </row>
        <row r="785">
          <cell r="A785">
            <v>1207038</v>
          </cell>
          <cell r="B785">
            <v>43927.48541666667</v>
          </cell>
          <cell r="C785" t="str">
            <v>8630M4</v>
          </cell>
          <cell r="D785" t="str">
            <v>Grados CrNiMo</v>
          </cell>
          <cell r="E785" t="str">
            <v>69"P</v>
          </cell>
          <cell r="F785">
            <v>102689</v>
          </cell>
          <cell r="G785">
            <v>1</v>
          </cell>
          <cell r="H785">
            <v>1647</v>
          </cell>
          <cell r="I785">
            <v>54</v>
          </cell>
          <cell r="J785">
            <v>24</v>
          </cell>
          <cell r="K785">
            <v>30</v>
          </cell>
          <cell r="L785">
            <v>8</v>
          </cell>
          <cell r="M785">
            <v>16</v>
          </cell>
          <cell r="N785">
            <v>0.57999999999999996</v>
          </cell>
          <cell r="O785">
            <v>3.22</v>
          </cell>
          <cell r="P785">
            <v>0</v>
          </cell>
          <cell r="Q785">
            <v>1580</v>
          </cell>
        </row>
        <row r="786">
          <cell r="A786">
            <v>1207039</v>
          </cell>
          <cell r="B786">
            <v>43927.606249999997</v>
          </cell>
          <cell r="C786">
            <v>1020</v>
          </cell>
          <cell r="D786" t="str">
            <v>Grados al C</v>
          </cell>
          <cell r="E786" t="str">
            <v>20"R</v>
          </cell>
          <cell r="F786">
            <v>59820</v>
          </cell>
          <cell r="G786">
            <v>1</v>
          </cell>
          <cell r="H786">
            <v>1670</v>
          </cell>
          <cell r="I786">
            <v>54</v>
          </cell>
          <cell r="J786">
            <v>26</v>
          </cell>
          <cell r="K786">
            <v>28</v>
          </cell>
          <cell r="L786">
            <v>8</v>
          </cell>
          <cell r="M786">
            <v>18</v>
          </cell>
          <cell r="N786">
            <v>0.57999999999999996</v>
          </cell>
          <cell r="O786">
            <v>2.5299999999999998</v>
          </cell>
          <cell r="P786">
            <v>0</v>
          </cell>
          <cell r="Q786">
            <v>1585</v>
          </cell>
        </row>
        <row r="787">
          <cell r="A787">
            <v>1207040</v>
          </cell>
          <cell r="B787">
            <v>43927.688888888886</v>
          </cell>
          <cell r="C787" t="str">
            <v>EN355B</v>
          </cell>
          <cell r="D787" t="str">
            <v>Grados al C</v>
          </cell>
          <cell r="E787" t="str">
            <v>24"R</v>
          </cell>
          <cell r="F787">
            <v>57559.01</v>
          </cell>
          <cell r="G787">
            <v>1</v>
          </cell>
          <cell r="H787">
            <v>1672</v>
          </cell>
          <cell r="I787">
            <v>57</v>
          </cell>
          <cell r="J787">
            <v>26</v>
          </cell>
          <cell r="K787">
            <v>31</v>
          </cell>
          <cell r="L787">
            <v>11</v>
          </cell>
          <cell r="M787">
            <v>15</v>
          </cell>
          <cell r="N787">
            <v>0.61</v>
          </cell>
          <cell r="O787">
            <v>2.77</v>
          </cell>
          <cell r="P787">
            <v>3.76</v>
          </cell>
          <cell r="Q787">
            <v>1590</v>
          </cell>
        </row>
        <row r="788">
          <cell r="A788">
            <v>1207041</v>
          </cell>
          <cell r="B788">
            <v>43927.74722222222</v>
          </cell>
          <cell r="C788" t="str">
            <v>EN355B</v>
          </cell>
          <cell r="D788" t="str">
            <v>Grados al C</v>
          </cell>
          <cell r="E788" t="str">
            <v>24"R</v>
          </cell>
          <cell r="F788">
            <v>57647</v>
          </cell>
          <cell r="G788">
            <v>1</v>
          </cell>
          <cell r="H788">
            <v>1678</v>
          </cell>
          <cell r="I788">
            <v>55</v>
          </cell>
          <cell r="J788">
            <v>28</v>
          </cell>
          <cell r="K788">
            <v>27</v>
          </cell>
          <cell r="L788">
            <v>7</v>
          </cell>
          <cell r="M788">
            <v>21</v>
          </cell>
          <cell r="N788">
            <v>0.5</v>
          </cell>
          <cell r="O788">
            <v>2.0099999999999998</v>
          </cell>
          <cell r="P788">
            <v>3.04</v>
          </cell>
          <cell r="Q788">
            <v>1589</v>
          </cell>
        </row>
        <row r="789">
          <cell r="A789">
            <v>1207042</v>
          </cell>
          <cell r="B789">
            <v>43927.802777777775</v>
          </cell>
          <cell r="C789" t="str">
            <v>EN355B</v>
          </cell>
          <cell r="D789" t="str">
            <v>Grados al C</v>
          </cell>
          <cell r="E789" t="str">
            <v>20"R</v>
          </cell>
          <cell r="F789">
            <v>60128</v>
          </cell>
          <cell r="G789">
            <v>1</v>
          </cell>
          <cell r="H789">
            <v>1676</v>
          </cell>
          <cell r="I789">
            <v>59</v>
          </cell>
          <cell r="J789">
            <v>26</v>
          </cell>
          <cell r="K789">
            <v>33</v>
          </cell>
          <cell r="L789">
            <v>7</v>
          </cell>
          <cell r="M789">
            <v>19</v>
          </cell>
          <cell r="N789">
            <v>0.55000000000000004</v>
          </cell>
          <cell r="O789">
            <v>2.72</v>
          </cell>
          <cell r="P789">
            <v>2.31</v>
          </cell>
          <cell r="Q789">
            <v>1588</v>
          </cell>
        </row>
        <row r="790">
          <cell r="A790">
            <v>1207043</v>
          </cell>
          <cell r="B790">
            <v>43927.999305555553</v>
          </cell>
          <cell r="C790" t="str">
            <v>LF2H</v>
          </cell>
          <cell r="D790" t="str">
            <v>Grados CrNiMo</v>
          </cell>
          <cell r="E790" t="str">
            <v>13"R</v>
          </cell>
          <cell r="F790">
            <v>61764</v>
          </cell>
          <cell r="G790">
            <v>1</v>
          </cell>
          <cell r="H790">
            <v>1682</v>
          </cell>
          <cell r="I790">
            <v>55</v>
          </cell>
          <cell r="J790">
            <v>27</v>
          </cell>
          <cell r="K790">
            <v>28</v>
          </cell>
          <cell r="L790">
            <v>9</v>
          </cell>
          <cell r="M790">
            <v>18</v>
          </cell>
          <cell r="N790">
            <v>0.45</v>
          </cell>
          <cell r="O790">
            <v>1.39</v>
          </cell>
          <cell r="P790">
            <v>4.09</v>
          </cell>
          <cell r="Q790">
            <v>1590</v>
          </cell>
        </row>
        <row r="791">
          <cell r="A791">
            <v>1207044</v>
          </cell>
          <cell r="B791">
            <v>43928.054166666669</v>
          </cell>
          <cell r="C791">
            <v>1045</v>
          </cell>
          <cell r="D791" t="str">
            <v>Grados al C</v>
          </cell>
          <cell r="E791" t="str">
            <v>52"P</v>
          </cell>
          <cell r="F791">
            <v>55368</v>
          </cell>
          <cell r="G791">
            <v>1</v>
          </cell>
          <cell r="H791">
            <v>1649</v>
          </cell>
          <cell r="I791">
            <v>43</v>
          </cell>
          <cell r="J791">
            <v>25</v>
          </cell>
          <cell r="K791">
            <v>18</v>
          </cell>
          <cell r="L791">
            <v>7</v>
          </cell>
          <cell r="M791">
            <v>18</v>
          </cell>
          <cell r="N791">
            <v>0.71</v>
          </cell>
          <cell r="O791">
            <v>4.67</v>
          </cell>
          <cell r="P791">
            <v>0</v>
          </cell>
          <cell r="Q791">
            <v>1574</v>
          </cell>
        </row>
        <row r="792">
          <cell r="A792">
            <v>1207045</v>
          </cell>
          <cell r="B792">
            <v>43928.106944444444</v>
          </cell>
          <cell r="C792">
            <v>1045</v>
          </cell>
          <cell r="D792" t="str">
            <v>Grados al C</v>
          </cell>
          <cell r="E792" t="str">
            <v>52"P</v>
          </cell>
          <cell r="F792">
            <v>55159</v>
          </cell>
          <cell r="G792">
            <v>1</v>
          </cell>
          <cell r="H792">
            <v>1662</v>
          </cell>
          <cell r="I792">
            <v>58</v>
          </cell>
          <cell r="J792">
            <v>26</v>
          </cell>
          <cell r="K792">
            <v>32</v>
          </cell>
          <cell r="L792">
            <v>7</v>
          </cell>
          <cell r="M792">
            <v>19</v>
          </cell>
          <cell r="N792">
            <v>0.62</v>
          </cell>
          <cell r="O792">
            <v>6.15</v>
          </cell>
          <cell r="P792">
            <v>0</v>
          </cell>
          <cell r="Q792">
            <v>1573</v>
          </cell>
        </row>
        <row r="793">
          <cell r="A793">
            <v>1207046</v>
          </cell>
          <cell r="B793">
            <v>43928.179861111108</v>
          </cell>
          <cell r="C793">
            <v>1080</v>
          </cell>
          <cell r="D793" t="str">
            <v>Grados al C</v>
          </cell>
          <cell r="E793" t="str">
            <v>24"R</v>
          </cell>
          <cell r="F793">
            <v>58046.99</v>
          </cell>
          <cell r="G793">
            <v>1</v>
          </cell>
          <cell r="H793">
            <v>1621</v>
          </cell>
          <cell r="I793">
            <v>48</v>
          </cell>
          <cell r="J793">
            <v>27</v>
          </cell>
          <cell r="K793">
            <v>21</v>
          </cell>
          <cell r="L793">
            <v>8</v>
          </cell>
          <cell r="M793">
            <v>19</v>
          </cell>
          <cell r="N793">
            <v>0.49</v>
          </cell>
          <cell r="O793">
            <v>4.5199999999999996</v>
          </cell>
          <cell r="P793">
            <v>0</v>
          </cell>
          <cell r="Q793">
            <v>1546</v>
          </cell>
        </row>
        <row r="794">
          <cell r="A794">
            <v>1207047</v>
          </cell>
          <cell r="B794">
            <v>43928.238194444442</v>
          </cell>
          <cell r="C794" t="str">
            <v>F22 EASTHAM</v>
          </cell>
          <cell r="D794" t="str">
            <v>Grados CrMo</v>
          </cell>
          <cell r="E794" t="str">
            <v>24"Q</v>
          </cell>
          <cell r="F794">
            <v>52627</v>
          </cell>
          <cell r="G794">
            <v>1</v>
          </cell>
          <cell r="H794">
            <v>1674</v>
          </cell>
          <cell r="I794">
            <v>52</v>
          </cell>
          <cell r="J794">
            <v>24</v>
          </cell>
          <cell r="K794">
            <v>28</v>
          </cell>
          <cell r="L794">
            <v>6</v>
          </cell>
          <cell r="M794">
            <v>18</v>
          </cell>
          <cell r="N794">
            <v>0.54</v>
          </cell>
          <cell r="O794">
            <v>2.62</v>
          </cell>
          <cell r="P794">
            <v>0</v>
          </cell>
          <cell r="Q794">
            <v>1590</v>
          </cell>
        </row>
        <row r="795">
          <cell r="A795">
            <v>1207048</v>
          </cell>
          <cell r="B795">
            <v>43928.300694444442</v>
          </cell>
          <cell r="C795">
            <v>4340</v>
          </cell>
          <cell r="D795" t="str">
            <v>Grados CrNiMo</v>
          </cell>
          <cell r="E795" t="str">
            <v>49"Q</v>
          </cell>
          <cell r="F795">
            <v>59494</v>
          </cell>
          <cell r="G795">
            <v>1</v>
          </cell>
          <cell r="H795">
            <v>1649</v>
          </cell>
          <cell r="I795">
            <v>70</v>
          </cell>
          <cell r="J795">
            <v>25</v>
          </cell>
          <cell r="K795">
            <v>45</v>
          </cell>
          <cell r="L795">
            <v>7</v>
          </cell>
          <cell r="M795">
            <v>18</v>
          </cell>
          <cell r="N795">
            <v>0.57999999999999996</v>
          </cell>
          <cell r="O795">
            <v>5.28</v>
          </cell>
          <cell r="P795">
            <v>0</v>
          </cell>
          <cell r="Q795">
            <v>1562</v>
          </cell>
        </row>
        <row r="796">
          <cell r="A796">
            <v>1207049</v>
          </cell>
          <cell r="B796">
            <v>43928.372916666667</v>
          </cell>
          <cell r="C796" t="str">
            <v>EN355B</v>
          </cell>
          <cell r="D796" t="str">
            <v>Grados al C</v>
          </cell>
          <cell r="E796" t="str">
            <v>24"R</v>
          </cell>
          <cell r="F796">
            <v>58078.01</v>
          </cell>
          <cell r="G796">
            <v>1</v>
          </cell>
          <cell r="H796">
            <v>1649</v>
          </cell>
          <cell r="I796">
            <v>64</v>
          </cell>
          <cell r="J796">
            <v>25</v>
          </cell>
          <cell r="K796">
            <v>39</v>
          </cell>
          <cell r="L796">
            <v>7</v>
          </cell>
          <cell r="M796">
            <v>18</v>
          </cell>
          <cell r="N796">
            <v>0.5</v>
          </cell>
          <cell r="O796">
            <v>3.19</v>
          </cell>
          <cell r="P796">
            <v>3.98</v>
          </cell>
          <cell r="Q796">
            <v>1585</v>
          </cell>
        </row>
        <row r="797">
          <cell r="A797">
            <v>1207050</v>
          </cell>
          <cell r="B797">
            <v>43928.433333333334</v>
          </cell>
          <cell r="C797" t="str">
            <v>EN355B</v>
          </cell>
          <cell r="D797" t="str">
            <v>Grados al C</v>
          </cell>
          <cell r="E797" t="str">
            <v>24"R</v>
          </cell>
          <cell r="F797">
            <v>58005</v>
          </cell>
          <cell r="G797">
            <v>1</v>
          </cell>
          <cell r="H797">
            <v>1682</v>
          </cell>
          <cell r="I797">
            <v>72</v>
          </cell>
          <cell r="J797">
            <v>24</v>
          </cell>
          <cell r="K797">
            <v>48</v>
          </cell>
          <cell r="L797">
            <v>6</v>
          </cell>
          <cell r="M797">
            <v>18</v>
          </cell>
          <cell r="N797">
            <v>0.43</v>
          </cell>
          <cell r="O797">
            <v>2.5299999999999998</v>
          </cell>
          <cell r="P797">
            <v>2.4500000000000002</v>
          </cell>
          <cell r="Q797">
            <v>1591</v>
          </cell>
        </row>
        <row r="798">
          <cell r="A798">
            <v>1207051</v>
          </cell>
          <cell r="B798">
            <v>43928.481249999997</v>
          </cell>
          <cell r="C798" t="str">
            <v>EN355B</v>
          </cell>
          <cell r="D798" t="str">
            <v>Grados al C</v>
          </cell>
          <cell r="E798" t="str">
            <v>24"R</v>
          </cell>
          <cell r="F798">
            <v>57861</v>
          </cell>
          <cell r="G798">
            <v>1</v>
          </cell>
          <cell r="H798">
            <v>1673</v>
          </cell>
          <cell r="I798">
            <v>51</v>
          </cell>
          <cell r="J798">
            <v>25</v>
          </cell>
          <cell r="K798">
            <v>26</v>
          </cell>
          <cell r="L798">
            <v>7</v>
          </cell>
          <cell r="M798">
            <v>18</v>
          </cell>
          <cell r="N798">
            <v>0.5</v>
          </cell>
          <cell r="O798">
            <v>1.89</v>
          </cell>
          <cell r="P798">
            <v>3.2</v>
          </cell>
          <cell r="Q798">
            <v>1583</v>
          </cell>
        </row>
        <row r="799">
          <cell r="A799">
            <v>1207052</v>
          </cell>
          <cell r="B799">
            <v>43928.533333333333</v>
          </cell>
          <cell r="C799" t="str">
            <v>EN355B</v>
          </cell>
          <cell r="D799" t="str">
            <v>Grados al C</v>
          </cell>
          <cell r="E799" t="str">
            <v>24"R</v>
          </cell>
          <cell r="F799">
            <v>57893</v>
          </cell>
          <cell r="G799">
            <v>1</v>
          </cell>
          <cell r="H799">
            <v>1679</v>
          </cell>
          <cell r="I799">
            <v>50</v>
          </cell>
          <cell r="J799">
            <v>23</v>
          </cell>
          <cell r="K799">
            <v>27</v>
          </cell>
          <cell r="L799">
            <v>7</v>
          </cell>
          <cell r="M799">
            <v>16</v>
          </cell>
          <cell r="N799">
            <v>0.52</v>
          </cell>
          <cell r="O799">
            <v>2.35</v>
          </cell>
          <cell r="P799">
            <v>3.81</v>
          </cell>
          <cell r="Q799">
            <v>1596</v>
          </cell>
        </row>
        <row r="800">
          <cell r="A800">
            <v>1207053</v>
          </cell>
          <cell r="B800">
            <v>43928.59652777778</v>
          </cell>
          <cell r="C800" t="str">
            <v>EN355B</v>
          </cell>
          <cell r="D800" t="str">
            <v>Grados al C</v>
          </cell>
          <cell r="E800" t="str">
            <v>31"R</v>
          </cell>
          <cell r="F800">
            <v>55491</v>
          </cell>
          <cell r="G800">
            <v>1</v>
          </cell>
          <cell r="H800">
            <v>1672</v>
          </cell>
          <cell r="I800">
            <v>53</v>
          </cell>
          <cell r="J800">
            <v>25</v>
          </cell>
          <cell r="K800">
            <v>28</v>
          </cell>
          <cell r="L800">
            <v>7</v>
          </cell>
          <cell r="M800">
            <v>18</v>
          </cell>
          <cell r="N800">
            <v>0.44</v>
          </cell>
          <cell r="O800">
            <v>1.61</v>
          </cell>
          <cell r="P800">
            <v>1.17</v>
          </cell>
          <cell r="Q800">
            <v>1585</v>
          </cell>
        </row>
        <row r="801">
          <cell r="A801">
            <v>1207054</v>
          </cell>
          <cell r="B801">
            <v>43928.645138888889</v>
          </cell>
          <cell r="C801" t="str">
            <v>EN355B</v>
          </cell>
          <cell r="D801" t="str">
            <v>Grados al C</v>
          </cell>
          <cell r="E801" t="str">
            <v>31"R</v>
          </cell>
          <cell r="F801">
            <v>55163</v>
          </cell>
          <cell r="G801">
            <v>1</v>
          </cell>
          <cell r="H801">
            <v>1676</v>
          </cell>
          <cell r="I801">
            <v>53</v>
          </cell>
          <cell r="J801">
            <v>25</v>
          </cell>
          <cell r="K801">
            <v>28</v>
          </cell>
          <cell r="L801">
            <v>8</v>
          </cell>
          <cell r="M801">
            <v>17</v>
          </cell>
          <cell r="N801">
            <v>0.46</v>
          </cell>
          <cell r="O801">
            <v>2.37</v>
          </cell>
          <cell r="P801">
            <v>3.22</v>
          </cell>
          <cell r="Q801">
            <v>1585</v>
          </cell>
        </row>
        <row r="802">
          <cell r="A802">
            <v>1207055</v>
          </cell>
          <cell r="B802">
            <v>43928.702777777777</v>
          </cell>
          <cell r="C802" t="str">
            <v>LF6</v>
          </cell>
          <cell r="D802" t="str">
            <v>Grados al C</v>
          </cell>
          <cell r="E802" t="str">
            <v>49"Q</v>
          </cell>
          <cell r="F802">
            <v>59253</v>
          </cell>
          <cell r="G802">
            <v>1</v>
          </cell>
          <cell r="H802">
            <v>1676</v>
          </cell>
          <cell r="I802">
            <v>67</v>
          </cell>
          <cell r="J802">
            <v>25</v>
          </cell>
          <cell r="K802">
            <v>42</v>
          </cell>
          <cell r="L802">
            <v>8</v>
          </cell>
          <cell r="M802">
            <v>17</v>
          </cell>
          <cell r="N802">
            <v>0.5</v>
          </cell>
          <cell r="O802">
            <v>2.1800000000000002</v>
          </cell>
          <cell r="P802">
            <v>8.76</v>
          </cell>
          <cell r="Q802">
            <v>1577</v>
          </cell>
        </row>
        <row r="803">
          <cell r="A803">
            <v>1207056</v>
          </cell>
          <cell r="B803">
            <v>43928.804861111108</v>
          </cell>
          <cell r="C803" t="str">
            <v>H13 FM</v>
          </cell>
          <cell r="D803" t="str">
            <v>Tool Steels</v>
          </cell>
          <cell r="E803" t="str">
            <v>69"P</v>
          </cell>
          <cell r="F803">
            <v>61251</v>
          </cell>
          <cell r="G803">
            <v>1</v>
          </cell>
          <cell r="H803">
            <v>1634</v>
          </cell>
          <cell r="I803">
            <v>76</v>
          </cell>
          <cell r="J803">
            <v>38</v>
          </cell>
          <cell r="K803">
            <v>38</v>
          </cell>
          <cell r="L803">
            <v>14</v>
          </cell>
          <cell r="M803">
            <v>24</v>
          </cell>
          <cell r="N803">
            <v>0.49</v>
          </cell>
          <cell r="O803">
            <v>5.2</v>
          </cell>
          <cell r="P803">
            <v>0.09</v>
          </cell>
          <cell r="Q803">
            <v>1542</v>
          </cell>
        </row>
        <row r="804">
          <cell r="A804">
            <v>1207057</v>
          </cell>
          <cell r="B804">
            <v>43928.986111111109</v>
          </cell>
          <cell r="C804" t="str">
            <v>410S</v>
          </cell>
          <cell r="D804" t="str">
            <v>Martensíticos</v>
          </cell>
          <cell r="E804" t="str">
            <v>49"Q</v>
          </cell>
          <cell r="F804">
            <v>51519</v>
          </cell>
          <cell r="G804">
            <v>1</v>
          </cell>
          <cell r="H804">
            <v>1643</v>
          </cell>
          <cell r="I804">
            <v>121</v>
          </cell>
          <cell r="J804">
            <v>71</v>
          </cell>
          <cell r="K804">
            <v>50</v>
          </cell>
          <cell r="L804">
            <v>57</v>
          </cell>
          <cell r="M804">
            <v>14</v>
          </cell>
          <cell r="N804">
            <v>0.45</v>
          </cell>
          <cell r="O804">
            <v>9.83</v>
          </cell>
          <cell r="P804">
            <v>0</v>
          </cell>
          <cell r="Q804">
            <v>1570</v>
          </cell>
        </row>
        <row r="805">
          <cell r="A805">
            <v>1207058</v>
          </cell>
          <cell r="B805">
            <v>43929.138888888891</v>
          </cell>
          <cell r="C805" t="str">
            <v>304L</v>
          </cell>
          <cell r="D805" t="str">
            <v>Austeníticos</v>
          </cell>
          <cell r="E805" t="str">
            <v>49"Q</v>
          </cell>
          <cell r="F805">
            <v>56557.01</v>
          </cell>
          <cell r="G805">
            <v>1</v>
          </cell>
          <cell r="H805">
            <v>1652</v>
          </cell>
          <cell r="I805">
            <v>225</v>
          </cell>
          <cell r="J805">
            <v>101</v>
          </cell>
          <cell r="K805">
            <v>124</v>
          </cell>
          <cell r="L805">
            <v>64</v>
          </cell>
          <cell r="M805">
            <v>37</v>
          </cell>
          <cell r="N805">
            <v>0.38</v>
          </cell>
          <cell r="O805">
            <v>9.84</v>
          </cell>
          <cell r="P805">
            <v>23.59</v>
          </cell>
          <cell r="Q805">
            <v>1528</v>
          </cell>
        </row>
        <row r="806">
          <cell r="A806">
            <v>1207059</v>
          </cell>
          <cell r="B806">
            <v>43929.324305555558</v>
          </cell>
          <cell r="C806" t="str">
            <v>304L</v>
          </cell>
          <cell r="D806" t="str">
            <v>Austeníticos</v>
          </cell>
          <cell r="E806" t="str">
            <v>49"Q</v>
          </cell>
          <cell r="F806">
            <v>54599</v>
          </cell>
          <cell r="G806">
            <v>1</v>
          </cell>
          <cell r="H806">
            <v>1643</v>
          </cell>
          <cell r="I806">
            <v>229</v>
          </cell>
          <cell r="J806">
            <v>121</v>
          </cell>
          <cell r="K806">
            <v>108</v>
          </cell>
          <cell r="L806">
            <v>87</v>
          </cell>
          <cell r="M806">
            <v>34</v>
          </cell>
          <cell r="N806">
            <v>0.7</v>
          </cell>
          <cell r="O806">
            <v>11.87</v>
          </cell>
          <cell r="P806">
            <v>28.98</v>
          </cell>
          <cell r="Q806">
            <v>1537</v>
          </cell>
        </row>
        <row r="807">
          <cell r="A807">
            <v>1207060</v>
          </cell>
          <cell r="B807">
            <v>43929.51458333333</v>
          </cell>
          <cell r="C807">
            <v>4340</v>
          </cell>
          <cell r="D807" t="str">
            <v>Grados CrNiMo</v>
          </cell>
          <cell r="E807" t="str">
            <v>31"R</v>
          </cell>
          <cell r="F807">
            <v>50044</v>
          </cell>
          <cell r="G807">
            <v>1</v>
          </cell>
          <cell r="H807">
            <v>1646</v>
          </cell>
          <cell r="I807">
            <v>58</v>
          </cell>
          <cell r="J807">
            <v>24</v>
          </cell>
          <cell r="K807">
            <v>34</v>
          </cell>
          <cell r="L807">
            <v>7</v>
          </cell>
          <cell r="M807">
            <v>17</v>
          </cell>
          <cell r="N807">
            <v>0.9</v>
          </cell>
          <cell r="O807">
            <v>5.23</v>
          </cell>
          <cell r="P807">
            <v>0</v>
          </cell>
          <cell r="Q807">
            <v>1562</v>
          </cell>
        </row>
        <row r="808">
          <cell r="A808">
            <v>1207061</v>
          </cell>
          <cell r="B808">
            <v>43929.611111111109</v>
          </cell>
          <cell r="C808" t="str">
            <v>F22 FM HOWCO</v>
          </cell>
          <cell r="D808" t="str">
            <v>Grados CrMo</v>
          </cell>
          <cell r="E808" t="str">
            <v>31"R</v>
          </cell>
          <cell r="F808">
            <v>50468</v>
          </cell>
          <cell r="G808">
            <v>1</v>
          </cell>
          <cell r="H808">
            <v>1646</v>
          </cell>
          <cell r="I808">
            <v>55</v>
          </cell>
          <cell r="J808">
            <v>25</v>
          </cell>
          <cell r="K808">
            <v>30</v>
          </cell>
          <cell r="L808">
            <v>7</v>
          </cell>
          <cell r="M808">
            <v>18</v>
          </cell>
          <cell r="N808">
            <v>0.47</v>
          </cell>
          <cell r="O808">
            <v>3.25</v>
          </cell>
          <cell r="P808">
            <v>0</v>
          </cell>
          <cell r="Q808">
            <v>1578</v>
          </cell>
        </row>
        <row r="809">
          <cell r="A809">
            <v>1207062</v>
          </cell>
          <cell r="B809">
            <v>43929.689583333333</v>
          </cell>
          <cell r="C809">
            <v>4140</v>
          </cell>
          <cell r="D809" t="str">
            <v>Grados CrMo</v>
          </cell>
          <cell r="E809" t="str">
            <v>69"P</v>
          </cell>
          <cell r="F809">
            <v>57431</v>
          </cell>
          <cell r="G809">
            <v>1</v>
          </cell>
          <cell r="H809">
            <v>1646</v>
          </cell>
          <cell r="I809">
            <v>66</v>
          </cell>
          <cell r="J809">
            <v>21</v>
          </cell>
          <cell r="K809">
            <v>45</v>
          </cell>
          <cell r="L809">
            <v>4</v>
          </cell>
          <cell r="M809">
            <v>17</v>
          </cell>
          <cell r="N809">
            <v>0.55000000000000004</v>
          </cell>
          <cell r="O809">
            <v>4.34</v>
          </cell>
          <cell r="P809">
            <v>0</v>
          </cell>
          <cell r="Q809">
            <v>1567</v>
          </cell>
        </row>
        <row r="810">
          <cell r="A810">
            <v>1207063</v>
          </cell>
          <cell r="B810">
            <v>43929.752083333333</v>
          </cell>
          <cell r="C810" t="str">
            <v>42CRMO4 LIEBHERR</v>
          </cell>
          <cell r="D810" t="str">
            <v>Grados CrMo</v>
          </cell>
          <cell r="E810" t="str">
            <v>16"R</v>
          </cell>
          <cell r="F810">
            <v>55426.01</v>
          </cell>
          <cell r="G810">
            <v>1</v>
          </cell>
          <cell r="H810">
            <v>1670</v>
          </cell>
          <cell r="I810">
            <v>63</v>
          </cell>
          <cell r="J810">
            <v>25</v>
          </cell>
          <cell r="K810">
            <v>38</v>
          </cell>
          <cell r="L810">
            <v>7</v>
          </cell>
          <cell r="M810">
            <v>18</v>
          </cell>
          <cell r="N810">
            <v>0.56000000000000005</v>
          </cell>
          <cell r="O810">
            <v>4.43</v>
          </cell>
          <cell r="P810">
            <v>0</v>
          </cell>
          <cell r="Q810">
            <v>1574</v>
          </cell>
        </row>
        <row r="811">
          <cell r="A811">
            <v>1207064</v>
          </cell>
          <cell r="B811">
            <v>43929.818749999999</v>
          </cell>
          <cell r="C811" t="str">
            <v>42CRMO4 LIEBHERR</v>
          </cell>
          <cell r="D811" t="str">
            <v>Grados CrMo</v>
          </cell>
          <cell r="E811" t="str">
            <v>20"R</v>
          </cell>
          <cell r="F811">
            <v>59354</v>
          </cell>
          <cell r="G811">
            <v>1</v>
          </cell>
          <cell r="H811">
            <v>1670</v>
          </cell>
          <cell r="I811">
            <v>71</v>
          </cell>
          <cell r="J811">
            <v>29</v>
          </cell>
          <cell r="K811">
            <v>42</v>
          </cell>
          <cell r="L811">
            <v>8</v>
          </cell>
          <cell r="M811">
            <v>21</v>
          </cell>
          <cell r="N811">
            <v>0.39</v>
          </cell>
          <cell r="O811">
            <v>4.8</v>
          </cell>
          <cell r="P811">
            <v>0</v>
          </cell>
          <cell r="Q811">
            <v>1571</v>
          </cell>
        </row>
        <row r="812">
          <cell r="A812">
            <v>1207065</v>
          </cell>
          <cell r="B812">
            <v>43929.962500000001</v>
          </cell>
          <cell r="C812">
            <v>4140</v>
          </cell>
          <cell r="D812" t="str">
            <v>Grados CrMo</v>
          </cell>
          <cell r="E812" t="str">
            <v>31"R</v>
          </cell>
          <cell r="F812">
            <v>55326</v>
          </cell>
          <cell r="G812">
            <v>1</v>
          </cell>
          <cell r="H812">
            <v>1652</v>
          </cell>
          <cell r="I812">
            <v>48</v>
          </cell>
          <cell r="J812">
            <v>25</v>
          </cell>
          <cell r="K812">
            <v>23</v>
          </cell>
          <cell r="L812">
            <v>7</v>
          </cell>
          <cell r="M812">
            <v>18</v>
          </cell>
          <cell r="N812">
            <v>0.5</v>
          </cell>
          <cell r="O812">
            <v>4.8</v>
          </cell>
          <cell r="P812">
            <v>0</v>
          </cell>
          <cell r="Q812">
            <v>1565</v>
          </cell>
        </row>
        <row r="813">
          <cell r="A813">
            <v>1207066</v>
          </cell>
          <cell r="B813">
            <v>43930.01458333333</v>
          </cell>
          <cell r="C813">
            <v>4140</v>
          </cell>
          <cell r="D813" t="str">
            <v>Grados CrMo</v>
          </cell>
          <cell r="E813" t="str">
            <v>52"P</v>
          </cell>
          <cell r="F813">
            <v>55832</v>
          </cell>
          <cell r="G813">
            <v>1</v>
          </cell>
          <cell r="H813">
            <v>1650</v>
          </cell>
          <cell r="I813">
            <v>46</v>
          </cell>
          <cell r="J813">
            <v>25</v>
          </cell>
          <cell r="K813">
            <v>21</v>
          </cell>
          <cell r="L813">
            <v>7</v>
          </cell>
          <cell r="M813">
            <v>18</v>
          </cell>
          <cell r="N813">
            <v>0.46</v>
          </cell>
          <cell r="O813">
            <v>2.82</v>
          </cell>
          <cell r="P813">
            <v>0</v>
          </cell>
          <cell r="Q813">
            <v>1567</v>
          </cell>
        </row>
        <row r="814">
          <cell r="A814">
            <v>1207067</v>
          </cell>
          <cell r="B814">
            <v>43930.07708333333</v>
          </cell>
          <cell r="C814">
            <v>4130</v>
          </cell>
          <cell r="D814" t="str">
            <v>Grados CrMo</v>
          </cell>
          <cell r="E814" t="str">
            <v>49"Q</v>
          </cell>
          <cell r="F814">
            <v>60293</v>
          </cell>
          <cell r="G814">
            <v>1</v>
          </cell>
          <cell r="H814">
            <v>1657</v>
          </cell>
          <cell r="I814">
            <v>50</v>
          </cell>
          <cell r="J814">
            <v>26</v>
          </cell>
          <cell r="K814">
            <v>24</v>
          </cell>
          <cell r="L814">
            <v>8</v>
          </cell>
          <cell r="M814">
            <v>18</v>
          </cell>
          <cell r="N814">
            <v>0.49</v>
          </cell>
          <cell r="O814">
            <v>3.55</v>
          </cell>
          <cell r="P814">
            <v>0</v>
          </cell>
          <cell r="Q814">
            <v>1585</v>
          </cell>
        </row>
        <row r="815">
          <cell r="A815">
            <v>1207068</v>
          </cell>
          <cell r="B815">
            <v>43930.140277777777</v>
          </cell>
          <cell r="C815" t="str">
            <v>F11M2</v>
          </cell>
          <cell r="D815" t="str">
            <v>Grados CrMo</v>
          </cell>
          <cell r="E815" t="str">
            <v>31"R</v>
          </cell>
          <cell r="F815">
            <v>53859</v>
          </cell>
          <cell r="G815">
            <v>1</v>
          </cell>
          <cell r="H815">
            <v>1672</v>
          </cell>
          <cell r="I815">
            <v>46</v>
          </cell>
          <cell r="J815">
            <v>25</v>
          </cell>
          <cell r="K815">
            <v>21</v>
          </cell>
          <cell r="L815">
            <v>7</v>
          </cell>
          <cell r="M815">
            <v>18</v>
          </cell>
          <cell r="N815">
            <v>0.41</v>
          </cell>
          <cell r="O815">
            <v>2.38</v>
          </cell>
          <cell r="P815">
            <v>0</v>
          </cell>
          <cell r="Q815">
            <v>1589</v>
          </cell>
        </row>
        <row r="816">
          <cell r="A816">
            <v>1207069</v>
          </cell>
          <cell r="B816">
            <v>43930.204861111109</v>
          </cell>
          <cell r="C816" t="str">
            <v>EN355B</v>
          </cell>
          <cell r="D816" t="str">
            <v>Grados al C</v>
          </cell>
          <cell r="E816" t="str">
            <v>20"R</v>
          </cell>
          <cell r="F816">
            <v>59556</v>
          </cell>
          <cell r="G816">
            <v>1</v>
          </cell>
          <cell r="H816">
            <v>1667</v>
          </cell>
          <cell r="I816">
            <v>52</v>
          </cell>
          <cell r="J816">
            <v>24</v>
          </cell>
          <cell r="K816">
            <v>28</v>
          </cell>
          <cell r="L816">
            <v>8</v>
          </cell>
          <cell r="M816">
            <v>16</v>
          </cell>
          <cell r="N816">
            <v>0.49</v>
          </cell>
          <cell r="O816">
            <v>2.09</v>
          </cell>
          <cell r="P816">
            <v>4.1500000000000004</v>
          </cell>
          <cell r="Q816">
            <v>1588</v>
          </cell>
        </row>
        <row r="817">
          <cell r="A817">
            <v>1207070</v>
          </cell>
          <cell r="B817">
            <v>43930.260416666664</v>
          </cell>
          <cell r="C817" t="str">
            <v>EN355B</v>
          </cell>
          <cell r="D817" t="str">
            <v>Grados al C</v>
          </cell>
          <cell r="E817" t="str">
            <v>24"R</v>
          </cell>
          <cell r="F817">
            <v>57826</v>
          </cell>
          <cell r="G817">
            <v>1</v>
          </cell>
          <cell r="H817">
            <v>1663</v>
          </cell>
          <cell r="I817">
            <v>53</v>
          </cell>
          <cell r="J817">
            <v>23</v>
          </cell>
          <cell r="K817">
            <v>30</v>
          </cell>
          <cell r="L817">
            <v>7</v>
          </cell>
          <cell r="M817">
            <v>16</v>
          </cell>
          <cell r="N817">
            <v>0.53</v>
          </cell>
          <cell r="O817">
            <v>1.52</v>
          </cell>
          <cell r="P817">
            <v>2.46</v>
          </cell>
          <cell r="Q817">
            <v>1581</v>
          </cell>
        </row>
        <row r="818">
          <cell r="A818">
            <v>1207071</v>
          </cell>
          <cell r="B818">
            <v>43930.314583333333</v>
          </cell>
          <cell r="C818">
            <v>1020</v>
          </cell>
          <cell r="D818" t="str">
            <v>Grados al C</v>
          </cell>
          <cell r="E818" t="str">
            <v>20"R</v>
          </cell>
          <cell r="F818">
            <v>60513</v>
          </cell>
          <cell r="G818">
            <v>1</v>
          </cell>
          <cell r="H818">
            <v>1666</v>
          </cell>
          <cell r="I818">
            <v>57</v>
          </cell>
          <cell r="J818">
            <v>22</v>
          </cell>
          <cell r="K818">
            <v>35</v>
          </cell>
          <cell r="L818">
            <v>6</v>
          </cell>
          <cell r="M818">
            <v>16</v>
          </cell>
          <cell r="N818">
            <v>0.6</v>
          </cell>
          <cell r="O818">
            <v>7.17</v>
          </cell>
          <cell r="P818">
            <v>0</v>
          </cell>
          <cell r="Q818">
            <v>1593</v>
          </cell>
        </row>
        <row r="819">
          <cell r="A819">
            <v>1207072</v>
          </cell>
          <cell r="B819">
            <v>43930.375694444447</v>
          </cell>
          <cell r="C819" t="str">
            <v>EN355B</v>
          </cell>
          <cell r="D819" t="str">
            <v>Grados al C</v>
          </cell>
          <cell r="E819" t="str">
            <v>24"R</v>
          </cell>
          <cell r="F819">
            <v>58007</v>
          </cell>
          <cell r="G819">
            <v>1</v>
          </cell>
          <cell r="H819">
            <v>1662</v>
          </cell>
          <cell r="I819">
            <v>51</v>
          </cell>
          <cell r="J819">
            <v>24</v>
          </cell>
          <cell r="K819">
            <v>27</v>
          </cell>
          <cell r="L819">
            <v>7</v>
          </cell>
          <cell r="M819">
            <v>17</v>
          </cell>
          <cell r="N819">
            <v>0.44</v>
          </cell>
          <cell r="O819">
            <v>0.95</v>
          </cell>
          <cell r="P819">
            <v>3.86</v>
          </cell>
          <cell r="Q819">
            <v>1588</v>
          </cell>
        </row>
        <row r="820">
          <cell r="A820">
            <v>1207073</v>
          </cell>
          <cell r="B820">
            <v>43930.429861111108</v>
          </cell>
          <cell r="C820" t="str">
            <v>EN355B</v>
          </cell>
          <cell r="D820" t="str">
            <v>Grados al C</v>
          </cell>
          <cell r="E820" t="str">
            <v>24"R</v>
          </cell>
          <cell r="F820">
            <v>57931</v>
          </cell>
          <cell r="G820">
            <v>1</v>
          </cell>
          <cell r="H820">
            <v>1676</v>
          </cell>
          <cell r="I820">
            <v>52</v>
          </cell>
          <cell r="J820">
            <v>24</v>
          </cell>
          <cell r="K820">
            <v>28</v>
          </cell>
          <cell r="L820">
            <v>6</v>
          </cell>
          <cell r="M820">
            <v>18</v>
          </cell>
          <cell r="N820">
            <v>0.44</v>
          </cell>
          <cell r="O820">
            <v>1.06</v>
          </cell>
          <cell r="P820">
            <v>3.53</v>
          </cell>
          <cell r="Q820">
            <v>1589</v>
          </cell>
        </row>
        <row r="821">
          <cell r="A821">
            <v>1207074</v>
          </cell>
          <cell r="B821">
            <v>43930.484027777777</v>
          </cell>
          <cell r="C821" t="str">
            <v>EN355B</v>
          </cell>
          <cell r="D821" t="str">
            <v>Grados al C</v>
          </cell>
          <cell r="E821" t="str">
            <v>24"R</v>
          </cell>
          <cell r="F821">
            <v>57231.99</v>
          </cell>
          <cell r="G821">
            <v>1</v>
          </cell>
          <cell r="H821">
            <v>1676</v>
          </cell>
          <cell r="I821">
            <v>64</v>
          </cell>
          <cell r="J821">
            <v>24</v>
          </cell>
          <cell r="K821">
            <v>40</v>
          </cell>
          <cell r="L821">
            <v>7</v>
          </cell>
          <cell r="M821">
            <v>17</v>
          </cell>
          <cell r="N821">
            <v>0.57999999999999996</v>
          </cell>
          <cell r="O821">
            <v>2.4</v>
          </cell>
          <cell r="P821">
            <v>4.97</v>
          </cell>
          <cell r="Q821">
            <v>1586</v>
          </cell>
        </row>
        <row r="822">
          <cell r="A822">
            <v>1207075</v>
          </cell>
          <cell r="B822">
            <v>43930.556250000001</v>
          </cell>
          <cell r="C822" t="str">
            <v>A105</v>
          </cell>
          <cell r="D822" t="str">
            <v>Grados al C</v>
          </cell>
          <cell r="E822" t="str">
            <v>24"R</v>
          </cell>
          <cell r="F822">
            <v>58266.01</v>
          </cell>
          <cell r="G822">
            <v>1</v>
          </cell>
          <cell r="H822">
            <v>1666</v>
          </cell>
          <cell r="I822">
            <v>46</v>
          </cell>
          <cell r="J822">
            <v>23</v>
          </cell>
          <cell r="K822">
            <v>23</v>
          </cell>
          <cell r="L822">
            <v>7</v>
          </cell>
          <cell r="M822">
            <v>16</v>
          </cell>
          <cell r="N822">
            <v>0.56000000000000005</v>
          </cell>
          <cell r="O822">
            <v>2.4500000000000002</v>
          </cell>
          <cell r="P822">
            <v>0</v>
          </cell>
          <cell r="Q822">
            <v>1589</v>
          </cell>
        </row>
        <row r="823">
          <cell r="A823">
            <v>1207076</v>
          </cell>
          <cell r="B823">
            <v>43930.605555555558</v>
          </cell>
          <cell r="C823" t="str">
            <v>A105</v>
          </cell>
          <cell r="D823" t="str">
            <v>Grados al C</v>
          </cell>
          <cell r="E823" t="str">
            <v>31"R</v>
          </cell>
          <cell r="F823">
            <v>55873</v>
          </cell>
          <cell r="G823">
            <v>1</v>
          </cell>
          <cell r="H823">
            <v>1668</v>
          </cell>
          <cell r="I823">
            <v>54</v>
          </cell>
          <cell r="J823">
            <v>23</v>
          </cell>
          <cell r="K823">
            <v>31</v>
          </cell>
          <cell r="L823">
            <v>7</v>
          </cell>
          <cell r="M823">
            <v>16</v>
          </cell>
          <cell r="N823">
            <v>0.49</v>
          </cell>
          <cell r="O823">
            <v>2.08</v>
          </cell>
          <cell r="P823">
            <v>0</v>
          </cell>
          <cell r="Q823">
            <v>1590</v>
          </cell>
        </row>
        <row r="824">
          <cell r="A824">
            <v>1207077</v>
          </cell>
          <cell r="B824">
            <v>43930.660416666666</v>
          </cell>
          <cell r="C824" t="str">
            <v>A105</v>
          </cell>
          <cell r="D824" t="str">
            <v>Grados al C</v>
          </cell>
          <cell r="E824" t="str">
            <v>20"R</v>
          </cell>
          <cell r="F824">
            <v>60019</v>
          </cell>
          <cell r="G824">
            <v>1</v>
          </cell>
          <cell r="H824">
            <v>1669</v>
          </cell>
          <cell r="I824">
            <v>51</v>
          </cell>
          <cell r="J824">
            <v>24</v>
          </cell>
          <cell r="K824">
            <v>27</v>
          </cell>
          <cell r="L824">
            <v>7</v>
          </cell>
          <cell r="M824">
            <v>17</v>
          </cell>
          <cell r="N824">
            <v>0.5</v>
          </cell>
          <cell r="O824">
            <v>2.27</v>
          </cell>
          <cell r="P824">
            <v>0</v>
          </cell>
          <cell r="Q824">
            <v>1589</v>
          </cell>
        </row>
        <row r="825">
          <cell r="A825">
            <v>1207078</v>
          </cell>
          <cell r="B825">
            <v>43930.712500000001</v>
          </cell>
          <cell r="C825">
            <v>1045</v>
          </cell>
          <cell r="D825" t="str">
            <v>Grados al C</v>
          </cell>
          <cell r="E825" t="str">
            <v>52"P</v>
          </cell>
          <cell r="F825">
            <v>55170</v>
          </cell>
          <cell r="G825">
            <v>1</v>
          </cell>
          <cell r="H825">
            <v>1651</v>
          </cell>
          <cell r="I825">
            <v>60</v>
          </cell>
          <cell r="J825">
            <v>24</v>
          </cell>
          <cell r="K825">
            <v>36</v>
          </cell>
          <cell r="L825">
            <v>7</v>
          </cell>
          <cell r="M825">
            <v>17</v>
          </cell>
          <cell r="N825">
            <v>0.64</v>
          </cell>
          <cell r="O825">
            <v>10.87</v>
          </cell>
          <cell r="P825">
            <v>0</v>
          </cell>
          <cell r="Q825">
            <v>1570</v>
          </cell>
        </row>
        <row r="826">
          <cell r="A826">
            <v>1207079</v>
          </cell>
          <cell r="B826">
            <v>43930.998611111114</v>
          </cell>
          <cell r="C826" t="str">
            <v>1524 CAT</v>
          </cell>
          <cell r="D826" t="str">
            <v>Grados al C</v>
          </cell>
          <cell r="E826" t="str">
            <v>20"R</v>
          </cell>
          <cell r="F826">
            <v>58377.01</v>
          </cell>
          <cell r="G826">
            <v>1</v>
          </cell>
          <cell r="H826">
            <v>1598</v>
          </cell>
          <cell r="I826">
            <v>49</v>
          </cell>
          <cell r="J826">
            <v>25</v>
          </cell>
          <cell r="K826">
            <v>24</v>
          </cell>
          <cell r="L826">
            <v>7</v>
          </cell>
          <cell r="M826">
            <v>18</v>
          </cell>
          <cell r="N826">
            <v>0.59</v>
          </cell>
          <cell r="O826">
            <v>7.07</v>
          </cell>
          <cell r="P826">
            <v>0</v>
          </cell>
          <cell r="Q826">
            <v>1584</v>
          </cell>
        </row>
        <row r="827">
          <cell r="A827">
            <v>1207080</v>
          </cell>
          <cell r="B827">
            <v>43931.05972222222</v>
          </cell>
          <cell r="C827" t="str">
            <v>EN355B</v>
          </cell>
          <cell r="D827" t="str">
            <v>Grados al C</v>
          </cell>
          <cell r="E827" t="str">
            <v>31"R</v>
          </cell>
          <cell r="F827">
            <v>56559</v>
          </cell>
          <cell r="G827">
            <v>1</v>
          </cell>
          <cell r="H827">
            <v>1670</v>
          </cell>
          <cell r="I827">
            <v>47</v>
          </cell>
          <cell r="J827">
            <v>26</v>
          </cell>
          <cell r="K827">
            <v>21</v>
          </cell>
          <cell r="L827">
            <v>8</v>
          </cell>
          <cell r="M827">
            <v>18</v>
          </cell>
          <cell r="N827">
            <v>0.87</v>
          </cell>
          <cell r="O827">
            <v>8.24</v>
          </cell>
          <cell r="P827">
            <v>0.91</v>
          </cell>
          <cell r="Q827">
            <v>1588</v>
          </cell>
        </row>
        <row r="828">
          <cell r="A828">
            <v>1207081</v>
          </cell>
          <cell r="B828">
            <v>43931.11041666667</v>
          </cell>
          <cell r="C828" t="str">
            <v>EN355B</v>
          </cell>
          <cell r="D828" t="str">
            <v>Grados al C</v>
          </cell>
          <cell r="E828" t="str">
            <v>31"R</v>
          </cell>
          <cell r="F828">
            <v>55427.99</v>
          </cell>
          <cell r="G828">
            <v>1</v>
          </cell>
          <cell r="H828">
            <v>1675</v>
          </cell>
          <cell r="I828">
            <v>46</v>
          </cell>
          <cell r="J828">
            <v>27</v>
          </cell>
          <cell r="K828">
            <v>19</v>
          </cell>
          <cell r="L828">
            <v>9</v>
          </cell>
          <cell r="M828">
            <v>18</v>
          </cell>
          <cell r="N828">
            <v>0.56999999999999995</v>
          </cell>
          <cell r="O828">
            <v>5.16</v>
          </cell>
          <cell r="P828">
            <v>2.98</v>
          </cell>
          <cell r="Q828">
            <v>1587</v>
          </cell>
        </row>
        <row r="829">
          <cell r="A829">
            <v>1207082</v>
          </cell>
          <cell r="B829">
            <v>43931.181250000001</v>
          </cell>
          <cell r="C829" t="str">
            <v>EN355B</v>
          </cell>
          <cell r="D829" t="str">
            <v>Grados al C</v>
          </cell>
          <cell r="E829" t="str">
            <v>31"R</v>
          </cell>
          <cell r="F829">
            <v>55964</v>
          </cell>
          <cell r="G829">
            <v>1</v>
          </cell>
          <cell r="H829">
            <v>1670</v>
          </cell>
          <cell r="I829">
            <v>49</v>
          </cell>
          <cell r="J829">
            <v>27</v>
          </cell>
          <cell r="K829">
            <v>22</v>
          </cell>
          <cell r="L829">
            <v>9</v>
          </cell>
          <cell r="M829">
            <v>18</v>
          </cell>
          <cell r="N829">
            <v>0.47</v>
          </cell>
          <cell r="O829">
            <v>7.3</v>
          </cell>
          <cell r="P829">
            <v>8.3800000000000008</v>
          </cell>
          <cell r="Q829">
            <v>1588</v>
          </cell>
        </row>
        <row r="830">
          <cell r="A830">
            <v>1207083</v>
          </cell>
          <cell r="B830">
            <v>43931.23541666667</v>
          </cell>
          <cell r="C830" t="str">
            <v>EN355B</v>
          </cell>
          <cell r="D830" t="str">
            <v>Grados al C</v>
          </cell>
          <cell r="E830" t="str">
            <v>31"R</v>
          </cell>
          <cell r="F830">
            <v>55831</v>
          </cell>
          <cell r="G830">
            <v>1</v>
          </cell>
          <cell r="H830">
            <v>1668</v>
          </cell>
          <cell r="I830">
            <v>52</v>
          </cell>
          <cell r="J830">
            <v>25</v>
          </cell>
          <cell r="K830">
            <v>27</v>
          </cell>
          <cell r="L830">
            <v>7</v>
          </cell>
          <cell r="M830">
            <v>18</v>
          </cell>
          <cell r="N830">
            <v>0.55000000000000004</v>
          </cell>
          <cell r="O830">
            <v>2.2200000000000002</v>
          </cell>
          <cell r="P830">
            <v>3.74</v>
          </cell>
          <cell r="Q830">
            <v>1584</v>
          </cell>
        </row>
        <row r="831">
          <cell r="A831">
            <v>1207084</v>
          </cell>
          <cell r="B831">
            <v>43931.288194444445</v>
          </cell>
          <cell r="C831" t="str">
            <v>EN355B</v>
          </cell>
          <cell r="D831" t="str">
            <v>Grados al C</v>
          </cell>
          <cell r="E831" t="str">
            <v>31"R</v>
          </cell>
          <cell r="F831">
            <v>55834</v>
          </cell>
          <cell r="G831">
            <v>1</v>
          </cell>
          <cell r="H831">
            <v>1684</v>
          </cell>
          <cell r="I831">
            <v>61</v>
          </cell>
          <cell r="J831">
            <v>25</v>
          </cell>
          <cell r="K831">
            <v>36</v>
          </cell>
          <cell r="L831">
            <v>7</v>
          </cell>
          <cell r="M831">
            <v>18</v>
          </cell>
          <cell r="N831">
            <v>0.69</v>
          </cell>
          <cell r="O831">
            <v>4.8099999999999996</v>
          </cell>
          <cell r="P831">
            <v>7.23</v>
          </cell>
          <cell r="Q831">
            <v>1576</v>
          </cell>
        </row>
        <row r="832">
          <cell r="A832">
            <v>1207085</v>
          </cell>
          <cell r="B832">
            <v>43931.491666666669</v>
          </cell>
          <cell r="C832" t="str">
            <v>A105</v>
          </cell>
          <cell r="D832" t="str">
            <v>Grados al C</v>
          </cell>
          <cell r="E832" t="str">
            <v>20"R</v>
          </cell>
          <cell r="F832">
            <v>59922</v>
          </cell>
          <cell r="G832">
            <v>1</v>
          </cell>
          <cell r="H832">
            <v>1670</v>
          </cell>
          <cell r="I832">
            <v>50</v>
          </cell>
          <cell r="J832">
            <v>23</v>
          </cell>
          <cell r="K832">
            <v>27</v>
          </cell>
          <cell r="L832">
            <v>8</v>
          </cell>
          <cell r="M832">
            <v>15</v>
          </cell>
          <cell r="N832">
            <v>0.6</v>
          </cell>
          <cell r="O832">
            <v>4.16</v>
          </cell>
          <cell r="P832">
            <v>0</v>
          </cell>
          <cell r="Q832">
            <v>1585</v>
          </cell>
        </row>
        <row r="833">
          <cell r="A833">
            <v>1207086</v>
          </cell>
          <cell r="B833">
            <v>43931.551388888889</v>
          </cell>
          <cell r="C833" t="str">
            <v>A105</v>
          </cell>
          <cell r="D833" t="str">
            <v>Grados al C</v>
          </cell>
          <cell r="E833" t="str">
            <v>24"R</v>
          </cell>
          <cell r="F833">
            <v>62155</v>
          </cell>
          <cell r="G833">
            <v>1</v>
          </cell>
          <cell r="H833">
            <v>1661</v>
          </cell>
          <cell r="I833">
            <v>52</v>
          </cell>
          <cell r="J833">
            <v>22</v>
          </cell>
          <cell r="K833">
            <v>30</v>
          </cell>
          <cell r="L833">
            <v>7</v>
          </cell>
          <cell r="M833">
            <v>15</v>
          </cell>
          <cell r="N833">
            <v>0.56999999999999995</v>
          </cell>
          <cell r="O833">
            <v>1.99</v>
          </cell>
          <cell r="P833">
            <v>0</v>
          </cell>
          <cell r="Q833">
            <v>1585</v>
          </cell>
        </row>
        <row r="834">
          <cell r="A834">
            <v>1207087</v>
          </cell>
          <cell r="B834">
            <v>43931.603472222225</v>
          </cell>
          <cell r="C834" t="str">
            <v>EN355B</v>
          </cell>
          <cell r="D834" t="str">
            <v>Grados al C</v>
          </cell>
          <cell r="E834" t="str">
            <v>24"R</v>
          </cell>
          <cell r="F834">
            <v>57335</v>
          </cell>
          <cell r="G834">
            <v>1</v>
          </cell>
          <cell r="H834">
            <v>1666</v>
          </cell>
          <cell r="I834">
            <v>51</v>
          </cell>
          <cell r="J834">
            <v>23</v>
          </cell>
          <cell r="K834">
            <v>28</v>
          </cell>
          <cell r="L834">
            <v>8</v>
          </cell>
          <cell r="M834">
            <v>15</v>
          </cell>
          <cell r="N834">
            <v>0.43</v>
          </cell>
          <cell r="O834">
            <v>1.64</v>
          </cell>
          <cell r="P834">
            <v>1.54</v>
          </cell>
          <cell r="Q834">
            <v>1583</v>
          </cell>
        </row>
        <row r="835">
          <cell r="A835">
            <v>1207088</v>
          </cell>
          <cell r="B835">
            <v>43931.654166666667</v>
          </cell>
          <cell r="C835" t="str">
            <v>EN355B</v>
          </cell>
          <cell r="D835" t="str">
            <v>Grados al C</v>
          </cell>
          <cell r="E835" t="str">
            <v>24"R</v>
          </cell>
          <cell r="F835">
            <v>57729</v>
          </cell>
          <cell r="G835">
            <v>1</v>
          </cell>
          <cell r="H835">
            <v>1668</v>
          </cell>
          <cell r="I835">
            <v>57</v>
          </cell>
          <cell r="J835">
            <v>24</v>
          </cell>
          <cell r="K835">
            <v>33</v>
          </cell>
          <cell r="L835">
            <v>8</v>
          </cell>
          <cell r="M835">
            <v>16</v>
          </cell>
          <cell r="N835">
            <v>0.49</v>
          </cell>
          <cell r="O835">
            <v>2.12</v>
          </cell>
          <cell r="P835">
            <v>3.04</v>
          </cell>
          <cell r="Q835">
            <v>1586</v>
          </cell>
        </row>
        <row r="836">
          <cell r="A836">
            <v>1207089</v>
          </cell>
          <cell r="B836">
            <v>43931.703472222223</v>
          </cell>
          <cell r="C836" t="str">
            <v>EN355B</v>
          </cell>
          <cell r="D836" t="str">
            <v>Grados al C</v>
          </cell>
          <cell r="E836" t="str">
            <v>24"R</v>
          </cell>
          <cell r="F836">
            <v>57617</v>
          </cell>
          <cell r="G836">
            <v>1</v>
          </cell>
          <cell r="H836">
            <v>1667</v>
          </cell>
          <cell r="I836">
            <v>50</v>
          </cell>
          <cell r="J836">
            <v>25</v>
          </cell>
          <cell r="K836">
            <v>25</v>
          </cell>
          <cell r="L836">
            <v>7</v>
          </cell>
          <cell r="M836">
            <v>18</v>
          </cell>
          <cell r="N836">
            <v>0.43</v>
          </cell>
          <cell r="O836">
            <v>1.46</v>
          </cell>
          <cell r="P836">
            <v>3.81</v>
          </cell>
          <cell r="Q836">
            <v>1587</v>
          </cell>
        </row>
        <row r="837">
          <cell r="A837">
            <v>1207090</v>
          </cell>
          <cell r="B837">
            <v>43931.757638888892</v>
          </cell>
          <cell r="C837" t="str">
            <v>A105</v>
          </cell>
          <cell r="D837" t="str">
            <v>Grados al C</v>
          </cell>
          <cell r="E837" t="str">
            <v>52"P</v>
          </cell>
          <cell r="F837">
            <v>55272</v>
          </cell>
          <cell r="G837">
            <v>1</v>
          </cell>
          <cell r="H837">
            <v>1682</v>
          </cell>
          <cell r="I837">
            <v>53</v>
          </cell>
          <cell r="J837">
            <v>26</v>
          </cell>
          <cell r="K837">
            <v>27</v>
          </cell>
          <cell r="L837">
            <v>8</v>
          </cell>
          <cell r="M837">
            <v>18</v>
          </cell>
          <cell r="N837">
            <v>0.5</v>
          </cell>
          <cell r="O837">
            <v>3.71</v>
          </cell>
          <cell r="P837">
            <v>0</v>
          </cell>
          <cell r="Q837">
            <v>1589</v>
          </cell>
        </row>
        <row r="838">
          <cell r="A838">
            <v>1207091</v>
          </cell>
          <cell r="B838">
            <v>43933.969444444447</v>
          </cell>
          <cell r="C838" t="str">
            <v>A105</v>
          </cell>
          <cell r="D838" t="str">
            <v>Grados al C</v>
          </cell>
          <cell r="E838" t="str">
            <v>13"R</v>
          </cell>
          <cell r="F838">
            <v>57250</v>
          </cell>
          <cell r="G838">
            <v>1</v>
          </cell>
          <cell r="H838">
            <v>1649</v>
          </cell>
          <cell r="I838">
            <v>52</v>
          </cell>
          <cell r="J838">
            <v>22</v>
          </cell>
          <cell r="K838">
            <v>30</v>
          </cell>
          <cell r="L838">
            <v>7</v>
          </cell>
          <cell r="M838">
            <v>15</v>
          </cell>
          <cell r="N838">
            <v>0.78</v>
          </cell>
          <cell r="O838">
            <v>4.1399999999999997</v>
          </cell>
          <cell r="P838">
            <v>0</v>
          </cell>
          <cell r="Q838">
            <v>1607</v>
          </cell>
        </row>
        <row r="839">
          <cell r="A839">
            <v>1207092</v>
          </cell>
          <cell r="B839">
            <v>43934.022916666669</v>
          </cell>
          <cell r="C839" t="str">
            <v>A105</v>
          </cell>
          <cell r="D839" t="str">
            <v>Grados al C</v>
          </cell>
          <cell r="E839" t="str">
            <v>16"R</v>
          </cell>
          <cell r="F839">
            <v>55776</v>
          </cell>
          <cell r="G839">
            <v>1</v>
          </cell>
          <cell r="H839">
            <v>1683</v>
          </cell>
          <cell r="I839">
            <v>44</v>
          </cell>
          <cell r="J839">
            <v>24</v>
          </cell>
          <cell r="K839">
            <v>20</v>
          </cell>
          <cell r="L839">
            <v>6</v>
          </cell>
          <cell r="M839">
            <v>18</v>
          </cell>
          <cell r="N839">
            <v>0.56999999999999995</v>
          </cell>
          <cell r="O839">
            <v>2.16</v>
          </cell>
          <cell r="P839">
            <v>0</v>
          </cell>
          <cell r="Q839">
            <v>1592</v>
          </cell>
        </row>
        <row r="840">
          <cell r="A840">
            <v>1207093</v>
          </cell>
          <cell r="B840">
            <v>43934.082638888889</v>
          </cell>
          <cell r="C840" t="str">
            <v>4340 BS</v>
          </cell>
          <cell r="D840" t="str">
            <v>Grados CrNiMo</v>
          </cell>
          <cell r="E840" t="str">
            <v>69"P</v>
          </cell>
          <cell r="F840">
            <v>54029</v>
          </cell>
          <cell r="G840">
            <v>1</v>
          </cell>
          <cell r="H840">
            <v>1650</v>
          </cell>
          <cell r="I840">
            <v>52</v>
          </cell>
          <cell r="J840">
            <v>26</v>
          </cell>
          <cell r="K840">
            <v>26</v>
          </cell>
          <cell r="L840">
            <v>8</v>
          </cell>
          <cell r="M840">
            <v>18</v>
          </cell>
          <cell r="N840">
            <v>0.54</v>
          </cell>
          <cell r="O840">
            <v>3.29</v>
          </cell>
          <cell r="P840">
            <v>0</v>
          </cell>
          <cell r="Q840">
            <v>1562</v>
          </cell>
        </row>
        <row r="841">
          <cell r="A841">
            <v>1207094</v>
          </cell>
          <cell r="B841">
            <v>43934.135416666664</v>
          </cell>
          <cell r="C841" t="str">
            <v>4340 BS</v>
          </cell>
          <cell r="D841" t="str">
            <v>Grados CrNiMo</v>
          </cell>
          <cell r="E841" t="str">
            <v>69"P</v>
          </cell>
          <cell r="F841">
            <v>56305</v>
          </cell>
          <cell r="G841">
            <v>1</v>
          </cell>
          <cell r="H841">
            <v>1668</v>
          </cell>
          <cell r="I841">
            <v>51</v>
          </cell>
          <cell r="J841">
            <v>24</v>
          </cell>
          <cell r="K841">
            <v>27</v>
          </cell>
          <cell r="L841">
            <v>6</v>
          </cell>
          <cell r="M841">
            <v>18</v>
          </cell>
          <cell r="N841">
            <v>0.5</v>
          </cell>
          <cell r="O841">
            <v>2.46</v>
          </cell>
          <cell r="P841">
            <v>0</v>
          </cell>
          <cell r="Q841">
            <v>1576</v>
          </cell>
        </row>
        <row r="842">
          <cell r="A842">
            <v>1207095</v>
          </cell>
          <cell r="B842">
            <v>43934.204861111109</v>
          </cell>
          <cell r="C842" t="str">
            <v>EN355B</v>
          </cell>
          <cell r="D842" t="str">
            <v>Grados al C</v>
          </cell>
          <cell r="E842" t="str">
            <v>24"R</v>
          </cell>
          <cell r="F842">
            <v>57883</v>
          </cell>
          <cell r="G842">
            <v>1</v>
          </cell>
          <cell r="H842">
            <v>1680</v>
          </cell>
          <cell r="I842">
            <v>52</v>
          </cell>
          <cell r="J842">
            <v>26</v>
          </cell>
          <cell r="K842">
            <v>26</v>
          </cell>
          <cell r="L842">
            <v>6</v>
          </cell>
          <cell r="M842">
            <v>20</v>
          </cell>
          <cell r="N842">
            <v>0.59</v>
          </cell>
          <cell r="O842">
            <v>3.25</v>
          </cell>
          <cell r="P842">
            <v>2.11</v>
          </cell>
          <cell r="Q842">
            <v>1596</v>
          </cell>
        </row>
        <row r="843">
          <cell r="A843">
            <v>1207096</v>
          </cell>
          <cell r="B843">
            <v>43934.263194444444</v>
          </cell>
          <cell r="C843" t="str">
            <v>EN355B</v>
          </cell>
          <cell r="D843" t="str">
            <v>Grados al C</v>
          </cell>
          <cell r="E843" t="str">
            <v>24"R</v>
          </cell>
          <cell r="F843">
            <v>57295</v>
          </cell>
          <cell r="G843">
            <v>1</v>
          </cell>
          <cell r="H843">
            <v>1600</v>
          </cell>
          <cell r="I843">
            <v>50</v>
          </cell>
          <cell r="J843">
            <v>26</v>
          </cell>
          <cell r="K843">
            <v>24</v>
          </cell>
          <cell r="L843">
            <v>7</v>
          </cell>
          <cell r="M843">
            <v>19</v>
          </cell>
          <cell r="N843">
            <v>0.49</v>
          </cell>
          <cell r="O843">
            <v>1.5</v>
          </cell>
          <cell r="P843">
            <v>1.92</v>
          </cell>
          <cell r="Q843">
            <v>1585</v>
          </cell>
        </row>
        <row r="844">
          <cell r="A844">
            <v>1207097</v>
          </cell>
          <cell r="B844">
            <v>43934.323611111111</v>
          </cell>
          <cell r="C844" t="str">
            <v>EN355B</v>
          </cell>
          <cell r="D844" t="str">
            <v>Grados al C</v>
          </cell>
          <cell r="E844" t="str">
            <v>24"R</v>
          </cell>
          <cell r="F844">
            <v>58014</v>
          </cell>
          <cell r="G844">
            <v>1</v>
          </cell>
          <cell r="H844">
            <v>1666</v>
          </cell>
          <cell r="I844">
            <v>50</v>
          </cell>
          <cell r="J844">
            <v>25</v>
          </cell>
          <cell r="K844">
            <v>25</v>
          </cell>
          <cell r="L844">
            <v>7</v>
          </cell>
          <cell r="M844">
            <v>18</v>
          </cell>
          <cell r="N844">
            <v>0.45</v>
          </cell>
          <cell r="O844">
            <v>1.18</v>
          </cell>
          <cell r="P844">
            <v>1.54</v>
          </cell>
          <cell r="Q844">
            <v>1587</v>
          </cell>
        </row>
        <row r="845">
          <cell r="A845">
            <v>1207098</v>
          </cell>
          <cell r="B845">
            <v>43934.379166666666</v>
          </cell>
          <cell r="C845" t="str">
            <v>EN355B</v>
          </cell>
          <cell r="D845" t="str">
            <v>Grados al C</v>
          </cell>
          <cell r="E845" t="str">
            <v>24"R</v>
          </cell>
          <cell r="F845">
            <v>57632</v>
          </cell>
          <cell r="G845">
            <v>1</v>
          </cell>
          <cell r="H845">
            <v>1672</v>
          </cell>
          <cell r="I845">
            <v>49</v>
          </cell>
          <cell r="J845">
            <v>24</v>
          </cell>
          <cell r="K845">
            <v>25</v>
          </cell>
          <cell r="L845">
            <v>6</v>
          </cell>
          <cell r="M845">
            <v>18</v>
          </cell>
          <cell r="N845">
            <v>0.47</v>
          </cell>
          <cell r="O845">
            <v>1.42</v>
          </cell>
          <cell r="P845">
            <v>1.81</v>
          </cell>
          <cell r="Q845">
            <v>1596</v>
          </cell>
        </row>
        <row r="846">
          <cell r="A846">
            <v>1207099</v>
          </cell>
          <cell r="B846">
            <v>43934.431944444441</v>
          </cell>
          <cell r="C846" t="str">
            <v>EN355B</v>
          </cell>
          <cell r="D846" t="str">
            <v>Grados al C</v>
          </cell>
          <cell r="E846" t="str">
            <v>31"R</v>
          </cell>
          <cell r="F846">
            <v>55842</v>
          </cell>
          <cell r="G846">
            <v>1</v>
          </cell>
          <cell r="H846">
            <v>1676</v>
          </cell>
          <cell r="I846">
            <v>51</v>
          </cell>
          <cell r="J846">
            <v>26</v>
          </cell>
          <cell r="K846">
            <v>25</v>
          </cell>
          <cell r="L846">
            <v>6</v>
          </cell>
          <cell r="M846">
            <v>20</v>
          </cell>
          <cell r="N846">
            <v>0.47</v>
          </cell>
          <cell r="O846">
            <v>2.42</v>
          </cell>
          <cell r="P846">
            <v>4.21</v>
          </cell>
          <cell r="Q846">
            <v>1594</v>
          </cell>
        </row>
        <row r="847">
          <cell r="A847">
            <v>1207100</v>
          </cell>
          <cell r="B847">
            <v>43934.49722222222</v>
          </cell>
          <cell r="C847" t="str">
            <v>EN355B</v>
          </cell>
          <cell r="D847" t="str">
            <v>Grados al C</v>
          </cell>
          <cell r="E847" t="str">
            <v>31"R</v>
          </cell>
          <cell r="F847">
            <v>56378</v>
          </cell>
          <cell r="G847">
            <v>1</v>
          </cell>
          <cell r="H847">
            <v>1675</v>
          </cell>
          <cell r="I847">
            <v>49</v>
          </cell>
          <cell r="J847">
            <v>25</v>
          </cell>
          <cell r="K847">
            <v>24</v>
          </cell>
          <cell r="L847">
            <v>7</v>
          </cell>
          <cell r="M847">
            <v>18</v>
          </cell>
          <cell r="N847">
            <v>0.61</v>
          </cell>
          <cell r="O847">
            <v>2.59</v>
          </cell>
          <cell r="P847">
            <v>4.99</v>
          </cell>
          <cell r="Q847">
            <v>1589</v>
          </cell>
        </row>
        <row r="848">
          <cell r="A848">
            <v>1207101</v>
          </cell>
          <cell r="B848">
            <v>43934.566666666666</v>
          </cell>
          <cell r="C848">
            <v>1045</v>
          </cell>
          <cell r="D848" t="str">
            <v>Grados al C</v>
          </cell>
          <cell r="E848" t="str">
            <v>52"P</v>
          </cell>
          <cell r="F848">
            <v>55252</v>
          </cell>
          <cell r="G848">
            <v>1</v>
          </cell>
          <cell r="H848">
            <v>1658</v>
          </cell>
          <cell r="I848">
            <v>46</v>
          </cell>
          <cell r="J848">
            <v>28</v>
          </cell>
          <cell r="K848">
            <v>18</v>
          </cell>
          <cell r="L848">
            <v>6</v>
          </cell>
          <cell r="M848">
            <v>22</v>
          </cell>
          <cell r="N848">
            <v>0.49</v>
          </cell>
          <cell r="O848">
            <v>3.32</v>
          </cell>
          <cell r="P848">
            <v>0.34</v>
          </cell>
          <cell r="Q848">
            <v>1565</v>
          </cell>
        </row>
        <row r="849">
          <cell r="A849">
            <v>1207102</v>
          </cell>
          <cell r="B849">
            <v>43934.62222222222</v>
          </cell>
          <cell r="C849">
            <v>1045</v>
          </cell>
          <cell r="D849" t="str">
            <v>Grados al C</v>
          </cell>
          <cell r="E849" t="str">
            <v>52"P</v>
          </cell>
          <cell r="F849">
            <v>55742</v>
          </cell>
          <cell r="G849">
            <v>1</v>
          </cell>
          <cell r="H849">
            <v>1654</v>
          </cell>
          <cell r="I849">
            <v>54</v>
          </cell>
          <cell r="J849">
            <v>27</v>
          </cell>
          <cell r="K849">
            <v>27</v>
          </cell>
          <cell r="L849">
            <v>7</v>
          </cell>
          <cell r="M849">
            <v>20</v>
          </cell>
          <cell r="N849">
            <v>0.52</v>
          </cell>
          <cell r="O849">
            <v>6.32</v>
          </cell>
          <cell r="P849">
            <v>0</v>
          </cell>
          <cell r="Q849">
            <v>1567</v>
          </cell>
        </row>
        <row r="850">
          <cell r="A850">
            <v>1207103</v>
          </cell>
          <cell r="B850">
            <v>43934.675694444442</v>
          </cell>
          <cell r="C850" t="str">
            <v>LF2H</v>
          </cell>
          <cell r="D850" t="str">
            <v>Grados CrNiMo</v>
          </cell>
          <cell r="E850" t="str">
            <v>31"R</v>
          </cell>
          <cell r="F850">
            <v>50797</v>
          </cell>
          <cell r="G850">
            <v>1</v>
          </cell>
          <cell r="H850">
            <v>1683</v>
          </cell>
          <cell r="I850">
            <v>64</v>
          </cell>
          <cell r="J850">
            <v>25</v>
          </cell>
          <cell r="K850">
            <v>39</v>
          </cell>
          <cell r="L850">
            <v>6</v>
          </cell>
          <cell r="M850">
            <v>19</v>
          </cell>
          <cell r="N850">
            <v>0.54</v>
          </cell>
          <cell r="O850">
            <v>4.12</v>
          </cell>
          <cell r="P850">
            <v>10.99</v>
          </cell>
          <cell r="Q850">
            <v>1587</v>
          </cell>
        </row>
        <row r="851">
          <cell r="A851">
            <v>1207104</v>
          </cell>
          <cell r="B851">
            <v>43934.73541666667</v>
          </cell>
          <cell r="C851" t="str">
            <v>4130 FM</v>
          </cell>
          <cell r="D851" t="str">
            <v>Grados CrMo</v>
          </cell>
          <cell r="E851" t="str">
            <v>49"Q</v>
          </cell>
          <cell r="F851">
            <v>59442.99</v>
          </cell>
          <cell r="G851">
            <v>1</v>
          </cell>
          <cell r="H851">
            <v>1661</v>
          </cell>
          <cell r="I851">
            <v>67</v>
          </cell>
          <cell r="J851">
            <v>27</v>
          </cell>
          <cell r="K851">
            <v>40</v>
          </cell>
          <cell r="L851">
            <v>6</v>
          </cell>
          <cell r="M851">
            <v>21</v>
          </cell>
          <cell r="N851">
            <v>0.54</v>
          </cell>
          <cell r="O851">
            <v>6.25</v>
          </cell>
          <cell r="P851">
            <v>0</v>
          </cell>
          <cell r="Q851">
            <v>1576</v>
          </cell>
        </row>
        <row r="852">
          <cell r="A852">
            <v>1207105</v>
          </cell>
          <cell r="B852">
            <v>43934.804166666669</v>
          </cell>
          <cell r="C852" t="str">
            <v>4130 FM</v>
          </cell>
          <cell r="D852" t="str">
            <v>Grados CrMo</v>
          </cell>
          <cell r="E852" t="str">
            <v>31"R</v>
          </cell>
          <cell r="F852">
            <v>50791</v>
          </cell>
          <cell r="G852">
            <v>1</v>
          </cell>
          <cell r="H852">
            <v>1663</v>
          </cell>
          <cell r="I852">
            <v>68</v>
          </cell>
          <cell r="J852">
            <v>26</v>
          </cell>
          <cell r="K852">
            <v>42</v>
          </cell>
          <cell r="L852">
            <v>7</v>
          </cell>
          <cell r="M852">
            <v>19</v>
          </cell>
          <cell r="N852">
            <v>0.52</v>
          </cell>
          <cell r="O852">
            <v>6.82</v>
          </cell>
          <cell r="P852">
            <v>0</v>
          </cell>
          <cell r="Q852">
            <v>1568</v>
          </cell>
        </row>
        <row r="853">
          <cell r="A853">
            <v>1207106</v>
          </cell>
          <cell r="B853">
            <v>43935.022222222222</v>
          </cell>
          <cell r="C853">
            <v>4140</v>
          </cell>
          <cell r="D853" t="str">
            <v>Grados CrMo</v>
          </cell>
          <cell r="E853" t="str">
            <v>39"R</v>
          </cell>
          <cell r="F853">
            <v>52580</v>
          </cell>
          <cell r="G853">
            <v>1</v>
          </cell>
          <cell r="H853">
            <v>1668</v>
          </cell>
          <cell r="I853">
            <v>76</v>
          </cell>
          <cell r="J853">
            <v>25</v>
          </cell>
          <cell r="K853">
            <v>51</v>
          </cell>
          <cell r="L853">
            <v>7</v>
          </cell>
          <cell r="M853">
            <v>18</v>
          </cell>
          <cell r="N853">
            <v>1.54</v>
          </cell>
          <cell r="O853">
            <v>5.77</v>
          </cell>
          <cell r="P853">
            <v>0</v>
          </cell>
          <cell r="Q853">
            <v>1568</v>
          </cell>
        </row>
        <row r="854">
          <cell r="A854">
            <v>1207107</v>
          </cell>
          <cell r="B854">
            <v>43935.120833333334</v>
          </cell>
          <cell r="C854" t="str">
            <v>F91</v>
          </cell>
          <cell r="D854" t="str">
            <v>Martensíticos</v>
          </cell>
          <cell r="E854" t="str">
            <v>69"P</v>
          </cell>
          <cell r="F854">
            <v>50245</v>
          </cell>
          <cell r="G854">
            <v>1</v>
          </cell>
          <cell r="H854">
            <v>1664</v>
          </cell>
          <cell r="I854">
            <v>82</v>
          </cell>
          <cell r="J854">
            <v>27</v>
          </cell>
          <cell r="K854">
            <v>55</v>
          </cell>
          <cell r="L854">
            <v>7</v>
          </cell>
          <cell r="M854">
            <v>20</v>
          </cell>
          <cell r="N854">
            <v>1.1299999999999999</v>
          </cell>
          <cell r="O854">
            <v>1.25</v>
          </cell>
          <cell r="P854">
            <v>13.05</v>
          </cell>
          <cell r="Q854">
            <v>1545</v>
          </cell>
        </row>
        <row r="855">
          <cell r="A855">
            <v>1207108</v>
          </cell>
          <cell r="B855">
            <v>43935.241666666669</v>
          </cell>
          <cell r="C855" t="str">
            <v>H13 FM</v>
          </cell>
          <cell r="D855" t="str">
            <v>Tool Steels</v>
          </cell>
          <cell r="E855" t="str">
            <v>69"P</v>
          </cell>
          <cell r="F855">
            <v>65962.009999999995</v>
          </cell>
          <cell r="G855">
            <v>1</v>
          </cell>
          <cell r="H855">
            <v>1638</v>
          </cell>
          <cell r="I855">
            <v>75</v>
          </cell>
          <cell r="J855">
            <v>37</v>
          </cell>
          <cell r="K855">
            <v>38</v>
          </cell>
          <cell r="L855">
            <v>8</v>
          </cell>
          <cell r="M855">
            <v>29</v>
          </cell>
          <cell r="N855">
            <v>1.21</v>
          </cell>
          <cell r="O855">
            <v>13.46</v>
          </cell>
          <cell r="P855">
            <v>0</v>
          </cell>
          <cell r="Q855">
            <v>1537</v>
          </cell>
        </row>
        <row r="856">
          <cell r="A856">
            <v>1207109</v>
          </cell>
          <cell r="B856">
            <v>43935.381944444445</v>
          </cell>
          <cell r="C856" t="str">
            <v>316L GALPERTI</v>
          </cell>
          <cell r="D856" t="str">
            <v>Austeníticos</v>
          </cell>
          <cell r="E856" t="str">
            <v>49"Q</v>
          </cell>
          <cell r="F856">
            <v>54870</v>
          </cell>
          <cell r="G856">
            <v>1</v>
          </cell>
          <cell r="H856">
            <v>1632</v>
          </cell>
          <cell r="I856">
            <v>274</v>
          </cell>
          <cell r="J856">
            <v>110</v>
          </cell>
          <cell r="K856">
            <v>164</v>
          </cell>
          <cell r="L856">
            <v>77</v>
          </cell>
          <cell r="M856">
            <v>33</v>
          </cell>
          <cell r="N856">
            <v>0.76</v>
          </cell>
          <cell r="O856">
            <v>10.52</v>
          </cell>
          <cell r="P856">
            <v>49.07</v>
          </cell>
          <cell r="Q856">
            <v>1506</v>
          </cell>
        </row>
        <row r="857">
          <cell r="A857">
            <v>1207110</v>
          </cell>
          <cell r="B857">
            <v>43935.594444444447</v>
          </cell>
          <cell r="C857">
            <v>4340</v>
          </cell>
          <cell r="D857" t="str">
            <v>Grados CrNiMo</v>
          </cell>
          <cell r="E857" t="str">
            <v>49"Q</v>
          </cell>
          <cell r="F857">
            <v>59248.01</v>
          </cell>
          <cell r="G857">
            <v>1</v>
          </cell>
          <cell r="H857">
            <v>1670</v>
          </cell>
          <cell r="I857">
            <v>57</v>
          </cell>
          <cell r="J857">
            <v>28</v>
          </cell>
          <cell r="K857">
            <v>29</v>
          </cell>
          <cell r="L857">
            <v>6</v>
          </cell>
          <cell r="M857">
            <v>22</v>
          </cell>
          <cell r="N857">
            <v>0.52</v>
          </cell>
          <cell r="O857">
            <v>6.7</v>
          </cell>
          <cell r="P857">
            <v>0</v>
          </cell>
          <cell r="Q857">
            <v>1572</v>
          </cell>
        </row>
        <row r="858">
          <cell r="A858">
            <v>1207111</v>
          </cell>
          <cell r="B858">
            <v>43935.689583333333</v>
          </cell>
          <cell r="C858">
            <v>4140</v>
          </cell>
          <cell r="D858" t="str">
            <v>Grados CrMo</v>
          </cell>
          <cell r="E858" t="str">
            <v>49"Q</v>
          </cell>
          <cell r="F858">
            <v>59177</v>
          </cell>
          <cell r="G858">
            <v>1</v>
          </cell>
          <cell r="H858">
            <v>1652</v>
          </cell>
          <cell r="I858">
            <v>51</v>
          </cell>
          <cell r="J858">
            <v>25</v>
          </cell>
          <cell r="K858">
            <v>26</v>
          </cell>
          <cell r="L858">
            <v>5</v>
          </cell>
          <cell r="M858">
            <v>20</v>
          </cell>
          <cell r="N858">
            <v>0.44</v>
          </cell>
          <cell r="O858">
            <v>4.45</v>
          </cell>
          <cell r="P858">
            <v>0</v>
          </cell>
          <cell r="Q858">
            <v>1562</v>
          </cell>
        </row>
        <row r="859">
          <cell r="A859">
            <v>1207112</v>
          </cell>
          <cell r="B859">
            <v>43935.806944444441</v>
          </cell>
          <cell r="C859">
            <v>4140</v>
          </cell>
          <cell r="D859" t="str">
            <v>Grados CrMo</v>
          </cell>
          <cell r="E859" t="str">
            <v>13"R</v>
          </cell>
          <cell r="F859">
            <v>56884</v>
          </cell>
          <cell r="G859">
            <v>1</v>
          </cell>
          <cell r="H859">
            <v>1679</v>
          </cell>
          <cell r="I859">
            <v>62</v>
          </cell>
          <cell r="J859">
            <v>26</v>
          </cell>
          <cell r="K859">
            <v>36</v>
          </cell>
          <cell r="L859">
            <v>6</v>
          </cell>
          <cell r="M859">
            <v>20</v>
          </cell>
          <cell r="N859">
            <v>0.65</v>
          </cell>
          <cell r="O859">
            <v>14.13</v>
          </cell>
          <cell r="P859">
            <v>0</v>
          </cell>
          <cell r="Q859">
            <v>1579</v>
          </cell>
        </row>
        <row r="860">
          <cell r="A860">
            <v>1207113</v>
          </cell>
          <cell r="B860">
            <v>43936</v>
          </cell>
          <cell r="C860">
            <v>4130</v>
          </cell>
          <cell r="D860" t="str">
            <v>Grados CrMo</v>
          </cell>
          <cell r="E860" t="str">
            <v>24"R</v>
          </cell>
          <cell r="F860">
            <v>55333</v>
          </cell>
          <cell r="G860">
            <v>1</v>
          </cell>
          <cell r="H860">
            <v>1660</v>
          </cell>
          <cell r="I860">
            <v>48</v>
          </cell>
          <cell r="J860">
            <v>19</v>
          </cell>
          <cell r="K860">
            <v>29</v>
          </cell>
          <cell r="L860">
            <v>4</v>
          </cell>
          <cell r="M860">
            <v>15</v>
          </cell>
          <cell r="N860">
            <v>0.7</v>
          </cell>
          <cell r="O860">
            <v>6.6</v>
          </cell>
          <cell r="P860">
            <v>0</v>
          </cell>
          <cell r="Q860">
            <v>1574</v>
          </cell>
        </row>
        <row r="861">
          <cell r="A861">
            <v>1207114</v>
          </cell>
          <cell r="B861">
            <v>43936.056944444441</v>
          </cell>
          <cell r="C861">
            <v>4130</v>
          </cell>
          <cell r="D861" t="str">
            <v>Grados CrMo</v>
          </cell>
          <cell r="E861" t="str">
            <v>16"R</v>
          </cell>
          <cell r="F861">
            <v>51147</v>
          </cell>
          <cell r="G861">
            <v>1</v>
          </cell>
          <cell r="H861">
            <v>1671</v>
          </cell>
          <cell r="I861">
            <v>49</v>
          </cell>
          <cell r="J861">
            <v>21</v>
          </cell>
          <cell r="K861">
            <v>28</v>
          </cell>
          <cell r="L861">
            <v>6</v>
          </cell>
          <cell r="M861">
            <v>15</v>
          </cell>
          <cell r="N861">
            <v>0.82</v>
          </cell>
          <cell r="O861">
            <v>5.93</v>
          </cell>
          <cell r="P861">
            <v>0</v>
          </cell>
          <cell r="Q861">
            <v>1587</v>
          </cell>
        </row>
        <row r="862">
          <cell r="A862">
            <v>1207115</v>
          </cell>
          <cell r="B862">
            <v>43936.145138888889</v>
          </cell>
          <cell r="C862" t="str">
            <v>EN355B</v>
          </cell>
          <cell r="D862" t="str">
            <v>Grados al C</v>
          </cell>
          <cell r="E862" t="str">
            <v>24"R</v>
          </cell>
          <cell r="F862">
            <v>57761</v>
          </cell>
          <cell r="G862">
            <v>1</v>
          </cell>
          <cell r="H862">
            <v>1661</v>
          </cell>
          <cell r="I862">
            <v>48</v>
          </cell>
          <cell r="J862">
            <v>21</v>
          </cell>
          <cell r="K862">
            <v>27</v>
          </cell>
          <cell r="L862">
            <v>6</v>
          </cell>
          <cell r="M862">
            <v>15</v>
          </cell>
          <cell r="N862">
            <v>0.55000000000000004</v>
          </cell>
          <cell r="O862">
            <v>1.28</v>
          </cell>
          <cell r="P862">
            <v>2.77</v>
          </cell>
          <cell r="Q862">
            <v>1583</v>
          </cell>
        </row>
        <row r="863">
          <cell r="A863">
            <v>1207116</v>
          </cell>
          <cell r="B863">
            <v>43936.217361111114</v>
          </cell>
          <cell r="C863" t="str">
            <v>EN355B</v>
          </cell>
          <cell r="D863" t="str">
            <v>Grados al C</v>
          </cell>
          <cell r="E863" t="str">
            <v>31"R</v>
          </cell>
          <cell r="F863">
            <v>55466</v>
          </cell>
          <cell r="G863">
            <v>1</v>
          </cell>
          <cell r="H863">
            <v>1688</v>
          </cell>
          <cell r="I863">
            <v>52</v>
          </cell>
          <cell r="J863">
            <v>27</v>
          </cell>
          <cell r="K863">
            <v>25</v>
          </cell>
          <cell r="L863">
            <v>6</v>
          </cell>
          <cell r="M863">
            <v>21</v>
          </cell>
          <cell r="N863">
            <v>0.76</v>
          </cell>
          <cell r="O863">
            <v>2.4900000000000002</v>
          </cell>
          <cell r="P863">
            <v>3.06</v>
          </cell>
          <cell r="Q863">
            <v>1589</v>
          </cell>
        </row>
        <row r="864">
          <cell r="A864">
            <v>1207117</v>
          </cell>
          <cell r="B864">
            <v>43936.265277777777</v>
          </cell>
          <cell r="C864" t="str">
            <v>EN355B</v>
          </cell>
          <cell r="D864" t="str">
            <v>Grados al C</v>
          </cell>
          <cell r="E864" t="str">
            <v>31"R</v>
          </cell>
          <cell r="F864">
            <v>55627</v>
          </cell>
          <cell r="G864">
            <v>1</v>
          </cell>
          <cell r="H864">
            <v>1688</v>
          </cell>
          <cell r="I864">
            <v>53</v>
          </cell>
          <cell r="J864">
            <v>25</v>
          </cell>
          <cell r="K864">
            <v>28</v>
          </cell>
          <cell r="L864">
            <v>6</v>
          </cell>
          <cell r="M864">
            <v>19</v>
          </cell>
          <cell r="N864">
            <v>0.53</v>
          </cell>
          <cell r="O864">
            <v>2.0099999999999998</v>
          </cell>
          <cell r="P864">
            <v>1.4</v>
          </cell>
          <cell r="Q864">
            <v>1586</v>
          </cell>
        </row>
        <row r="865">
          <cell r="A865">
            <v>1207118</v>
          </cell>
          <cell r="B865">
            <v>43936.32916666667</v>
          </cell>
          <cell r="C865" t="str">
            <v>EN355B</v>
          </cell>
          <cell r="D865" t="str">
            <v>Grados al C</v>
          </cell>
          <cell r="E865" t="str">
            <v>31"R</v>
          </cell>
          <cell r="F865">
            <v>55649.99</v>
          </cell>
          <cell r="G865">
            <v>1</v>
          </cell>
          <cell r="H865">
            <v>1682</v>
          </cell>
          <cell r="I865">
            <v>47</v>
          </cell>
          <cell r="J865">
            <v>24</v>
          </cell>
          <cell r="K865">
            <v>23</v>
          </cell>
          <cell r="L865">
            <v>5</v>
          </cell>
          <cell r="M865">
            <v>19</v>
          </cell>
          <cell r="N865">
            <v>0.49</v>
          </cell>
          <cell r="O865">
            <v>1.9</v>
          </cell>
          <cell r="P865">
            <v>2.35</v>
          </cell>
          <cell r="Q865">
            <v>1599</v>
          </cell>
        </row>
        <row r="866">
          <cell r="A866">
            <v>1207119</v>
          </cell>
          <cell r="B866">
            <v>43936.414583333331</v>
          </cell>
          <cell r="C866" t="str">
            <v>A105</v>
          </cell>
          <cell r="D866" t="str">
            <v>Grados al C</v>
          </cell>
          <cell r="E866" t="str">
            <v>49"Q</v>
          </cell>
          <cell r="F866">
            <v>60425</v>
          </cell>
          <cell r="G866">
            <v>1</v>
          </cell>
          <cell r="H866">
            <v>1677</v>
          </cell>
          <cell r="I866">
            <v>59</v>
          </cell>
          <cell r="J866">
            <v>25</v>
          </cell>
          <cell r="K866">
            <v>34</v>
          </cell>
          <cell r="L866">
            <v>6</v>
          </cell>
          <cell r="M866">
            <v>19</v>
          </cell>
          <cell r="N866">
            <v>0.7</v>
          </cell>
          <cell r="O866">
            <v>8.75</v>
          </cell>
          <cell r="P866">
            <v>0.02</v>
          </cell>
          <cell r="Q866">
            <v>1588</v>
          </cell>
        </row>
        <row r="867">
          <cell r="A867">
            <v>1207120</v>
          </cell>
          <cell r="B867">
            <v>43936.491666666669</v>
          </cell>
          <cell r="C867">
            <v>1045</v>
          </cell>
          <cell r="D867" t="str">
            <v>Grados al C</v>
          </cell>
          <cell r="E867" t="str">
            <v>49"Q</v>
          </cell>
          <cell r="F867">
            <v>60015</v>
          </cell>
          <cell r="G867">
            <v>1</v>
          </cell>
          <cell r="H867">
            <v>1650</v>
          </cell>
          <cell r="I867">
            <v>59</v>
          </cell>
          <cell r="J867">
            <v>23</v>
          </cell>
          <cell r="K867">
            <v>36</v>
          </cell>
          <cell r="L867">
            <v>6</v>
          </cell>
          <cell r="M867">
            <v>17</v>
          </cell>
          <cell r="N867">
            <v>0.86</v>
          </cell>
          <cell r="O867">
            <v>18.190000000000001</v>
          </cell>
          <cell r="P867">
            <v>0</v>
          </cell>
          <cell r="Q867">
            <v>1574</v>
          </cell>
        </row>
        <row r="868">
          <cell r="A868">
            <v>1207121</v>
          </cell>
          <cell r="B868">
            <v>43936.541666666664</v>
          </cell>
          <cell r="C868" t="str">
            <v>EN355B</v>
          </cell>
          <cell r="D868" t="str">
            <v>Grados al C</v>
          </cell>
          <cell r="E868" t="str">
            <v>31"R</v>
          </cell>
          <cell r="F868">
            <v>55630.99</v>
          </cell>
          <cell r="G868">
            <v>1</v>
          </cell>
          <cell r="H868">
            <v>1619</v>
          </cell>
          <cell r="I868">
            <v>58</v>
          </cell>
          <cell r="J868">
            <v>24</v>
          </cell>
          <cell r="K868">
            <v>34</v>
          </cell>
          <cell r="L868">
            <v>5</v>
          </cell>
          <cell r="M868">
            <v>19</v>
          </cell>
          <cell r="N868">
            <v>0.84</v>
          </cell>
          <cell r="O868">
            <v>6.61</v>
          </cell>
          <cell r="P868">
            <v>12.39</v>
          </cell>
          <cell r="Q868">
            <v>1595</v>
          </cell>
        </row>
        <row r="869">
          <cell r="A869">
            <v>1207122</v>
          </cell>
          <cell r="B869">
            <v>43936.604861111111</v>
          </cell>
          <cell r="C869" t="str">
            <v>EN355B</v>
          </cell>
          <cell r="D869" t="str">
            <v>Grados al C</v>
          </cell>
          <cell r="E869" t="str">
            <v>24"R</v>
          </cell>
          <cell r="F869">
            <v>57476</v>
          </cell>
          <cell r="G869">
            <v>1</v>
          </cell>
          <cell r="H869">
            <v>1669</v>
          </cell>
          <cell r="I869">
            <v>47</v>
          </cell>
          <cell r="J869">
            <v>25</v>
          </cell>
          <cell r="K869">
            <v>22</v>
          </cell>
          <cell r="L869">
            <v>5</v>
          </cell>
          <cell r="M869">
            <v>20</v>
          </cell>
          <cell r="N869">
            <v>0.69</v>
          </cell>
          <cell r="O869">
            <v>5.92</v>
          </cell>
          <cell r="P869">
            <v>7.63</v>
          </cell>
          <cell r="Q869">
            <v>1591</v>
          </cell>
        </row>
        <row r="870">
          <cell r="A870">
            <v>1207123</v>
          </cell>
          <cell r="B870">
            <v>43936.663194444445</v>
          </cell>
          <cell r="C870" t="str">
            <v>EN355B</v>
          </cell>
          <cell r="D870" t="str">
            <v>Grados al C</v>
          </cell>
          <cell r="E870" t="str">
            <v>24"R</v>
          </cell>
          <cell r="F870">
            <v>57318</v>
          </cell>
          <cell r="G870">
            <v>1</v>
          </cell>
          <cell r="H870">
            <v>1674</v>
          </cell>
          <cell r="I870">
            <v>51</v>
          </cell>
          <cell r="J870">
            <v>25</v>
          </cell>
          <cell r="K870">
            <v>26</v>
          </cell>
          <cell r="L870">
            <v>6</v>
          </cell>
          <cell r="M870">
            <v>19</v>
          </cell>
          <cell r="N870">
            <v>0.61</v>
          </cell>
          <cell r="O870">
            <v>4.6399999999999997</v>
          </cell>
          <cell r="P870">
            <v>4.3499999999999996</v>
          </cell>
          <cell r="Q870">
            <v>1592</v>
          </cell>
        </row>
        <row r="871">
          <cell r="A871">
            <v>1207124</v>
          </cell>
          <cell r="B871">
            <v>43936.716666666667</v>
          </cell>
          <cell r="C871" t="str">
            <v>EN355B</v>
          </cell>
          <cell r="D871" t="str">
            <v>Grados al C</v>
          </cell>
          <cell r="E871" t="str">
            <v>24"R</v>
          </cell>
          <cell r="F871">
            <v>57509.01</v>
          </cell>
          <cell r="G871">
            <v>1</v>
          </cell>
          <cell r="H871">
            <v>1682</v>
          </cell>
          <cell r="I871">
            <v>63</v>
          </cell>
          <cell r="J871">
            <v>28</v>
          </cell>
          <cell r="K871">
            <v>35</v>
          </cell>
          <cell r="L871">
            <v>6</v>
          </cell>
          <cell r="M871">
            <v>22</v>
          </cell>
          <cell r="N871">
            <v>0.53</v>
          </cell>
          <cell r="O871">
            <v>4.59</v>
          </cell>
          <cell r="P871">
            <v>4.74</v>
          </cell>
          <cell r="Q871">
            <v>1576</v>
          </cell>
        </row>
        <row r="872">
          <cell r="A872">
            <v>1207125</v>
          </cell>
          <cell r="B872">
            <v>43936.773611111108</v>
          </cell>
          <cell r="C872" t="str">
            <v>EN355B</v>
          </cell>
          <cell r="D872" t="str">
            <v>Grados al C</v>
          </cell>
          <cell r="E872" t="str">
            <v>31"R</v>
          </cell>
          <cell r="F872">
            <v>55968</v>
          </cell>
          <cell r="G872">
            <v>1</v>
          </cell>
          <cell r="H872">
            <v>1682</v>
          </cell>
          <cell r="I872">
            <v>48</v>
          </cell>
          <cell r="J872">
            <v>26</v>
          </cell>
          <cell r="K872">
            <v>22</v>
          </cell>
          <cell r="L872">
            <v>6</v>
          </cell>
          <cell r="M872">
            <v>20</v>
          </cell>
          <cell r="N872">
            <v>0.56000000000000005</v>
          </cell>
          <cell r="O872">
            <v>3.05</v>
          </cell>
          <cell r="P872">
            <v>3.63</v>
          </cell>
          <cell r="Q872">
            <v>1593</v>
          </cell>
        </row>
        <row r="873">
          <cell r="A873">
            <v>1207126</v>
          </cell>
          <cell r="B873">
            <v>43936.984027777777</v>
          </cell>
          <cell r="C873">
            <v>4130</v>
          </cell>
          <cell r="D873" t="str">
            <v>Grados CrMo</v>
          </cell>
          <cell r="E873" t="str">
            <v>69"P</v>
          </cell>
          <cell r="F873">
            <v>54916</v>
          </cell>
          <cell r="G873">
            <v>1</v>
          </cell>
          <cell r="H873">
            <v>1649</v>
          </cell>
          <cell r="I873">
            <v>51</v>
          </cell>
          <cell r="J873">
            <v>19</v>
          </cell>
          <cell r="K873">
            <v>32</v>
          </cell>
          <cell r="L873">
            <v>4</v>
          </cell>
          <cell r="M873">
            <v>15</v>
          </cell>
          <cell r="N873">
            <v>0.57999999999999996</v>
          </cell>
          <cell r="O873">
            <v>9.06</v>
          </cell>
          <cell r="P873">
            <v>0</v>
          </cell>
          <cell r="Q873">
            <v>1574</v>
          </cell>
        </row>
        <row r="874">
          <cell r="A874">
            <v>1207127</v>
          </cell>
          <cell r="B874">
            <v>43937.036111111112</v>
          </cell>
          <cell r="C874" t="str">
            <v>EN355B</v>
          </cell>
          <cell r="D874" t="str">
            <v>Grados al C</v>
          </cell>
          <cell r="E874" t="str">
            <v>69"P</v>
          </cell>
          <cell r="F874">
            <v>57787.01</v>
          </cell>
          <cell r="G874">
            <v>1</v>
          </cell>
          <cell r="H874">
            <v>1661</v>
          </cell>
          <cell r="I874">
            <v>49</v>
          </cell>
          <cell r="J874">
            <v>22</v>
          </cell>
          <cell r="K874">
            <v>27</v>
          </cell>
          <cell r="L874">
            <v>6</v>
          </cell>
          <cell r="M874">
            <v>16</v>
          </cell>
          <cell r="N874">
            <v>0.53</v>
          </cell>
          <cell r="O874">
            <v>2.98</v>
          </cell>
          <cell r="P874">
            <v>1.56</v>
          </cell>
          <cell r="Q874">
            <v>1580</v>
          </cell>
        </row>
        <row r="875">
          <cell r="A875">
            <v>1207128</v>
          </cell>
          <cell r="B875">
            <v>43937.093055555553</v>
          </cell>
          <cell r="C875" t="str">
            <v>EN355B</v>
          </cell>
          <cell r="D875" t="str">
            <v>Grados al C</v>
          </cell>
          <cell r="E875" t="str">
            <v>31"R</v>
          </cell>
          <cell r="F875">
            <v>55361</v>
          </cell>
          <cell r="G875">
            <v>1</v>
          </cell>
          <cell r="H875">
            <v>1665</v>
          </cell>
          <cell r="I875">
            <v>42</v>
          </cell>
          <cell r="J875">
            <v>21</v>
          </cell>
          <cell r="K875">
            <v>21</v>
          </cell>
          <cell r="L875">
            <v>5</v>
          </cell>
          <cell r="M875">
            <v>16</v>
          </cell>
          <cell r="N875">
            <v>0.5</v>
          </cell>
          <cell r="O875">
            <v>2.36</v>
          </cell>
          <cell r="P875">
            <v>1.36</v>
          </cell>
          <cell r="Q875">
            <v>1586</v>
          </cell>
        </row>
        <row r="876">
          <cell r="A876">
            <v>1207129</v>
          </cell>
          <cell r="B876">
            <v>43937.151388888888</v>
          </cell>
          <cell r="C876" t="str">
            <v>EN355B</v>
          </cell>
          <cell r="D876" t="str">
            <v>Grados al C</v>
          </cell>
          <cell r="E876" t="str">
            <v>31"R</v>
          </cell>
          <cell r="F876">
            <v>55473</v>
          </cell>
          <cell r="G876">
            <v>1</v>
          </cell>
          <cell r="H876">
            <v>1670</v>
          </cell>
          <cell r="I876">
            <v>56</v>
          </cell>
          <cell r="J876">
            <v>23</v>
          </cell>
          <cell r="K876">
            <v>33</v>
          </cell>
          <cell r="L876">
            <v>5</v>
          </cell>
          <cell r="M876">
            <v>18</v>
          </cell>
          <cell r="N876">
            <v>0.46</v>
          </cell>
          <cell r="O876">
            <v>3.44</v>
          </cell>
          <cell r="P876">
            <v>1.35</v>
          </cell>
          <cell r="Q876">
            <v>1589</v>
          </cell>
        </row>
        <row r="877">
          <cell r="A877">
            <v>1207130</v>
          </cell>
          <cell r="B877">
            <v>43937.231944444444</v>
          </cell>
          <cell r="C877" t="str">
            <v>EN355B</v>
          </cell>
          <cell r="D877" t="str">
            <v>Grados al C</v>
          </cell>
          <cell r="E877" t="str">
            <v>39"R</v>
          </cell>
          <cell r="F877">
            <v>52902</v>
          </cell>
          <cell r="G877">
            <v>2</v>
          </cell>
          <cell r="H877">
            <v>1658</v>
          </cell>
          <cell r="I877">
            <v>96</v>
          </cell>
          <cell r="J877">
            <v>44</v>
          </cell>
          <cell r="K877">
            <v>52</v>
          </cell>
          <cell r="L877">
            <v>12</v>
          </cell>
          <cell r="M877">
            <v>32</v>
          </cell>
          <cell r="N877">
            <v>0.5</v>
          </cell>
          <cell r="O877">
            <v>2.2799999999999998</v>
          </cell>
          <cell r="P877">
            <v>1.8</v>
          </cell>
          <cell r="Q877">
            <v>1592</v>
          </cell>
        </row>
        <row r="878">
          <cell r="A878">
            <v>1207131</v>
          </cell>
          <cell r="B878">
            <v>43937.284722222219</v>
          </cell>
          <cell r="C878" t="str">
            <v>EN355B</v>
          </cell>
          <cell r="D878" t="str">
            <v>Grados al C</v>
          </cell>
          <cell r="E878" t="str">
            <v>20"R</v>
          </cell>
          <cell r="F878">
            <v>58913</v>
          </cell>
          <cell r="G878">
            <v>1</v>
          </cell>
          <cell r="H878">
            <v>1689</v>
          </cell>
          <cell r="I878">
            <v>50</v>
          </cell>
          <cell r="J878">
            <v>22</v>
          </cell>
          <cell r="K878">
            <v>28</v>
          </cell>
          <cell r="L878">
            <v>6</v>
          </cell>
          <cell r="M878">
            <v>16</v>
          </cell>
          <cell r="N878">
            <v>0.5</v>
          </cell>
          <cell r="O878">
            <v>1.83</v>
          </cell>
          <cell r="P878">
            <v>2.4700000000000002</v>
          </cell>
          <cell r="Q878">
            <v>1596</v>
          </cell>
        </row>
        <row r="879">
          <cell r="A879">
            <v>1207132</v>
          </cell>
          <cell r="B879">
            <v>43937.395138888889</v>
          </cell>
          <cell r="C879" t="str">
            <v>F11 GALPERTI</v>
          </cell>
          <cell r="D879" t="str">
            <v>Grados CrMo</v>
          </cell>
          <cell r="E879" t="str">
            <v>13"R</v>
          </cell>
          <cell r="F879">
            <v>57456</v>
          </cell>
          <cell r="G879">
            <v>1</v>
          </cell>
          <cell r="H879">
            <v>1677</v>
          </cell>
          <cell r="I879">
            <v>52</v>
          </cell>
          <cell r="J879">
            <v>24</v>
          </cell>
          <cell r="K879">
            <v>28</v>
          </cell>
          <cell r="L879">
            <v>6</v>
          </cell>
          <cell r="M879">
            <v>18</v>
          </cell>
          <cell r="N879">
            <v>0.52</v>
          </cell>
          <cell r="O879">
            <v>3.58</v>
          </cell>
          <cell r="P879">
            <v>0</v>
          </cell>
          <cell r="Q879">
            <v>1597</v>
          </cell>
        </row>
        <row r="880">
          <cell r="A880">
            <v>1207133</v>
          </cell>
          <cell r="B880">
            <v>43937.474305555559</v>
          </cell>
          <cell r="C880" t="str">
            <v>EN355B</v>
          </cell>
          <cell r="D880" t="str">
            <v>Grados al C</v>
          </cell>
          <cell r="E880" t="str">
            <v>31"R</v>
          </cell>
          <cell r="F880">
            <v>55473.99</v>
          </cell>
          <cell r="G880">
            <v>1</v>
          </cell>
          <cell r="H880">
            <v>1672</v>
          </cell>
          <cell r="I880">
            <v>50</v>
          </cell>
          <cell r="J880">
            <v>22</v>
          </cell>
          <cell r="K880">
            <v>28</v>
          </cell>
          <cell r="L880">
            <v>5</v>
          </cell>
          <cell r="M880">
            <v>17</v>
          </cell>
          <cell r="N880">
            <v>0.56000000000000005</v>
          </cell>
          <cell r="O880">
            <v>2.5</v>
          </cell>
          <cell r="P880">
            <v>4.38</v>
          </cell>
          <cell r="Q880">
            <v>1592</v>
          </cell>
        </row>
        <row r="881">
          <cell r="A881">
            <v>1207134</v>
          </cell>
          <cell r="B881">
            <v>43937.532638888886</v>
          </cell>
          <cell r="C881" t="str">
            <v>EN355B</v>
          </cell>
          <cell r="D881" t="str">
            <v>Grados al C</v>
          </cell>
          <cell r="E881" t="str">
            <v>31"R</v>
          </cell>
          <cell r="F881">
            <v>55481.99</v>
          </cell>
          <cell r="G881">
            <v>1</v>
          </cell>
          <cell r="H881">
            <v>1681</v>
          </cell>
          <cell r="I881">
            <v>50</v>
          </cell>
          <cell r="J881">
            <v>26</v>
          </cell>
          <cell r="K881">
            <v>24</v>
          </cell>
          <cell r="L881">
            <v>5</v>
          </cell>
          <cell r="M881">
            <v>21</v>
          </cell>
          <cell r="N881">
            <v>0.61</v>
          </cell>
          <cell r="O881">
            <v>4.0599999999999996</v>
          </cell>
          <cell r="P881">
            <v>3.01</v>
          </cell>
          <cell r="Q881">
            <v>1593</v>
          </cell>
        </row>
        <row r="882">
          <cell r="A882">
            <v>1207135</v>
          </cell>
          <cell r="B882">
            <v>43937.580555555556</v>
          </cell>
          <cell r="C882" t="str">
            <v>EN355B</v>
          </cell>
          <cell r="D882" t="str">
            <v>Grados al C</v>
          </cell>
          <cell r="E882" t="str">
            <v>39"R</v>
          </cell>
          <cell r="F882">
            <v>52591.99</v>
          </cell>
          <cell r="G882">
            <v>1</v>
          </cell>
          <cell r="H882">
            <v>1645</v>
          </cell>
          <cell r="I882">
            <v>50</v>
          </cell>
          <cell r="J882">
            <v>21</v>
          </cell>
          <cell r="K882">
            <v>29</v>
          </cell>
          <cell r="L882">
            <v>6</v>
          </cell>
          <cell r="M882">
            <v>15</v>
          </cell>
          <cell r="N882">
            <v>0.47</v>
          </cell>
          <cell r="O882">
            <v>1.84</v>
          </cell>
          <cell r="P882">
            <v>0.25</v>
          </cell>
          <cell r="Q882">
            <v>1576</v>
          </cell>
        </row>
        <row r="883">
          <cell r="A883">
            <v>1207136</v>
          </cell>
          <cell r="B883">
            <v>43937.659722222219</v>
          </cell>
          <cell r="C883" t="str">
            <v>A105</v>
          </cell>
          <cell r="D883" t="str">
            <v>Grados al C</v>
          </cell>
          <cell r="E883" t="str">
            <v>49"Q</v>
          </cell>
          <cell r="F883">
            <v>59975</v>
          </cell>
          <cell r="G883">
            <v>1</v>
          </cell>
          <cell r="H883">
            <v>1677</v>
          </cell>
          <cell r="I883">
            <v>47</v>
          </cell>
          <cell r="J883">
            <v>26</v>
          </cell>
          <cell r="K883">
            <v>21</v>
          </cell>
          <cell r="L883">
            <v>6</v>
          </cell>
          <cell r="M883">
            <v>20</v>
          </cell>
          <cell r="N883">
            <v>0.8</v>
          </cell>
          <cell r="O883">
            <v>12.76</v>
          </cell>
          <cell r="P883">
            <v>0</v>
          </cell>
          <cell r="Q883">
            <v>1592</v>
          </cell>
        </row>
        <row r="884">
          <cell r="A884">
            <v>1207137</v>
          </cell>
          <cell r="B884">
            <v>43937.731249999997</v>
          </cell>
          <cell r="C884" t="str">
            <v>A105</v>
          </cell>
          <cell r="D884" t="str">
            <v>Grados al C</v>
          </cell>
          <cell r="E884" t="str">
            <v>49"Q</v>
          </cell>
          <cell r="F884">
            <v>60732</v>
          </cell>
          <cell r="G884">
            <v>1</v>
          </cell>
          <cell r="H884">
            <v>1671</v>
          </cell>
          <cell r="I884">
            <v>51</v>
          </cell>
          <cell r="J884">
            <v>24</v>
          </cell>
          <cell r="K884">
            <v>27</v>
          </cell>
          <cell r="L884">
            <v>6</v>
          </cell>
          <cell r="M884">
            <v>18</v>
          </cell>
          <cell r="N884">
            <v>0.47</v>
          </cell>
          <cell r="O884">
            <v>4.08</v>
          </cell>
          <cell r="P884">
            <v>0</v>
          </cell>
          <cell r="Q884">
            <v>1573</v>
          </cell>
        </row>
        <row r="885">
          <cell r="A885">
            <v>1207138</v>
          </cell>
          <cell r="B885">
            <v>43937.77847222222</v>
          </cell>
          <cell r="C885" t="str">
            <v>EN355B</v>
          </cell>
          <cell r="D885" t="str">
            <v>Grados al C</v>
          </cell>
          <cell r="E885" t="str">
            <v>39"R</v>
          </cell>
          <cell r="F885">
            <v>53112</v>
          </cell>
          <cell r="G885">
            <v>1</v>
          </cell>
          <cell r="H885">
            <v>1680</v>
          </cell>
          <cell r="I885">
            <v>48</v>
          </cell>
          <cell r="J885">
            <v>26</v>
          </cell>
          <cell r="K885">
            <v>22</v>
          </cell>
          <cell r="L885">
            <v>6</v>
          </cell>
          <cell r="M885">
            <v>20</v>
          </cell>
          <cell r="N885">
            <v>0.6</v>
          </cell>
          <cell r="O885">
            <v>4.97</v>
          </cell>
          <cell r="P885">
            <v>1.58</v>
          </cell>
          <cell r="Q885">
            <v>1594</v>
          </cell>
        </row>
        <row r="886">
          <cell r="A886">
            <v>1207139</v>
          </cell>
          <cell r="B886">
            <v>43937.978472222225</v>
          </cell>
          <cell r="C886" t="str">
            <v>EN355B</v>
          </cell>
          <cell r="D886" t="str">
            <v>Grados al C</v>
          </cell>
          <cell r="E886" t="str">
            <v>24"R</v>
          </cell>
          <cell r="F886">
            <v>57548</v>
          </cell>
          <cell r="G886">
            <v>1</v>
          </cell>
          <cell r="H886">
            <v>1683</v>
          </cell>
          <cell r="I886">
            <v>63</v>
          </cell>
          <cell r="J886">
            <v>27</v>
          </cell>
          <cell r="K886">
            <v>36</v>
          </cell>
          <cell r="L886">
            <v>7</v>
          </cell>
          <cell r="M886">
            <v>20</v>
          </cell>
          <cell r="N886">
            <v>0.45</v>
          </cell>
          <cell r="O886">
            <v>2.95</v>
          </cell>
          <cell r="P886">
            <v>4.3899999999999997</v>
          </cell>
          <cell r="Q886">
            <v>1586</v>
          </cell>
        </row>
        <row r="887">
          <cell r="A887">
            <v>1207140</v>
          </cell>
          <cell r="B887">
            <v>43938.034722222219</v>
          </cell>
          <cell r="C887" t="str">
            <v>LF6</v>
          </cell>
          <cell r="D887" t="str">
            <v>Grados al C</v>
          </cell>
          <cell r="E887" t="str">
            <v>24"R</v>
          </cell>
          <cell r="F887">
            <v>57080</v>
          </cell>
          <cell r="G887">
            <v>1</v>
          </cell>
          <cell r="H887">
            <v>1664</v>
          </cell>
          <cell r="I887">
            <v>58</v>
          </cell>
          <cell r="J887">
            <v>21</v>
          </cell>
          <cell r="K887">
            <v>37</v>
          </cell>
          <cell r="L887">
            <v>6</v>
          </cell>
          <cell r="M887">
            <v>15</v>
          </cell>
          <cell r="N887">
            <v>0.55000000000000004</v>
          </cell>
          <cell r="O887">
            <v>1.72</v>
          </cell>
          <cell r="P887">
            <v>7</v>
          </cell>
          <cell r="Q887">
            <v>1578</v>
          </cell>
        </row>
        <row r="888">
          <cell r="A888">
            <v>1207141</v>
          </cell>
          <cell r="B888">
            <v>43938.124305555553</v>
          </cell>
          <cell r="C888" t="str">
            <v>LF6</v>
          </cell>
          <cell r="D888" t="str">
            <v>Grados al C</v>
          </cell>
          <cell r="E888" t="str">
            <v>31"R</v>
          </cell>
          <cell r="F888">
            <v>55186</v>
          </cell>
          <cell r="G888">
            <v>1</v>
          </cell>
          <cell r="H888">
            <v>1664</v>
          </cell>
          <cell r="I888">
            <v>61</v>
          </cell>
          <cell r="J888">
            <v>24</v>
          </cell>
          <cell r="K888">
            <v>37</v>
          </cell>
          <cell r="L888">
            <v>6</v>
          </cell>
          <cell r="M888">
            <v>18</v>
          </cell>
          <cell r="N888">
            <v>0.56000000000000005</v>
          </cell>
          <cell r="O888">
            <v>2.97</v>
          </cell>
          <cell r="P888">
            <v>5.82</v>
          </cell>
          <cell r="Q888">
            <v>1582</v>
          </cell>
        </row>
        <row r="889">
          <cell r="A889">
            <v>1207142</v>
          </cell>
          <cell r="B889">
            <v>43938.181944444441</v>
          </cell>
          <cell r="C889" t="str">
            <v>LF6</v>
          </cell>
          <cell r="D889" t="str">
            <v>Grados al C</v>
          </cell>
          <cell r="E889" t="str">
            <v>69"P</v>
          </cell>
          <cell r="F889">
            <v>54535</v>
          </cell>
          <cell r="G889">
            <v>2</v>
          </cell>
          <cell r="H889">
            <v>1665</v>
          </cell>
          <cell r="I889">
            <v>111</v>
          </cell>
          <cell r="J889">
            <v>42</v>
          </cell>
          <cell r="K889">
            <v>69</v>
          </cell>
          <cell r="L889">
            <v>13</v>
          </cell>
          <cell r="M889">
            <v>29</v>
          </cell>
          <cell r="N889">
            <v>0.43</v>
          </cell>
          <cell r="O889">
            <v>6.92</v>
          </cell>
          <cell r="P889">
            <v>8.86</v>
          </cell>
          <cell r="Q889">
            <v>1585</v>
          </cell>
        </row>
        <row r="890">
          <cell r="A890">
            <v>1207143</v>
          </cell>
          <cell r="B890">
            <v>43938.237500000003</v>
          </cell>
          <cell r="C890">
            <v>4130</v>
          </cell>
          <cell r="D890" t="str">
            <v>Grados CrMo</v>
          </cell>
          <cell r="E890" t="str">
            <v>49"Q</v>
          </cell>
          <cell r="F890">
            <v>59939.01</v>
          </cell>
          <cell r="G890">
            <v>1</v>
          </cell>
          <cell r="H890">
            <v>1654</v>
          </cell>
          <cell r="I890">
            <v>57</v>
          </cell>
          <cell r="J890">
            <v>24</v>
          </cell>
          <cell r="K890">
            <v>33</v>
          </cell>
          <cell r="L890">
            <v>7</v>
          </cell>
          <cell r="M890">
            <v>17</v>
          </cell>
          <cell r="N890">
            <v>0.65</v>
          </cell>
          <cell r="O890">
            <v>3.37</v>
          </cell>
          <cell r="P890">
            <v>0.06</v>
          </cell>
          <cell r="Q890">
            <v>1577</v>
          </cell>
        </row>
        <row r="891">
          <cell r="A891">
            <v>1207144</v>
          </cell>
          <cell r="B891">
            <v>43938.388888888891</v>
          </cell>
          <cell r="C891" t="str">
            <v>8630M</v>
          </cell>
          <cell r="D891" t="str">
            <v>Grados CrNiMo</v>
          </cell>
          <cell r="E891" t="str">
            <v>69"P</v>
          </cell>
          <cell r="F891">
            <v>57511.01</v>
          </cell>
          <cell r="G891">
            <v>1</v>
          </cell>
          <cell r="H891">
            <v>1654</v>
          </cell>
          <cell r="I891">
            <v>56</v>
          </cell>
          <cell r="J891">
            <v>26</v>
          </cell>
          <cell r="K891">
            <v>30</v>
          </cell>
          <cell r="L891">
            <v>7</v>
          </cell>
          <cell r="M891">
            <v>19</v>
          </cell>
          <cell r="N891">
            <v>0.45</v>
          </cell>
          <cell r="O891">
            <v>3.63</v>
          </cell>
          <cell r="P891">
            <v>0</v>
          </cell>
          <cell r="Q891">
            <v>1571</v>
          </cell>
        </row>
        <row r="892">
          <cell r="A892">
            <v>1207145</v>
          </cell>
          <cell r="B892">
            <v>43938.450694444444</v>
          </cell>
          <cell r="C892" t="str">
            <v>42CRMO4 LIEBHERR</v>
          </cell>
          <cell r="D892" t="str">
            <v>Grados CrMo</v>
          </cell>
          <cell r="E892" t="str">
            <v>20"R</v>
          </cell>
          <cell r="F892">
            <v>58418</v>
          </cell>
          <cell r="G892">
            <v>1</v>
          </cell>
          <cell r="H892">
            <v>1668</v>
          </cell>
          <cell r="I892">
            <v>54</v>
          </cell>
          <cell r="J892">
            <v>27</v>
          </cell>
          <cell r="K892">
            <v>27</v>
          </cell>
          <cell r="L892">
            <v>5</v>
          </cell>
          <cell r="M892">
            <v>22</v>
          </cell>
          <cell r="N892">
            <v>0.41</v>
          </cell>
          <cell r="O892">
            <v>4.45</v>
          </cell>
          <cell r="P892">
            <v>0</v>
          </cell>
          <cell r="Q892">
            <v>1573</v>
          </cell>
        </row>
        <row r="893">
          <cell r="A893">
            <v>1207146</v>
          </cell>
          <cell r="B893">
            <v>43938.507638888892</v>
          </cell>
          <cell r="C893" t="str">
            <v>42CRMO4 LIEBHERR</v>
          </cell>
          <cell r="D893" t="str">
            <v>Grados CrMo</v>
          </cell>
          <cell r="E893" t="str">
            <v>20"R</v>
          </cell>
          <cell r="F893">
            <v>58601</v>
          </cell>
          <cell r="G893">
            <v>1</v>
          </cell>
          <cell r="H893">
            <v>1568</v>
          </cell>
          <cell r="I893">
            <v>57</v>
          </cell>
          <cell r="J893">
            <v>26</v>
          </cell>
          <cell r="K893">
            <v>31</v>
          </cell>
          <cell r="L893">
            <v>7</v>
          </cell>
          <cell r="M893">
            <v>19</v>
          </cell>
          <cell r="N893">
            <v>0.6</v>
          </cell>
          <cell r="O893">
            <v>4.66</v>
          </cell>
          <cell r="P893">
            <v>0</v>
          </cell>
          <cell r="Q893">
            <v>1568</v>
          </cell>
        </row>
        <row r="894">
          <cell r="A894">
            <v>1207147</v>
          </cell>
          <cell r="B894">
            <v>43938.565972222219</v>
          </cell>
          <cell r="C894" t="str">
            <v>42CRMO4 LIEBHERR</v>
          </cell>
          <cell r="D894" t="str">
            <v>Grados CrMo</v>
          </cell>
          <cell r="E894" t="str">
            <v>20"R</v>
          </cell>
          <cell r="F894">
            <v>58833</v>
          </cell>
          <cell r="G894">
            <v>1</v>
          </cell>
          <cell r="H894">
            <v>1665</v>
          </cell>
          <cell r="I894">
            <v>56</v>
          </cell>
          <cell r="J894">
            <v>30</v>
          </cell>
          <cell r="K894">
            <v>26</v>
          </cell>
          <cell r="L894">
            <v>7</v>
          </cell>
          <cell r="M894">
            <v>23</v>
          </cell>
          <cell r="N894">
            <v>0.52</v>
          </cell>
          <cell r="O894">
            <v>7.05</v>
          </cell>
          <cell r="P894">
            <v>0</v>
          </cell>
          <cell r="Q894">
            <v>1565</v>
          </cell>
        </row>
        <row r="895">
          <cell r="A895">
            <v>1207148</v>
          </cell>
          <cell r="B895">
            <v>43938.631944444445</v>
          </cell>
          <cell r="C895">
            <v>4130</v>
          </cell>
          <cell r="D895" t="str">
            <v>Grados CrMo</v>
          </cell>
          <cell r="E895" t="str">
            <v>49"Q</v>
          </cell>
          <cell r="F895">
            <v>59373</v>
          </cell>
          <cell r="G895">
            <v>1</v>
          </cell>
          <cell r="H895">
            <v>1664</v>
          </cell>
          <cell r="I895">
            <v>48</v>
          </cell>
          <cell r="J895">
            <v>27</v>
          </cell>
          <cell r="K895">
            <v>21</v>
          </cell>
          <cell r="L895">
            <v>7</v>
          </cell>
          <cell r="M895">
            <v>20</v>
          </cell>
          <cell r="N895">
            <v>0.57999999999999996</v>
          </cell>
          <cell r="O895">
            <v>7.07</v>
          </cell>
          <cell r="P895">
            <v>0</v>
          </cell>
          <cell r="Q895">
            <v>1579</v>
          </cell>
        </row>
        <row r="896">
          <cell r="A896">
            <v>1207149</v>
          </cell>
          <cell r="B896">
            <v>43938.692361111112</v>
          </cell>
          <cell r="C896">
            <v>4130</v>
          </cell>
          <cell r="D896" t="str">
            <v>Grados CrMo</v>
          </cell>
          <cell r="E896" t="str">
            <v>49"Q</v>
          </cell>
          <cell r="F896">
            <v>59047</v>
          </cell>
          <cell r="G896">
            <v>1</v>
          </cell>
          <cell r="H896">
            <v>1670</v>
          </cell>
          <cell r="I896">
            <v>51</v>
          </cell>
          <cell r="J896">
            <v>27</v>
          </cell>
          <cell r="K896">
            <v>24</v>
          </cell>
          <cell r="L896">
            <v>7</v>
          </cell>
          <cell r="M896">
            <v>20</v>
          </cell>
          <cell r="N896">
            <v>0.57999999999999996</v>
          </cell>
          <cell r="O896">
            <v>7.48</v>
          </cell>
          <cell r="P896">
            <v>0</v>
          </cell>
          <cell r="Q896">
            <v>1584</v>
          </cell>
        </row>
        <row r="897">
          <cell r="A897">
            <v>1207150</v>
          </cell>
          <cell r="B897">
            <v>43938.761111111111</v>
          </cell>
          <cell r="C897" t="str">
            <v>42CRMO4 LIEBHERR</v>
          </cell>
          <cell r="D897" t="str">
            <v>Grados CrMo</v>
          </cell>
          <cell r="E897" t="str">
            <v>20"R</v>
          </cell>
          <cell r="F897">
            <v>57815</v>
          </cell>
          <cell r="G897">
            <v>1</v>
          </cell>
          <cell r="H897">
            <v>1667</v>
          </cell>
          <cell r="I897">
            <v>56</v>
          </cell>
          <cell r="J897">
            <v>26</v>
          </cell>
          <cell r="K897">
            <v>30</v>
          </cell>
          <cell r="L897">
            <v>6</v>
          </cell>
          <cell r="M897">
            <v>20</v>
          </cell>
          <cell r="N897">
            <v>0.46</v>
          </cell>
          <cell r="O897">
            <v>4.54</v>
          </cell>
          <cell r="P897">
            <v>0</v>
          </cell>
          <cell r="Q897">
            <v>1569</v>
          </cell>
        </row>
        <row r="898">
          <cell r="A898">
            <v>1207151</v>
          </cell>
          <cell r="B898">
            <v>43940.950694444444</v>
          </cell>
          <cell r="C898" t="str">
            <v>A105</v>
          </cell>
          <cell r="D898" t="str">
            <v>Grados al C</v>
          </cell>
          <cell r="E898" t="str">
            <v>13"R</v>
          </cell>
          <cell r="F898">
            <v>55750</v>
          </cell>
          <cell r="G898">
            <v>1</v>
          </cell>
          <cell r="H898">
            <v>0</v>
          </cell>
          <cell r="I898">
            <v>54</v>
          </cell>
          <cell r="J898">
            <v>26</v>
          </cell>
          <cell r="K898">
            <v>28</v>
          </cell>
          <cell r="L898">
            <v>6</v>
          </cell>
          <cell r="M898">
            <v>20</v>
          </cell>
          <cell r="N898">
            <v>0.46</v>
          </cell>
          <cell r="O898">
            <v>0</v>
          </cell>
          <cell r="P898">
            <v>0</v>
          </cell>
          <cell r="Q898">
            <v>1713</v>
          </cell>
        </row>
        <row r="899">
          <cell r="A899">
            <v>1207152</v>
          </cell>
          <cell r="B899">
            <v>43941.019444444442</v>
          </cell>
          <cell r="C899">
            <v>4140</v>
          </cell>
          <cell r="D899" t="str">
            <v>Grados CrMo</v>
          </cell>
          <cell r="E899" t="str">
            <v>31"R</v>
          </cell>
          <cell r="F899">
            <v>48580.01</v>
          </cell>
          <cell r="G899">
            <v>1</v>
          </cell>
          <cell r="H899">
            <v>1649</v>
          </cell>
          <cell r="I899">
            <v>68</v>
          </cell>
          <cell r="J899">
            <v>29</v>
          </cell>
          <cell r="K899">
            <v>39</v>
          </cell>
          <cell r="L899">
            <v>7</v>
          </cell>
          <cell r="M899">
            <v>22</v>
          </cell>
          <cell r="N899">
            <v>0.65</v>
          </cell>
          <cell r="O899">
            <v>26.32</v>
          </cell>
          <cell r="P899">
            <v>0</v>
          </cell>
          <cell r="Q899">
            <v>1572</v>
          </cell>
        </row>
        <row r="900">
          <cell r="A900">
            <v>1207153</v>
          </cell>
          <cell r="B900">
            <v>43941.084722222222</v>
          </cell>
          <cell r="C900" t="str">
            <v>4340 BS</v>
          </cell>
          <cell r="D900" t="str">
            <v>Grados CrNiMo</v>
          </cell>
          <cell r="E900" t="str">
            <v>49"Q</v>
          </cell>
          <cell r="F900">
            <v>58437</v>
          </cell>
          <cell r="G900">
            <v>1</v>
          </cell>
          <cell r="H900">
            <v>1664</v>
          </cell>
          <cell r="I900">
            <v>58</v>
          </cell>
          <cell r="J900">
            <v>28</v>
          </cell>
          <cell r="K900">
            <v>30</v>
          </cell>
          <cell r="L900">
            <v>7</v>
          </cell>
          <cell r="M900">
            <v>21</v>
          </cell>
          <cell r="N900">
            <v>0.49</v>
          </cell>
          <cell r="O900">
            <v>2.85</v>
          </cell>
          <cell r="P900">
            <v>0</v>
          </cell>
          <cell r="Q900">
            <v>1558</v>
          </cell>
        </row>
        <row r="901">
          <cell r="A901">
            <v>1207154</v>
          </cell>
          <cell r="B901">
            <v>43941.147916666669</v>
          </cell>
          <cell r="C901" t="str">
            <v>8630M</v>
          </cell>
          <cell r="D901" t="str">
            <v>Grados CrNiMo</v>
          </cell>
          <cell r="E901" t="str">
            <v>69"P</v>
          </cell>
          <cell r="F901">
            <v>55823</v>
          </cell>
          <cell r="G901">
            <v>1</v>
          </cell>
          <cell r="H901">
            <v>1692</v>
          </cell>
          <cell r="I901">
            <v>62</v>
          </cell>
          <cell r="J901">
            <v>28</v>
          </cell>
          <cell r="K901">
            <v>34</v>
          </cell>
          <cell r="L901">
            <v>7</v>
          </cell>
          <cell r="M901">
            <v>21</v>
          </cell>
          <cell r="N901">
            <v>0.76</v>
          </cell>
          <cell r="O901">
            <v>12.42</v>
          </cell>
          <cell r="P901">
            <v>0</v>
          </cell>
          <cell r="Q901">
            <v>1582</v>
          </cell>
        </row>
        <row r="902">
          <cell r="A902">
            <v>1207155</v>
          </cell>
          <cell r="B902">
            <v>43941.232638888891</v>
          </cell>
          <cell r="C902" t="str">
            <v>8630M</v>
          </cell>
          <cell r="D902" t="str">
            <v>Grados CrNiMo</v>
          </cell>
          <cell r="E902" t="str">
            <v>69"P</v>
          </cell>
          <cell r="F902">
            <v>53192</v>
          </cell>
          <cell r="G902">
            <v>1</v>
          </cell>
          <cell r="H902">
            <v>1662</v>
          </cell>
          <cell r="I902">
            <v>61</v>
          </cell>
          <cell r="J902">
            <v>27</v>
          </cell>
          <cell r="K902">
            <v>34</v>
          </cell>
          <cell r="L902">
            <v>7</v>
          </cell>
          <cell r="M902">
            <v>20</v>
          </cell>
          <cell r="N902">
            <v>0.46</v>
          </cell>
          <cell r="O902">
            <v>5.54</v>
          </cell>
          <cell r="P902">
            <v>0</v>
          </cell>
          <cell r="Q902">
            <v>1573</v>
          </cell>
        </row>
        <row r="903">
          <cell r="A903">
            <v>1207156</v>
          </cell>
          <cell r="B903">
            <v>43941.291666666664</v>
          </cell>
          <cell r="C903" t="str">
            <v>42CRMO4 LIEBHERR</v>
          </cell>
          <cell r="D903" t="str">
            <v>Grados CrMo</v>
          </cell>
          <cell r="E903" t="str">
            <v>20"R</v>
          </cell>
          <cell r="F903">
            <v>58439</v>
          </cell>
          <cell r="G903">
            <v>1</v>
          </cell>
          <cell r="H903">
            <v>1670</v>
          </cell>
          <cell r="I903">
            <v>73</v>
          </cell>
          <cell r="J903">
            <v>54</v>
          </cell>
          <cell r="K903">
            <v>19</v>
          </cell>
          <cell r="L903">
            <v>14</v>
          </cell>
          <cell r="M903">
            <v>40</v>
          </cell>
          <cell r="N903">
            <v>0.44</v>
          </cell>
          <cell r="O903">
            <v>3.42</v>
          </cell>
          <cell r="P903">
            <v>0</v>
          </cell>
          <cell r="Q903">
            <v>1568</v>
          </cell>
        </row>
        <row r="904">
          <cell r="A904">
            <v>1207157</v>
          </cell>
          <cell r="B904">
            <v>43941.407638888886</v>
          </cell>
          <cell r="C904" t="str">
            <v>42CRMO4 LIEBHERR</v>
          </cell>
          <cell r="D904" t="str">
            <v>Grados CrMo</v>
          </cell>
          <cell r="E904" t="str">
            <v>20"R</v>
          </cell>
          <cell r="F904">
            <v>58741</v>
          </cell>
          <cell r="G904">
            <v>1</v>
          </cell>
          <cell r="H904">
            <v>1667</v>
          </cell>
          <cell r="I904">
            <v>54</v>
          </cell>
          <cell r="J904">
            <v>30</v>
          </cell>
          <cell r="K904">
            <v>24</v>
          </cell>
          <cell r="L904">
            <v>7</v>
          </cell>
          <cell r="M904">
            <v>23</v>
          </cell>
          <cell r="N904">
            <v>0.43</v>
          </cell>
          <cell r="O904">
            <v>7.06</v>
          </cell>
          <cell r="P904">
            <v>0</v>
          </cell>
          <cell r="Q904">
            <v>1573</v>
          </cell>
        </row>
        <row r="905">
          <cell r="A905">
            <v>1207158</v>
          </cell>
          <cell r="B905">
            <v>43941.464583333334</v>
          </cell>
          <cell r="C905" t="str">
            <v>EN355B</v>
          </cell>
          <cell r="D905" t="str">
            <v>Grados al C</v>
          </cell>
          <cell r="E905" t="str">
            <v>24"R</v>
          </cell>
          <cell r="F905">
            <v>56551</v>
          </cell>
          <cell r="G905">
            <v>1</v>
          </cell>
          <cell r="H905">
            <v>1677</v>
          </cell>
          <cell r="I905">
            <v>54</v>
          </cell>
          <cell r="J905">
            <v>27</v>
          </cell>
          <cell r="K905">
            <v>27</v>
          </cell>
          <cell r="L905">
            <v>7</v>
          </cell>
          <cell r="M905">
            <v>20</v>
          </cell>
          <cell r="N905">
            <v>0.41</v>
          </cell>
          <cell r="O905">
            <v>1.64</v>
          </cell>
          <cell r="P905">
            <v>2.2599999999999998</v>
          </cell>
          <cell r="Q905">
            <v>1591</v>
          </cell>
        </row>
        <row r="906">
          <cell r="A906">
            <v>1207159</v>
          </cell>
          <cell r="B906">
            <v>43941.525694444441</v>
          </cell>
          <cell r="C906" t="str">
            <v>EN355B</v>
          </cell>
          <cell r="D906" t="str">
            <v>Grados al C</v>
          </cell>
          <cell r="E906" t="str">
            <v>24"R</v>
          </cell>
          <cell r="F906">
            <v>56914</v>
          </cell>
          <cell r="G906">
            <v>1</v>
          </cell>
          <cell r="H906">
            <v>1607</v>
          </cell>
          <cell r="I906">
            <v>48</v>
          </cell>
          <cell r="J906">
            <v>26</v>
          </cell>
          <cell r="K906">
            <v>22</v>
          </cell>
          <cell r="L906">
            <v>6</v>
          </cell>
          <cell r="M906">
            <v>20</v>
          </cell>
          <cell r="N906">
            <v>0.5</v>
          </cell>
          <cell r="O906">
            <v>2.35</v>
          </cell>
          <cell r="P906">
            <v>2.81</v>
          </cell>
          <cell r="Q906">
            <v>1591</v>
          </cell>
        </row>
        <row r="907">
          <cell r="A907">
            <v>1207160</v>
          </cell>
          <cell r="B907">
            <v>43941.57916666667</v>
          </cell>
          <cell r="C907" t="str">
            <v>EN355B</v>
          </cell>
          <cell r="D907" t="str">
            <v>Grados al C</v>
          </cell>
          <cell r="E907" t="str">
            <v>31"R</v>
          </cell>
          <cell r="F907">
            <v>54473</v>
          </cell>
          <cell r="G907">
            <v>1</v>
          </cell>
          <cell r="H907">
            <v>1682</v>
          </cell>
          <cell r="I907">
            <v>57</v>
          </cell>
          <cell r="J907">
            <v>24</v>
          </cell>
          <cell r="K907">
            <v>33</v>
          </cell>
          <cell r="L907">
            <v>6</v>
          </cell>
          <cell r="M907">
            <v>18</v>
          </cell>
          <cell r="N907">
            <v>0.53</v>
          </cell>
          <cell r="O907">
            <v>3.43</v>
          </cell>
          <cell r="P907">
            <v>3.6</v>
          </cell>
          <cell r="Q907">
            <v>1586</v>
          </cell>
        </row>
        <row r="908">
          <cell r="A908">
            <v>1207161</v>
          </cell>
          <cell r="B908">
            <v>43941.634722222225</v>
          </cell>
          <cell r="C908" t="str">
            <v>EN355B</v>
          </cell>
          <cell r="D908" t="str">
            <v>Grados al C</v>
          </cell>
          <cell r="E908" t="str">
            <v>31"R</v>
          </cell>
          <cell r="F908">
            <v>54801</v>
          </cell>
          <cell r="G908">
            <v>1</v>
          </cell>
          <cell r="H908">
            <v>1674</v>
          </cell>
          <cell r="I908">
            <v>65</v>
          </cell>
          <cell r="J908">
            <v>24</v>
          </cell>
          <cell r="K908">
            <v>41</v>
          </cell>
          <cell r="L908">
            <v>6</v>
          </cell>
          <cell r="M908">
            <v>18</v>
          </cell>
          <cell r="N908">
            <v>0.53</v>
          </cell>
          <cell r="O908">
            <v>2.2999999999999998</v>
          </cell>
          <cell r="P908">
            <v>4.83</v>
          </cell>
          <cell r="Q908">
            <v>1582</v>
          </cell>
        </row>
        <row r="909">
          <cell r="A909">
            <v>1207162</v>
          </cell>
          <cell r="B909">
            <v>43941.688194444447</v>
          </cell>
          <cell r="C909" t="str">
            <v>EN355B</v>
          </cell>
          <cell r="D909" t="str">
            <v>Grados al C</v>
          </cell>
          <cell r="E909" t="str">
            <v>31"R</v>
          </cell>
          <cell r="F909">
            <v>54734</v>
          </cell>
          <cell r="G909">
            <v>1</v>
          </cell>
          <cell r="H909">
            <v>1679</v>
          </cell>
          <cell r="I909">
            <v>57</v>
          </cell>
          <cell r="J909">
            <v>23</v>
          </cell>
          <cell r="K909">
            <v>34</v>
          </cell>
          <cell r="L909">
            <v>6</v>
          </cell>
          <cell r="M909">
            <v>17</v>
          </cell>
          <cell r="N909">
            <v>0.54</v>
          </cell>
          <cell r="O909">
            <v>3.25</v>
          </cell>
          <cell r="P909">
            <v>3.83</v>
          </cell>
          <cell r="Q909">
            <v>1587</v>
          </cell>
        </row>
        <row r="910">
          <cell r="A910">
            <v>1207163</v>
          </cell>
          <cell r="B910">
            <v>43941.755555555559</v>
          </cell>
          <cell r="C910" t="str">
            <v>LF6</v>
          </cell>
          <cell r="D910" t="str">
            <v>Grados al C</v>
          </cell>
          <cell r="E910" t="str">
            <v>49"Q</v>
          </cell>
          <cell r="F910">
            <v>58624</v>
          </cell>
          <cell r="G910">
            <v>1</v>
          </cell>
          <cell r="H910">
            <v>1687</v>
          </cell>
          <cell r="I910">
            <v>58</v>
          </cell>
          <cell r="J910">
            <v>25</v>
          </cell>
          <cell r="K910">
            <v>33</v>
          </cell>
          <cell r="L910">
            <v>7</v>
          </cell>
          <cell r="M910">
            <v>18</v>
          </cell>
          <cell r="N910">
            <v>0.47</v>
          </cell>
          <cell r="O910">
            <v>2.4500000000000002</v>
          </cell>
          <cell r="P910">
            <v>9.01</v>
          </cell>
          <cell r="Q910">
            <v>1574</v>
          </cell>
        </row>
        <row r="911">
          <cell r="A911">
            <v>1207164</v>
          </cell>
          <cell r="B911">
            <v>43941.981249999997</v>
          </cell>
          <cell r="C911">
            <v>4130</v>
          </cell>
          <cell r="D911" t="str">
            <v>Grados CrMo</v>
          </cell>
          <cell r="E911" t="str">
            <v>49"Q</v>
          </cell>
          <cell r="F911">
            <v>58522</v>
          </cell>
          <cell r="G911">
            <v>1</v>
          </cell>
          <cell r="H911">
            <v>1664</v>
          </cell>
          <cell r="I911">
            <v>49</v>
          </cell>
          <cell r="J911">
            <v>24</v>
          </cell>
          <cell r="K911">
            <v>25</v>
          </cell>
          <cell r="L911">
            <v>6</v>
          </cell>
          <cell r="M911">
            <v>18</v>
          </cell>
          <cell r="N911">
            <v>0.56000000000000005</v>
          </cell>
          <cell r="O911">
            <v>3.47</v>
          </cell>
          <cell r="P911">
            <v>0</v>
          </cell>
          <cell r="Q911">
            <v>1578</v>
          </cell>
        </row>
        <row r="912">
          <cell r="A912">
            <v>1207165</v>
          </cell>
          <cell r="B912">
            <v>43942.056250000001</v>
          </cell>
          <cell r="C912" t="str">
            <v>F5 GALPERTI</v>
          </cell>
          <cell r="D912" t="str">
            <v>Martensíticos</v>
          </cell>
          <cell r="E912" t="str">
            <v>16"R</v>
          </cell>
          <cell r="F912">
            <v>56460.99</v>
          </cell>
          <cell r="G912">
            <v>1</v>
          </cell>
          <cell r="H912">
            <v>1661</v>
          </cell>
          <cell r="I912">
            <v>55</v>
          </cell>
          <cell r="J912">
            <v>25</v>
          </cell>
          <cell r="K912">
            <v>30</v>
          </cell>
          <cell r="L912">
            <v>7</v>
          </cell>
          <cell r="M912">
            <v>18</v>
          </cell>
          <cell r="N912">
            <v>0.61</v>
          </cell>
          <cell r="O912">
            <v>4.24</v>
          </cell>
          <cell r="P912">
            <v>0</v>
          </cell>
          <cell r="Q912">
            <v>1578</v>
          </cell>
        </row>
        <row r="913">
          <cell r="A913">
            <v>1207166</v>
          </cell>
          <cell r="B913">
            <v>43942.164583333331</v>
          </cell>
          <cell r="C913" t="str">
            <v>17-4 PH</v>
          </cell>
          <cell r="D913" t="str">
            <v>Duplex Stainless Steels</v>
          </cell>
          <cell r="E913" t="str">
            <v>49"Q</v>
          </cell>
          <cell r="F913">
            <v>54828</v>
          </cell>
          <cell r="G913">
            <v>1</v>
          </cell>
          <cell r="H913">
            <v>1638</v>
          </cell>
          <cell r="I913">
            <v>145</v>
          </cell>
          <cell r="J913">
            <v>70</v>
          </cell>
          <cell r="K913">
            <v>75</v>
          </cell>
          <cell r="L913">
            <v>55</v>
          </cell>
          <cell r="M913">
            <v>15</v>
          </cell>
          <cell r="N913">
            <v>0.64</v>
          </cell>
          <cell r="O913">
            <v>7.24</v>
          </cell>
          <cell r="P913">
            <v>13.74</v>
          </cell>
          <cell r="Q913">
            <v>1552</v>
          </cell>
        </row>
        <row r="914">
          <cell r="A914">
            <v>1207167</v>
          </cell>
          <cell r="B914">
            <v>43942.286111111112</v>
          </cell>
          <cell r="C914" t="str">
            <v>17-4 PH</v>
          </cell>
          <cell r="D914" t="str">
            <v>Duplex Stainless Steels</v>
          </cell>
          <cell r="E914" t="str">
            <v>69"P</v>
          </cell>
          <cell r="F914">
            <v>60903</v>
          </cell>
          <cell r="G914">
            <v>1</v>
          </cell>
          <cell r="H914">
            <v>1644</v>
          </cell>
          <cell r="I914">
            <v>171</v>
          </cell>
          <cell r="J914">
            <v>90</v>
          </cell>
          <cell r="K914">
            <v>81</v>
          </cell>
          <cell r="L914">
            <v>69</v>
          </cell>
          <cell r="M914">
            <v>21</v>
          </cell>
          <cell r="N914">
            <v>0.49</v>
          </cell>
          <cell r="O914">
            <v>17.899999999999999</v>
          </cell>
          <cell r="P914">
            <v>19.440000000000001</v>
          </cell>
          <cell r="Q914">
            <v>1546</v>
          </cell>
        </row>
        <row r="915">
          <cell r="A915">
            <v>1207168</v>
          </cell>
          <cell r="B915">
            <v>43942.429861111108</v>
          </cell>
          <cell r="C915" t="str">
            <v>15-5 PH</v>
          </cell>
          <cell r="D915" t="str">
            <v>Austeníticos</v>
          </cell>
          <cell r="E915" t="str">
            <v>69"P</v>
          </cell>
          <cell r="F915">
            <v>56187</v>
          </cell>
          <cell r="G915">
            <v>3</v>
          </cell>
          <cell r="H915">
            <v>1628</v>
          </cell>
          <cell r="I915">
            <v>223</v>
          </cell>
          <cell r="J915">
            <v>108</v>
          </cell>
          <cell r="K915">
            <v>115</v>
          </cell>
          <cell r="L915">
            <v>72</v>
          </cell>
          <cell r="M915">
            <v>36</v>
          </cell>
          <cell r="N915">
            <v>0.42</v>
          </cell>
          <cell r="O915">
            <v>13.83</v>
          </cell>
          <cell r="P915">
            <v>18.079999999999998</v>
          </cell>
          <cell r="Q915">
            <v>1563</v>
          </cell>
        </row>
        <row r="916">
          <cell r="A916">
            <v>1207169</v>
          </cell>
          <cell r="B916">
            <v>43942.572222222225</v>
          </cell>
          <cell r="C916">
            <v>4340</v>
          </cell>
          <cell r="D916" t="str">
            <v>Grados CrNiMo</v>
          </cell>
          <cell r="E916" t="str">
            <v>31"R</v>
          </cell>
          <cell r="F916">
            <v>53604</v>
          </cell>
          <cell r="G916">
            <v>1</v>
          </cell>
          <cell r="H916">
            <v>1669</v>
          </cell>
          <cell r="I916">
            <v>70</v>
          </cell>
          <cell r="J916">
            <v>24</v>
          </cell>
          <cell r="K916">
            <v>46</v>
          </cell>
          <cell r="L916">
            <v>5</v>
          </cell>
          <cell r="M916">
            <v>19</v>
          </cell>
          <cell r="N916">
            <v>0.54</v>
          </cell>
          <cell r="O916">
            <v>4.2</v>
          </cell>
          <cell r="P916">
            <v>0</v>
          </cell>
          <cell r="Q916">
            <v>1570</v>
          </cell>
        </row>
        <row r="917">
          <cell r="A917">
            <v>1207170</v>
          </cell>
          <cell r="B917">
            <v>43942.73333333333</v>
          </cell>
          <cell r="C917">
            <v>4340</v>
          </cell>
          <cell r="D917" t="str">
            <v>Grados CrNiMo</v>
          </cell>
          <cell r="E917" t="str">
            <v>52"P</v>
          </cell>
          <cell r="F917">
            <v>53349</v>
          </cell>
          <cell r="G917">
            <v>1</v>
          </cell>
          <cell r="H917">
            <v>1638</v>
          </cell>
          <cell r="I917">
            <v>58</v>
          </cell>
          <cell r="J917">
            <v>20</v>
          </cell>
          <cell r="K917">
            <v>38</v>
          </cell>
          <cell r="L917">
            <v>5</v>
          </cell>
          <cell r="M917">
            <v>15</v>
          </cell>
          <cell r="N917">
            <v>0.68</v>
          </cell>
          <cell r="O917">
            <v>5.12</v>
          </cell>
          <cell r="P917">
            <v>0</v>
          </cell>
          <cell r="Q917">
            <v>1556</v>
          </cell>
        </row>
        <row r="918">
          <cell r="A918">
            <v>1207171</v>
          </cell>
          <cell r="B918">
            <v>43942.824305555558</v>
          </cell>
          <cell r="C918">
            <v>4140</v>
          </cell>
          <cell r="D918" t="str">
            <v>Grados CrMo</v>
          </cell>
          <cell r="E918" t="str">
            <v>52"P</v>
          </cell>
          <cell r="F918">
            <v>53509</v>
          </cell>
          <cell r="G918">
            <v>1</v>
          </cell>
          <cell r="H918">
            <v>1657</v>
          </cell>
          <cell r="I918">
            <v>57</v>
          </cell>
          <cell r="J918">
            <v>23</v>
          </cell>
          <cell r="K918">
            <v>34</v>
          </cell>
          <cell r="L918">
            <v>5</v>
          </cell>
          <cell r="M918">
            <v>18</v>
          </cell>
          <cell r="N918">
            <v>0.61</v>
          </cell>
          <cell r="O918">
            <v>4.2699999999999996</v>
          </cell>
          <cell r="P918">
            <v>0</v>
          </cell>
          <cell r="Q918">
            <v>1576</v>
          </cell>
        </row>
        <row r="919">
          <cell r="A919">
            <v>1207172</v>
          </cell>
          <cell r="B919">
            <v>43942.967361111114</v>
          </cell>
          <cell r="C919">
            <v>4140</v>
          </cell>
          <cell r="D919" t="str">
            <v>Grados CrMo</v>
          </cell>
          <cell r="E919" t="str">
            <v>20"R</v>
          </cell>
          <cell r="F919">
            <v>57866.01</v>
          </cell>
          <cell r="G919">
            <v>1</v>
          </cell>
          <cell r="H919">
            <v>1660</v>
          </cell>
          <cell r="I919">
            <v>75</v>
          </cell>
          <cell r="J919">
            <v>27</v>
          </cell>
          <cell r="K919">
            <v>48</v>
          </cell>
          <cell r="L919">
            <v>7</v>
          </cell>
          <cell r="M919">
            <v>20</v>
          </cell>
          <cell r="N919">
            <v>0.38</v>
          </cell>
          <cell r="O919">
            <v>3.69</v>
          </cell>
          <cell r="P919">
            <v>0</v>
          </cell>
          <cell r="Q919">
            <v>1565</v>
          </cell>
        </row>
        <row r="920">
          <cell r="A920">
            <v>1207173</v>
          </cell>
          <cell r="B920">
            <v>43943.024305555555</v>
          </cell>
          <cell r="C920" t="str">
            <v>42CRMO4 LIEBHERR</v>
          </cell>
          <cell r="D920" t="str">
            <v>Grados CrMo</v>
          </cell>
          <cell r="E920" t="str">
            <v>20"R</v>
          </cell>
          <cell r="F920">
            <v>58482.99</v>
          </cell>
          <cell r="G920">
            <v>1</v>
          </cell>
          <cell r="H920">
            <v>1673</v>
          </cell>
          <cell r="I920">
            <v>80</v>
          </cell>
          <cell r="J920">
            <v>32</v>
          </cell>
          <cell r="K920">
            <v>48</v>
          </cell>
          <cell r="L920">
            <v>6</v>
          </cell>
          <cell r="M920">
            <v>26</v>
          </cell>
          <cell r="N920">
            <v>0.47</v>
          </cell>
          <cell r="O920">
            <v>5.51</v>
          </cell>
          <cell r="P920">
            <v>0</v>
          </cell>
          <cell r="Q920">
            <v>1565</v>
          </cell>
        </row>
        <row r="921">
          <cell r="A921">
            <v>1207174</v>
          </cell>
          <cell r="B921">
            <v>43943.078472222223</v>
          </cell>
          <cell r="C921" t="str">
            <v>42CRMO4 LIEBHERR</v>
          </cell>
          <cell r="D921" t="str">
            <v>Grados CrMo</v>
          </cell>
          <cell r="E921" t="str">
            <v>24"R</v>
          </cell>
          <cell r="F921">
            <v>55988</v>
          </cell>
          <cell r="G921">
            <v>1</v>
          </cell>
          <cell r="H921">
            <v>1679</v>
          </cell>
          <cell r="I921">
            <v>81</v>
          </cell>
          <cell r="J921">
            <v>31</v>
          </cell>
          <cell r="K921">
            <v>50</v>
          </cell>
          <cell r="L921">
            <v>6</v>
          </cell>
          <cell r="M921">
            <v>25</v>
          </cell>
          <cell r="N921">
            <v>0.45</v>
          </cell>
          <cell r="O921">
            <v>7.18</v>
          </cell>
          <cell r="P921">
            <v>0</v>
          </cell>
          <cell r="Q921">
            <v>1565</v>
          </cell>
        </row>
        <row r="922">
          <cell r="A922">
            <v>1207175</v>
          </cell>
          <cell r="B922">
            <v>43943.147916666669</v>
          </cell>
          <cell r="C922" t="str">
            <v>42CRMO4 LIEBHERR</v>
          </cell>
          <cell r="D922" t="str">
            <v>Grados CrMo</v>
          </cell>
          <cell r="E922" t="str">
            <v>20"R</v>
          </cell>
          <cell r="F922">
            <v>58326</v>
          </cell>
          <cell r="G922">
            <v>1</v>
          </cell>
          <cell r="H922">
            <v>1667</v>
          </cell>
          <cell r="I922">
            <v>73</v>
          </cell>
          <cell r="J922">
            <v>29</v>
          </cell>
          <cell r="K922">
            <v>44</v>
          </cell>
          <cell r="L922">
            <v>6</v>
          </cell>
          <cell r="M922">
            <v>23</v>
          </cell>
          <cell r="N922">
            <v>0.53</v>
          </cell>
          <cell r="O922">
            <v>7.84</v>
          </cell>
          <cell r="P922">
            <v>0</v>
          </cell>
          <cell r="Q922">
            <v>1573</v>
          </cell>
        </row>
        <row r="923">
          <cell r="A923">
            <v>1207176</v>
          </cell>
          <cell r="B923">
            <v>43943.222222222219</v>
          </cell>
          <cell r="C923" t="str">
            <v>42CRMO4 LIEBHERR</v>
          </cell>
          <cell r="D923" t="str">
            <v>Grados CrMo</v>
          </cell>
          <cell r="E923" t="str">
            <v>20"R</v>
          </cell>
          <cell r="F923">
            <v>58509</v>
          </cell>
          <cell r="G923">
            <v>1</v>
          </cell>
          <cell r="H923">
            <v>1662</v>
          </cell>
          <cell r="I923">
            <v>63</v>
          </cell>
          <cell r="J923">
            <v>28</v>
          </cell>
          <cell r="K923">
            <v>35</v>
          </cell>
          <cell r="L923">
            <v>6</v>
          </cell>
          <cell r="M923">
            <v>22</v>
          </cell>
          <cell r="N923">
            <v>0.4</v>
          </cell>
          <cell r="O923">
            <v>4.3</v>
          </cell>
          <cell r="P923">
            <v>0</v>
          </cell>
          <cell r="Q923">
            <v>1568</v>
          </cell>
        </row>
        <row r="924">
          <cell r="A924">
            <v>1207177</v>
          </cell>
          <cell r="B924">
            <v>43943.285416666666</v>
          </cell>
          <cell r="C924" t="str">
            <v>42CRMO4 LIEBHERR</v>
          </cell>
          <cell r="D924" t="str">
            <v>Grados CrMo</v>
          </cell>
          <cell r="E924" t="str">
            <v>20"R</v>
          </cell>
          <cell r="F924">
            <v>58497.01</v>
          </cell>
          <cell r="G924">
            <v>1</v>
          </cell>
          <cell r="H924">
            <v>1659</v>
          </cell>
          <cell r="I924">
            <v>68</v>
          </cell>
          <cell r="J924">
            <v>30</v>
          </cell>
          <cell r="K924">
            <v>38</v>
          </cell>
          <cell r="L924">
            <v>7</v>
          </cell>
          <cell r="M924">
            <v>23</v>
          </cell>
          <cell r="N924">
            <v>0.5</v>
          </cell>
          <cell r="O924">
            <v>5.68</v>
          </cell>
          <cell r="P924">
            <v>0</v>
          </cell>
          <cell r="Q924">
            <v>1563</v>
          </cell>
        </row>
        <row r="925">
          <cell r="A925">
            <v>1207178</v>
          </cell>
          <cell r="B925">
            <v>43943.343055555553</v>
          </cell>
          <cell r="C925" t="str">
            <v>42CRMO4 LIEBHERR</v>
          </cell>
          <cell r="D925" t="str">
            <v>Grados CrMo</v>
          </cell>
          <cell r="E925" t="str">
            <v>24"R</v>
          </cell>
          <cell r="F925">
            <v>54229.01</v>
          </cell>
          <cell r="G925">
            <v>1</v>
          </cell>
          <cell r="H925">
            <v>1665</v>
          </cell>
          <cell r="I925">
            <v>53</v>
          </cell>
          <cell r="J925">
            <v>30</v>
          </cell>
          <cell r="K925">
            <v>23</v>
          </cell>
          <cell r="L925">
            <v>6</v>
          </cell>
          <cell r="M925">
            <v>24</v>
          </cell>
          <cell r="N925">
            <v>0.56000000000000005</v>
          </cell>
          <cell r="O925">
            <v>6.8</v>
          </cell>
          <cell r="P925">
            <v>0</v>
          </cell>
          <cell r="Q925">
            <v>1575</v>
          </cell>
        </row>
        <row r="926">
          <cell r="A926">
            <v>1207179</v>
          </cell>
          <cell r="B926">
            <v>43943.398611111108</v>
          </cell>
          <cell r="C926" t="str">
            <v>42CRMO4 LIEBHERR</v>
          </cell>
          <cell r="D926" t="str">
            <v>Grados CrMo</v>
          </cell>
          <cell r="E926" t="str">
            <v>16"R</v>
          </cell>
          <cell r="F926">
            <v>54585.99</v>
          </cell>
          <cell r="G926">
            <v>1</v>
          </cell>
          <cell r="H926">
            <v>1671</v>
          </cell>
          <cell r="I926">
            <v>52</v>
          </cell>
          <cell r="J926">
            <v>28</v>
          </cell>
          <cell r="K926">
            <v>24</v>
          </cell>
          <cell r="L926">
            <v>6</v>
          </cell>
          <cell r="M926">
            <v>22</v>
          </cell>
          <cell r="N926">
            <v>0.56000000000000005</v>
          </cell>
          <cell r="O926">
            <v>5.99</v>
          </cell>
          <cell r="P926">
            <v>0</v>
          </cell>
          <cell r="Q926">
            <v>1579</v>
          </cell>
        </row>
        <row r="927">
          <cell r="A927">
            <v>1207180</v>
          </cell>
          <cell r="B927">
            <v>43943.451388888891</v>
          </cell>
          <cell r="C927" t="str">
            <v>42CRMO4 LIEBHERR</v>
          </cell>
          <cell r="D927" t="str">
            <v>Grados CrMo</v>
          </cell>
          <cell r="E927" t="str">
            <v>16"R</v>
          </cell>
          <cell r="F927">
            <v>54524</v>
          </cell>
          <cell r="G927">
            <v>1</v>
          </cell>
          <cell r="H927">
            <v>1683</v>
          </cell>
          <cell r="I927">
            <v>52</v>
          </cell>
          <cell r="J927">
            <v>29</v>
          </cell>
          <cell r="K927">
            <v>23</v>
          </cell>
          <cell r="L927">
            <v>7</v>
          </cell>
          <cell r="M927">
            <v>22</v>
          </cell>
          <cell r="N927">
            <v>0.57999999999999996</v>
          </cell>
          <cell r="O927">
            <v>5.51</v>
          </cell>
          <cell r="P927">
            <v>0</v>
          </cell>
          <cell r="Q927">
            <v>1582</v>
          </cell>
        </row>
        <row r="928">
          <cell r="A928">
            <v>1207181</v>
          </cell>
          <cell r="B928">
            <v>43943.509027777778</v>
          </cell>
          <cell r="C928" t="str">
            <v>EN355B</v>
          </cell>
          <cell r="D928" t="str">
            <v>Grados al C</v>
          </cell>
          <cell r="E928" t="str">
            <v>31"R</v>
          </cell>
          <cell r="F928">
            <v>54795</v>
          </cell>
          <cell r="G928">
            <v>1</v>
          </cell>
          <cell r="H928">
            <v>1669</v>
          </cell>
          <cell r="I928">
            <v>50</v>
          </cell>
          <cell r="J928">
            <v>30</v>
          </cell>
          <cell r="K928">
            <v>20</v>
          </cell>
          <cell r="L928">
            <v>14</v>
          </cell>
          <cell r="M928">
            <v>16</v>
          </cell>
          <cell r="N928">
            <v>0.46</v>
          </cell>
          <cell r="O928">
            <v>1.61</v>
          </cell>
          <cell r="P928">
            <v>1.93</v>
          </cell>
          <cell r="Q928">
            <v>1585</v>
          </cell>
        </row>
        <row r="929">
          <cell r="A929">
            <v>1207182</v>
          </cell>
          <cell r="B929">
            <v>43943.575694444444</v>
          </cell>
          <cell r="C929">
            <v>1045</v>
          </cell>
          <cell r="D929" t="str">
            <v>Grados al C</v>
          </cell>
          <cell r="E929" t="str">
            <v>31"R</v>
          </cell>
          <cell r="F929">
            <v>54996</v>
          </cell>
          <cell r="G929">
            <v>1</v>
          </cell>
          <cell r="H929">
            <v>1633</v>
          </cell>
          <cell r="I929">
            <v>61</v>
          </cell>
          <cell r="J929">
            <v>20</v>
          </cell>
          <cell r="K929">
            <v>41</v>
          </cell>
          <cell r="L929">
            <v>5</v>
          </cell>
          <cell r="M929">
            <v>15</v>
          </cell>
          <cell r="N929">
            <v>0.54</v>
          </cell>
          <cell r="O929">
            <v>3.51</v>
          </cell>
          <cell r="P929">
            <v>0.09</v>
          </cell>
          <cell r="Q929">
            <v>1564</v>
          </cell>
        </row>
        <row r="930">
          <cell r="A930">
            <v>1207183</v>
          </cell>
          <cell r="B930">
            <v>43943.633333333331</v>
          </cell>
          <cell r="C930" t="str">
            <v>A105</v>
          </cell>
          <cell r="D930" t="str">
            <v>Grados al C</v>
          </cell>
          <cell r="E930" t="str">
            <v>31"R</v>
          </cell>
          <cell r="F930">
            <v>55192</v>
          </cell>
          <cell r="G930">
            <v>1</v>
          </cell>
          <cell r="H930">
            <v>1662</v>
          </cell>
          <cell r="I930">
            <v>59</v>
          </cell>
          <cell r="J930">
            <v>22</v>
          </cell>
          <cell r="K930">
            <v>37</v>
          </cell>
          <cell r="L930">
            <v>5</v>
          </cell>
          <cell r="M930">
            <v>17</v>
          </cell>
          <cell r="N930">
            <v>0.52</v>
          </cell>
          <cell r="O930">
            <v>6.63</v>
          </cell>
          <cell r="P930">
            <v>0</v>
          </cell>
          <cell r="Q930">
            <v>1591</v>
          </cell>
        </row>
        <row r="931">
          <cell r="A931">
            <v>1207184</v>
          </cell>
          <cell r="B931">
            <v>43943.695833333331</v>
          </cell>
          <cell r="C931">
            <v>1080</v>
          </cell>
          <cell r="D931" t="str">
            <v>Grados al C</v>
          </cell>
          <cell r="E931" t="str">
            <v>31"R</v>
          </cell>
          <cell r="F931">
            <v>54737</v>
          </cell>
          <cell r="G931">
            <v>1</v>
          </cell>
          <cell r="H931">
            <v>1637</v>
          </cell>
          <cell r="I931">
            <v>56</v>
          </cell>
          <cell r="J931">
            <v>24</v>
          </cell>
          <cell r="K931">
            <v>32</v>
          </cell>
          <cell r="L931">
            <v>6</v>
          </cell>
          <cell r="M931">
            <v>18</v>
          </cell>
          <cell r="N931">
            <v>0.56000000000000005</v>
          </cell>
          <cell r="O931">
            <v>4.4800000000000004</v>
          </cell>
          <cell r="P931">
            <v>0</v>
          </cell>
          <cell r="Q931">
            <v>1555</v>
          </cell>
        </row>
        <row r="932">
          <cell r="A932">
            <v>1207185</v>
          </cell>
          <cell r="B932">
            <v>43944.052083333336</v>
          </cell>
          <cell r="C932">
            <v>1045</v>
          </cell>
          <cell r="D932" t="str">
            <v>Grados al C</v>
          </cell>
          <cell r="E932" t="str">
            <v>20"R</v>
          </cell>
          <cell r="F932">
            <v>58969</v>
          </cell>
          <cell r="G932">
            <v>1</v>
          </cell>
          <cell r="H932">
            <v>1654</v>
          </cell>
          <cell r="I932">
            <v>56</v>
          </cell>
          <cell r="J932">
            <v>29</v>
          </cell>
          <cell r="K932">
            <v>27</v>
          </cell>
          <cell r="L932">
            <v>12</v>
          </cell>
          <cell r="M932">
            <v>17</v>
          </cell>
          <cell r="N932">
            <v>0.68</v>
          </cell>
          <cell r="O932">
            <v>4.13</v>
          </cell>
          <cell r="P932">
            <v>0</v>
          </cell>
          <cell r="Q932">
            <v>1573</v>
          </cell>
        </row>
        <row r="933">
          <cell r="A933">
            <v>1207186</v>
          </cell>
          <cell r="B933">
            <v>43944.107638888891</v>
          </cell>
          <cell r="C933" t="str">
            <v>EN355B</v>
          </cell>
          <cell r="D933" t="str">
            <v>Grados al C</v>
          </cell>
          <cell r="E933" t="str">
            <v>31"R</v>
          </cell>
          <cell r="F933">
            <v>54763</v>
          </cell>
          <cell r="G933">
            <v>1</v>
          </cell>
          <cell r="H933">
            <v>1677</v>
          </cell>
          <cell r="I933">
            <v>51</v>
          </cell>
          <cell r="J933">
            <v>25</v>
          </cell>
          <cell r="K933">
            <v>26</v>
          </cell>
          <cell r="L933">
            <v>6</v>
          </cell>
          <cell r="M933">
            <v>19</v>
          </cell>
          <cell r="N933">
            <v>0.55000000000000004</v>
          </cell>
          <cell r="O933">
            <v>2.7</v>
          </cell>
          <cell r="P933">
            <v>2.94</v>
          </cell>
          <cell r="Q933">
            <v>1591</v>
          </cell>
        </row>
        <row r="934">
          <cell r="A934">
            <v>1207187</v>
          </cell>
          <cell r="B934">
            <v>43944.165277777778</v>
          </cell>
          <cell r="C934" t="str">
            <v>EN355B</v>
          </cell>
          <cell r="D934" t="str">
            <v>Grados al C</v>
          </cell>
          <cell r="E934" t="str">
            <v>31"R</v>
          </cell>
          <cell r="F934">
            <v>54270</v>
          </cell>
          <cell r="G934">
            <v>1</v>
          </cell>
          <cell r="H934">
            <v>1666</v>
          </cell>
          <cell r="I934">
            <v>54</v>
          </cell>
          <cell r="J934">
            <v>22</v>
          </cell>
          <cell r="K934">
            <v>32</v>
          </cell>
          <cell r="L934">
            <v>6</v>
          </cell>
          <cell r="M934">
            <v>16</v>
          </cell>
          <cell r="N934">
            <v>0.67</v>
          </cell>
          <cell r="O934">
            <v>4.74</v>
          </cell>
          <cell r="P934">
            <v>0.13</v>
          </cell>
          <cell r="Q934">
            <v>1579</v>
          </cell>
        </row>
        <row r="935">
          <cell r="A935">
            <v>1207188</v>
          </cell>
          <cell r="B935">
            <v>43944.215277777781</v>
          </cell>
          <cell r="C935" t="str">
            <v>EN355B</v>
          </cell>
          <cell r="D935" t="str">
            <v>Grados al C</v>
          </cell>
          <cell r="E935" t="str">
            <v>31"R</v>
          </cell>
          <cell r="F935">
            <v>54936</v>
          </cell>
          <cell r="G935">
            <v>2</v>
          </cell>
          <cell r="H935">
            <v>1674</v>
          </cell>
          <cell r="I935">
            <v>127</v>
          </cell>
          <cell r="J935">
            <v>51</v>
          </cell>
          <cell r="K935">
            <v>76</v>
          </cell>
          <cell r="L935">
            <v>13</v>
          </cell>
          <cell r="M935">
            <v>38</v>
          </cell>
          <cell r="N935">
            <v>0.39</v>
          </cell>
          <cell r="O935">
            <v>4.2300000000000004</v>
          </cell>
          <cell r="P935">
            <v>2.35</v>
          </cell>
          <cell r="Q935">
            <v>1587</v>
          </cell>
        </row>
        <row r="936">
          <cell r="A936">
            <v>1207189</v>
          </cell>
          <cell r="B936">
            <v>43944.277083333334</v>
          </cell>
          <cell r="C936">
            <v>1035</v>
          </cell>
          <cell r="D936" t="str">
            <v>Grados al C</v>
          </cell>
          <cell r="E936" t="str">
            <v>20"R</v>
          </cell>
          <cell r="F936">
            <v>58718</v>
          </cell>
          <cell r="G936">
            <v>1</v>
          </cell>
          <cell r="H936">
            <v>1651</v>
          </cell>
          <cell r="I936">
            <v>45</v>
          </cell>
          <cell r="J936">
            <v>22</v>
          </cell>
          <cell r="K936">
            <v>23</v>
          </cell>
          <cell r="L936">
            <v>7</v>
          </cell>
          <cell r="M936">
            <v>15</v>
          </cell>
          <cell r="N936">
            <v>0.57999999999999996</v>
          </cell>
          <cell r="O936">
            <v>3.48</v>
          </cell>
          <cell r="P936">
            <v>0</v>
          </cell>
          <cell r="Q936">
            <v>1582</v>
          </cell>
        </row>
        <row r="937">
          <cell r="A937">
            <v>1207190</v>
          </cell>
          <cell r="B937">
            <v>43944.334722222222</v>
          </cell>
          <cell r="C937">
            <v>1020</v>
          </cell>
          <cell r="D937" t="str">
            <v>Grados al C</v>
          </cell>
          <cell r="E937" t="str">
            <v>20"R</v>
          </cell>
          <cell r="F937">
            <v>58736</v>
          </cell>
          <cell r="G937">
            <v>1</v>
          </cell>
          <cell r="H937">
            <v>1672</v>
          </cell>
          <cell r="I937">
            <v>53</v>
          </cell>
          <cell r="J937">
            <v>23</v>
          </cell>
          <cell r="K937">
            <v>30</v>
          </cell>
          <cell r="L937">
            <v>8</v>
          </cell>
          <cell r="M937">
            <v>15</v>
          </cell>
          <cell r="N937">
            <v>0.76</v>
          </cell>
          <cell r="O937">
            <v>2.61</v>
          </cell>
          <cell r="P937">
            <v>0</v>
          </cell>
          <cell r="Q937">
            <v>1596</v>
          </cell>
        </row>
        <row r="938">
          <cell r="A938">
            <v>1207191</v>
          </cell>
          <cell r="B938">
            <v>43944.489583333336</v>
          </cell>
          <cell r="C938" t="str">
            <v>A105</v>
          </cell>
          <cell r="D938" t="str">
            <v>Grados al C</v>
          </cell>
          <cell r="E938" t="str">
            <v>24"R</v>
          </cell>
          <cell r="F938">
            <v>56851.99</v>
          </cell>
          <cell r="G938">
            <v>1</v>
          </cell>
          <cell r="H938">
            <v>1686</v>
          </cell>
          <cell r="I938">
            <v>48</v>
          </cell>
          <cell r="J938">
            <v>25</v>
          </cell>
          <cell r="K938">
            <v>23</v>
          </cell>
          <cell r="L938">
            <v>6</v>
          </cell>
          <cell r="M938">
            <v>19</v>
          </cell>
          <cell r="N938">
            <v>0.53</v>
          </cell>
          <cell r="O938">
            <v>4.87</v>
          </cell>
          <cell r="P938">
            <v>0</v>
          </cell>
          <cell r="Q938">
            <v>1585</v>
          </cell>
        </row>
        <row r="939">
          <cell r="A939">
            <v>1207192</v>
          </cell>
          <cell r="B939">
            <v>43944.553472222222</v>
          </cell>
          <cell r="C939" t="str">
            <v>1524 CAT</v>
          </cell>
          <cell r="D939" t="str">
            <v>Grados al C</v>
          </cell>
          <cell r="E939" t="str">
            <v>20"R</v>
          </cell>
          <cell r="F939">
            <v>57588</v>
          </cell>
          <cell r="G939">
            <v>1</v>
          </cell>
          <cell r="H939">
            <v>1668</v>
          </cell>
          <cell r="I939">
            <v>53</v>
          </cell>
          <cell r="J939">
            <v>22</v>
          </cell>
          <cell r="K939">
            <v>31</v>
          </cell>
          <cell r="L939">
            <v>6</v>
          </cell>
          <cell r="M939">
            <v>16</v>
          </cell>
          <cell r="N939">
            <v>0.56999999999999995</v>
          </cell>
          <cell r="O939">
            <v>3.97</v>
          </cell>
          <cell r="P939">
            <v>0</v>
          </cell>
          <cell r="Q939">
            <v>1580</v>
          </cell>
        </row>
        <row r="940">
          <cell r="A940">
            <v>1207193</v>
          </cell>
          <cell r="B940">
            <v>43944.614583333336</v>
          </cell>
          <cell r="C940" t="str">
            <v>LF2H</v>
          </cell>
          <cell r="D940" t="str">
            <v>Grados CrNiMo</v>
          </cell>
          <cell r="E940" t="str">
            <v>49"Q</v>
          </cell>
          <cell r="F940">
            <v>58322</v>
          </cell>
          <cell r="G940">
            <v>2</v>
          </cell>
          <cell r="H940">
            <v>1692</v>
          </cell>
          <cell r="I940">
            <v>150</v>
          </cell>
          <cell r="J940">
            <v>47</v>
          </cell>
          <cell r="K940">
            <v>103</v>
          </cell>
          <cell r="L940">
            <v>11</v>
          </cell>
          <cell r="M940">
            <v>36</v>
          </cell>
          <cell r="N940">
            <v>0.49</v>
          </cell>
          <cell r="O940">
            <v>7.72</v>
          </cell>
          <cell r="P940">
            <v>27.25</v>
          </cell>
          <cell r="Q940">
            <v>1594</v>
          </cell>
        </row>
        <row r="941">
          <cell r="A941">
            <v>1207194</v>
          </cell>
          <cell r="B941">
            <v>43944.679166666669</v>
          </cell>
          <cell r="C941" t="str">
            <v>LF2H</v>
          </cell>
          <cell r="D941" t="str">
            <v>Grados CrNiMo</v>
          </cell>
          <cell r="E941" t="str">
            <v>24"R</v>
          </cell>
          <cell r="F941">
            <v>55824</v>
          </cell>
          <cell r="G941">
            <v>2</v>
          </cell>
          <cell r="H941">
            <v>1673</v>
          </cell>
          <cell r="I941">
            <v>155</v>
          </cell>
          <cell r="J941">
            <v>55</v>
          </cell>
          <cell r="K941">
            <v>100</v>
          </cell>
          <cell r="L941">
            <v>18</v>
          </cell>
          <cell r="M941">
            <v>37</v>
          </cell>
          <cell r="N941">
            <v>0.43</v>
          </cell>
          <cell r="O941">
            <v>6.55</v>
          </cell>
          <cell r="P941">
            <v>24.12</v>
          </cell>
          <cell r="Q941">
            <v>1580</v>
          </cell>
        </row>
        <row r="942">
          <cell r="A942">
            <v>1207195</v>
          </cell>
          <cell r="B942">
            <v>43944.745833333334</v>
          </cell>
          <cell r="C942" t="str">
            <v>A350/LF6M TRINITY</v>
          </cell>
          <cell r="D942" t="str">
            <v>Grados al C</v>
          </cell>
          <cell r="E942" t="str">
            <v>24"R</v>
          </cell>
          <cell r="F942">
            <v>56128.01</v>
          </cell>
          <cell r="G942">
            <v>1</v>
          </cell>
          <cell r="H942">
            <v>1677</v>
          </cell>
          <cell r="I942">
            <v>55</v>
          </cell>
          <cell r="J942">
            <v>24</v>
          </cell>
          <cell r="K942">
            <v>31</v>
          </cell>
          <cell r="L942">
            <v>6</v>
          </cell>
          <cell r="M942">
            <v>18</v>
          </cell>
          <cell r="N942">
            <v>0.38</v>
          </cell>
          <cell r="O942">
            <v>1.1200000000000001</v>
          </cell>
          <cell r="P942">
            <v>9.17</v>
          </cell>
          <cell r="Q942">
            <v>1594</v>
          </cell>
        </row>
        <row r="943">
          <cell r="A943">
            <v>1207196</v>
          </cell>
          <cell r="B943">
            <v>43945.003472222219</v>
          </cell>
          <cell r="C943" t="str">
            <v>EN355B</v>
          </cell>
          <cell r="D943" t="str">
            <v>Grados al C</v>
          </cell>
          <cell r="E943" t="str">
            <v>24"R</v>
          </cell>
          <cell r="F943">
            <v>56011</v>
          </cell>
          <cell r="G943">
            <v>1</v>
          </cell>
          <cell r="H943">
            <v>1682</v>
          </cell>
          <cell r="I943">
            <v>50</v>
          </cell>
          <cell r="J943">
            <v>25</v>
          </cell>
          <cell r="K943">
            <v>25</v>
          </cell>
          <cell r="L943">
            <v>6</v>
          </cell>
          <cell r="M943">
            <v>19</v>
          </cell>
          <cell r="N943">
            <v>0.49</v>
          </cell>
          <cell r="O943">
            <v>2.74</v>
          </cell>
          <cell r="P943">
            <v>4.72</v>
          </cell>
          <cell r="Q943">
            <v>1596</v>
          </cell>
        </row>
        <row r="944">
          <cell r="A944">
            <v>1207197</v>
          </cell>
          <cell r="B944">
            <v>43945.07708333333</v>
          </cell>
          <cell r="C944" t="str">
            <v>1E0621</v>
          </cell>
          <cell r="D944" t="str">
            <v>Grados al C</v>
          </cell>
          <cell r="E944" t="str">
            <v>16"R</v>
          </cell>
          <cell r="F944">
            <v>54778</v>
          </cell>
          <cell r="G944">
            <v>3</v>
          </cell>
          <cell r="H944">
            <v>1683</v>
          </cell>
          <cell r="I944">
            <v>149</v>
          </cell>
          <cell r="J944">
            <v>49</v>
          </cell>
          <cell r="K944">
            <v>100</v>
          </cell>
          <cell r="L944">
            <v>13</v>
          </cell>
          <cell r="M944">
            <v>36</v>
          </cell>
          <cell r="N944">
            <v>0.41</v>
          </cell>
          <cell r="O944">
            <v>10.92</v>
          </cell>
          <cell r="P944">
            <v>5.66</v>
          </cell>
          <cell r="Q944">
            <v>1596</v>
          </cell>
        </row>
        <row r="945">
          <cell r="A945">
            <v>1207198</v>
          </cell>
          <cell r="B945">
            <v>43945.137499999997</v>
          </cell>
          <cell r="C945">
            <v>4130</v>
          </cell>
          <cell r="D945" t="str">
            <v>Grados CrMo</v>
          </cell>
          <cell r="E945" t="str">
            <v>31"R</v>
          </cell>
          <cell r="F945">
            <v>53844</v>
          </cell>
          <cell r="G945">
            <v>1</v>
          </cell>
          <cell r="H945">
            <v>1645</v>
          </cell>
          <cell r="I945">
            <v>53</v>
          </cell>
          <cell r="J945">
            <v>22</v>
          </cell>
          <cell r="K945">
            <v>31</v>
          </cell>
          <cell r="L945">
            <v>3</v>
          </cell>
          <cell r="M945">
            <v>19</v>
          </cell>
          <cell r="N945">
            <v>0.5</v>
          </cell>
          <cell r="O945">
            <v>7.47</v>
          </cell>
          <cell r="P945">
            <v>0</v>
          </cell>
          <cell r="Q945">
            <v>1585</v>
          </cell>
        </row>
        <row r="946">
          <cell r="A946">
            <v>1207199</v>
          </cell>
          <cell r="B946">
            <v>43945.229861111111</v>
          </cell>
          <cell r="C946" t="str">
            <v>F22 SFC1-2</v>
          </cell>
          <cell r="D946" t="str">
            <v>Grados CrMo</v>
          </cell>
          <cell r="E946" t="str">
            <v>69"P</v>
          </cell>
          <cell r="F946">
            <v>52844</v>
          </cell>
          <cell r="G946">
            <v>1</v>
          </cell>
          <cell r="H946">
            <v>1677</v>
          </cell>
          <cell r="I946">
            <v>48</v>
          </cell>
          <cell r="J946">
            <v>24</v>
          </cell>
          <cell r="K946">
            <v>24</v>
          </cell>
          <cell r="L946">
            <v>7</v>
          </cell>
          <cell r="M946">
            <v>17</v>
          </cell>
          <cell r="N946">
            <v>0.41</v>
          </cell>
          <cell r="O946">
            <v>2.81</v>
          </cell>
          <cell r="P946">
            <v>0</v>
          </cell>
          <cell r="Q946">
            <v>1592</v>
          </cell>
        </row>
        <row r="947">
          <cell r="A947">
            <v>1207200</v>
          </cell>
          <cell r="B947">
            <v>43945.289583333331</v>
          </cell>
          <cell r="C947" t="str">
            <v>F11M2</v>
          </cell>
          <cell r="D947" t="str">
            <v>Grados CrMo</v>
          </cell>
          <cell r="E947" t="str">
            <v>69"P</v>
          </cell>
          <cell r="F947">
            <v>51309</v>
          </cell>
          <cell r="G947">
            <v>1</v>
          </cell>
          <cell r="H947">
            <v>1671</v>
          </cell>
          <cell r="I947">
            <v>69</v>
          </cell>
          <cell r="J947">
            <v>23</v>
          </cell>
          <cell r="K947">
            <v>46</v>
          </cell>
          <cell r="L947">
            <v>6</v>
          </cell>
          <cell r="M947">
            <v>17</v>
          </cell>
          <cell r="N947">
            <v>0.55000000000000004</v>
          </cell>
          <cell r="O947">
            <v>5.74</v>
          </cell>
          <cell r="P947">
            <v>0</v>
          </cell>
          <cell r="Q947">
            <v>1575</v>
          </cell>
        </row>
        <row r="948">
          <cell r="A948">
            <v>1207201</v>
          </cell>
          <cell r="B948">
            <v>43945.353472222225</v>
          </cell>
          <cell r="C948" t="str">
            <v>42CRMO4 LIEBHERR</v>
          </cell>
          <cell r="D948" t="str">
            <v>Grados CrMo</v>
          </cell>
          <cell r="E948" t="str">
            <v>20"R</v>
          </cell>
          <cell r="F948">
            <v>58586</v>
          </cell>
          <cell r="G948">
            <v>1</v>
          </cell>
          <cell r="H948">
            <v>1671</v>
          </cell>
          <cell r="I948">
            <v>60</v>
          </cell>
          <cell r="J948">
            <v>26</v>
          </cell>
          <cell r="K948">
            <v>34</v>
          </cell>
          <cell r="L948">
            <v>6</v>
          </cell>
          <cell r="M948">
            <v>20</v>
          </cell>
          <cell r="N948">
            <v>0.49</v>
          </cell>
          <cell r="O948">
            <v>7.5</v>
          </cell>
          <cell r="P948">
            <v>0</v>
          </cell>
          <cell r="Q948">
            <v>1573</v>
          </cell>
        </row>
        <row r="949">
          <cell r="A949">
            <v>1207202</v>
          </cell>
          <cell r="B949">
            <v>43945.435416666667</v>
          </cell>
          <cell r="C949" t="str">
            <v>42CRMO4 LIEBHERR</v>
          </cell>
          <cell r="D949" t="str">
            <v>Grados CrMo</v>
          </cell>
          <cell r="E949" t="str">
            <v>20"R</v>
          </cell>
          <cell r="F949">
            <v>58306</v>
          </cell>
          <cell r="G949">
            <v>1</v>
          </cell>
          <cell r="H949">
            <v>1667</v>
          </cell>
          <cell r="I949">
            <v>68</v>
          </cell>
          <cell r="J949">
            <v>29</v>
          </cell>
          <cell r="K949">
            <v>39</v>
          </cell>
          <cell r="L949">
            <v>7</v>
          </cell>
          <cell r="M949">
            <v>22</v>
          </cell>
          <cell r="N949">
            <v>0.54</v>
          </cell>
          <cell r="O949">
            <v>8.2200000000000006</v>
          </cell>
          <cell r="P949">
            <v>0</v>
          </cell>
          <cell r="Q949">
            <v>1566</v>
          </cell>
        </row>
        <row r="950">
          <cell r="A950">
            <v>1207203</v>
          </cell>
          <cell r="B950">
            <v>43945.5</v>
          </cell>
          <cell r="C950" t="str">
            <v>42CRMO4 LIEBHERR</v>
          </cell>
          <cell r="D950" t="str">
            <v>Grados CrMo</v>
          </cell>
          <cell r="E950" t="str">
            <v>20"R</v>
          </cell>
          <cell r="F950">
            <v>59236</v>
          </cell>
          <cell r="G950">
            <v>1</v>
          </cell>
          <cell r="H950">
            <v>1660</v>
          </cell>
          <cell r="I950">
            <v>62</v>
          </cell>
          <cell r="J950">
            <v>28</v>
          </cell>
          <cell r="K950">
            <v>34</v>
          </cell>
          <cell r="L950">
            <v>7</v>
          </cell>
          <cell r="M950">
            <v>21</v>
          </cell>
          <cell r="N950">
            <v>0.46</v>
          </cell>
          <cell r="O950">
            <v>4.84</v>
          </cell>
          <cell r="P950">
            <v>0</v>
          </cell>
          <cell r="Q950">
            <v>1578</v>
          </cell>
        </row>
        <row r="951">
          <cell r="A951">
            <v>1207204</v>
          </cell>
          <cell r="B951">
            <v>43945.563888888886</v>
          </cell>
          <cell r="C951" t="str">
            <v>42CRMO4 LIEBHERR</v>
          </cell>
          <cell r="D951" t="str">
            <v>Grados CrMo</v>
          </cell>
          <cell r="E951" t="str">
            <v>20"R</v>
          </cell>
          <cell r="F951">
            <v>58161.99</v>
          </cell>
          <cell r="G951">
            <v>1</v>
          </cell>
          <cell r="H951">
            <v>1660</v>
          </cell>
          <cell r="I951">
            <v>59</v>
          </cell>
          <cell r="J951">
            <v>26</v>
          </cell>
          <cell r="K951">
            <v>33</v>
          </cell>
          <cell r="L951">
            <v>6</v>
          </cell>
          <cell r="M951">
            <v>20</v>
          </cell>
          <cell r="N951">
            <v>0.53</v>
          </cell>
          <cell r="O951">
            <v>10.92</v>
          </cell>
          <cell r="P951">
            <v>0</v>
          </cell>
          <cell r="Q951">
            <v>1576</v>
          </cell>
        </row>
        <row r="952">
          <cell r="A952">
            <v>1207205</v>
          </cell>
          <cell r="B952">
            <v>43945.638194444444</v>
          </cell>
          <cell r="C952" t="str">
            <v>42CRMO4 LIEBHERR</v>
          </cell>
          <cell r="D952" t="str">
            <v>Grados CrMo</v>
          </cell>
          <cell r="E952" t="str">
            <v>20"R</v>
          </cell>
          <cell r="F952">
            <v>57814</v>
          </cell>
          <cell r="G952">
            <v>1</v>
          </cell>
          <cell r="H952">
            <v>1669</v>
          </cell>
          <cell r="I952">
            <v>63</v>
          </cell>
          <cell r="J952">
            <v>26</v>
          </cell>
          <cell r="K952">
            <v>37</v>
          </cell>
          <cell r="L952">
            <v>6</v>
          </cell>
          <cell r="M952">
            <v>20</v>
          </cell>
          <cell r="N952">
            <v>0.54</v>
          </cell>
          <cell r="O952">
            <v>6.27</v>
          </cell>
          <cell r="P952">
            <v>0</v>
          </cell>
          <cell r="Q952">
            <v>1574</v>
          </cell>
        </row>
        <row r="953">
          <cell r="A953">
            <v>1207206</v>
          </cell>
          <cell r="B953">
            <v>43945.713888888888</v>
          </cell>
          <cell r="C953" t="str">
            <v>EN355B</v>
          </cell>
          <cell r="D953" t="str">
            <v>Grados al C</v>
          </cell>
          <cell r="E953" t="str">
            <v>31"R</v>
          </cell>
          <cell r="F953">
            <v>54396.01</v>
          </cell>
          <cell r="G953">
            <v>1</v>
          </cell>
          <cell r="H953">
            <v>1694</v>
          </cell>
          <cell r="I953">
            <v>62</v>
          </cell>
          <cell r="J953">
            <v>26</v>
          </cell>
          <cell r="K953">
            <v>36</v>
          </cell>
          <cell r="L953">
            <v>6</v>
          </cell>
          <cell r="M953">
            <v>20</v>
          </cell>
          <cell r="N953">
            <v>0.46</v>
          </cell>
          <cell r="O953">
            <v>2.96</v>
          </cell>
          <cell r="P953">
            <v>6.63</v>
          </cell>
          <cell r="Q953">
            <v>1598</v>
          </cell>
        </row>
        <row r="954">
          <cell r="A954">
            <v>1207207</v>
          </cell>
          <cell r="B954">
            <v>43945.788888888892</v>
          </cell>
          <cell r="C954" t="str">
            <v>EN355B</v>
          </cell>
          <cell r="D954" t="str">
            <v>Grados al C</v>
          </cell>
          <cell r="E954" t="str">
            <v>31"R</v>
          </cell>
          <cell r="F954">
            <v>54127</v>
          </cell>
          <cell r="G954">
            <v>1</v>
          </cell>
          <cell r="H954">
            <v>1683</v>
          </cell>
          <cell r="I954">
            <v>51</v>
          </cell>
          <cell r="J954">
            <v>23</v>
          </cell>
          <cell r="K954">
            <v>28</v>
          </cell>
          <cell r="L954">
            <v>5</v>
          </cell>
          <cell r="M954">
            <v>18</v>
          </cell>
          <cell r="N954">
            <v>0.49</v>
          </cell>
          <cell r="O954">
            <v>2.74</v>
          </cell>
          <cell r="P954">
            <v>2.17</v>
          </cell>
          <cell r="Q954">
            <v>1587</v>
          </cell>
        </row>
        <row r="955">
          <cell r="A955">
            <v>1207208</v>
          </cell>
          <cell r="B955">
            <v>43947.927777777775</v>
          </cell>
          <cell r="C955" t="str">
            <v>EN355B</v>
          </cell>
          <cell r="D955" t="str">
            <v>Grados al C</v>
          </cell>
          <cell r="E955" t="str">
            <v>24"R</v>
          </cell>
          <cell r="F955">
            <v>56589.99</v>
          </cell>
          <cell r="G955">
            <v>1</v>
          </cell>
          <cell r="H955">
            <v>1650</v>
          </cell>
          <cell r="I955">
            <v>59</v>
          </cell>
          <cell r="J955">
            <v>30</v>
          </cell>
          <cell r="K955">
            <v>29</v>
          </cell>
          <cell r="L955">
            <v>10</v>
          </cell>
          <cell r="M955">
            <v>20</v>
          </cell>
          <cell r="N955">
            <v>0.52</v>
          </cell>
          <cell r="O955">
            <v>1.37</v>
          </cell>
          <cell r="P955">
            <v>2.94</v>
          </cell>
          <cell r="Q955">
            <v>1587</v>
          </cell>
        </row>
        <row r="956">
          <cell r="A956">
            <v>1207209</v>
          </cell>
          <cell r="B956">
            <v>43947.990972222222</v>
          </cell>
          <cell r="C956" t="str">
            <v>EN355B</v>
          </cell>
          <cell r="D956" t="str">
            <v>Grados al C</v>
          </cell>
          <cell r="E956" t="str">
            <v>24"R</v>
          </cell>
          <cell r="F956">
            <v>56604</v>
          </cell>
          <cell r="G956">
            <v>1</v>
          </cell>
          <cell r="H956">
            <v>1695</v>
          </cell>
          <cell r="I956">
            <v>53</v>
          </cell>
          <cell r="J956">
            <v>28</v>
          </cell>
          <cell r="K956">
            <v>25</v>
          </cell>
          <cell r="L956">
            <v>8</v>
          </cell>
          <cell r="M956">
            <v>20</v>
          </cell>
          <cell r="N956">
            <v>0.68</v>
          </cell>
          <cell r="O956">
            <v>5.52</v>
          </cell>
          <cell r="P956">
            <v>9.3000000000000007</v>
          </cell>
          <cell r="Q956">
            <v>1595</v>
          </cell>
        </row>
        <row r="957">
          <cell r="A957">
            <v>1207210</v>
          </cell>
          <cell r="B957">
            <v>43948.068749999999</v>
          </cell>
          <cell r="C957" t="str">
            <v>EN355B</v>
          </cell>
          <cell r="D957" t="str">
            <v>Grados al C</v>
          </cell>
          <cell r="E957" t="str">
            <v>24"R</v>
          </cell>
          <cell r="F957">
            <v>55770</v>
          </cell>
          <cell r="G957">
            <v>1</v>
          </cell>
          <cell r="H957">
            <v>1686</v>
          </cell>
          <cell r="I957">
            <v>57</v>
          </cell>
          <cell r="J957">
            <v>32</v>
          </cell>
          <cell r="K957">
            <v>25</v>
          </cell>
          <cell r="L957">
            <v>13</v>
          </cell>
          <cell r="M957">
            <v>19</v>
          </cell>
          <cell r="N957">
            <v>0.57999999999999996</v>
          </cell>
          <cell r="O957">
            <v>3.6</v>
          </cell>
          <cell r="P957">
            <v>3.62</v>
          </cell>
          <cell r="Q957">
            <v>1582</v>
          </cell>
        </row>
        <row r="958">
          <cell r="A958">
            <v>1207211</v>
          </cell>
          <cell r="B958">
            <v>43948.206250000003</v>
          </cell>
          <cell r="C958" t="str">
            <v>EN355B</v>
          </cell>
          <cell r="D958" t="str">
            <v>Grados al C</v>
          </cell>
          <cell r="E958" t="str">
            <v>24"R</v>
          </cell>
          <cell r="F958">
            <v>56090</v>
          </cell>
          <cell r="G958">
            <v>1</v>
          </cell>
          <cell r="H958">
            <v>1695</v>
          </cell>
          <cell r="I958">
            <v>57</v>
          </cell>
          <cell r="J958">
            <v>27</v>
          </cell>
          <cell r="K958">
            <v>30</v>
          </cell>
          <cell r="L958">
            <v>7</v>
          </cell>
          <cell r="M958">
            <v>20</v>
          </cell>
          <cell r="N958">
            <v>0.54</v>
          </cell>
          <cell r="O958">
            <v>2.79</v>
          </cell>
          <cell r="P958">
            <v>3.3</v>
          </cell>
          <cell r="Q958">
            <v>1586</v>
          </cell>
        </row>
        <row r="959">
          <cell r="A959">
            <v>1207212</v>
          </cell>
          <cell r="B959">
            <v>43948.287499999999</v>
          </cell>
          <cell r="C959" t="str">
            <v>EN355B</v>
          </cell>
          <cell r="D959" t="str">
            <v>Grados al C</v>
          </cell>
          <cell r="E959" t="str">
            <v>69"P</v>
          </cell>
          <cell r="F959">
            <v>56209</v>
          </cell>
          <cell r="G959">
            <v>1</v>
          </cell>
          <cell r="H959">
            <v>1695</v>
          </cell>
          <cell r="I959">
            <v>63</v>
          </cell>
          <cell r="J959">
            <v>30</v>
          </cell>
          <cell r="K959">
            <v>33</v>
          </cell>
          <cell r="L959">
            <v>7</v>
          </cell>
          <cell r="M959">
            <v>23</v>
          </cell>
          <cell r="N959">
            <v>0.61</v>
          </cell>
          <cell r="O959">
            <v>4.08</v>
          </cell>
          <cell r="P959">
            <v>4.78</v>
          </cell>
          <cell r="Q959">
            <v>1590</v>
          </cell>
        </row>
        <row r="960">
          <cell r="A960">
            <v>1207213</v>
          </cell>
          <cell r="B960">
            <v>43948.377083333333</v>
          </cell>
          <cell r="C960" t="str">
            <v>LF6</v>
          </cell>
          <cell r="D960" t="str">
            <v>Grados al C</v>
          </cell>
          <cell r="E960" t="str">
            <v>69"P</v>
          </cell>
          <cell r="F960">
            <v>55340</v>
          </cell>
          <cell r="G960">
            <v>1</v>
          </cell>
          <cell r="H960">
            <v>1682</v>
          </cell>
          <cell r="I960">
            <v>59</v>
          </cell>
          <cell r="J960">
            <v>25</v>
          </cell>
          <cell r="K960">
            <v>34</v>
          </cell>
          <cell r="L960">
            <v>7</v>
          </cell>
          <cell r="M960">
            <v>18</v>
          </cell>
          <cell r="N960">
            <v>0.46</v>
          </cell>
          <cell r="O960">
            <v>1.79</v>
          </cell>
          <cell r="P960">
            <v>11.48</v>
          </cell>
          <cell r="Q960">
            <v>1581</v>
          </cell>
        </row>
        <row r="961">
          <cell r="A961">
            <v>1207214</v>
          </cell>
          <cell r="B961">
            <v>43948.446527777778</v>
          </cell>
          <cell r="C961" t="str">
            <v>E4130M2</v>
          </cell>
          <cell r="D961" t="str">
            <v>Grados CrMo</v>
          </cell>
          <cell r="E961" t="str">
            <v>20"R</v>
          </cell>
          <cell r="F961">
            <v>58816</v>
          </cell>
          <cell r="G961">
            <v>1</v>
          </cell>
          <cell r="H961">
            <v>1656</v>
          </cell>
          <cell r="I961">
            <v>49</v>
          </cell>
          <cell r="J961">
            <v>24</v>
          </cell>
          <cell r="K961">
            <v>25</v>
          </cell>
          <cell r="L961">
            <v>6</v>
          </cell>
          <cell r="M961">
            <v>18</v>
          </cell>
          <cell r="N961">
            <v>0.72</v>
          </cell>
          <cell r="O961">
            <v>3.46</v>
          </cell>
          <cell r="P961">
            <v>0</v>
          </cell>
          <cell r="Q961">
            <v>1569</v>
          </cell>
        </row>
        <row r="962">
          <cell r="A962">
            <v>1207215</v>
          </cell>
          <cell r="B962">
            <v>43948.505555555559</v>
          </cell>
          <cell r="C962" t="str">
            <v>E4130M2</v>
          </cell>
          <cell r="D962" t="str">
            <v>Grados CrMo</v>
          </cell>
          <cell r="E962" t="str">
            <v>31"R</v>
          </cell>
          <cell r="F962">
            <v>54528</v>
          </cell>
          <cell r="G962">
            <v>1</v>
          </cell>
          <cell r="H962">
            <v>1655</v>
          </cell>
          <cell r="I962">
            <v>54</v>
          </cell>
          <cell r="J962">
            <v>24</v>
          </cell>
          <cell r="K962">
            <v>30</v>
          </cell>
          <cell r="L962">
            <v>6</v>
          </cell>
          <cell r="M962">
            <v>18</v>
          </cell>
          <cell r="N962">
            <v>0.6</v>
          </cell>
          <cell r="O962">
            <v>4.51</v>
          </cell>
          <cell r="P962">
            <v>0</v>
          </cell>
          <cell r="Q962">
            <v>1574</v>
          </cell>
        </row>
        <row r="963">
          <cell r="A963">
            <v>1207216</v>
          </cell>
          <cell r="B963">
            <v>43948.565972222219</v>
          </cell>
          <cell r="C963">
            <v>4130</v>
          </cell>
          <cell r="D963" t="str">
            <v>Grados CrMo</v>
          </cell>
          <cell r="E963" t="str">
            <v>13"R</v>
          </cell>
          <cell r="F963">
            <v>55956.01</v>
          </cell>
          <cell r="G963">
            <v>1</v>
          </cell>
          <cell r="H963">
            <v>1655</v>
          </cell>
          <cell r="I963">
            <v>52</v>
          </cell>
          <cell r="J963">
            <v>25</v>
          </cell>
          <cell r="K963">
            <v>27</v>
          </cell>
          <cell r="L963">
            <v>7</v>
          </cell>
          <cell r="M963">
            <v>18</v>
          </cell>
          <cell r="N963">
            <v>0.56000000000000005</v>
          </cell>
          <cell r="O963">
            <v>3.82</v>
          </cell>
          <cell r="P963">
            <v>0</v>
          </cell>
          <cell r="Q963">
            <v>1586</v>
          </cell>
        </row>
        <row r="964">
          <cell r="A964">
            <v>1207217</v>
          </cell>
          <cell r="B964">
            <v>43948.650694444441</v>
          </cell>
          <cell r="C964" t="str">
            <v>E8630M</v>
          </cell>
          <cell r="D964" t="str">
            <v>Grados CrNiMo</v>
          </cell>
          <cell r="E964" t="str">
            <v>31"R</v>
          </cell>
          <cell r="F964">
            <v>54371</v>
          </cell>
          <cell r="G964">
            <v>1</v>
          </cell>
          <cell r="H964">
            <v>1678</v>
          </cell>
          <cell r="I964">
            <v>53</v>
          </cell>
          <cell r="J964">
            <v>26</v>
          </cell>
          <cell r="K964">
            <v>27</v>
          </cell>
          <cell r="L964">
            <v>7</v>
          </cell>
          <cell r="M964">
            <v>19</v>
          </cell>
          <cell r="N964">
            <v>0.5</v>
          </cell>
          <cell r="O964">
            <v>3.55</v>
          </cell>
          <cell r="P964">
            <v>0</v>
          </cell>
          <cell r="Q964">
            <v>1574</v>
          </cell>
        </row>
        <row r="965">
          <cell r="A965">
            <v>1207218</v>
          </cell>
          <cell r="B965">
            <v>43948.708333333336</v>
          </cell>
          <cell r="C965" t="str">
            <v>E8630M</v>
          </cell>
          <cell r="D965" t="str">
            <v>Grados CrNiMo</v>
          </cell>
          <cell r="E965" t="str">
            <v>20"R</v>
          </cell>
          <cell r="F965">
            <v>58136.99</v>
          </cell>
          <cell r="G965">
            <v>1</v>
          </cell>
          <cell r="H965">
            <v>1691</v>
          </cell>
          <cell r="I965">
            <v>65</v>
          </cell>
          <cell r="J965">
            <v>35</v>
          </cell>
          <cell r="K965">
            <v>30</v>
          </cell>
          <cell r="L965">
            <v>8</v>
          </cell>
          <cell r="M965">
            <v>27</v>
          </cell>
          <cell r="N965">
            <v>0.47</v>
          </cell>
          <cell r="O965">
            <v>6.8</v>
          </cell>
          <cell r="P965">
            <v>0</v>
          </cell>
          <cell r="Q965">
            <v>1583</v>
          </cell>
        </row>
        <row r="966">
          <cell r="A966">
            <v>1207219</v>
          </cell>
          <cell r="B966">
            <v>43948.765972222223</v>
          </cell>
          <cell r="C966" t="str">
            <v>E8630M</v>
          </cell>
          <cell r="D966" t="str">
            <v>Grados CrNiMo</v>
          </cell>
          <cell r="E966" t="str">
            <v>13"R</v>
          </cell>
          <cell r="F966">
            <v>55270</v>
          </cell>
          <cell r="G966">
            <v>1</v>
          </cell>
          <cell r="H966">
            <v>1704</v>
          </cell>
          <cell r="I966">
            <v>63</v>
          </cell>
          <cell r="J966">
            <v>35</v>
          </cell>
          <cell r="K966">
            <v>28</v>
          </cell>
          <cell r="L966">
            <v>6</v>
          </cell>
          <cell r="M966">
            <v>29</v>
          </cell>
          <cell r="N966">
            <v>0.55000000000000004</v>
          </cell>
          <cell r="O966">
            <v>6.73</v>
          </cell>
          <cell r="P966">
            <v>0</v>
          </cell>
          <cell r="Q966">
            <v>1587</v>
          </cell>
        </row>
        <row r="967">
          <cell r="A967">
            <v>1207220</v>
          </cell>
          <cell r="B967">
            <v>43948.980555555558</v>
          </cell>
          <cell r="C967" t="str">
            <v>E8630M</v>
          </cell>
          <cell r="D967" t="str">
            <v>Grados CrNiMo</v>
          </cell>
          <cell r="E967" t="str">
            <v>31"R</v>
          </cell>
          <cell r="F967">
            <v>54436</v>
          </cell>
          <cell r="G967">
            <v>1</v>
          </cell>
          <cell r="H967">
            <v>1677</v>
          </cell>
          <cell r="I967">
            <v>56</v>
          </cell>
          <cell r="J967">
            <v>27</v>
          </cell>
          <cell r="K967">
            <v>29</v>
          </cell>
          <cell r="L967">
            <v>7</v>
          </cell>
          <cell r="M967">
            <v>20</v>
          </cell>
          <cell r="N967">
            <v>0.5</v>
          </cell>
          <cell r="O967">
            <v>5.65</v>
          </cell>
          <cell r="P967">
            <v>0</v>
          </cell>
          <cell r="Q967">
            <v>1579</v>
          </cell>
        </row>
        <row r="968">
          <cell r="A968">
            <v>1207221</v>
          </cell>
          <cell r="B968">
            <v>43949.039583333331</v>
          </cell>
          <cell r="C968" t="str">
            <v>42CRMO4 LIEBHERR</v>
          </cell>
          <cell r="D968" t="str">
            <v>Grados CrMo</v>
          </cell>
          <cell r="E968" t="str">
            <v>20"R</v>
          </cell>
          <cell r="F968">
            <v>58820</v>
          </cell>
          <cell r="G968">
            <v>1</v>
          </cell>
          <cell r="H968">
            <v>1663</v>
          </cell>
          <cell r="I968">
            <v>60</v>
          </cell>
          <cell r="J968">
            <v>28</v>
          </cell>
          <cell r="K968">
            <v>32</v>
          </cell>
          <cell r="L968">
            <v>6</v>
          </cell>
          <cell r="M968">
            <v>22</v>
          </cell>
          <cell r="N968">
            <v>0.47</v>
          </cell>
          <cell r="O968">
            <v>6.54</v>
          </cell>
          <cell r="P968">
            <v>0</v>
          </cell>
          <cell r="Q968">
            <v>1566</v>
          </cell>
        </row>
        <row r="969">
          <cell r="A969">
            <v>1207222</v>
          </cell>
          <cell r="B969">
            <v>43949.098611111112</v>
          </cell>
          <cell r="C969" t="str">
            <v>42CRMO4 LIEBHERR</v>
          </cell>
          <cell r="D969" t="str">
            <v>Grados CrMo</v>
          </cell>
          <cell r="E969" t="str">
            <v>20"R</v>
          </cell>
          <cell r="F969">
            <v>58658</v>
          </cell>
          <cell r="G969">
            <v>1</v>
          </cell>
          <cell r="H969">
            <v>1660</v>
          </cell>
          <cell r="I969">
            <v>53</v>
          </cell>
          <cell r="J969">
            <v>29</v>
          </cell>
          <cell r="K969">
            <v>24</v>
          </cell>
          <cell r="L969">
            <v>6</v>
          </cell>
          <cell r="M969">
            <v>23</v>
          </cell>
          <cell r="N969">
            <v>0.5</v>
          </cell>
          <cell r="O969">
            <v>4.59</v>
          </cell>
          <cell r="P969">
            <v>0</v>
          </cell>
          <cell r="Q969">
            <v>1566</v>
          </cell>
        </row>
        <row r="970">
          <cell r="A970">
            <v>1207223</v>
          </cell>
          <cell r="B970">
            <v>43949.163888888892</v>
          </cell>
          <cell r="C970" t="str">
            <v>42CRMO4 LIEBHERR</v>
          </cell>
          <cell r="D970" t="str">
            <v>Grados CrMo</v>
          </cell>
          <cell r="E970" t="str">
            <v>20"R</v>
          </cell>
          <cell r="F970">
            <v>58273.01</v>
          </cell>
          <cell r="G970">
            <v>1</v>
          </cell>
          <cell r="H970">
            <v>1663</v>
          </cell>
          <cell r="I970">
            <v>50</v>
          </cell>
          <cell r="J970">
            <v>29</v>
          </cell>
          <cell r="K970">
            <v>21</v>
          </cell>
          <cell r="L970">
            <v>7</v>
          </cell>
          <cell r="M970">
            <v>22</v>
          </cell>
          <cell r="N970">
            <v>0.6</v>
          </cell>
          <cell r="O970">
            <v>7.81</v>
          </cell>
          <cell r="P970">
            <v>0</v>
          </cell>
          <cell r="Q970">
            <v>1572</v>
          </cell>
        </row>
        <row r="971">
          <cell r="A971">
            <v>1207224</v>
          </cell>
          <cell r="B971">
            <v>43949.231944444444</v>
          </cell>
          <cell r="C971" t="str">
            <v>42CRMO4 LIEBHERR</v>
          </cell>
          <cell r="D971" t="str">
            <v>Grados CrMo</v>
          </cell>
          <cell r="E971" t="str">
            <v>20"R</v>
          </cell>
          <cell r="F971">
            <v>58135</v>
          </cell>
          <cell r="G971">
            <v>1</v>
          </cell>
          <cell r="H971">
            <v>1661</v>
          </cell>
          <cell r="I971">
            <v>77</v>
          </cell>
          <cell r="J971">
            <v>24</v>
          </cell>
          <cell r="K971">
            <v>53</v>
          </cell>
          <cell r="L971">
            <v>6</v>
          </cell>
          <cell r="M971">
            <v>18</v>
          </cell>
          <cell r="N971">
            <v>0.56000000000000005</v>
          </cell>
          <cell r="O971">
            <v>4.22</v>
          </cell>
          <cell r="P971">
            <v>0</v>
          </cell>
          <cell r="Q971">
            <v>1570</v>
          </cell>
        </row>
        <row r="972">
          <cell r="A972">
            <v>1207225</v>
          </cell>
          <cell r="B972">
            <v>43949.29583333333</v>
          </cell>
          <cell r="C972" t="str">
            <v>42CRMO4 LIEBHERR</v>
          </cell>
          <cell r="D972" t="str">
            <v>Grados CrMo</v>
          </cell>
          <cell r="E972" t="str">
            <v>20"R</v>
          </cell>
          <cell r="F972">
            <v>57725</v>
          </cell>
          <cell r="G972">
            <v>2</v>
          </cell>
          <cell r="H972">
            <v>1573</v>
          </cell>
          <cell r="I972">
            <v>74</v>
          </cell>
          <cell r="J972">
            <v>24</v>
          </cell>
          <cell r="K972">
            <v>50</v>
          </cell>
          <cell r="L972">
            <v>6</v>
          </cell>
          <cell r="M972">
            <v>18</v>
          </cell>
          <cell r="N972">
            <v>0.52</v>
          </cell>
          <cell r="O972">
            <v>8.6199999999999992</v>
          </cell>
          <cell r="P972">
            <v>0</v>
          </cell>
          <cell r="Q972">
            <v>1573</v>
          </cell>
        </row>
        <row r="973">
          <cell r="A973">
            <v>1207226</v>
          </cell>
          <cell r="B973">
            <v>43949.383333333331</v>
          </cell>
          <cell r="C973" t="str">
            <v>P20 MOD FM</v>
          </cell>
          <cell r="D973" t="str">
            <v>Tool Steels</v>
          </cell>
          <cell r="E973" t="str">
            <v>M 69</v>
          </cell>
          <cell r="F973">
            <v>51642</v>
          </cell>
          <cell r="G973">
            <v>1</v>
          </cell>
          <cell r="H973">
            <v>1635</v>
          </cell>
          <cell r="I973">
            <v>56</v>
          </cell>
          <cell r="J973">
            <v>26</v>
          </cell>
          <cell r="K973">
            <v>30</v>
          </cell>
          <cell r="L973">
            <v>6</v>
          </cell>
          <cell r="M973">
            <v>20</v>
          </cell>
          <cell r="N973">
            <v>0.5</v>
          </cell>
          <cell r="O973">
            <v>4.34</v>
          </cell>
          <cell r="P973">
            <v>0</v>
          </cell>
          <cell r="Q973">
            <v>1543</v>
          </cell>
        </row>
        <row r="974">
          <cell r="A974">
            <v>1207227</v>
          </cell>
          <cell r="B974">
            <v>43949.472916666666</v>
          </cell>
          <cell r="C974" t="str">
            <v>F9 GALPERTI</v>
          </cell>
          <cell r="D974" t="str">
            <v>Martensíticos</v>
          </cell>
          <cell r="E974" t="str">
            <v>13"R</v>
          </cell>
          <cell r="F974">
            <v>63031</v>
          </cell>
          <cell r="G974">
            <v>1</v>
          </cell>
          <cell r="H974">
            <v>1656</v>
          </cell>
          <cell r="I974">
            <v>179</v>
          </cell>
          <cell r="J974">
            <v>80</v>
          </cell>
          <cell r="K974">
            <v>99</v>
          </cell>
          <cell r="L974">
            <v>65</v>
          </cell>
          <cell r="M974">
            <v>15</v>
          </cell>
          <cell r="N974">
            <v>0.52</v>
          </cell>
          <cell r="O974">
            <v>5.2</v>
          </cell>
          <cell r="P974">
            <v>3.85</v>
          </cell>
          <cell r="Q974">
            <v>1570</v>
          </cell>
        </row>
        <row r="975">
          <cell r="A975">
            <v>1207228</v>
          </cell>
          <cell r="B975">
            <v>43949.59097222222</v>
          </cell>
          <cell r="C975" t="str">
            <v>F91</v>
          </cell>
          <cell r="D975" t="str">
            <v>Martensíticos</v>
          </cell>
          <cell r="E975" t="str">
            <v>69"P</v>
          </cell>
          <cell r="F975">
            <v>50161</v>
          </cell>
          <cell r="G975">
            <v>1</v>
          </cell>
          <cell r="H975">
            <v>1667</v>
          </cell>
          <cell r="I975">
            <v>89</v>
          </cell>
          <cell r="J975">
            <v>29</v>
          </cell>
          <cell r="K975">
            <v>60</v>
          </cell>
          <cell r="L975">
            <v>6</v>
          </cell>
          <cell r="M975">
            <v>23</v>
          </cell>
          <cell r="N975">
            <v>0.38</v>
          </cell>
          <cell r="O975">
            <v>1.4</v>
          </cell>
          <cell r="P975">
            <v>37.590000000000003</v>
          </cell>
          <cell r="Q975">
            <v>1578</v>
          </cell>
        </row>
        <row r="976">
          <cell r="A976">
            <v>1207229</v>
          </cell>
          <cell r="B976">
            <v>43949.72152777778</v>
          </cell>
          <cell r="C976" t="str">
            <v>17-4 PH</v>
          </cell>
          <cell r="D976" t="str">
            <v>Duplex Stainless Steels</v>
          </cell>
          <cell r="E976" t="str">
            <v>24"Q</v>
          </cell>
          <cell r="F976">
            <v>54869</v>
          </cell>
          <cell r="G976">
            <v>1</v>
          </cell>
          <cell r="H976">
            <v>1645</v>
          </cell>
          <cell r="I976">
            <v>190</v>
          </cell>
          <cell r="J976">
            <v>109</v>
          </cell>
          <cell r="K976">
            <v>81</v>
          </cell>
          <cell r="L976">
            <v>84</v>
          </cell>
          <cell r="M976">
            <v>25</v>
          </cell>
          <cell r="N976">
            <v>0.5</v>
          </cell>
          <cell r="O976">
            <v>5.39</v>
          </cell>
          <cell r="P976">
            <v>0</v>
          </cell>
          <cell r="Q976">
            <v>1499</v>
          </cell>
        </row>
        <row r="977">
          <cell r="A977">
            <v>1207230</v>
          </cell>
          <cell r="B977">
            <v>43949.80972222222</v>
          </cell>
          <cell r="C977" t="str">
            <v>304L</v>
          </cell>
          <cell r="D977" t="str">
            <v>Austeníticos</v>
          </cell>
          <cell r="E977" t="str">
            <v>49"Q</v>
          </cell>
          <cell r="F977">
            <v>58917</v>
          </cell>
          <cell r="G977">
            <v>1</v>
          </cell>
          <cell r="H977">
            <v>1660</v>
          </cell>
          <cell r="I977">
            <v>254</v>
          </cell>
          <cell r="J977">
            <v>133</v>
          </cell>
          <cell r="K977">
            <v>121</v>
          </cell>
          <cell r="L977">
            <v>76</v>
          </cell>
          <cell r="M977">
            <v>57</v>
          </cell>
          <cell r="N977">
            <v>0.53</v>
          </cell>
          <cell r="O977">
            <v>11.41</v>
          </cell>
          <cell r="P977">
            <v>7.7</v>
          </cell>
          <cell r="Q977">
            <v>1530</v>
          </cell>
        </row>
        <row r="978">
          <cell r="A978">
            <v>1207231</v>
          </cell>
          <cell r="B978">
            <v>43950.125694444447</v>
          </cell>
          <cell r="C978">
            <v>4340</v>
          </cell>
          <cell r="D978" t="str">
            <v>Grados CrNiMo</v>
          </cell>
          <cell r="E978" t="str">
            <v>24"R</v>
          </cell>
          <cell r="F978">
            <v>55562</v>
          </cell>
          <cell r="G978">
            <v>1</v>
          </cell>
          <cell r="H978">
            <v>1657</v>
          </cell>
          <cell r="I978">
            <v>58</v>
          </cell>
          <cell r="J978">
            <v>28</v>
          </cell>
          <cell r="K978">
            <v>30</v>
          </cell>
          <cell r="L978">
            <v>6</v>
          </cell>
          <cell r="M978">
            <v>22</v>
          </cell>
          <cell r="N978">
            <v>0.45</v>
          </cell>
          <cell r="O978">
            <v>6.34</v>
          </cell>
          <cell r="P978">
            <v>0</v>
          </cell>
          <cell r="Q978">
            <v>1563</v>
          </cell>
        </row>
        <row r="979">
          <cell r="A979">
            <v>1207232</v>
          </cell>
          <cell r="B979">
            <v>43950.198611111111</v>
          </cell>
          <cell r="C979">
            <v>4340</v>
          </cell>
          <cell r="D979" t="str">
            <v>Grados CrNiMo</v>
          </cell>
          <cell r="E979" t="str">
            <v>16"R</v>
          </cell>
          <cell r="F979">
            <v>53535</v>
          </cell>
          <cell r="G979">
            <v>2</v>
          </cell>
          <cell r="H979">
            <v>1661</v>
          </cell>
          <cell r="I979">
            <v>143</v>
          </cell>
          <cell r="J979">
            <v>52</v>
          </cell>
          <cell r="K979">
            <v>91</v>
          </cell>
          <cell r="L979">
            <v>13</v>
          </cell>
          <cell r="M979">
            <v>39</v>
          </cell>
          <cell r="N979">
            <v>0.5</v>
          </cell>
          <cell r="O979">
            <v>11.07</v>
          </cell>
          <cell r="P979">
            <v>0</v>
          </cell>
          <cell r="Q979">
            <v>1563</v>
          </cell>
        </row>
        <row r="980">
          <cell r="A980">
            <v>1207233</v>
          </cell>
          <cell r="B980">
            <v>43950.270833333336</v>
          </cell>
          <cell r="C980">
            <v>4140</v>
          </cell>
          <cell r="D980" t="str">
            <v>Grados CrMo</v>
          </cell>
          <cell r="E980" t="str">
            <v>31"R</v>
          </cell>
          <cell r="F980">
            <v>54080</v>
          </cell>
          <cell r="G980">
            <v>1</v>
          </cell>
          <cell r="H980">
            <v>1660</v>
          </cell>
          <cell r="I980">
            <v>68</v>
          </cell>
          <cell r="J980">
            <v>24</v>
          </cell>
          <cell r="K980">
            <v>44</v>
          </cell>
          <cell r="L980">
            <v>6</v>
          </cell>
          <cell r="M980">
            <v>18</v>
          </cell>
          <cell r="N980">
            <v>0.52</v>
          </cell>
          <cell r="O980">
            <v>3.75</v>
          </cell>
          <cell r="P980">
            <v>0</v>
          </cell>
          <cell r="Q980">
            <v>1572</v>
          </cell>
        </row>
        <row r="981">
          <cell r="A981">
            <v>1207234</v>
          </cell>
          <cell r="B981">
            <v>43950.376388888886</v>
          </cell>
          <cell r="C981">
            <v>4340</v>
          </cell>
          <cell r="D981" t="str">
            <v>Grados CrNiMo</v>
          </cell>
          <cell r="E981" t="str">
            <v>49"Q</v>
          </cell>
          <cell r="F981">
            <v>57720.99</v>
          </cell>
          <cell r="G981">
            <v>1</v>
          </cell>
          <cell r="H981">
            <v>1666</v>
          </cell>
          <cell r="I981">
            <v>59</v>
          </cell>
          <cell r="J981">
            <v>30</v>
          </cell>
          <cell r="K981">
            <v>29</v>
          </cell>
          <cell r="L981">
            <v>7</v>
          </cell>
          <cell r="M981">
            <v>23</v>
          </cell>
          <cell r="N981">
            <v>0.45</v>
          </cell>
          <cell r="O981">
            <v>7.23</v>
          </cell>
          <cell r="P981">
            <v>0</v>
          </cell>
          <cell r="Q981">
            <v>1572</v>
          </cell>
        </row>
        <row r="982">
          <cell r="A982">
            <v>1207235</v>
          </cell>
          <cell r="B982">
            <v>43950.534722222219</v>
          </cell>
          <cell r="C982" t="str">
            <v>4140 AF</v>
          </cell>
          <cell r="D982" t="str">
            <v>Grados CrMo</v>
          </cell>
          <cell r="E982" t="str">
            <v>20"R</v>
          </cell>
          <cell r="F982">
            <v>58217</v>
          </cell>
          <cell r="G982">
            <v>1</v>
          </cell>
          <cell r="H982">
            <v>1644</v>
          </cell>
          <cell r="I982">
            <v>57</v>
          </cell>
          <cell r="J982">
            <v>23</v>
          </cell>
          <cell r="K982">
            <v>34</v>
          </cell>
          <cell r="L982">
            <v>6</v>
          </cell>
          <cell r="M982">
            <v>17</v>
          </cell>
          <cell r="N982">
            <v>0.6</v>
          </cell>
          <cell r="O982">
            <v>6.78</v>
          </cell>
          <cell r="P982">
            <v>0</v>
          </cell>
          <cell r="Q982">
            <v>1574</v>
          </cell>
        </row>
        <row r="983">
          <cell r="A983">
            <v>1207236</v>
          </cell>
          <cell r="B983">
            <v>43950.609722222223</v>
          </cell>
          <cell r="C983" t="str">
            <v>EN355B</v>
          </cell>
          <cell r="D983" t="str">
            <v>Grados al C</v>
          </cell>
          <cell r="E983" t="str">
            <v>31"R</v>
          </cell>
          <cell r="F983">
            <v>54478</v>
          </cell>
          <cell r="G983">
            <v>1</v>
          </cell>
          <cell r="H983">
            <v>1691</v>
          </cell>
          <cell r="I983">
            <v>56</v>
          </cell>
          <cell r="J983">
            <v>27</v>
          </cell>
          <cell r="K983">
            <v>29</v>
          </cell>
          <cell r="L983">
            <v>7</v>
          </cell>
          <cell r="M983">
            <v>20</v>
          </cell>
          <cell r="N983">
            <v>0.5</v>
          </cell>
          <cell r="O983">
            <v>4.4400000000000004</v>
          </cell>
          <cell r="P983">
            <v>5.84</v>
          </cell>
          <cell r="Q983">
            <v>1594</v>
          </cell>
        </row>
        <row r="984">
          <cell r="A984">
            <v>1207237</v>
          </cell>
          <cell r="B984">
            <v>43950.660416666666</v>
          </cell>
          <cell r="C984" t="str">
            <v>1022M EH</v>
          </cell>
          <cell r="D984" t="str">
            <v>Grados al C</v>
          </cell>
          <cell r="E984" t="str">
            <v>39"R</v>
          </cell>
          <cell r="F984">
            <v>52236.99</v>
          </cell>
          <cell r="G984">
            <v>1</v>
          </cell>
          <cell r="H984">
            <v>1670</v>
          </cell>
          <cell r="I984">
            <v>52</v>
          </cell>
          <cell r="J984">
            <v>25</v>
          </cell>
          <cell r="K984">
            <v>27</v>
          </cell>
          <cell r="L984">
            <v>5</v>
          </cell>
          <cell r="M984">
            <v>20</v>
          </cell>
          <cell r="N984">
            <v>0.43</v>
          </cell>
          <cell r="O984">
            <v>2.85</v>
          </cell>
          <cell r="P984">
            <v>0</v>
          </cell>
          <cell r="Q984">
            <v>1578</v>
          </cell>
        </row>
        <row r="985">
          <cell r="A985">
            <v>1207238</v>
          </cell>
          <cell r="B985">
            <v>43950.719444444447</v>
          </cell>
          <cell r="C985" t="str">
            <v>EN355B</v>
          </cell>
          <cell r="D985" t="str">
            <v>Grados al C</v>
          </cell>
          <cell r="E985" t="str">
            <v>31"R</v>
          </cell>
          <cell r="F985">
            <v>49430</v>
          </cell>
          <cell r="G985">
            <v>1</v>
          </cell>
          <cell r="H985">
            <v>1682</v>
          </cell>
          <cell r="I985">
            <v>50</v>
          </cell>
          <cell r="J985">
            <v>24</v>
          </cell>
          <cell r="K985">
            <v>26</v>
          </cell>
          <cell r="L985">
            <v>6</v>
          </cell>
          <cell r="M985">
            <v>18</v>
          </cell>
          <cell r="N985">
            <v>0.5</v>
          </cell>
          <cell r="O985">
            <v>2.23</v>
          </cell>
          <cell r="P985">
            <v>4.49</v>
          </cell>
          <cell r="Q985">
            <v>1590</v>
          </cell>
        </row>
        <row r="986">
          <cell r="A986">
            <v>1207239</v>
          </cell>
          <cell r="B986">
            <v>43950.86041666667</v>
          </cell>
          <cell r="C986" t="str">
            <v>LF6M VALMONT</v>
          </cell>
          <cell r="D986" t="str">
            <v>Grados al C</v>
          </cell>
          <cell r="E986" t="str">
            <v>24"R</v>
          </cell>
          <cell r="F986">
            <v>56011</v>
          </cell>
          <cell r="G986">
            <v>1</v>
          </cell>
          <cell r="H986">
            <v>1677</v>
          </cell>
          <cell r="I986">
            <v>71</v>
          </cell>
          <cell r="J986">
            <v>25</v>
          </cell>
          <cell r="K986">
            <v>46</v>
          </cell>
          <cell r="L986">
            <v>8</v>
          </cell>
          <cell r="M986">
            <v>17</v>
          </cell>
          <cell r="N986">
            <v>0.46</v>
          </cell>
          <cell r="O986">
            <v>1.84</v>
          </cell>
          <cell r="P986">
            <v>8.06</v>
          </cell>
          <cell r="Q986">
            <v>1581</v>
          </cell>
        </row>
        <row r="987">
          <cell r="A987">
            <v>1207240</v>
          </cell>
          <cell r="B987">
            <v>43951</v>
          </cell>
          <cell r="C987" t="str">
            <v>LF6M VALMONT</v>
          </cell>
          <cell r="D987" t="str">
            <v>Grados al C</v>
          </cell>
          <cell r="E987" t="str">
            <v>24"R</v>
          </cell>
          <cell r="F987">
            <v>56826</v>
          </cell>
          <cell r="G987">
            <v>1</v>
          </cell>
          <cell r="H987">
            <v>1610</v>
          </cell>
          <cell r="I987">
            <v>63</v>
          </cell>
          <cell r="J987">
            <v>28</v>
          </cell>
          <cell r="K987">
            <v>35</v>
          </cell>
          <cell r="L987">
            <v>8</v>
          </cell>
          <cell r="M987">
            <v>20</v>
          </cell>
          <cell r="N987">
            <v>0.44</v>
          </cell>
          <cell r="O987">
            <v>2.65</v>
          </cell>
          <cell r="P987">
            <v>8.7899999999999991</v>
          </cell>
          <cell r="Q987">
            <v>1584</v>
          </cell>
        </row>
        <row r="988">
          <cell r="A988">
            <v>1207241</v>
          </cell>
          <cell r="B988">
            <v>43951.089583333334</v>
          </cell>
          <cell r="C988" t="str">
            <v>LF6M VALMONT</v>
          </cell>
          <cell r="D988" t="str">
            <v>Grados al C</v>
          </cell>
          <cell r="E988" t="str">
            <v>24"R</v>
          </cell>
          <cell r="F988">
            <v>56289.01</v>
          </cell>
          <cell r="G988">
            <v>1</v>
          </cell>
          <cell r="H988">
            <v>1682</v>
          </cell>
          <cell r="I988">
            <v>69</v>
          </cell>
          <cell r="J988">
            <v>25</v>
          </cell>
          <cell r="K988">
            <v>44</v>
          </cell>
          <cell r="L988">
            <v>6</v>
          </cell>
          <cell r="M988">
            <v>19</v>
          </cell>
          <cell r="N988">
            <v>0.6</v>
          </cell>
          <cell r="O988">
            <v>5.8</v>
          </cell>
          <cell r="P988">
            <v>27.13</v>
          </cell>
          <cell r="Q988">
            <v>1583</v>
          </cell>
        </row>
        <row r="989">
          <cell r="A989">
            <v>1207242</v>
          </cell>
          <cell r="B989">
            <v>43951.13958333333</v>
          </cell>
          <cell r="C989" t="str">
            <v>EN355B</v>
          </cell>
          <cell r="D989" t="str">
            <v>Grados al C</v>
          </cell>
          <cell r="E989" t="str">
            <v>31"R</v>
          </cell>
          <cell r="F989">
            <v>49749</v>
          </cell>
          <cell r="G989">
            <v>1</v>
          </cell>
          <cell r="H989">
            <v>1676</v>
          </cell>
          <cell r="I989">
            <v>46</v>
          </cell>
          <cell r="J989">
            <v>27</v>
          </cell>
          <cell r="K989">
            <v>19</v>
          </cell>
          <cell r="L989">
            <v>7</v>
          </cell>
          <cell r="M989">
            <v>20</v>
          </cell>
          <cell r="N989">
            <v>0.56000000000000005</v>
          </cell>
          <cell r="O989">
            <v>4.28</v>
          </cell>
          <cell r="P989">
            <v>1.33</v>
          </cell>
          <cell r="Q989">
            <v>1581</v>
          </cell>
        </row>
        <row r="990">
          <cell r="A990">
            <v>1207243</v>
          </cell>
          <cell r="B990">
            <v>43951.188888888886</v>
          </cell>
          <cell r="C990" t="str">
            <v>EN355B</v>
          </cell>
          <cell r="D990" t="str">
            <v>Grados al C</v>
          </cell>
          <cell r="E990" t="str">
            <v>31"R</v>
          </cell>
          <cell r="F990">
            <v>49533</v>
          </cell>
          <cell r="G990">
            <v>1</v>
          </cell>
          <cell r="H990">
            <v>1686</v>
          </cell>
          <cell r="I990">
            <v>55</v>
          </cell>
          <cell r="J990">
            <v>28</v>
          </cell>
          <cell r="K990">
            <v>27</v>
          </cell>
          <cell r="L990">
            <v>8</v>
          </cell>
          <cell r="M990">
            <v>20</v>
          </cell>
          <cell r="N990">
            <v>0.53</v>
          </cell>
          <cell r="O990">
            <v>2.96</v>
          </cell>
          <cell r="P990">
            <v>1.82</v>
          </cell>
          <cell r="Q990">
            <v>1590</v>
          </cell>
        </row>
        <row r="991">
          <cell r="A991">
            <v>1207244</v>
          </cell>
          <cell r="B991">
            <v>43951.294444444444</v>
          </cell>
          <cell r="C991" t="str">
            <v>H13 FM</v>
          </cell>
          <cell r="D991" t="str">
            <v>Tool Steels</v>
          </cell>
          <cell r="E991" t="str">
            <v>69"P</v>
          </cell>
          <cell r="F991">
            <v>66579</v>
          </cell>
          <cell r="G991">
            <v>1</v>
          </cell>
          <cell r="H991">
            <v>1649</v>
          </cell>
          <cell r="I991">
            <v>72</v>
          </cell>
          <cell r="J991">
            <v>36</v>
          </cell>
          <cell r="K991">
            <v>36</v>
          </cell>
          <cell r="L991">
            <v>6</v>
          </cell>
          <cell r="M991">
            <v>30</v>
          </cell>
          <cell r="N991">
            <v>0.45</v>
          </cell>
          <cell r="O991">
            <v>5.15</v>
          </cell>
          <cell r="P991">
            <v>0</v>
          </cell>
          <cell r="Q991">
            <v>1547</v>
          </cell>
        </row>
        <row r="992">
          <cell r="A992">
            <v>1207245</v>
          </cell>
          <cell r="B992">
            <v>43951.395833333336</v>
          </cell>
          <cell r="C992">
            <v>4130</v>
          </cell>
          <cell r="D992" t="str">
            <v>Grados CrMo</v>
          </cell>
          <cell r="E992" t="str">
            <v>13"R</v>
          </cell>
          <cell r="F992">
            <v>55608</v>
          </cell>
          <cell r="G992">
            <v>1</v>
          </cell>
          <cell r="H992">
            <v>1665</v>
          </cell>
          <cell r="I992">
            <v>44</v>
          </cell>
          <cell r="J992">
            <v>21</v>
          </cell>
          <cell r="K992">
            <v>23</v>
          </cell>
          <cell r="L992">
            <v>6</v>
          </cell>
          <cell r="M992">
            <v>15</v>
          </cell>
          <cell r="N992">
            <v>0.72</v>
          </cell>
          <cell r="O992">
            <v>3.71</v>
          </cell>
          <cell r="P992">
            <v>0</v>
          </cell>
          <cell r="Q992">
            <v>1590</v>
          </cell>
        </row>
        <row r="993">
          <cell r="A993">
            <v>1207246</v>
          </cell>
          <cell r="B993">
            <v>43951.504861111112</v>
          </cell>
          <cell r="C993">
            <v>4340</v>
          </cell>
          <cell r="D993" t="str">
            <v>Grados CrNiMo</v>
          </cell>
          <cell r="E993" t="str">
            <v>69"P</v>
          </cell>
          <cell r="F993">
            <v>55810</v>
          </cell>
          <cell r="G993">
            <v>1</v>
          </cell>
          <cell r="H993">
            <v>1648</v>
          </cell>
          <cell r="I993">
            <v>57</v>
          </cell>
          <cell r="J993">
            <v>25</v>
          </cell>
          <cell r="K993">
            <v>32</v>
          </cell>
          <cell r="L993">
            <v>7</v>
          </cell>
          <cell r="M993">
            <v>18</v>
          </cell>
          <cell r="N993">
            <v>0.72</v>
          </cell>
          <cell r="O993">
            <v>7</v>
          </cell>
          <cell r="P993">
            <v>0</v>
          </cell>
          <cell r="Q993">
            <v>1568</v>
          </cell>
        </row>
        <row r="994">
          <cell r="A994">
            <v>1207247</v>
          </cell>
          <cell r="B994">
            <v>43955.004861111112</v>
          </cell>
          <cell r="C994" t="str">
            <v>A105</v>
          </cell>
          <cell r="D994" t="str">
            <v>Grados al C</v>
          </cell>
          <cell r="E994" t="str">
            <v>16"R</v>
          </cell>
          <cell r="F994">
            <v>54941</v>
          </cell>
          <cell r="G994">
            <v>1</v>
          </cell>
          <cell r="H994">
            <v>1685</v>
          </cell>
          <cell r="I994">
            <v>59</v>
          </cell>
          <cell r="J994">
            <v>28</v>
          </cell>
          <cell r="K994">
            <v>31</v>
          </cell>
          <cell r="L994">
            <v>8</v>
          </cell>
          <cell r="M994">
            <v>20</v>
          </cell>
          <cell r="N994">
            <v>0.71</v>
          </cell>
          <cell r="O994">
            <v>5.3</v>
          </cell>
          <cell r="P994">
            <v>0</v>
          </cell>
          <cell r="Q994">
            <v>1603</v>
          </cell>
        </row>
        <row r="995">
          <cell r="A995">
            <v>1207248</v>
          </cell>
          <cell r="B995">
            <v>43955.237500000003</v>
          </cell>
          <cell r="C995" t="str">
            <v>A105</v>
          </cell>
          <cell r="D995" t="str">
            <v>Grados al C</v>
          </cell>
          <cell r="E995" t="str">
            <v>31"R</v>
          </cell>
          <cell r="F995">
            <v>54576.99</v>
          </cell>
          <cell r="G995">
            <v>1</v>
          </cell>
          <cell r="H995">
            <v>1684</v>
          </cell>
          <cell r="I995">
            <v>49</v>
          </cell>
          <cell r="J995">
            <v>27</v>
          </cell>
          <cell r="K995">
            <v>22</v>
          </cell>
          <cell r="L995">
            <v>8</v>
          </cell>
          <cell r="M995">
            <v>19</v>
          </cell>
          <cell r="N995">
            <v>0.55000000000000004</v>
          </cell>
          <cell r="O995">
            <v>2.86</v>
          </cell>
          <cell r="P995">
            <v>0</v>
          </cell>
          <cell r="Q995">
            <v>1597</v>
          </cell>
        </row>
        <row r="996">
          <cell r="A996">
            <v>1207249</v>
          </cell>
          <cell r="B996">
            <v>43955.296527777777</v>
          </cell>
          <cell r="C996" t="str">
            <v>8630M</v>
          </cell>
          <cell r="D996" t="str">
            <v>Grados CrNiMo</v>
          </cell>
          <cell r="E996" t="str">
            <v>69"P</v>
          </cell>
          <cell r="F996">
            <v>56094.99</v>
          </cell>
          <cell r="G996">
            <v>1</v>
          </cell>
          <cell r="H996">
            <v>1661</v>
          </cell>
          <cell r="I996">
            <v>53</v>
          </cell>
          <cell r="J996">
            <v>26</v>
          </cell>
          <cell r="K996">
            <v>27</v>
          </cell>
          <cell r="L996">
            <v>8</v>
          </cell>
          <cell r="M996">
            <v>18</v>
          </cell>
          <cell r="N996">
            <v>0.56000000000000005</v>
          </cell>
          <cell r="O996">
            <v>3.6</v>
          </cell>
          <cell r="P996">
            <v>0</v>
          </cell>
          <cell r="Q996">
            <v>1577</v>
          </cell>
        </row>
        <row r="997">
          <cell r="A997">
            <v>1207250</v>
          </cell>
          <cell r="B997">
            <v>43955.366666666669</v>
          </cell>
          <cell r="C997" t="str">
            <v>8630M</v>
          </cell>
          <cell r="D997" t="str">
            <v>Grados CrNiMo</v>
          </cell>
          <cell r="E997" t="str">
            <v>69"P</v>
          </cell>
          <cell r="F997">
            <v>52981</v>
          </cell>
          <cell r="G997">
            <v>1</v>
          </cell>
          <cell r="H997">
            <v>1664</v>
          </cell>
          <cell r="I997">
            <v>53</v>
          </cell>
          <cell r="J997">
            <v>26</v>
          </cell>
          <cell r="K997">
            <v>27</v>
          </cell>
          <cell r="L997">
            <v>6</v>
          </cell>
          <cell r="M997">
            <v>20</v>
          </cell>
          <cell r="N997">
            <v>0.54</v>
          </cell>
          <cell r="O997">
            <v>4.96</v>
          </cell>
          <cell r="P997">
            <v>0</v>
          </cell>
          <cell r="Q997">
            <v>1569</v>
          </cell>
        </row>
        <row r="998">
          <cell r="A998">
            <v>1207251</v>
          </cell>
          <cell r="B998">
            <v>43955.421527777777</v>
          </cell>
          <cell r="C998" t="str">
            <v>8630M</v>
          </cell>
          <cell r="D998" t="str">
            <v>Grados CrNiMo</v>
          </cell>
          <cell r="E998" t="str">
            <v>63"P</v>
          </cell>
          <cell r="F998">
            <v>49756</v>
          </cell>
          <cell r="G998">
            <v>1</v>
          </cell>
          <cell r="H998">
            <v>1674</v>
          </cell>
          <cell r="I998">
            <v>60</v>
          </cell>
          <cell r="J998">
            <v>26</v>
          </cell>
          <cell r="K998">
            <v>34</v>
          </cell>
          <cell r="L998">
            <v>6</v>
          </cell>
          <cell r="M998">
            <v>20</v>
          </cell>
          <cell r="N998">
            <v>0.63</v>
          </cell>
          <cell r="O998">
            <v>13.12</v>
          </cell>
          <cell r="P998">
            <v>0</v>
          </cell>
          <cell r="Q998">
            <v>1582</v>
          </cell>
        </row>
        <row r="999">
          <cell r="A999">
            <v>1207252</v>
          </cell>
          <cell r="B999">
            <v>43955.481944444444</v>
          </cell>
          <cell r="C999" t="str">
            <v>8630M</v>
          </cell>
          <cell r="D999" t="str">
            <v>Grados CrNiMo</v>
          </cell>
          <cell r="E999" t="str">
            <v>49"Q</v>
          </cell>
          <cell r="F999">
            <v>58667</v>
          </cell>
          <cell r="G999">
            <v>1</v>
          </cell>
          <cell r="H999">
            <v>1661</v>
          </cell>
          <cell r="I999">
            <v>63</v>
          </cell>
          <cell r="J999">
            <v>26</v>
          </cell>
          <cell r="K999">
            <v>37</v>
          </cell>
          <cell r="L999">
            <v>6</v>
          </cell>
          <cell r="M999">
            <v>20</v>
          </cell>
          <cell r="N999">
            <v>0.46</v>
          </cell>
          <cell r="O999">
            <v>3.27</v>
          </cell>
          <cell r="P999">
            <v>0</v>
          </cell>
          <cell r="Q999">
            <v>1582</v>
          </cell>
        </row>
        <row r="1000">
          <cell r="A1000">
            <v>1207253</v>
          </cell>
          <cell r="B1000">
            <v>43955.540277777778</v>
          </cell>
          <cell r="C1000" t="str">
            <v>8630M</v>
          </cell>
          <cell r="D1000" t="str">
            <v>Grados CrNiMo</v>
          </cell>
          <cell r="E1000" t="str">
            <v>49"Q</v>
          </cell>
          <cell r="F1000">
            <v>58690</v>
          </cell>
          <cell r="G1000">
            <v>1</v>
          </cell>
          <cell r="H1000">
            <v>1597</v>
          </cell>
          <cell r="I1000">
            <v>52</v>
          </cell>
          <cell r="J1000">
            <v>27</v>
          </cell>
          <cell r="K1000">
            <v>25</v>
          </cell>
          <cell r="L1000">
            <v>7</v>
          </cell>
          <cell r="M1000">
            <v>20</v>
          </cell>
          <cell r="N1000">
            <v>0.41</v>
          </cell>
          <cell r="O1000">
            <v>2.19</v>
          </cell>
          <cell r="P1000">
            <v>0</v>
          </cell>
          <cell r="Q1000">
            <v>1580</v>
          </cell>
        </row>
        <row r="1001">
          <cell r="A1001">
            <v>1207254</v>
          </cell>
          <cell r="B1001">
            <v>43955.642361111109</v>
          </cell>
          <cell r="C1001">
            <v>4140</v>
          </cell>
          <cell r="D1001" t="str">
            <v>Grados CrMo</v>
          </cell>
          <cell r="E1001" t="str">
            <v>13"R</v>
          </cell>
          <cell r="F1001">
            <v>60069</v>
          </cell>
          <cell r="G1001">
            <v>1</v>
          </cell>
          <cell r="H1001">
            <v>1669</v>
          </cell>
          <cell r="I1001">
            <v>55</v>
          </cell>
          <cell r="J1001">
            <v>29</v>
          </cell>
          <cell r="K1001">
            <v>26</v>
          </cell>
          <cell r="L1001">
            <v>9</v>
          </cell>
          <cell r="M1001">
            <v>20</v>
          </cell>
          <cell r="N1001">
            <v>0.57999999999999996</v>
          </cell>
          <cell r="O1001">
            <v>8.2799999999999994</v>
          </cell>
          <cell r="P1001">
            <v>0</v>
          </cell>
          <cell r="Q1001">
            <v>1582</v>
          </cell>
        </row>
        <row r="1002">
          <cell r="A1002">
            <v>1207255</v>
          </cell>
          <cell r="B1002">
            <v>43955.706250000003</v>
          </cell>
          <cell r="C1002">
            <v>4140</v>
          </cell>
          <cell r="D1002" t="str">
            <v>Grados CrMo</v>
          </cell>
          <cell r="E1002" t="str">
            <v>13"R</v>
          </cell>
          <cell r="F1002">
            <v>55749</v>
          </cell>
          <cell r="G1002">
            <v>1</v>
          </cell>
          <cell r="H1002">
            <v>1649</v>
          </cell>
          <cell r="I1002">
            <v>44</v>
          </cell>
          <cell r="J1002">
            <v>28</v>
          </cell>
          <cell r="K1002">
            <v>16</v>
          </cell>
          <cell r="L1002">
            <v>8</v>
          </cell>
          <cell r="M1002">
            <v>20</v>
          </cell>
          <cell r="N1002">
            <v>0.4</v>
          </cell>
          <cell r="O1002">
            <v>2.62</v>
          </cell>
          <cell r="P1002">
            <v>0</v>
          </cell>
          <cell r="Q1002">
            <v>1567</v>
          </cell>
        </row>
        <row r="1003">
          <cell r="A1003">
            <v>1207256</v>
          </cell>
          <cell r="B1003">
            <v>43955.777777777781</v>
          </cell>
          <cell r="C1003">
            <v>4140</v>
          </cell>
          <cell r="D1003" t="str">
            <v>Grados CrMo</v>
          </cell>
          <cell r="E1003" t="str">
            <v>24"R</v>
          </cell>
          <cell r="F1003">
            <v>56126</v>
          </cell>
          <cell r="G1003">
            <v>1</v>
          </cell>
          <cell r="H1003">
            <v>1665</v>
          </cell>
          <cell r="I1003">
            <v>54</v>
          </cell>
          <cell r="J1003">
            <v>28</v>
          </cell>
          <cell r="K1003">
            <v>26</v>
          </cell>
          <cell r="L1003">
            <v>7</v>
          </cell>
          <cell r="M1003">
            <v>21</v>
          </cell>
          <cell r="N1003">
            <v>0.56000000000000005</v>
          </cell>
          <cell r="O1003">
            <v>8.7100000000000009</v>
          </cell>
          <cell r="P1003">
            <v>0</v>
          </cell>
          <cell r="Q1003">
            <v>1572</v>
          </cell>
        </row>
        <row r="1004">
          <cell r="A1004">
            <v>1207257</v>
          </cell>
          <cell r="B1004">
            <v>43955.972222222219</v>
          </cell>
          <cell r="C1004">
            <v>4130</v>
          </cell>
          <cell r="D1004" t="str">
            <v>Grados CrMo</v>
          </cell>
          <cell r="E1004" t="str">
            <v>31"R</v>
          </cell>
          <cell r="F1004">
            <v>54392</v>
          </cell>
          <cell r="G1004">
            <v>1</v>
          </cell>
          <cell r="H1004">
            <v>1649</v>
          </cell>
          <cell r="I1004">
            <v>48</v>
          </cell>
          <cell r="J1004">
            <v>21</v>
          </cell>
          <cell r="K1004">
            <v>27</v>
          </cell>
          <cell r="L1004">
            <v>6</v>
          </cell>
          <cell r="M1004">
            <v>15</v>
          </cell>
          <cell r="N1004">
            <v>0.73</v>
          </cell>
          <cell r="O1004">
            <v>5.67</v>
          </cell>
          <cell r="P1004">
            <v>0</v>
          </cell>
          <cell r="Q1004">
            <v>1575</v>
          </cell>
        </row>
        <row r="1005">
          <cell r="A1005">
            <v>1207258</v>
          </cell>
          <cell r="B1005">
            <v>43956.02847222222</v>
          </cell>
          <cell r="C1005" t="str">
            <v>4120M</v>
          </cell>
          <cell r="D1005" t="str">
            <v>Grados CrMo</v>
          </cell>
          <cell r="E1005" t="str">
            <v>20"R</v>
          </cell>
          <cell r="F1005">
            <v>58272</v>
          </cell>
          <cell r="G1005">
            <v>1</v>
          </cell>
          <cell r="H1005">
            <v>1659</v>
          </cell>
          <cell r="I1005">
            <v>52</v>
          </cell>
          <cell r="J1005">
            <v>23</v>
          </cell>
          <cell r="K1005">
            <v>29</v>
          </cell>
          <cell r="L1005">
            <v>6</v>
          </cell>
          <cell r="M1005">
            <v>17</v>
          </cell>
          <cell r="N1005">
            <v>0.55000000000000004</v>
          </cell>
          <cell r="O1005">
            <v>3.09</v>
          </cell>
          <cell r="P1005">
            <v>0</v>
          </cell>
          <cell r="Q1005">
            <v>1584</v>
          </cell>
        </row>
        <row r="1006">
          <cell r="A1006">
            <v>1207259</v>
          </cell>
          <cell r="B1006">
            <v>43956.103472222225</v>
          </cell>
          <cell r="C1006">
            <v>4140</v>
          </cell>
          <cell r="D1006" t="str">
            <v>Grados CrMo</v>
          </cell>
          <cell r="E1006" t="str">
            <v>63"P</v>
          </cell>
          <cell r="F1006">
            <v>49834</v>
          </cell>
          <cell r="G1006">
            <v>1</v>
          </cell>
          <cell r="H1006">
            <v>1645</v>
          </cell>
          <cell r="I1006">
            <v>51</v>
          </cell>
          <cell r="J1006">
            <v>21</v>
          </cell>
          <cell r="K1006">
            <v>30</v>
          </cell>
          <cell r="L1006">
            <v>6</v>
          </cell>
          <cell r="M1006">
            <v>15</v>
          </cell>
          <cell r="N1006">
            <v>0.79</v>
          </cell>
          <cell r="O1006">
            <v>6.13</v>
          </cell>
          <cell r="P1006">
            <v>0</v>
          </cell>
          <cell r="Q1006">
            <v>1565</v>
          </cell>
        </row>
        <row r="1007">
          <cell r="A1007">
            <v>1207260</v>
          </cell>
          <cell r="B1007">
            <v>43956.171527777777</v>
          </cell>
          <cell r="C1007">
            <v>4130</v>
          </cell>
          <cell r="D1007" t="str">
            <v>Grados CrMo</v>
          </cell>
          <cell r="E1007" t="str">
            <v>49"Q</v>
          </cell>
          <cell r="F1007">
            <v>59100</v>
          </cell>
          <cell r="G1007">
            <v>1</v>
          </cell>
          <cell r="H1007">
            <v>1563</v>
          </cell>
          <cell r="I1007">
            <v>53</v>
          </cell>
          <cell r="J1007">
            <v>23</v>
          </cell>
          <cell r="K1007">
            <v>30</v>
          </cell>
          <cell r="L1007">
            <v>7</v>
          </cell>
          <cell r="M1007">
            <v>16</v>
          </cell>
          <cell r="N1007">
            <v>0.53</v>
          </cell>
          <cell r="O1007">
            <v>4.1100000000000003</v>
          </cell>
          <cell r="P1007">
            <v>0</v>
          </cell>
          <cell r="Q1007">
            <v>1575</v>
          </cell>
        </row>
        <row r="1008">
          <cell r="A1008">
            <v>1207261</v>
          </cell>
          <cell r="B1008">
            <v>43956.247916666667</v>
          </cell>
          <cell r="C1008" t="str">
            <v>410S</v>
          </cell>
          <cell r="D1008" t="str">
            <v>Martensíticos</v>
          </cell>
          <cell r="E1008" t="str">
            <v>49"Q</v>
          </cell>
          <cell r="F1008">
            <v>51324</v>
          </cell>
          <cell r="G1008">
            <v>1</v>
          </cell>
          <cell r="H1008">
            <v>1633</v>
          </cell>
          <cell r="I1008">
            <v>133</v>
          </cell>
          <cell r="J1008">
            <v>69</v>
          </cell>
          <cell r="K1008">
            <v>64</v>
          </cell>
          <cell r="L1008">
            <v>54</v>
          </cell>
          <cell r="M1008">
            <v>15</v>
          </cell>
          <cell r="N1008">
            <v>0.57999999999999996</v>
          </cell>
          <cell r="O1008">
            <v>9.33</v>
          </cell>
          <cell r="P1008">
            <v>0</v>
          </cell>
          <cell r="Q1008">
            <v>1564</v>
          </cell>
        </row>
        <row r="1009">
          <cell r="A1009">
            <v>1207262</v>
          </cell>
          <cell r="B1009">
            <v>43956.351388888892</v>
          </cell>
          <cell r="C1009" t="str">
            <v>410S</v>
          </cell>
          <cell r="D1009" t="str">
            <v>Martensíticos</v>
          </cell>
          <cell r="E1009" t="str">
            <v>49"Q</v>
          </cell>
          <cell r="F1009">
            <v>63047</v>
          </cell>
          <cell r="G1009">
            <v>1</v>
          </cell>
          <cell r="H1009">
            <v>1648</v>
          </cell>
          <cell r="I1009">
            <v>141</v>
          </cell>
          <cell r="J1009">
            <v>75</v>
          </cell>
          <cell r="K1009">
            <v>66</v>
          </cell>
          <cell r="L1009">
            <v>60</v>
          </cell>
          <cell r="M1009">
            <v>15</v>
          </cell>
          <cell r="N1009">
            <v>0.79</v>
          </cell>
          <cell r="O1009">
            <v>28.59</v>
          </cell>
          <cell r="P1009">
            <v>0</v>
          </cell>
          <cell r="Q1009">
            <v>1575</v>
          </cell>
        </row>
        <row r="1010">
          <cell r="A1010">
            <v>1207263</v>
          </cell>
          <cell r="B1010">
            <v>43956.463888888888</v>
          </cell>
          <cell r="C1010" t="str">
            <v>B50A352</v>
          </cell>
          <cell r="D1010" t="str">
            <v>Martensíticos</v>
          </cell>
          <cell r="E1010" t="str">
            <v>69"P</v>
          </cell>
          <cell r="F1010">
            <v>53280</v>
          </cell>
          <cell r="G1010">
            <v>1</v>
          </cell>
          <cell r="H1010">
            <v>1654</v>
          </cell>
          <cell r="I1010">
            <v>102</v>
          </cell>
          <cell r="J1010">
            <v>39</v>
          </cell>
          <cell r="K1010">
            <v>63</v>
          </cell>
          <cell r="L1010">
            <v>14</v>
          </cell>
          <cell r="M1010">
            <v>25</v>
          </cell>
          <cell r="N1010">
            <v>0.41</v>
          </cell>
          <cell r="O1010">
            <v>2.71</v>
          </cell>
          <cell r="P1010">
            <v>10.63</v>
          </cell>
          <cell r="Q1010">
            <v>1558</v>
          </cell>
        </row>
        <row r="1011">
          <cell r="A1011">
            <v>1207264</v>
          </cell>
          <cell r="B1011">
            <v>43956.565972222219</v>
          </cell>
          <cell r="C1011" t="str">
            <v>17-4 PH</v>
          </cell>
          <cell r="D1011" t="str">
            <v>Duplex Stainless Steels</v>
          </cell>
          <cell r="E1011" t="str">
            <v>69"P</v>
          </cell>
          <cell r="F1011">
            <v>58182</v>
          </cell>
          <cell r="G1011">
            <v>1</v>
          </cell>
          <cell r="H1011">
            <v>1629</v>
          </cell>
          <cell r="I1011">
            <v>155</v>
          </cell>
          <cell r="J1011">
            <v>95</v>
          </cell>
          <cell r="K1011">
            <v>60</v>
          </cell>
          <cell r="L1011">
            <v>73</v>
          </cell>
          <cell r="M1011">
            <v>22</v>
          </cell>
          <cell r="N1011">
            <v>0.5</v>
          </cell>
          <cell r="O1011">
            <v>7.99</v>
          </cell>
          <cell r="P1011">
            <v>5.69</v>
          </cell>
          <cell r="Q1011">
            <v>1567</v>
          </cell>
        </row>
        <row r="1012">
          <cell r="A1012">
            <v>1207265</v>
          </cell>
          <cell r="B1012">
            <v>43956.820833333331</v>
          </cell>
          <cell r="C1012" t="str">
            <v>17-4 PH</v>
          </cell>
          <cell r="D1012" t="str">
            <v>Duplex Stainless Steels</v>
          </cell>
          <cell r="E1012" t="str">
            <v>63"P</v>
          </cell>
          <cell r="F1012">
            <v>53683</v>
          </cell>
          <cell r="G1012">
            <v>1</v>
          </cell>
          <cell r="H1012">
            <v>1615</v>
          </cell>
          <cell r="I1012">
            <v>179</v>
          </cell>
          <cell r="J1012">
            <v>88</v>
          </cell>
          <cell r="K1012">
            <v>91</v>
          </cell>
          <cell r="L1012">
            <v>62</v>
          </cell>
          <cell r="M1012">
            <v>26</v>
          </cell>
          <cell r="N1012">
            <v>0.44</v>
          </cell>
          <cell r="O1012">
            <v>5.43</v>
          </cell>
          <cell r="P1012">
            <v>23.09</v>
          </cell>
          <cell r="Q1012">
            <v>1559</v>
          </cell>
        </row>
        <row r="1013">
          <cell r="A1013">
            <v>1207266</v>
          </cell>
          <cell r="B1013">
            <v>43957.123611111114</v>
          </cell>
          <cell r="C1013" t="str">
            <v>4340 BS</v>
          </cell>
          <cell r="D1013" t="str">
            <v>Grados CrNiMo</v>
          </cell>
          <cell r="E1013" t="str">
            <v>52"P</v>
          </cell>
          <cell r="F1013">
            <v>0</v>
          </cell>
          <cell r="G1013">
            <v>1</v>
          </cell>
          <cell r="H1013">
            <v>1641</v>
          </cell>
          <cell r="I1013">
            <v>54</v>
          </cell>
          <cell r="J1013">
            <v>23</v>
          </cell>
          <cell r="K1013">
            <v>31</v>
          </cell>
          <cell r="L1013">
            <v>6</v>
          </cell>
          <cell r="M1013">
            <v>17</v>
          </cell>
          <cell r="N1013">
            <v>0.62</v>
          </cell>
          <cell r="O1013">
            <v>4.2</v>
          </cell>
          <cell r="P1013">
            <v>0.44</v>
          </cell>
          <cell r="Q1013">
            <v>1558</v>
          </cell>
        </row>
        <row r="1014">
          <cell r="A1014">
            <v>1207267</v>
          </cell>
          <cell r="B1014">
            <v>43957.224305555559</v>
          </cell>
          <cell r="C1014" t="str">
            <v>4330V</v>
          </cell>
          <cell r="D1014" t="str">
            <v>Grados CrNiMo</v>
          </cell>
          <cell r="E1014" t="str">
            <v>16"R</v>
          </cell>
          <cell r="F1014">
            <v>0</v>
          </cell>
          <cell r="G1014">
            <v>1</v>
          </cell>
          <cell r="H1014">
            <v>1667</v>
          </cell>
          <cell r="I1014">
            <v>48</v>
          </cell>
          <cell r="J1014">
            <v>26</v>
          </cell>
          <cell r="K1014">
            <v>22</v>
          </cell>
          <cell r="L1014">
            <v>6</v>
          </cell>
          <cell r="M1014">
            <v>20</v>
          </cell>
          <cell r="N1014">
            <v>0.45</v>
          </cell>
          <cell r="O1014">
            <v>3.48</v>
          </cell>
          <cell r="P1014">
            <v>0</v>
          </cell>
          <cell r="Q1014">
            <v>1574</v>
          </cell>
        </row>
        <row r="1015">
          <cell r="A1015">
            <v>1207268</v>
          </cell>
          <cell r="B1015">
            <v>43957.292361111111</v>
          </cell>
          <cell r="C1015">
            <v>4140</v>
          </cell>
          <cell r="D1015" t="str">
            <v>Grados CrMo</v>
          </cell>
          <cell r="E1015" t="str">
            <v>49"Q</v>
          </cell>
          <cell r="F1015">
            <v>58692</v>
          </cell>
          <cell r="G1015">
            <v>1</v>
          </cell>
          <cell r="H1015">
            <v>1667</v>
          </cell>
          <cell r="I1015">
            <v>61</v>
          </cell>
          <cell r="J1015">
            <v>31</v>
          </cell>
          <cell r="K1015">
            <v>30</v>
          </cell>
          <cell r="L1015">
            <v>6</v>
          </cell>
          <cell r="M1015">
            <v>25</v>
          </cell>
          <cell r="N1015">
            <v>0.46</v>
          </cell>
          <cell r="O1015">
            <v>5.33</v>
          </cell>
          <cell r="P1015">
            <v>0</v>
          </cell>
          <cell r="Q1015">
            <v>1575</v>
          </cell>
        </row>
        <row r="1016">
          <cell r="A1016">
            <v>1207269</v>
          </cell>
          <cell r="B1016">
            <v>43957.355555555558</v>
          </cell>
          <cell r="C1016">
            <v>1552</v>
          </cell>
          <cell r="D1016" t="str">
            <v>Grados al C</v>
          </cell>
          <cell r="E1016" t="str">
            <v>13"R</v>
          </cell>
          <cell r="F1016">
            <v>55595</v>
          </cell>
          <cell r="G1016">
            <v>1</v>
          </cell>
          <cell r="H1016">
            <v>1667</v>
          </cell>
          <cell r="I1016">
            <v>60</v>
          </cell>
          <cell r="J1016">
            <v>28</v>
          </cell>
          <cell r="K1016">
            <v>32</v>
          </cell>
          <cell r="L1016">
            <v>7</v>
          </cell>
          <cell r="M1016">
            <v>21</v>
          </cell>
          <cell r="N1016">
            <v>0.76</v>
          </cell>
          <cell r="O1016">
            <v>13.28</v>
          </cell>
          <cell r="P1016">
            <v>0</v>
          </cell>
          <cell r="Q1016">
            <v>1573</v>
          </cell>
        </row>
        <row r="1017">
          <cell r="A1017">
            <v>1207270</v>
          </cell>
          <cell r="B1017">
            <v>43957.412499999999</v>
          </cell>
          <cell r="C1017">
            <v>1045</v>
          </cell>
          <cell r="D1017" t="str">
            <v>Grados al C</v>
          </cell>
          <cell r="E1017" t="str">
            <v>63"P</v>
          </cell>
          <cell r="F1017">
            <v>50352.99</v>
          </cell>
          <cell r="G1017">
            <v>1</v>
          </cell>
          <cell r="H1017">
            <v>1660</v>
          </cell>
          <cell r="I1017">
            <v>49</v>
          </cell>
          <cell r="J1017">
            <v>30</v>
          </cell>
          <cell r="K1017">
            <v>19</v>
          </cell>
          <cell r="L1017">
            <v>6</v>
          </cell>
          <cell r="M1017">
            <v>24</v>
          </cell>
          <cell r="N1017">
            <v>0.69</v>
          </cell>
          <cell r="O1017">
            <v>11.46</v>
          </cell>
          <cell r="P1017">
            <v>0</v>
          </cell>
          <cell r="Q1017">
            <v>1568</v>
          </cell>
        </row>
        <row r="1018">
          <cell r="A1018">
            <v>1207271</v>
          </cell>
          <cell r="B1018">
            <v>43957.476388888892</v>
          </cell>
          <cell r="C1018" t="str">
            <v>A105</v>
          </cell>
          <cell r="D1018" t="str">
            <v>Grados al C</v>
          </cell>
          <cell r="E1018" t="str">
            <v>31"R</v>
          </cell>
          <cell r="F1018">
            <v>50376.99</v>
          </cell>
          <cell r="G1018">
            <v>1</v>
          </cell>
          <cell r="H1018">
            <v>1688</v>
          </cell>
          <cell r="I1018">
            <v>45</v>
          </cell>
          <cell r="J1018">
            <v>27</v>
          </cell>
          <cell r="K1018">
            <v>18</v>
          </cell>
          <cell r="L1018">
            <v>6</v>
          </cell>
          <cell r="M1018">
            <v>21</v>
          </cell>
          <cell r="N1018">
            <v>0.67</v>
          </cell>
          <cell r="O1018">
            <v>9.7799999999999994</v>
          </cell>
          <cell r="P1018">
            <v>0</v>
          </cell>
          <cell r="Q1018">
            <v>1591</v>
          </cell>
        </row>
        <row r="1019">
          <cell r="A1019">
            <v>1207272</v>
          </cell>
          <cell r="B1019">
            <v>43957.536805555559</v>
          </cell>
          <cell r="C1019" t="str">
            <v>A105</v>
          </cell>
          <cell r="D1019" t="str">
            <v>Grados al C</v>
          </cell>
          <cell r="E1019" t="str">
            <v>24"R</v>
          </cell>
          <cell r="F1019">
            <v>56593</v>
          </cell>
          <cell r="G1019">
            <v>1</v>
          </cell>
          <cell r="H1019">
            <v>1687</v>
          </cell>
          <cell r="I1019">
            <v>52</v>
          </cell>
          <cell r="J1019">
            <v>27</v>
          </cell>
          <cell r="K1019">
            <v>25</v>
          </cell>
          <cell r="L1019">
            <v>7</v>
          </cell>
          <cell r="M1019">
            <v>20</v>
          </cell>
          <cell r="N1019">
            <v>0.49</v>
          </cell>
          <cell r="O1019">
            <v>5.83</v>
          </cell>
          <cell r="P1019">
            <v>0</v>
          </cell>
          <cell r="Q1019">
            <v>1593</v>
          </cell>
        </row>
        <row r="1020">
          <cell r="A1020">
            <v>1207273</v>
          </cell>
          <cell r="B1020">
            <v>43957.602083333331</v>
          </cell>
          <cell r="C1020" t="str">
            <v>A105</v>
          </cell>
          <cell r="D1020" t="str">
            <v>Grados al C</v>
          </cell>
          <cell r="E1020" t="str">
            <v>20"R</v>
          </cell>
          <cell r="F1020">
            <v>58577</v>
          </cell>
          <cell r="G1020">
            <v>1</v>
          </cell>
          <cell r="H1020">
            <v>1673</v>
          </cell>
          <cell r="I1020">
            <v>45</v>
          </cell>
          <cell r="J1020">
            <v>26</v>
          </cell>
          <cell r="K1020">
            <v>19</v>
          </cell>
          <cell r="L1020">
            <v>6</v>
          </cell>
          <cell r="M1020">
            <v>20</v>
          </cell>
          <cell r="N1020">
            <v>0.53</v>
          </cell>
          <cell r="O1020">
            <v>4.8499999999999996</v>
          </cell>
          <cell r="P1020">
            <v>0</v>
          </cell>
          <cell r="Q1020">
            <v>1587</v>
          </cell>
        </row>
        <row r="1021">
          <cell r="A1021">
            <v>1207274</v>
          </cell>
          <cell r="B1021">
            <v>43957.655555555553</v>
          </cell>
          <cell r="C1021" t="str">
            <v>LF6</v>
          </cell>
          <cell r="D1021" t="str">
            <v>Grados al C</v>
          </cell>
          <cell r="E1021" t="str">
            <v>49"Q</v>
          </cell>
          <cell r="F1021">
            <v>58622</v>
          </cell>
          <cell r="G1021">
            <v>1</v>
          </cell>
          <cell r="H1021">
            <v>1669</v>
          </cell>
          <cell r="I1021">
            <v>65</v>
          </cell>
          <cell r="J1021">
            <v>26</v>
          </cell>
          <cell r="K1021">
            <v>39</v>
          </cell>
          <cell r="L1021">
            <v>6</v>
          </cell>
          <cell r="M1021">
            <v>20</v>
          </cell>
          <cell r="N1021">
            <v>0.44</v>
          </cell>
          <cell r="O1021">
            <v>3.12</v>
          </cell>
          <cell r="P1021">
            <v>10.06</v>
          </cell>
          <cell r="Q1021">
            <v>1578</v>
          </cell>
        </row>
        <row r="1022">
          <cell r="A1022">
            <v>1207275</v>
          </cell>
          <cell r="B1022">
            <v>43957.712500000001</v>
          </cell>
          <cell r="C1022" t="str">
            <v>LF6M VALMONT</v>
          </cell>
          <cell r="D1022" t="str">
            <v>Grados al C</v>
          </cell>
          <cell r="E1022" t="str">
            <v>31"R</v>
          </cell>
          <cell r="F1022">
            <v>54446.99</v>
          </cell>
          <cell r="G1022">
            <v>1</v>
          </cell>
          <cell r="H1022">
            <v>1671</v>
          </cell>
          <cell r="I1022">
            <v>46</v>
          </cell>
          <cell r="J1022">
            <v>26</v>
          </cell>
          <cell r="K1022">
            <v>20</v>
          </cell>
          <cell r="L1022">
            <v>6</v>
          </cell>
          <cell r="M1022">
            <v>20</v>
          </cell>
          <cell r="N1022">
            <v>0.52</v>
          </cell>
          <cell r="O1022">
            <v>3.69</v>
          </cell>
          <cell r="P1022">
            <v>5.0199999999999996</v>
          </cell>
          <cell r="Q1022">
            <v>1576</v>
          </cell>
        </row>
        <row r="1023">
          <cell r="A1023">
            <v>1207276</v>
          </cell>
          <cell r="B1023">
            <v>43957.776388888888</v>
          </cell>
          <cell r="C1023" t="str">
            <v>LF6</v>
          </cell>
          <cell r="D1023" t="str">
            <v>Grados al C</v>
          </cell>
          <cell r="E1023" t="str">
            <v>31"R</v>
          </cell>
          <cell r="F1023">
            <v>54673</v>
          </cell>
          <cell r="G1023">
            <v>1</v>
          </cell>
          <cell r="H1023">
            <v>1668</v>
          </cell>
          <cell r="I1023">
            <v>62</v>
          </cell>
          <cell r="J1023">
            <v>26</v>
          </cell>
          <cell r="K1023">
            <v>36</v>
          </cell>
          <cell r="L1023">
            <v>6</v>
          </cell>
          <cell r="M1023">
            <v>20</v>
          </cell>
          <cell r="N1023">
            <v>0.53</v>
          </cell>
          <cell r="O1023">
            <v>4.41</v>
          </cell>
          <cell r="P1023">
            <v>8.7100000000000009</v>
          </cell>
          <cell r="Q1023">
            <v>1576</v>
          </cell>
        </row>
        <row r="1024">
          <cell r="A1024">
            <v>1207277</v>
          </cell>
          <cell r="B1024">
            <v>43957.963888888888</v>
          </cell>
          <cell r="C1024" t="str">
            <v>LF2H</v>
          </cell>
          <cell r="D1024" t="str">
            <v>Grados CrNiMo</v>
          </cell>
          <cell r="E1024" t="str">
            <v>31"R</v>
          </cell>
          <cell r="F1024">
            <v>54686</v>
          </cell>
          <cell r="G1024">
            <v>3</v>
          </cell>
          <cell r="H1024">
            <v>1598</v>
          </cell>
          <cell r="I1024">
            <v>182</v>
          </cell>
          <cell r="J1024">
            <v>46</v>
          </cell>
          <cell r="K1024">
            <v>136</v>
          </cell>
          <cell r="L1024">
            <v>13</v>
          </cell>
          <cell r="M1024">
            <v>33</v>
          </cell>
          <cell r="N1024">
            <v>0.56000000000000005</v>
          </cell>
          <cell r="O1024">
            <v>4.87</v>
          </cell>
          <cell r="P1024">
            <v>13.72</v>
          </cell>
          <cell r="Q1024">
            <v>1580</v>
          </cell>
        </row>
        <row r="1025">
          <cell r="A1025">
            <v>1207278</v>
          </cell>
          <cell r="B1025">
            <v>43958.017361111109</v>
          </cell>
          <cell r="C1025" t="str">
            <v>F91</v>
          </cell>
          <cell r="D1025" t="str">
            <v>Martensíticos</v>
          </cell>
          <cell r="E1025" t="str">
            <v>69"P</v>
          </cell>
          <cell r="F1025">
            <v>52192</v>
          </cell>
          <cell r="G1025">
            <v>3</v>
          </cell>
          <cell r="H1025">
            <v>1666</v>
          </cell>
          <cell r="I1025">
            <v>169</v>
          </cell>
          <cell r="J1025">
            <v>59</v>
          </cell>
          <cell r="K1025">
            <v>110</v>
          </cell>
          <cell r="L1025">
            <v>13</v>
          </cell>
          <cell r="M1025">
            <v>46</v>
          </cell>
          <cell r="N1025">
            <v>0.47</v>
          </cell>
          <cell r="O1025">
            <v>7.84</v>
          </cell>
          <cell r="P1025">
            <v>31.14</v>
          </cell>
          <cell r="Q1025">
            <v>1573</v>
          </cell>
        </row>
        <row r="1026">
          <cell r="A1026">
            <v>1207279</v>
          </cell>
          <cell r="B1026">
            <v>43958.227777777778</v>
          </cell>
          <cell r="C1026" t="str">
            <v>15-5 PH</v>
          </cell>
          <cell r="D1026" t="str">
            <v>Austeníticos</v>
          </cell>
          <cell r="E1026" t="str">
            <v>69"P</v>
          </cell>
          <cell r="F1026">
            <v>51065.01</v>
          </cell>
          <cell r="G1026">
            <v>3</v>
          </cell>
          <cell r="H1026">
            <v>1662</v>
          </cell>
          <cell r="I1026">
            <v>266</v>
          </cell>
          <cell r="J1026">
            <v>128</v>
          </cell>
          <cell r="K1026">
            <v>138</v>
          </cell>
          <cell r="L1026">
            <v>87</v>
          </cell>
          <cell r="M1026">
            <v>41</v>
          </cell>
          <cell r="N1026">
            <v>0</v>
          </cell>
          <cell r="O1026">
            <v>11.78</v>
          </cell>
          <cell r="P1026">
            <v>25.11</v>
          </cell>
          <cell r="Q1026">
            <v>1560</v>
          </cell>
        </row>
        <row r="1027">
          <cell r="A1027">
            <v>1207280</v>
          </cell>
          <cell r="B1027">
            <v>43969.004861111112</v>
          </cell>
          <cell r="C1027" t="str">
            <v>8630M</v>
          </cell>
          <cell r="D1027" t="str">
            <v>Grados CrNiMo</v>
          </cell>
          <cell r="E1027" t="str">
            <v>16"R</v>
          </cell>
          <cell r="F1027">
            <v>57269</v>
          </cell>
          <cell r="G1027">
            <v>2</v>
          </cell>
          <cell r="H1027">
            <v>1595</v>
          </cell>
          <cell r="I1027">
            <v>84</v>
          </cell>
          <cell r="J1027">
            <v>85</v>
          </cell>
          <cell r="K1027">
            <v>-1</v>
          </cell>
          <cell r="L1027">
            <v>59</v>
          </cell>
          <cell r="M1027">
            <v>26</v>
          </cell>
          <cell r="N1027">
            <v>0</v>
          </cell>
          <cell r="O1027">
            <v>9.15</v>
          </cell>
          <cell r="P1027">
            <v>0.02</v>
          </cell>
          <cell r="Q1027">
            <v>1563</v>
          </cell>
        </row>
        <row r="1028">
          <cell r="A1028">
            <v>1207281</v>
          </cell>
          <cell r="B1028">
            <v>43969.017361111109</v>
          </cell>
          <cell r="C1028" t="str">
            <v>8630M4</v>
          </cell>
          <cell r="D1028" t="str">
            <v>Grados CrNiMo</v>
          </cell>
          <cell r="E1028" t="str">
            <v>69"P</v>
          </cell>
          <cell r="F1028">
            <v>0</v>
          </cell>
          <cell r="G1028">
            <v>1</v>
          </cell>
          <cell r="H1028">
            <v>1689</v>
          </cell>
          <cell r="I1028">
            <v>67</v>
          </cell>
          <cell r="J1028">
            <v>38</v>
          </cell>
          <cell r="K1028">
            <v>29</v>
          </cell>
          <cell r="L1028">
            <v>8</v>
          </cell>
          <cell r="M1028">
            <v>30</v>
          </cell>
          <cell r="N1028">
            <v>0.72</v>
          </cell>
          <cell r="O1028">
            <v>9.36</v>
          </cell>
          <cell r="P1028">
            <v>0</v>
          </cell>
          <cell r="Q1028">
            <v>1581</v>
          </cell>
        </row>
        <row r="1029">
          <cell r="A1029">
            <v>1207282</v>
          </cell>
          <cell r="B1029">
            <v>43969.982638888891</v>
          </cell>
          <cell r="C1029" t="str">
            <v>4130 FM</v>
          </cell>
          <cell r="D1029" t="str">
            <v>Grados CrMo</v>
          </cell>
          <cell r="E1029" t="str">
            <v>31"R</v>
          </cell>
          <cell r="F1029">
            <v>48751</v>
          </cell>
          <cell r="G1029">
            <v>1</v>
          </cell>
          <cell r="H1029">
            <v>1680</v>
          </cell>
          <cell r="I1029">
            <v>63</v>
          </cell>
          <cell r="J1029">
            <v>30</v>
          </cell>
          <cell r="K1029">
            <v>33</v>
          </cell>
          <cell r="L1029">
            <v>7</v>
          </cell>
          <cell r="M1029">
            <v>23</v>
          </cell>
          <cell r="N1029">
            <v>0.69</v>
          </cell>
          <cell r="O1029">
            <v>6.3</v>
          </cell>
          <cell r="P1029">
            <v>0</v>
          </cell>
          <cell r="Q1029">
            <v>1566</v>
          </cell>
        </row>
        <row r="1030">
          <cell r="A1030">
            <v>1207283</v>
          </cell>
          <cell r="B1030">
            <v>43970.052083333336</v>
          </cell>
          <cell r="C1030" t="str">
            <v>EN355B</v>
          </cell>
          <cell r="D1030" t="str">
            <v>Grados al C</v>
          </cell>
          <cell r="E1030" t="str">
            <v>24"R</v>
          </cell>
          <cell r="F1030">
            <v>56809.99</v>
          </cell>
          <cell r="G1030">
            <v>3</v>
          </cell>
          <cell r="H1030">
            <v>1674</v>
          </cell>
          <cell r="I1030">
            <v>89</v>
          </cell>
          <cell r="J1030">
            <v>56</v>
          </cell>
          <cell r="K1030">
            <v>33</v>
          </cell>
          <cell r="L1030">
            <v>16</v>
          </cell>
          <cell r="M1030">
            <v>40</v>
          </cell>
          <cell r="N1030">
            <v>0.43</v>
          </cell>
          <cell r="O1030">
            <v>1.37</v>
          </cell>
          <cell r="P1030">
            <v>0.63</v>
          </cell>
          <cell r="Q1030">
            <v>1674</v>
          </cell>
        </row>
        <row r="1031">
          <cell r="A1031">
            <v>1207284</v>
          </cell>
          <cell r="B1031">
            <v>43970.130555555559</v>
          </cell>
          <cell r="C1031" t="str">
            <v>EN355B</v>
          </cell>
          <cell r="D1031" t="str">
            <v>Grados al C</v>
          </cell>
          <cell r="E1031" t="str">
            <v>24"R</v>
          </cell>
          <cell r="F1031">
            <v>58471</v>
          </cell>
          <cell r="G1031">
            <v>2</v>
          </cell>
          <cell r="H1031">
            <v>1607</v>
          </cell>
          <cell r="I1031">
            <v>77</v>
          </cell>
          <cell r="J1031">
            <v>28</v>
          </cell>
          <cell r="K1031">
            <v>49</v>
          </cell>
          <cell r="L1031">
            <v>8</v>
          </cell>
          <cell r="M1031">
            <v>20</v>
          </cell>
          <cell r="N1031">
            <v>0.43</v>
          </cell>
          <cell r="O1031">
            <v>1.43</v>
          </cell>
          <cell r="P1031">
            <v>2.0299999999999998</v>
          </cell>
          <cell r="Q1031">
            <v>1596</v>
          </cell>
        </row>
        <row r="1032">
          <cell r="A1032">
            <v>1207285</v>
          </cell>
          <cell r="B1032">
            <v>43970.259027777778</v>
          </cell>
          <cell r="C1032" t="str">
            <v>EN355B</v>
          </cell>
          <cell r="D1032" t="str">
            <v>Grados al C</v>
          </cell>
          <cell r="E1032" t="str">
            <v>24"R</v>
          </cell>
          <cell r="F1032">
            <v>56769</v>
          </cell>
          <cell r="G1032">
            <v>1</v>
          </cell>
          <cell r="H1032">
            <v>1676</v>
          </cell>
          <cell r="I1032">
            <v>61</v>
          </cell>
          <cell r="J1032">
            <v>28</v>
          </cell>
          <cell r="K1032">
            <v>33</v>
          </cell>
          <cell r="L1032">
            <v>8</v>
          </cell>
          <cell r="M1032">
            <v>20</v>
          </cell>
          <cell r="N1032">
            <v>0.47</v>
          </cell>
          <cell r="O1032">
            <v>0.62</v>
          </cell>
          <cell r="P1032">
            <v>1.1200000000000001</v>
          </cell>
          <cell r="Q1032">
            <v>1587</v>
          </cell>
        </row>
        <row r="1033">
          <cell r="A1033">
            <v>1207286</v>
          </cell>
          <cell r="B1033">
            <v>43970.387499999997</v>
          </cell>
          <cell r="C1033" t="str">
            <v>105M2</v>
          </cell>
          <cell r="D1033" t="str">
            <v>Grados al C</v>
          </cell>
          <cell r="E1033" t="str">
            <v>49"Q</v>
          </cell>
          <cell r="F1033">
            <v>58504.99</v>
          </cell>
          <cell r="G1033">
            <v>1</v>
          </cell>
          <cell r="H1033">
            <v>1671</v>
          </cell>
          <cell r="I1033">
            <v>49</v>
          </cell>
          <cell r="J1033">
            <v>28</v>
          </cell>
          <cell r="K1033">
            <v>21</v>
          </cell>
          <cell r="L1033">
            <v>8</v>
          </cell>
          <cell r="M1033">
            <v>20</v>
          </cell>
          <cell r="N1033">
            <v>0.44</v>
          </cell>
          <cell r="O1033">
            <v>1.76</v>
          </cell>
          <cell r="P1033">
            <v>0</v>
          </cell>
          <cell r="Q1033">
            <v>1594</v>
          </cell>
        </row>
        <row r="1034">
          <cell r="A1034">
            <v>1207287</v>
          </cell>
          <cell r="B1034">
            <v>43970.468055555553</v>
          </cell>
          <cell r="C1034" t="str">
            <v>F22 SFC1-2</v>
          </cell>
          <cell r="D1034" t="str">
            <v>Grados CrMo</v>
          </cell>
          <cell r="E1034" t="str">
            <v>69"P</v>
          </cell>
          <cell r="F1034">
            <v>53240</v>
          </cell>
          <cell r="G1034">
            <v>1</v>
          </cell>
          <cell r="H1034">
            <v>1681</v>
          </cell>
          <cell r="I1034">
            <v>54</v>
          </cell>
          <cell r="J1034">
            <v>29</v>
          </cell>
          <cell r="K1034">
            <v>25</v>
          </cell>
          <cell r="L1034">
            <v>7</v>
          </cell>
          <cell r="M1034">
            <v>22</v>
          </cell>
          <cell r="N1034">
            <v>0.46</v>
          </cell>
          <cell r="O1034">
            <v>0.83</v>
          </cell>
          <cell r="P1034">
            <v>0</v>
          </cell>
          <cell r="Q1034">
            <v>1596</v>
          </cell>
        </row>
        <row r="1035">
          <cell r="A1035">
            <v>1207288</v>
          </cell>
          <cell r="B1035">
            <v>43970.573611111111</v>
          </cell>
          <cell r="C1035" t="str">
            <v>EN355B</v>
          </cell>
          <cell r="D1035" t="str">
            <v>Grados al C</v>
          </cell>
          <cell r="E1035" t="str">
            <v>24"R</v>
          </cell>
          <cell r="F1035">
            <v>56483</v>
          </cell>
          <cell r="G1035">
            <v>1</v>
          </cell>
          <cell r="H1035">
            <v>1683</v>
          </cell>
          <cell r="I1035">
            <v>56</v>
          </cell>
          <cell r="J1035">
            <v>30</v>
          </cell>
          <cell r="K1035">
            <v>26</v>
          </cell>
          <cell r="L1035">
            <v>7</v>
          </cell>
          <cell r="M1035">
            <v>23</v>
          </cell>
          <cell r="N1035">
            <v>0.44</v>
          </cell>
          <cell r="O1035">
            <v>1.34</v>
          </cell>
          <cell r="P1035">
            <v>3.97</v>
          </cell>
          <cell r="Q1035">
            <v>1597</v>
          </cell>
        </row>
        <row r="1036">
          <cell r="A1036">
            <v>1207289</v>
          </cell>
          <cell r="B1036">
            <v>43970.634722222225</v>
          </cell>
          <cell r="C1036" t="str">
            <v>EN355B</v>
          </cell>
          <cell r="D1036" t="str">
            <v>Grados al C</v>
          </cell>
          <cell r="E1036" t="str">
            <v>24"R</v>
          </cell>
          <cell r="F1036">
            <v>56400</v>
          </cell>
          <cell r="G1036">
            <v>1</v>
          </cell>
          <cell r="H1036">
            <v>1674</v>
          </cell>
          <cell r="I1036">
            <v>56</v>
          </cell>
          <cell r="J1036">
            <v>27</v>
          </cell>
          <cell r="K1036">
            <v>29</v>
          </cell>
          <cell r="L1036">
            <v>7</v>
          </cell>
          <cell r="M1036">
            <v>20</v>
          </cell>
          <cell r="N1036">
            <v>0.47</v>
          </cell>
          <cell r="O1036">
            <v>2.5299999999999998</v>
          </cell>
          <cell r="P1036">
            <v>0.2</v>
          </cell>
          <cell r="Q1036">
            <v>1582</v>
          </cell>
        </row>
        <row r="1037">
          <cell r="A1037">
            <v>1207290</v>
          </cell>
          <cell r="B1037">
            <v>43971.011111111111</v>
          </cell>
          <cell r="C1037" t="str">
            <v>A871 TYPE 1</v>
          </cell>
          <cell r="D1037" t="str">
            <v>Grados al C</v>
          </cell>
          <cell r="E1037" t="str">
            <v>24"R</v>
          </cell>
          <cell r="F1037">
            <v>56077</v>
          </cell>
          <cell r="G1037">
            <v>1</v>
          </cell>
          <cell r="H1037">
            <v>1672</v>
          </cell>
          <cell r="I1037">
            <v>56</v>
          </cell>
          <cell r="J1037">
            <v>28</v>
          </cell>
          <cell r="K1037">
            <v>28</v>
          </cell>
          <cell r="L1037">
            <v>8</v>
          </cell>
          <cell r="M1037">
            <v>20</v>
          </cell>
          <cell r="N1037">
            <v>0.37</v>
          </cell>
          <cell r="O1037">
            <v>2.0499999999999998</v>
          </cell>
          <cell r="P1037">
            <v>0</v>
          </cell>
          <cell r="Q1037">
            <v>1584</v>
          </cell>
        </row>
        <row r="1038">
          <cell r="A1038">
            <v>1207291</v>
          </cell>
          <cell r="B1038">
            <v>43971.095138888886</v>
          </cell>
          <cell r="C1038" t="str">
            <v>A707L3/A350-LF6</v>
          </cell>
          <cell r="D1038" t="str">
            <v>Grados al C</v>
          </cell>
          <cell r="E1038" t="str">
            <v>13"R</v>
          </cell>
          <cell r="F1038">
            <v>56265</v>
          </cell>
          <cell r="G1038">
            <v>2</v>
          </cell>
          <cell r="H1038">
            <v>1698</v>
          </cell>
          <cell r="I1038">
            <v>138</v>
          </cell>
          <cell r="J1038">
            <v>51</v>
          </cell>
          <cell r="K1038">
            <v>87</v>
          </cell>
          <cell r="L1038">
            <v>14</v>
          </cell>
          <cell r="M1038">
            <v>37</v>
          </cell>
          <cell r="N1038">
            <v>0.28999999999999998</v>
          </cell>
          <cell r="O1038">
            <v>2.5499999999999998</v>
          </cell>
          <cell r="P1038">
            <v>15.86</v>
          </cell>
          <cell r="Q1038">
            <v>1612</v>
          </cell>
        </row>
        <row r="1039">
          <cell r="A1039">
            <v>1207292</v>
          </cell>
          <cell r="B1039">
            <v>43971.163194444445</v>
          </cell>
          <cell r="C1039" t="str">
            <v>A707L3/A350-LF6</v>
          </cell>
          <cell r="D1039" t="str">
            <v>Grados al C</v>
          </cell>
          <cell r="E1039" t="str">
            <v>20"R</v>
          </cell>
          <cell r="F1039">
            <v>58509</v>
          </cell>
          <cell r="G1039">
            <v>1</v>
          </cell>
          <cell r="H1039">
            <v>1686</v>
          </cell>
          <cell r="I1039">
            <v>55</v>
          </cell>
          <cell r="J1039">
            <v>24</v>
          </cell>
          <cell r="K1039">
            <v>31</v>
          </cell>
          <cell r="L1039">
            <v>8</v>
          </cell>
          <cell r="M1039">
            <v>16</v>
          </cell>
          <cell r="N1039">
            <v>0.44</v>
          </cell>
          <cell r="O1039">
            <v>0.23</v>
          </cell>
          <cell r="P1039">
            <v>4.8499999999999996</v>
          </cell>
          <cell r="Q1039">
            <v>1596</v>
          </cell>
        </row>
        <row r="1040">
          <cell r="A1040">
            <v>1207293</v>
          </cell>
          <cell r="B1040">
            <v>43971.335416666669</v>
          </cell>
          <cell r="C1040" t="str">
            <v>EN355B</v>
          </cell>
          <cell r="D1040" t="str">
            <v>Grados al C</v>
          </cell>
          <cell r="E1040" t="str">
            <v>24"R</v>
          </cell>
          <cell r="F1040">
            <v>56628</v>
          </cell>
          <cell r="G1040">
            <v>1</v>
          </cell>
          <cell r="H1040">
            <v>1678</v>
          </cell>
          <cell r="I1040">
            <v>49</v>
          </cell>
          <cell r="J1040">
            <v>28</v>
          </cell>
          <cell r="K1040">
            <v>21</v>
          </cell>
          <cell r="L1040">
            <v>8</v>
          </cell>
          <cell r="M1040">
            <v>20</v>
          </cell>
          <cell r="N1040">
            <v>0.39</v>
          </cell>
          <cell r="O1040">
            <v>0.79</v>
          </cell>
          <cell r="P1040">
            <v>1.03</v>
          </cell>
          <cell r="Q1040">
            <v>1586</v>
          </cell>
        </row>
        <row r="1041">
          <cell r="A1041">
            <v>1207294</v>
          </cell>
          <cell r="B1041">
            <v>43971.393055555556</v>
          </cell>
          <cell r="C1041" t="str">
            <v>EN355B</v>
          </cell>
          <cell r="D1041" t="str">
            <v>Grados al C</v>
          </cell>
          <cell r="E1041" t="str">
            <v>24"R</v>
          </cell>
          <cell r="F1041">
            <v>60843</v>
          </cell>
          <cell r="G1041">
            <v>1</v>
          </cell>
          <cell r="H1041">
            <v>1668</v>
          </cell>
          <cell r="I1041">
            <v>55</v>
          </cell>
          <cell r="J1041">
            <v>25</v>
          </cell>
          <cell r="K1041">
            <v>30</v>
          </cell>
          <cell r="L1041">
            <v>7</v>
          </cell>
          <cell r="M1041">
            <v>18</v>
          </cell>
          <cell r="N1041">
            <v>0.41</v>
          </cell>
          <cell r="O1041">
            <v>0.66</v>
          </cell>
          <cell r="P1041">
            <v>2.63</v>
          </cell>
          <cell r="Q1041">
            <v>1596</v>
          </cell>
        </row>
        <row r="1042">
          <cell r="A1042">
            <v>1207295</v>
          </cell>
          <cell r="B1042">
            <v>43971.465277777781</v>
          </cell>
          <cell r="C1042" t="str">
            <v>410S</v>
          </cell>
          <cell r="D1042" t="str">
            <v>Martensíticos</v>
          </cell>
          <cell r="E1042" t="str">
            <v>69"P</v>
          </cell>
          <cell r="F1042">
            <v>58514</v>
          </cell>
          <cell r="G1042">
            <v>1</v>
          </cell>
          <cell r="H1042">
            <v>1634</v>
          </cell>
          <cell r="I1042">
            <v>138</v>
          </cell>
          <cell r="J1042">
            <v>74</v>
          </cell>
          <cell r="K1042">
            <v>64</v>
          </cell>
          <cell r="L1042">
            <v>62</v>
          </cell>
          <cell r="M1042">
            <v>12</v>
          </cell>
          <cell r="N1042">
            <v>0.69</v>
          </cell>
          <cell r="O1042">
            <v>4.04</v>
          </cell>
          <cell r="P1042">
            <v>0</v>
          </cell>
          <cell r="Q1042">
            <v>1581</v>
          </cell>
        </row>
        <row r="1043">
          <cell r="A1043">
            <v>1207296</v>
          </cell>
          <cell r="B1043">
            <v>43971.668055555558</v>
          </cell>
          <cell r="C1043" t="str">
            <v>EN355B</v>
          </cell>
          <cell r="D1043" t="str">
            <v>Grados al C</v>
          </cell>
          <cell r="E1043" t="str">
            <v>24"R</v>
          </cell>
          <cell r="F1043">
            <v>55613</v>
          </cell>
          <cell r="G1043">
            <v>1</v>
          </cell>
          <cell r="H1043">
            <v>1672</v>
          </cell>
          <cell r="I1043">
            <v>52</v>
          </cell>
          <cell r="J1043">
            <v>27</v>
          </cell>
          <cell r="K1043">
            <v>25</v>
          </cell>
          <cell r="L1043">
            <v>6</v>
          </cell>
          <cell r="M1043">
            <v>21</v>
          </cell>
          <cell r="N1043">
            <v>0.43</v>
          </cell>
          <cell r="O1043">
            <v>1.28</v>
          </cell>
          <cell r="P1043">
            <v>0.8</v>
          </cell>
          <cell r="Q1043">
            <v>1587</v>
          </cell>
        </row>
        <row r="1044">
          <cell r="A1044">
            <v>1207297</v>
          </cell>
          <cell r="B1044">
            <v>43972.025694444441</v>
          </cell>
          <cell r="C1044" t="str">
            <v>304L GALPERTI</v>
          </cell>
          <cell r="D1044" t="str">
            <v>Austeníticos</v>
          </cell>
          <cell r="E1044" t="str">
            <v>49"Q</v>
          </cell>
          <cell r="F1044">
            <v>54297</v>
          </cell>
          <cell r="G1044">
            <v>1</v>
          </cell>
          <cell r="H1044">
            <v>1646</v>
          </cell>
          <cell r="I1044">
            <v>242</v>
          </cell>
          <cell r="J1044">
            <v>132</v>
          </cell>
          <cell r="K1044">
            <v>110</v>
          </cell>
          <cell r="L1044">
            <v>85</v>
          </cell>
          <cell r="M1044">
            <v>47</v>
          </cell>
          <cell r="N1044">
            <v>0.43</v>
          </cell>
          <cell r="O1044">
            <v>5.79</v>
          </cell>
          <cell r="P1044">
            <v>59.1</v>
          </cell>
          <cell r="Q1044">
            <v>1544</v>
          </cell>
        </row>
        <row r="1045">
          <cell r="A1045">
            <v>1207298</v>
          </cell>
          <cell r="B1045">
            <v>43972.19027777778</v>
          </cell>
          <cell r="C1045" t="str">
            <v>304L GALPERTI</v>
          </cell>
          <cell r="D1045" t="str">
            <v>Austeníticos</v>
          </cell>
          <cell r="E1045" t="str">
            <v>24"Q</v>
          </cell>
          <cell r="F1045">
            <v>57158</v>
          </cell>
          <cell r="G1045">
            <v>1</v>
          </cell>
          <cell r="H1045">
            <v>1641</v>
          </cell>
          <cell r="I1045">
            <v>211</v>
          </cell>
          <cell r="J1045">
            <v>113</v>
          </cell>
          <cell r="K1045">
            <v>98</v>
          </cell>
          <cell r="L1045">
            <v>64</v>
          </cell>
          <cell r="M1045">
            <v>49</v>
          </cell>
          <cell r="N1045">
            <v>0.34</v>
          </cell>
          <cell r="O1045">
            <v>5.78</v>
          </cell>
          <cell r="P1045">
            <v>34.979999999999997</v>
          </cell>
          <cell r="Q1045">
            <v>1539</v>
          </cell>
        </row>
        <row r="1046">
          <cell r="A1046">
            <v>1207299</v>
          </cell>
          <cell r="B1046">
            <v>43972.428472222222</v>
          </cell>
          <cell r="C1046" t="str">
            <v>316L GALPERTI</v>
          </cell>
          <cell r="D1046" t="str">
            <v>Austeníticos</v>
          </cell>
          <cell r="E1046" t="str">
            <v>24"Q</v>
          </cell>
          <cell r="F1046">
            <v>49494</v>
          </cell>
          <cell r="G1046">
            <v>1</v>
          </cell>
          <cell r="H1046">
            <v>1641</v>
          </cell>
          <cell r="I1046">
            <v>194</v>
          </cell>
          <cell r="J1046">
            <v>130</v>
          </cell>
          <cell r="K1046">
            <v>64</v>
          </cell>
          <cell r="L1046">
            <v>70</v>
          </cell>
          <cell r="M1046">
            <v>60</v>
          </cell>
          <cell r="N1046">
            <v>0.37</v>
          </cell>
          <cell r="O1046">
            <v>5.46</v>
          </cell>
          <cell r="P1046">
            <v>42.55</v>
          </cell>
          <cell r="Q1046">
            <v>1553</v>
          </cell>
        </row>
        <row r="1047">
          <cell r="A1047">
            <v>1207300</v>
          </cell>
          <cell r="B1047">
            <v>43973.003472222219</v>
          </cell>
          <cell r="C1047" t="str">
            <v>4140 MOD FM</v>
          </cell>
          <cell r="D1047" t="str">
            <v>Grados CrMo</v>
          </cell>
          <cell r="E1047" t="str">
            <v>69"P</v>
          </cell>
          <cell r="F1047">
            <v>53981.99</v>
          </cell>
          <cell r="G1047">
            <v>1</v>
          </cell>
          <cell r="H1047">
            <v>1649</v>
          </cell>
          <cell r="I1047">
            <v>59</v>
          </cell>
          <cell r="J1047">
            <v>27</v>
          </cell>
          <cell r="K1047">
            <v>32</v>
          </cell>
          <cell r="L1047">
            <v>7</v>
          </cell>
          <cell r="M1047">
            <v>20</v>
          </cell>
          <cell r="N1047">
            <v>0.47</v>
          </cell>
          <cell r="O1047">
            <v>1.21</v>
          </cell>
          <cell r="P1047">
            <v>0</v>
          </cell>
          <cell r="Q1047">
            <v>1563</v>
          </cell>
        </row>
        <row r="1048">
          <cell r="A1048">
            <v>1207301</v>
          </cell>
          <cell r="B1048">
            <v>43973.109722222223</v>
          </cell>
          <cell r="C1048" t="str">
            <v>EN355B</v>
          </cell>
          <cell r="D1048" t="str">
            <v>Grados al C</v>
          </cell>
          <cell r="E1048" t="str">
            <v>24"R</v>
          </cell>
          <cell r="F1048">
            <v>57561</v>
          </cell>
          <cell r="G1048">
            <v>1</v>
          </cell>
          <cell r="H1048">
            <v>1684</v>
          </cell>
          <cell r="I1048">
            <v>53</v>
          </cell>
          <cell r="J1048">
            <v>25</v>
          </cell>
          <cell r="K1048">
            <v>28</v>
          </cell>
          <cell r="L1048">
            <v>7</v>
          </cell>
          <cell r="M1048">
            <v>18</v>
          </cell>
          <cell r="N1048">
            <v>0.49</v>
          </cell>
          <cell r="O1048">
            <v>0.72</v>
          </cell>
          <cell r="P1048">
            <v>1.0900000000000001</v>
          </cell>
          <cell r="Q1048">
            <v>1586</v>
          </cell>
        </row>
        <row r="1049">
          <cell r="A1049">
            <v>1207302</v>
          </cell>
          <cell r="B1049">
            <v>43973.17083333333</v>
          </cell>
          <cell r="C1049" t="str">
            <v>EN355B</v>
          </cell>
          <cell r="D1049" t="str">
            <v>Grados al C</v>
          </cell>
          <cell r="E1049" t="str">
            <v>24"R</v>
          </cell>
          <cell r="F1049">
            <v>56724</v>
          </cell>
          <cell r="G1049">
            <v>1</v>
          </cell>
          <cell r="H1049">
            <v>1687</v>
          </cell>
          <cell r="I1049">
            <v>52</v>
          </cell>
          <cell r="J1049">
            <v>27</v>
          </cell>
          <cell r="K1049">
            <v>25</v>
          </cell>
          <cell r="L1049">
            <v>7</v>
          </cell>
          <cell r="M1049">
            <v>20</v>
          </cell>
          <cell r="N1049">
            <v>0.47</v>
          </cell>
          <cell r="O1049">
            <v>1.68</v>
          </cell>
          <cell r="P1049">
            <v>4.04</v>
          </cell>
          <cell r="Q1049">
            <v>1589</v>
          </cell>
        </row>
        <row r="1050">
          <cell r="A1050">
            <v>1207303</v>
          </cell>
          <cell r="B1050">
            <v>43973.224999999999</v>
          </cell>
          <cell r="C1050" t="str">
            <v>LF2H</v>
          </cell>
          <cell r="D1050" t="str">
            <v>Grados CrNiMo</v>
          </cell>
          <cell r="E1050" t="str">
            <v>20"R</v>
          </cell>
          <cell r="F1050">
            <v>53019</v>
          </cell>
          <cell r="G1050">
            <v>1</v>
          </cell>
          <cell r="H1050">
            <v>1685</v>
          </cell>
          <cell r="I1050">
            <v>58</v>
          </cell>
          <cell r="J1050">
            <v>28</v>
          </cell>
          <cell r="K1050">
            <v>30</v>
          </cell>
          <cell r="L1050">
            <v>7</v>
          </cell>
          <cell r="M1050">
            <v>21</v>
          </cell>
          <cell r="N1050">
            <v>0.31</v>
          </cell>
          <cell r="O1050">
            <v>0.61</v>
          </cell>
          <cell r="P1050">
            <v>6.35</v>
          </cell>
          <cell r="Q1050">
            <v>1590</v>
          </cell>
        </row>
        <row r="1051">
          <cell r="A1051">
            <v>1207304</v>
          </cell>
          <cell r="B1051">
            <v>43973.295138888891</v>
          </cell>
          <cell r="C1051">
            <v>1018</v>
          </cell>
          <cell r="D1051" t="str">
            <v>Grados al C</v>
          </cell>
          <cell r="E1051" t="str">
            <v>20"R</v>
          </cell>
          <cell r="F1051">
            <v>58264</v>
          </cell>
          <cell r="G1051">
            <v>1</v>
          </cell>
          <cell r="H1051">
            <v>1679</v>
          </cell>
          <cell r="I1051">
            <v>47</v>
          </cell>
          <cell r="J1051">
            <v>29</v>
          </cell>
          <cell r="K1051">
            <v>18</v>
          </cell>
          <cell r="L1051">
            <v>6</v>
          </cell>
          <cell r="M1051">
            <v>23</v>
          </cell>
          <cell r="N1051">
            <v>0.42</v>
          </cell>
          <cell r="O1051">
            <v>1.24</v>
          </cell>
          <cell r="P1051">
            <v>0</v>
          </cell>
          <cell r="Q1051">
            <v>1590</v>
          </cell>
        </row>
        <row r="1052">
          <cell r="A1052">
            <v>1207305</v>
          </cell>
          <cell r="B1052">
            <v>43973.380555555559</v>
          </cell>
          <cell r="C1052">
            <v>1080</v>
          </cell>
          <cell r="D1052" t="str">
            <v>Grados al C</v>
          </cell>
          <cell r="E1052" t="str">
            <v>39"R</v>
          </cell>
          <cell r="F1052">
            <v>51368</v>
          </cell>
          <cell r="G1052">
            <v>1</v>
          </cell>
          <cell r="H1052">
            <v>1629</v>
          </cell>
          <cell r="I1052">
            <v>74</v>
          </cell>
          <cell r="J1052">
            <v>29</v>
          </cell>
          <cell r="K1052">
            <v>45</v>
          </cell>
          <cell r="L1052">
            <v>7</v>
          </cell>
          <cell r="M1052">
            <v>22</v>
          </cell>
          <cell r="N1052">
            <v>0.53</v>
          </cell>
          <cell r="O1052">
            <v>40.44</v>
          </cell>
          <cell r="P1052">
            <v>0</v>
          </cell>
          <cell r="Q1052">
            <v>1541</v>
          </cell>
        </row>
        <row r="1053">
          <cell r="A1053">
            <v>1207306</v>
          </cell>
          <cell r="B1053">
            <v>43976.006249999999</v>
          </cell>
          <cell r="C1053" t="str">
            <v>8630M4</v>
          </cell>
          <cell r="D1053" t="str">
            <v>Grados CrNiMo</v>
          </cell>
          <cell r="E1053" t="str">
            <v>69"P</v>
          </cell>
          <cell r="F1053">
            <v>52968</v>
          </cell>
          <cell r="G1053">
            <v>2</v>
          </cell>
          <cell r="H1053">
            <v>1667</v>
          </cell>
          <cell r="I1053">
            <v>139</v>
          </cell>
          <cell r="J1053">
            <v>95</v>
          </cell>
          <cell r="K1053">
            <v>44</v>
          </cell>
          <cell r="L1053">
            <v>35</v>
          </cell>
          <cell r="M1053">
            <v>60</v>
          </cell>
          <cell r="N1053">
            <v>0.42</v>
          </cell>
          <cell r="O1053">
            <v>4.5599999999999996</v>
          </cell>
          <cell r="P1053">
            <v>0</v>
          </cell>
          <cell r="Q1053">
            <v>1563</v>
          </cell>
        </row>
        <row r="1054">
          <cell r="A1054">
            <v>1207307</v>
          </cell>
          <cell r="B1054">
            <v>43976.501388888886</v>
          </cell>
          <cell r="C1054" t="str">
            <v>EN355B</v>
          </cell>
          <cell r="D1054" t="str">
            <v>Grados al C</v>
          </cell>
          <cell r="E1054" t="str">
            <v>24"R</v>
          </cell>
          <cell r="F1054">
            <v>61047</v>
          </cell>
          <cell r="G1054">
            <v>1</v>
          </cell>
          <cell r="H1054">
            <v>1687</v>
          </cell>
          <cell r="I1054">
            <v>53</v>
          </cell>
          <cell r="J1054">
            <v>29</v>
          </cell>
          <cell r="K1054">
            <v>24</v>
          </cell>
          <cell r="L1054">
            <v>9</v>
          </cell>
          <cell r="M1054">
            <v>20</v>
          </cell>
          <cell r="N1054">
            <v>0.44</v>
          </cell>
          <cell r="O1054">
            <v>0.92</v>
          </cell>
          <cell r="P1054">
            <v>0.87</v>
          </cell>
          <cell r="Q1054">
            <v>1594</v>
          </cell>
        </row>
        <row r="1055">
          <cell r="A1055">
            <v>1207308</v>
          </cell>
          <cell r="B1055">
            <v>43976.574305555558</v>
          </cell>
          <cell r="C1055" t="str">
            <v>X60V-DQ</v>
          </cell>
          <cell r="D1055" t="str">
            <v>Grados al C</v>
          </cell>
          <cell r="E1055" t="str">
            <v>24"Q</v>
          </cell>
          <cell r="F1055">
            <v>53634</v>
          </cell>
          <cell r="G1055">
            <v>1</v>
          </cell>
          <cell r="H1055">
            <v>1695</v>
          </cell>
          <cell r="I1055">
            <v>60</v>
          </cell>
          <cell r="J1055">
            <v>27</v>
          </cell>
          <cell r="K1055">
            <v>33</v>
          </cell>
          <cell r="L1055">
            <v>7</v>
          </cell>
          <cell r="M1055">
            <v>20</v>
          </cell>
          <cell r="N1055">
            <v>0.49</v>
          </cell>
          <cell r="O1055">
            <v>2.76</v>
          </cell>
          <cell r="P1055">
            <v>0</v>
          </cell>
          <cell r="Q1055">
            <v>1584</v>
          </cell>
        </row>
        <row r="1056">
          <cell r="A1056">
            <v>1207309</v>
          </cell>
          <cell r="B1056">
            <v>43976.991666666669</v>
          </cell>
          <cell r="C1056" t="str">
            <v>EN355B</v>
          </cell>
          <cell r="D1056" t="str">
            <v>Grados al C</v>
          </cell>
          <cell r="E1056" t="str">
            <v>24"R</v>
          </cell>
          <cell r="F1056">
            <v>61088</v>
          </cell>
          <cell r="G1056">
            <v>1</v>
          </cell>
          <cell r="H1056">
            <v>1686</v>
          </cell>
          <cell r="I1056">
            <v>54</v>
          </cell>
          <cell r="J1056">
            <v>31</v>
          </cell>
          <cell r="K1056">
            <v>23</v>
          </cell>
          <cell r="L1056">
            <v>8</v>
          </cell>
          <cell r="M1056">
            <v>23</v>
          </cell>
          <cell r="N1056">
            <v>0.41</v>
          </cell>
          <cell r="O1056">
            <v>0.7</v>
          </cell>
          <cell r="P1056">
            <v>0.56999999999999995</v>
          </cell>
          <cell r="Q1056">
            <v>1590</v>
          </cell>
        </row>
        <row r="1057">
          <cell r="A1057">
            <v>1207310</v>
          </cell>
          <cell r="B1057">
            <v>43977.056944444441</v>
          </cell>
          <cell r="C1057" t="str">
            <v>EN355B</v>
          </cell>
          <cell r="D1057" t="str">
            <v>Grados al C</v>
          </cell>
          <cell r="E1057" t="str">
            <v>24"R</v>
          </cell>
          <cell r="F1057">
            <v>60263</v>
          </cell>
          <cell r="G1057">
            <v>1</v>
          </cell>
          <cell r="H1057">
            <v>1684</v>
          </cell>
          <cell r="I1057">
            <v>50</v>
          </cell>
          <cell r="J1057">
            <v>30</v>
          </cell>
          <cell r="K1057">
            <v>20</v>
          </cell>
          <cell r="L1057">
            <v>7</v>
          </cell>
          <cell r="M1057">
            <v>23</v>
          </cell>
          <cell r="N1057">
            <v>0.35</v>
          </cell>
          <cell r="O1057">
            <v>0.62</v>
          </cell>
          <cell r="P1057">
            <v>1.02</v>
          </cell>
          <cell r="Q1057">
            <v>1592</v>
          </cell>
        </row>
        <row r="1058">
          <cell r="A1058">
            <v>1207311</v>
          </cell>
          <cell r="B1058">
            <v>43977.120138888888</v>
          </cell>
          <cell r="C1058" t="str">
            <v>A350/LF6M TRINITY</v>
          </cell>
          <cell r="D1058" t="str">
            <v>Grados al C</v>
          </cell>
          <cell r="E1058" t="str">
            <v>20"R</v>
          </cell>
          <cell r="F1058">
            <v>59290.01</v>
          </cell>
          <cell r="G1058">
            <v>1</v>
          </cell>
          <cell r="H1058">
            <v>1680</v>
          </cell>
          <cell r="I1058">
            <v>59</v>
          </cell>
          <cell r="J1058">
            <v>26</v>
          </cell>
          <cell r="K1058">
            <v>33</v>
          </cell>
          <cell r="L1058">
            <v>8</v>
          </cell>
          <cell r="M1058">
            <v>18</v>
          </cell>
          <cell r="N1058">
            <v>0.3</v>
          </cell>
          <cell r="O1058">
            <v>0.7</v>
          </cell>
          <cell r="P1058">
            <v>2.4500000000000002</v>
          </cell>
          <cell r="Q1058">
            <v>1586</v>
          </cell>
        </row>
        <row r="1059">
          <cell r="A1059">
            <v>1207312</v>
          </cell>
          <cell r="B1059">
            <v>43977.184027777781</v>
          </cell>
          <cell r="C1059" t="str">
            <v>LF2H</v>
          </cell>
          <cell r="D1059" t="str">
            <v>Grados CrNiMo</v>
          </cell>
          <cell r="E1059" t="str">
            <v>20"R</v>
          </cell>
          <cell r="F1059">
            <v>59028</v>
          </cell>
          <cell r="G1059">
            <v>1</v>
          </cell>
          <cell r="H1059">
            <v>1676</v>
          </cell>
          <cell r="I1059">
            <v>60</v>
          </cell>
          <cell r="J1059">
            <v>26</v>
          </cell>
          <cell r="K1059">
            <v>34</v>
          </cell>
          <cell r="L1059">
            <v>7</v>
          </cell>
          <cell r="M1059">
            <v>19</v>
          </cell>
          <cell r="N1059">
            <v>0.4</v>
          </cell>
          <cell r="O1059">
            <v>1.21</v>
          </cell>
          <cell r="P1059">
            <v>0.56999999999999995</v>
          </cell>
          <cell r="Q1059">
            <v>1582</v>
          </cell>
        </row>
        <row r="1060">
          <cell r="A1060">
            <v>1207313</v>
          </cell>
          <cell r="B1060">
            <v>43977.244444444441</v>
          </cell>
          <cell r="C1060" t="str">
            <v>F22 SFC1-2</v>
          </cell>
          <cell r="D1060" t="str">
            <v>Grados CrMo</v>
          </cell>
          <cell r="E1060" t="str">
            <v>69"P</v>
          </cell>
          <cell r="F1060">
            <v>52523</v>
          </cell>
          <cell r="G1060">
            <v>1</v>
          </cell>
          <cell r="H1060">
            <v>1612</v>
          </cell>
          <cell r="I1060">
            <v>59</v>
          </cell>
          <cell r="J1060">
            <v>27</v>
          </cell>
          <cell r="K1060">
            <v>32</v>
          </cell>
          <cell r="L1060">
            <v>7</v>
          </cell>
          <cell r="M1060">
            <v>20</v>
          </cell>
          <cell r="N1060">
            <v>0.5</v>
          </cell>
          <cell r="O1060">
            <v>3.63</v>
          </cell>
          <cell r="P1060">
            <v>0</v>
          </cell>
          <cell r="Q1060">
            <v>1595</v>
          </cell>
        </row>
        <row r="1061">
          <cell r="A1061">
            <v>1207314</v>
          </cell>
          <cell r="B1061">
            <v>43977.317361111112</v>
          </cell>
          <cell r="C1061" t="str">
            <v>EN355B</v>
          </cell>
          <cell r="D1061" t="str">
            <v>Grados al C</v>
          </cell>
          <cell r="E1061" t="str">
            <v>24"R</v>
          </cell>
          <cell r="F1061">
            <v>60430</v>
          </cell>
          <cell r="G1061">
            <v>1</v>
          </cell>
          <cell r="H1061">
            <v>1689</v>
          </cell>
          <cell r="I1061">
            <v>70</v>
          </cell>
          <cell r="J1061">
            <v>29</v>
          </cell>
          <cell r="K1061">
            <v>41</v>
          </cell>
          <cell r="L1061">
            <v>7</v>
          </cell>
          <cell r="M1061">
            <v>22</v>
          </cell>
          <cell r="N1061">
            <v>0.33</v>
          </cell>
          <cell r="O1061">
            <v>1.26</v>
          </cell>
          <cell r="P1061">
            <v>2.7</v>
          </cell>
          <cell r="Q1061">
            <v>1589</v>
          </cell>
        </row>
        <row r="1062">
          <cell r="A1062">
            <v>1207315</v>
          </cell>
          <cell r="B1062">
            <v>43977.424305555556</v>
          </cell>
          <cell r="C1062" t="str">
            <v>EN355B</v>
          </cell>
          <cell r="D1062" t="str">
            <v>Grados al C</v>
          </cell>
          <cell r="E1062" t="str">
            <v>24"R</v>
          </cell>
          <cell r="F1062">
            <v>60552</v>
          </cell>
          <cell r="G1062">
            <v>1</v>
          </cell>
          <cell r="H1062">
            <v>1680</v>
          </cell>
          <cell r="I1062">
            <v>57</v>
          </cell>
          <cell r="J1062">
            <v>29</v>
          </cell>
          <cell r="K1062">
            <v>28</v>
          </cell>
          <cell r="L1062">
            <v>7</v>
          </cell>
          <cell r="M1062">
            <v>22</v>
          </cell>
          <cell r="N1062">
            <v>0.39</v>
          </cell>
          <cell r="O1062">
            <v>2.73</v>
          </cell>
          <cell r="P1062">
            <v>9.3699999999999992</v>
          </cell>
          <cell r="Q1062">
            <v>1596</v>
          </cell>
        </row>
        <row r="1063">
          <cell r="A1063">
            <v>1207316</v>
          </cell>
          <cell r="B1063">
            <v>43977.51458333333</v>
          </cell>
          <cell r="C1063" t="str">
            <v>EN355B</v>
          </cell>
          <cell r="D1063" t="str">
            <v>Grados al C</v>
          </cell>
          <cell r="E1063" t="str">
            <v>24"R</v>
          </cell>
          <cell r="F1063">
            <v>60815</v>
          </cell>
          <cell r="G1063">
            <v>1</v>
          </cell>
          <cell r="H1063">
            <v>1649</v>
          </cell>
          <cell r="I1063">
            <v>76</v>
          </cell>
          <cell r="J1063">
            <v>27</v>
          </cell>
          <cell r="K1063">
            <v>49</v>
          </cell>
          <cell r="L1063">
            <v>7</v>
          </cell>
          <cell r="M1063">
            <v>20</v>
          </cell>
          <cell r="N1063">
            <v>0.44</v>
          </cell>
          <cell r="O1063">
            <v>6.46</v>
          </cell>
          <cell r="P1063">
            <v>10.92</v>
          </cell>
          <cell r="Q1063">
            <v>1584</v>
          </cell>
        </row>
        <row r="1064">
          <cell r="A1064">
            <v>1207317</v>
          </cell>
          <cell r="B1064">
            <v>43977.995833333334</v>
          </cell>
          <cell r="C1064" t="str">
            <v>EN355B</v>
          </cell>
          <cell r="D1064" t="str">
            <v>Grados al C</v>
          </cell>
          <cell r="E1064" t="str">
            <v>24"R</v>
          </cell>
          <cell r="F1064">
            <v>60581</v>
          </cell>
          <cell r="G1064">
            <v>1</v>
          </cell>
          <cell r="H1064">
            <v>1674</v>
          </cell>
          <cell r="I1064">
            <v>47</v>
          </cell>
          <cell r="J1064">
            <v>27</v>
          </cell>
          <cell r="K1064">
            <v>20</v>
          </cell>
          <cell r="L1064">
            <v>7</v>
          </cell>
          <cell r="M1064">
            <v>20</v>
          </cell>
          <cell r="N1064">
            <v>0.38</v>
          </cell>
          <cell r="O1064">
            <v>0.53</v>
          </cell>
          <cell r="P1064">
            <v>0.94</v>
          </cell>
          <cell r="Q1064">
            <v>1593</v>
          </cell>
        </row>
        <row r="1065">
          <cell r="A1065">
            <v>1207318</v>
          </cell>
          <cell r="B1065">
            <v>43978.054861111108</v>
          </cell>
          <cell r="C1065" t="str">
            <v>EN355B</v>
          </cell>
          <cell r="D1065" t="str">
            <v>Grados al C</v>
          </cell>
          <cell r="E1065" t="str">
            <v>24"R</v>
          </cell>
          <cell r="F1065">
            <v>60841</v>
          </cell>
          <cell r="G1065">
            <v>1</v>
          </cell>
          <cell r="H1065">
            <v>1679</v>
          </cell>
          <cell r="I1065">
            <v>47</v>
          </cell>
          <cell r="J1065">
            <v>27</v>
          </cell>
          <cell r="K1065">
            <v>20</v>
          </cell>
          <cell r="L1065">
            <v>7</v>
          </cell>
          <cell r="M1065">
            <v>20</v>
          </cell>
          <cell r="N1065">
            <v>0.72</v>
          </cell>
          <cell r="O1065">
            <v>5.99</v>
          </cell>
          <cell r="P1065">
            <v>9.17</v>
          </cell>
          <cell r="Q1065">
            <v>1595</v>
          </cell>
        </row>
        <row r="1066">
          <cell r="A1066">
            <v>1207319</v>
          </cell>
          <cell r="B1066">
            <v>43978.115972222222</v>
          </cell>
          <cell r="C1066" t="str">
            <v>X60V-DQ</v>
          </cell>
          <cell r="D1066" t="str">
            <v>Grados al C</v>
          </cell>
          <cell r="E1066" t="str">
            <v>24"Q</v>
          </cell>
          <cell r="F1066">
            <v>52508</v>
          </cell>
          <cell r="G1066">
            <v>1</v>
          </cell>
          <cell r="H1066">
            <v>1687</v>
          </cell>
          <cell r="I1066">
            <v>55</v>
          </cell>
          <cell r="J1066">
            <v>32</v>
          </cell>
          <cell r="K1066">
            <v>23</v>
          </cell>
          <cell r="L1066">
            <v>6</v>
          </cell>
          <cell r="M1066">
            <v>26</v>
          </cell>
          <cell r="N1066">
            <v>0.33</v>
          </cell>
          <cell r="O1066">
            <v>0.94</v>
          </cell>
          <cell r="P1066">
            <v>0</v>
          </cell>
          <cell r="Q1066">
            <v>1586</v>
          </cell>
        </row>
        <row r="1067">
          <cell r="A1067">
            <v>1207320</v>
          </cell>
          <cell r="B1067">
            <v>43978.186805555553</v>
          </cell>
          <cell r="C1067" t="str">
            <v>4330 MOD TESCO</v>
          </cell>
          <cell r="D1067" t="str">
            <v>Grados CrNiMo</v>
          </cell>
          <cell r="E1067" t="str">
            <v>49"Q</v>
          </cell>
          <cell r="F1067">
            <v>57195</v>
          </cell>
          <cell r="G1067">
            <v>1</v>
          </cell>
          <cell r="H1067">
            <v>1623</v>
          </cell>
          <cell r="I1067">
            <v>52</v>
          </cell>
          <cell r="J1067">
            <v>22</v>
          </cell>
          <cell r="K1067">
            <v>30</v>
          </cell>
          <cell r="L1067">
            <v>6</v>
          </cell>
          <cell r="M1067">
            <v>16</v>
          </cell>
          <cell r="N1067">
            <v>0.46</v>
          </cell>
          <cell r="O1067">
            <v>1.37</v>
          </cell>
          <cell r="P1067">
            <v>0</v>
          </cell>
          <cell r="Q1067">
            <v>1549</v>
          </cell>
        </row>
        <row r="1068">
          <cell r="A1068">
            <v>1207321</v>
          </cell>
          <cell r="B1068">
            <v>43978.263888888891</v>
          </cell>
          <cell r="C1068" t="str">
            <v>4330 MOD TESCO</v>
          </cell>
          <cell r="D1068" t="str">
            <v>Grados CrNiMo</v>
          </cell>
          <cell r="E1068" t="str">
            <v>49"Q</v>
          </cell>
          <cell r="F1068">
            <v>58211</v>
          </cell>
          <cell r="G1068">
            <v>1</v>
          </cell>
          <cell r="H1068">
            <v>1594</v>
          </cell>
          <cell r="I1068">
            <v>67</v>
          </cell>
          <cell r="J1068">
            <v>23</v>
          </cell>
          <cell r="K1068">
            <v>44</v>
          </cell>
          <cell r="L1068">
            <v>3</v>
          </cell>
          <cell r="M1068">
            <v>20</v>
          </cell>
          <cell r="N1068">
            <v>0.46</v>
          </cell>
          <cell r="O1068">
            <v>6.8</v>
          </cell>
          <cell r="P1068">
            <v>0</v>
          </cell>
          <cell r="Q1068">
            <v>1559</v>
          </cell>
        </row>
        <row r="1069">
          <cell r="A1069">
            <v>1207322</v>
          </cell>
          <cell r="B1069">
            <v>43978.326388888891</v>
          </cell>
          <cell r="C1069" t="str">
            <v>EN355B</v>
          </cell>
          <cell r="D1069" t="str">
            <v>Grados al C</v>
          </cell>
          <cell r="E1069" t="str">
            <v>24"R</v>
          </cell>
          <cell r="F1069">
            <v>60219</v>
          </cell>
          <cell r="G1069">
            <v>1</v>
          </cell>
          <cell r="H1069">
            <v>1681</v>
          </cell>
          <cell r="I1069">
            <v>74</v>
          </cell>
          <cell r="J1069">
            <v>23</v>
          </cell>
          <cell r="K1069">
            <v>51</v>
          </cell>
          <cell r="L1069">
            <v>7</v>
          </cell>
          <cell r="M1069">
            <v>16</v>
          </cell>
          <cell r="N1069">
            <v>0.47</v>
          </cell>
          <cell r="O1069">
            <v>1.87</v>
          </cell>
          <cell r="P1069">
            <v>2.13</v>
          </cell>
          <cell r="Q1069">
            <v>1588</v>
          </cell>
        </row>
        <row r="1070">
          <cell r="A1070">
            <v>1207323</v>
          </cell>
          <cell r="B1070">
            <v>43978.395833333336</v>
          </cell>
          <cell r="C1070" t="str">
            <v>EN355B</v>
          </cell>
          <cell r="D1070" t="str">
            <v>Grados al C</v>
          </cell>
          <cell r="E1070" t="str">
            <v>24"R</v>
          </cell>
          <cell r="F1070">
            <v>60549</v>
          </cell>
          <cell r="G1070">
            <v>1</v>
          </cell>
          <cell r="H1070">
            <v>1672</v>
          </cell>
          <cell r="I1070">
            <v>61</v>
          </cell>
          <cell r="J1070">
            <v>26</v>
          </cell>
          <cell r="K1070">
            <v>35</v>
          </cell>
          <cell r="L1070">
            <v>8</v>
          </cell>
          <cell r="M1070">
            <v>18</v>
          </cell>
          <cell r="N1070">
            <v>0.37</v>
          </cell>
          <cell r="O1070">
            <v>1.17</v>
          </cell>
          <cell r="P1070">
            <v>0.41</v>
          </cell>
          <cell r="Q1070">
            <v>1582</v>
          </cell>
        </row>
        <row r="1071">
          <cell r="A1071">
            <v>1207324</v>
          </cell>
          <cell r="B1071">
            <v>43978.453472222223</v>
          </cell>
          <cell r="C1071" t="str">
            <v>EN355B</v>
          </cell>
          <cell r="D1071" t="str">
            <v>Grados al C</v>
          </cell>
          <cell r="E1071" t="str">
            <v>24"R</v>
          </cell>
          <cell r="F1071">
            <v>60384</v>
          </cell>
          <cell r="G1071">
            <v>1</v>
          </cell>
          <cell r="H1071">
            <v>1672</v>
          </cell>
          <cell r="I1071">
            <v>59</v>
          </cell>
          <cell r="J1071">
            <v>28</v>
          </cell>
          <cell r="K1071">
            <v>31</v>
          </cell>
          <cell r="L1071">
            <v>8</v>
          </cell>
          <cell r="M1071">
            <v>20</v>
          </cell>
          <cell r="N1071">
            <v>0.38</v>
          </cell>
          <cell r="O1071">
            <v>1.17</v>
          </cell>
          <cell r="P1071">
            <v>4.2300000000000004</v>
          </cell>
          <cell r="Q1071">
            <v>1595</v>
          </cell>
        </row>
        <row r="1072">
          <cell r="A1072">
            <v>1207325</v>
          </cell>
          <cell r="B1072">
            <v>43978.523611111108</v>
          </cell>
          <cell r="C1072" t="str">
            <v>EN355B</v>
          </cell>
          <cell r="D1072" t="str">
            <v>Grados al C</v>
          </cell>
          <cell r="E1072" t="str">
            <v>24"R</v>
          </cell>
          <cell r="F1072">
            <v>62010.01</v>
          </cell>
          <cell r="G1072">
            <v>1</v>
          </cell>
          <cell r="H1072">
            <v>1665</v>
          </cell>
          <cell r="I1072">
            <v>60</v>
          </cell>
          <cell r="J1072">
            <v>24</v>
          </cell>
          <cell r="K1072">
            <v>36</v>
          </cell>
          <cell r="L1072">
            <v>7</v>
          </cell>
          <cell r="M1072">
            <v>17</v>
          </cell>
          <cell r="N1072">
            <v>0.38</v>
          </cell>
          <cell r="O1072">
            <v>1.07</v>
          </cell>
          <cell r="P1072">
            <v>1.59</v>
          </cell>
          <cell r="Q1072">
            <v>1586</v>
          </cell>
        </row>
        <row r="1073">
          <cell r="A1073">
            <v>1207326</v>
          </cell>
          <cell r="B1073">
            <v>43978.997916666667</v>
          </cell>
          <cell r="C1073" t="str">
            <v>17-4 PH</v>
          </cell>
          <cell r="D1073" t="str">
            <v>Duplex Stainless Steels</v>
          </cell>
          <cell r="E1073" t="str">
            <v>49"Q</v>
          </cell>
          <cell r="F1073">
            <v>0</v>
          </cell>
          <cell r="G1073">
            <v>1</v>
          </cell>
          <cell r="H1073">
            <v>1649</v>
          </cell>
          <cell r="I1073">
            <v>142</v>
          </cell>
          <cell r="J1073">
            <v>81</v>
          </cell>
          <cell r="K1073">
            <v>61</v>
          </cell>
          <cell r="L1073">
            <v>55</v>
          </cell>
          <cell r="M1073">
            <v>26</v>
          </cell>
          <cell r="N1073">
            <v>0.52</v>
          </cell>
          <cell r="O1073">
            <v>2.64</v>
          </cell>
          <cell r="P1073">
            <v>20.75</v>
          </cell>
          <cell r="Q1073">
            <v>1551</v>
          </cell>
        </row>
        <row r="1074">
          <cell r="A1074">
            <v>1207327</v>
          </cell>
          <cell r="B1074">
            <v>43979.1875</v>
          </cell>
          <cell r="C1074" t="str">
            <v>8630M</v>
          </cell>
          <cell r="D1074" t="str">
            <v>Grados CrNiMo</v>
          </cell>
          <cell r="E1074" t="str">
            <v>80"P</v>
          </cell>
          <cell r="F1074">
            <v>0</v>
          </cell>
          <cell r="G1074">
            <v>1</v>
          </cell>
          <cell r="H1074">
            <v>1641</v>
          </cell>
          <cell r="I1074">
            <v>56</v>
          </cell>
          <cell r="J1074">
            <v>22</v>
          </cell>
          <cell r="K1074">
            <v>34</v>
          </cell>
          <cell r="L1074">
            <v>6</v>
          </cell>
          <cell r="M1074">
            <v>16</v>
          </cell>
          <cell r="N1074">
            <v>0.37</v>
          </cell>
          <cell r="O1074">
            <v>1.06</v>
          </cell>
          <cell r="P1074">
            <v>0</v>
          </cell>
          <cell r="Q1074">
            <v>1550</v>
          </cell>
        </row>
        <row r="1075">
          <cell r="A1075">
            <v>1207328</v>
          </cell>
          <cell r="B1075">
            <v>43979.305555555555</v>
          </cell>
          <cell r="C1075" t="str">
            <v>EN355B</v>
          </cell>
          <cell r="D1075" t="str">
            <v>Grados al C</v>
          </cell>
          <cell r="E1075" t="str">
            <v>24"R</v>
          </cell>
          <cell r="F1075">
            <v>59305</v>
          </cell>
          <cell r="G1075">
            <v>1</v>
          </cell>
          <cell r="H1075">
            <v>1678</v>
          </cell>
          <cell r="I1075">
            <v>63</v>
          </cell>
          <cell r="J1075">
            <v>25</v>
          </cell>
          <cell r="K1075">
            <v>38</v>
          </cell>
          <cell r="L1075">
            <v>7</v>
          </cell>
          <cell r="M1075">
            <v>18</v>
          </cell>
          <cell r="N1075">
            <v>0.38</v>
          </cell>
          <cell r="O1075">
            <v>2.0299999999999998</v>
          </cell>
          <cell r="P1075">
            <v>3.17</v>
          </cell>
          <cell r="Q1075">
            <v>1593</v>
          </cell>
        </row>
        <row r="1076">
          <cell r="A1076">
            <v>1207329</v>
          </cell>
          <cell r="B1076">
            <v>43979.394444444442</v>
          </cell>
          <cell r="C1076" t="str">
            <v>EN355B</v>
          </cell>
          <cell r="D1076" t="str">
            <v>Grados al C</v>
          </cell>
          <cell r="E1076" t="str">
            <v>24"R</v>
          </cell>
          <cell r="F1076">
            <v>62739</v>
          </cell>
          <cell r="G1076">
            <v>1</v>
          </cell>
          <cell r="H1076">
            <v>1689</v>
          </cell>
          <cell r="I1076">
            <v>66</v>
          </cell>
          <cell r="J1076">
            <v>30</v>
          </cell>
          <cell r="K1076">
            <v>36</v>
          </cell>
          <cell r="L1076">
            <v>7</v>
          </cell>
          <cell r="M1076">
            <v>23</v>
          </cell>
          <cell r="N1076">
            <v>0.33</v>
          </cell>
          <cell r="O1076">
            <v>1.33</v>
          </cell>
          <cell r="P1076">
            <v>3.38</v>
          </cell>
          <cell r="Q1076">
            <v>1592</v>
          </cell>
        </row>
        <row r="1077">
          <cell r="A1077">
            <v>1207330</v>
          </cell>
          <cell r="B1077">
            <v>43979.559027777781</v>
          </cell>
          <cell r="C1077" t="str">
            <v>8630M</v>
          </cell>
          <cell r="D1077" t="str">
            <v>Grados CrNiMo</v>
          </cell>
          <cell r="E1077" t="str">
            <v>69"P</v>
          </cell>
          <cell r="F1077">
            <v>52615</v>
          </cell>
          <cell r="G1077">
            <v>1</v>
          </cell>
          <cell r="H1077">
            <v>1661</v>
          </cell>
          <cell r="I1077">
            <v>69</v>
          </cell>
          <cell r="J1077">
            <v>28</v>
          </cell>
          <cell r="K1077">
            <v>41</v>
          </cell>
          <cell r="L1077">
            <v>7</v>
          </cell>
          <cell r="M1077">
            <v>21</v>
          </cell>
          <cell r="N1077">
            <v>0.38</v>
          </cell>
          <cell r="O1077">
            <v>3.4</v>
          </cell>
          <cell r="P1077">
            <v>0</v>
          </cell>
          <cell r="Q1077">
            <v>1562</v>
          </cell>
        </row>
        <row r="1078">
          <cell r="A1078">
            <v>1207331</v>
          </cell>
          <cell r="B1078">
            <v>43983.032638888886</v>
          </cell>
          <cell r="C1078" t="str">
            <v>8630M</v>
          </cell>
          <cell r="D1078" t="str">
            <v>Grados CrNiMo</v>
          </cell>
          <cell r="E1078" t="str">
            <v>69"P</v>
          </cell>
          <cell r="F1078">
            <v>53356</v>
          </cell>
          <cell r="G1078">
            <v>2</v>
          </cell>
          <cell r="H1078">
            <v>1649</v>
          </cell>
          <cell r="I1078">
            <v>89</v>
          </cell>
          <cell r="J1078">
            <v>89</v>
          </cell>
          <cell r="K1078">
            <v>0</v>
          </cell>
          <cell r="L1078">
            <v>36</v>
          </cell>
          <cell r="M1078">
            <v>53</v>
          </cell>
          <cell r="N1078">
            <v>0</v>
          </cell>
          <cell r="O1078">
            <v>7.72</v>
          </cell>
          <cell r="P1078">
            <v>0</v>
          </cell>
          <cell r="Q1078">
            <v>1568</v>
          </cell>
        </row>
        <row r="1079">
          <cell r="A1079">
            <v>1207332</v>
          </cell>
          <cell r="B1079">
            <v>43983.116666666669</v>
          </cell>
          <cell r="C1079" t="str">
            <v>4330 MOD TESCO</v>
          </cell>
          <cell r="D1079" t="str">
            <v>Grados CrNiMo</v>
          </cell>
          <cell r="E1079" t="str">
            <v>49"Q</v>
          </cell>
          <cell r="F1079">
            <v>57666</v>
          </cell>
          <cell r="G1079">
            <v>1</v>
          </cell>
          <cell r="H1079">
            <v>1681</v>
          </cell>
          <cell r="I1079">
            <v>79</v>
          </cell>
          <cell r="J1079">
            <v>41</v>
          </cell>
          <cell r="K1079">
            <v>38</v>
          </cell>
          <cell r="L1079">
            <v>12</v>
          </cell>
          <cell r="M1079">
            <v>29</v>
          </cell>
          <cell r="N1079">
            <v>0.53</v>
          </cell>
          <cell r="O1079">
            <v>5.12</v>
          </cell>
          <cell r="P1079">
            <v>0</v>
          </cell>
          <cell r="Q1079">
            <v>1563</v>
          </cell>
        </row>
        <row r="1080">
          <cell r="A1080">
            <v>1207333</v>
          </cell>
          <cell r="B1080">
            <v>43983.243055555555</v>
          </cell>
          <cell r="C1080" t="str">
            <v>4330 MOD TESCO</v>
          </cell>
          <cell r="D1080" t="str">
            <v>Grados CrNiMo</v>
          </cell>
          <cell r="E1080" t="str">
            <v>49"Q</v>
          </cell>
          <cell r="F1080">
            <v>57682</v>
          </cell>
          <cell r="G1080">
            <v>1</v>
          </cell>
          <cell r="H1080">
            <v>1652</v>
          </cell>
          <cell r="I1080">
            <v>77</v>
          </cell>
          <cell r="J1080">
            <v>28</v>
          </cell>
          <cell r="K1080">
            <v>49</v>
          </cell>
          <cell r="L1080">
            <v>6</v>
          </cell>
          <cell r="M1080">
            <v>22</v>
          </cell>
          <cell r="N1080">
            <v>0.71</v>
          </cell>
          <cell r="O1080">
            <v>6.73</v>
          </cell>
          <cell r="P1080">
            <v>0</v>
          </cell>
          <cell r="Q1080">
            <v>1564</v>
          </cell>
        </row>
        <row r="1081">
          <cell r="A1081">
            <v>1207334</v>
          </cell>
          <cell r="B1081">
            <v>43983.3125</v>
          </cell>
          <cell r="C1081" t="str">
            <v>4130 FM</v>
          </cell>
          <cell r="D1081" t="str">
            <v>Grados CrNiMo</v>
          </cell>
          <cell r="E1081" t="str">
            <v>31"R</v>
          </cell>
          <cell r="F1081">
            <v>49084</v>
          </cell>
          <cell r="G1081">
            <v>1</v>
          </cell>
          <cell r="H1081">
            <v>1652</v>
          </cell>
          <cell r="I1081">
            <v>64</v>
          </cell>
          <cell r="J1081">
            <v>27</v>
          </cell>
          <cell r="K1081">
            <v>37</v>
          </cell>
          <cell r="L1081">
            <v>7</v>
          </cell>
          <cell r="M1081">
            <v>20</v>
          </cell>
          <cell r="N1081">
            <v>0.5</v>
          </cell>
          <cell r="O1081">
            <v>5.36</v>
          </cell>
          <cell r="P1081">
            <v>0</v>
          </cell>
          <cell r="Q1081">
            <v>1575</v>
          </cell>
        </row>
        <row r="1082">
          <cell r="A1082">
            <v>1207335</v>
          </cell>
          <cell r="B1082">
            <v>43983.454861111109</v>
          </cell>
          <cell r="C1082" t="str">
            <v>A105</v>
          </cell>
          <cell r="D1082" t="str">
            <v>Grados al C</v>
          </cell>
          <cell r="E1082" t="str">
            <v>13"R</v>
          </cell>
          <cell r="F1082">
            <v>55825</v>
          </cell>
          <cell r="G1082">
            <v>1</v>
          </cell>
          <cell r="H1082">
            <v>1680</v>
          </cell>
          <cell r="I1082">
            <v>54</v>
          </cell>
          <cell r="J1082">
            <v>24</v>
          </cell>
          <cell r="K1082">
            <v>30</v>
          </cell>
          <cell r="L1082">
            <v>7</v>
          </cell>
          <cell r="M1082">
            <v>17</v>
          </cell>
          <cell r="N1082">
            <v>0.53</v>
          </cell>
          <cell r="O1082">
            <v>4.76</v>
          </cell>
          <cell r="P1082">
            <v>0</v>
          </cell>
          <cell r="Q1082">
            <v>1595</v>
          </cell>
        </row>
        <row r="1083">
          <cell r="A1083">
            <v>1207336</v>
          </cell>
          <cell r="B1083">
            <v>43983.505555555559</v>
          </cell>
          <cell r="C1083" t="str">
            <v>A105</v>
          </cell>
          <cell r="D1083" t="str">
            <v>Grados al C</v>
          </cell>
          <cell r="E1083" t="str">
            <v>16"R</v>
          </cell>
          <cell r="F1083">
            <v>54808.01</v>
          </cell>
          <cell r="G1083">
            <v>1</v>
          </cell>
          <cell r="H1083">
            <v>1655</v>
          </cell>
          <cell r="I1083">
            <v>48</v>
          </cell>
          <cell r="J1083">
            <v>22</v>
          </cell>
          <cell r="K1083">
            <v>26</v>
          </cell>
          <cell r="L1083">
            <v>7</v>
          </cell>
          <cell r="M1083">
            <v>15</v>
          </cell>
          <cell r="N1083">
            <v>0.57999999999999996</v>
          </cell>
          <cell r="O1083">
            <v>3.55</v>
          </cell>
          <cell r="P1083">
            <v>0</v>
          </cell>
          <cell r="Q1083">
            <v>1598</v>
          </cell>
        </row>
        <row r="1084">
          <cell r="A1084">
            <v>1207337</v>
          </cell>
          <cell r="B1084">
            <v>43983.974999999999</v>
          </cell>
          <cell r="C1084" t="str">
            <v>A105</v>
          </cell>
          <cell r="D1084" t="str">
            <v>Grados al C</v>
          </cell>
          <cell r="E1084" t="str">
            <v>20"R</v>
          </cell>
          <cell r="F1084">
            <v>58772</v>
          </cell>
          <cell r="G1084">
            <v>1</v>
          </cell>
          <cell r="H1084">
            <v>1649</v>
          </cell>
          <cell r="I1084">
            <v>56</v>
          </cell>
          <cell r="J1084">
            <v>30</v>
          </cell>
          <cell r="K1084">
            <v>26</v>
          </cell>
          <cell r="L1084">
            <v>7</v>
          </cell>
          <cell r="M1084">
            <v>23</v>
          </cell>
          <cell r="N1084">
            <v>0.57999999999999996</v>
          </cell>
          <cell r="O1084">
            <v>4.75</v>
          </cell>
          <cell r="P1084">
            <v>0</v>
          </cell>
          <cell r="Q1084">
            <v>1596</v>
          </cell>
        </row>
        <row r="1085">
          <cell r="A1085">
            <v>1207338</v>
          </cell>
          <cell r="B1085">
            <v>43984.032638888886</v>
          </cell>
          <cell r="C1085" t="str">
            <v>A105</v>
          </cell>
          <cell r="D1085" t="str">
            <v>Grados al C</v>
          </cell>
          <cell r="E1085" t="str">
            <v>31"R</v>
          </cell>
          <cell r="F1085">
            <v>54892</v>
          </cell>
          <cell r="G1085">
            <v>1</v>
          </cell>
          <cell r="H1085">
            <v>1701</v>
          </cell>
          <cell r="I1085">
            <v>54</v>
          </cell>
          <cell r="J1085">
            <v>31</v>
          </cell>
          <cell r="K1085">
            <v>23</v>
          </cell>
          <cell r="L1085">
            <v>7</v>
          </cell>
          <cell r="M1085">
            <v>24</v>
          </cell>
          <cell r="N1085">
            <v>0.45</v>
          </cell>
          <cell r="O1085">
            <v>3.81</v>
          </cell>
          <cell r="P1085">
            <v>0</v>
          </cell>
          <cell r="Q1085">
            <v>1586</v>
          </cell>
        </row>
        <row r="1086">
          <cell r="A1086">
            <v>1207339</v>
          </cell>
          <cell r="B1086">
            <v>43984.128472222219</v>
          </cell>
          <cell r="C1086" t="str">
            <v>X60V-DQ</v>
          </cell>
          <cell r="D1086" t="str">
            <v>Grados al C</v>
          </cell>
          <cell r="E1086" t="str">
            <v>24"Q</v>
          </cell>
          <cell r="F1086">
            <v>52806</v>
          </cell>
          <cell r="G1086">
            <v>1</v>
          </cell>
          <cell r="H1086">
            <v>1684</v>
          </cell>
          <cell r="I1086">
            <v>62</v>
          </cell>
          <cell r="J1086">
            <v>26</v>
          </cell>
          <cell r="K1086">
            <v>36</v>
          </cell>
          <cell r="L1086">
            <v>6</v>
          </cell>
          <cell r="M1086">
            <v>20</v>
          </cell>
          <cell r="N1086">
            <v>0.43</v>
          </cell>
          <cell r="O1086">
            <v>5.03</v>
          </cell>
          <cell r="P1086">
            <v>0</v>
          </cell>
          <cell r="Q1086">
            <v>1583</v>
          </cell>
        </row>
        <row r="1087">
          <cell r="A1087">
            <v>1207340</v>
          </cell>
          <cell r="B1087">
            <v>43984.195138888892</v>
          </cell>
          <cell r="C1087" t="str">
            <v>X60V-DQ</v>
          </cell>
          <cell r="D1087" t="str">
            <v>Grados al C</v>
          </cell>
          <cell r="E1087" t="str">
            <v>24"Q</v>
          </cell>
          <cell r="F1087">
            <v>52974</v>
          </cell>
          <cell r="G1087">
            <v>1</v>
          </cell>
          <cell r="H1087">
            <v>1687</v>
          </cell>
          <cell r="I1087">
            <v>52</v>
          </cell>
          <cell r="J1087">
            <v>26</v>
          </cell>
          <cell r="K1087">
            <v>26</v>
          </cell>
          <cell r="L1087">
            <v>6</v>
          </cell>
          <cell r="M1087">
            <v>20</v>
          </cell>
          <cell r="N1087">
            <v>0.65</v>
          </cell>
          <cell r="O1087">
            <v>5.83</v>
          </cell>
          <cell r="P1087">
            <v>0</v>
          </cell>
          <cell r="Q1087">
            <v>1584</v>
          </cell>
        </row>
        <row r="1088">
          <cell r="A1088">
            <v>1207341</v>
          </cell>
          <cell r="B1088">
            <v>43984.291666666664</v>
          </cell>
          <cell r="C1088" t="str">
            <v>8630M</v>
          </cell>
          <cell r="D1088" t="str">
            <v>Grados CrNiMo</v>
          </cell>
          <cell r="E1088" t="str">
            <v>69"P</v>
          </cell>
          <cell r="F1088">
            <v>53073.99</v>
          </cell>
          <cell r="G1088">
            <v>1</v>
          </cell>
          <cell r="H1088">
            <v>1648</v>
          </cell>
          <cell r="I1088">
            <v>66</v>
          </cell>
          <cell r="J1088">
            <v>24</v>
          </cell>
          <cell r="K1088">
            <v>42</v>
          </cell>
          <cell r="L1088">
            <v>8</v>
          </cell>
          <cell r="M1088">
            <v>16</v>
          </cell>
          <cell r="N1088">
            <v>0.53</v>
          </cell>
          <cell r="O1088">
            <v>5.89</v>
          </cell>
          <cell r="P1088">
            <v>0</v>
          </cell>
          <cell r="Q1088">
            <v>1567</v>
          </cell>
        </row>
        <row r="1089">
          <cell r="A1089">
            <v>1207342</v>
          </cell>
          <cell r="B1089">
            <v>43984.363194444442</v>
          </cell>
          <cell r="C1089" t="str">
            <v>E8630M</v>
          </cell>
          <cell r="D1089" t="str">
            <v>Grados CrNiMo</v>
          </cell>
          <cell r="E1089" t="str">
            <v>31"R</v>
          </cell>
          <cell r="F1089">
            <v>54298.01</v>
          </cell>
          <cell r="G1089">
            <v>2</v>
          </cell>
          <cell r="H1089">
            <v>1685</v>
          </cell>
          <cell r="I1089">
            <v>144</v>
          </cell>
          <cell r="J1089">
            <v>72</v>
          </cell>
          <cell r="K1089">
            <v>72</v>
          </cell>
          <cell r="L1089">
            <v>12</v>
          </cell>
          <cell r="M1089">
            <v>60</v>
          </cell>
          <cell r="N1089">
            <v>0.36</v>
          </cell>
          <cell r="O1089">
            <v>18.29</v>
          </cell>
          <cell r="P1089">
            <v>0</v>
          </cell>
          <cell r="Q1089">
            <v>1582</v>
          </cell>
        </row>
        <row r="1090">
          <cell r="A1090">
            <v>1207343</v>
          </cell>
          <cell r="B1090">
            <v>43985.017361111109</v>
          </cell>
          <cell r="C1090" t="str">
            <v>E8630M</v>
          </cell>
          <cell r="D1090" t="str">
            <v>Grados CrNiMo</v>
          </cell>
          <cell r="E1090" t="str">
            <v>31"R</v>
          </cell>
          <cell r="F1090">
            <v>54773</v>
          </cell>
          <cell r="G1090">
            <v>2</v>
          </cell>
          <cell r="H1090">
            <v>1689</v>
          </cell>
          <cell r="I1090">
            <v>112</v>
          </cell>
          <cell r="J1090">
            <v>61</v>
          </cell>
          <cell r="K1090">
            <v>51</v>
          </cell>
          <cell r="L1090">
            <v>16</v>
          </cell>
          <cell r="M1090">
            <v>45</v>
          </cell>
          <cell r="N1090">
            <v>0.47</v>
          </cell>
          <cell r="O1090">
            <v>14.66</v>
          </cell>
          <cell r="P1090">
            <v>0</v>
          </cell>
          <cell r="Q1090">
            <v>1581</v>
          </cell>
        </row>
        <row r="1091">
          <cell r="A1091">
            <v>1207344</v>
          </cell>
          <cell r="B1091">
            <v>43985.118055555555</v>
          </cell>
          <cell r="C1091" t="str">
            <v>E8630M</v>
          </cell>
          <cell r="D1091" t="str">
            <v>Grados CrNiMo</v>
          </cell>
          <cell r="E1091" t="str">
            <v>20"R</v>
          </cell>
          <cell r="F1091">
            <v>57403</v>
          </cell>
          <cell r="G1091">
            <v>1</v>
          </cell>
          <cell r="H1091">
            <v>1678</v>
          </cell>
          <cell r="I1091">
            <v>55</v>
          </cell>
          <cell r="J1091">
            <v>29</v>
          </cell>
          <cell r="K1091">
            <v>26</v>
          </cell>
          <cell r="L1091">
            <v>7</v>
          </cell>
          <cell r="M1091">
            <v>22</v>
          </cell>
          <cell r="N1091">
            <v>0.41</v>
          </cell>
          <cell r="O1091">
            <v>3.99</v>
          </cell>
          <cell r="P1091">
            <v>0</v>
          </cell>
          <cell r="Q1091">
            <v>1593</v>
          </cell>
        </row>
        <row r="1092">
          <cell r="A1092">
            <v>1207345</v>
          </cell>
          <cell r="B1092">
            <v>43985.331944444442</v>
          </cell>
          <cell r="C1092" t="str">
            <v>EN355B</v>
          </cell>
          <cell r="D1092" t="str">
            <v>Grados al C</v>
          </cell>
          <cell r="E1092" t="str">
            <v>24"R</v>
          </cell>
          <cell r="F1092">
            <v>61093</v>
          </cell>
          <cell r="G1092">
            <v>1</v>
          </cell>
          <cell r="H1092">
            <v>1666</v>
          </cell>
          <cell r="I1092">
            <v>47</v>
          </cell>
          <cell r="J1092">
            <v>23</v>
          </cell>
          <cell r="K1092">
            <v>24</v>
          </cell>
          <cell r="L1092">
            <v>7</v>
          </cell>
          <cell r="M1092">
            <v>16</v>
          </cell>
          <cell r="N1092">
            <v>0.47</v>
          </cell>
          <cell r="O1092">
            <v>4.33</v>
          </cell>
          <cell r="P1092">
            <v>0</v>
          </cell>
          <cell r="Q1092">
            <v>1590</v>
          </cell>
        </row>
        <row r="1093">
          <cell r="A1093">
            <v>1207346</v>
          </cell>
          <cell r="B1093">
            <v>43985.40625</v>
          </cell>
          <cell r="C1093" t="str">
            <v>EN355B</v>
          </cell>
          <cell r="D1093" t="str">
            <v>Grados al C</v>
          </cell>
          <cell r="E1093" t="str">
            <v>24"R</v>
          </cell>
          <cell r="F1093">
            <v>60807</v>
          </cell>
          <cell r="G1093">
            <v>1</v>
          </cell>
          <cell r="H1093">
            <v>1690</v>
          </cell>
          <cell r="I1093">
            <v>50</v>
          </cell>
          <cell r="J1093">
            <v>31</v>
          </cell>
          <cell r="K1093">
            <v>19</v>
          </cell>
          <cell r="L1093">
            <v>7</v>
          </cell>
          <cell r="M1093">
            <v>24</v>
          </cell>
          <cell r="N1093">
            <v>0.41</v>
          </cell>
          <cell r="O1093">
            <v>2.56</v>
          </cell>
          <cell r="P1093">
            <v>0</v>
          </cell>
          <cell r="Q1093">
            <v>1595</v>
          </cell>
        </row>
        <row r="1094">
          <cell r="A1094">
            <v>1207347</v>
          </cell>
          <cell r="B1094">
            <v>43985.490972222222</v>
          </cell>
          <cell r="C1094" t="str">
            <v>EN355B</v>
          </cell>
          <cell r="D1094" t="str">
            <v>Grados al C</v>
          </cell>
          <cell r="E1094" t="str">
            <v>24"R</v>
          </cell>
          <cell r="F1094">
            <v>60606</v>
          </cell>
          <cell r="G1094">
            <v>1</v>
          </cell>
          <cell r="H1094">
            <v>1684</v>
          </cell>
          <cell r="I1094">
            <v>58</v>
          </cell>
          <cell r="J1094">
            <v>28</v>
          </cell>
          <cell r="K1094">
            <v>30</v>
          </cell>
          <cell r="L1094">
            <v>6</v>
          </cell>
          <cell r="M1094">
            <v>22</v>
          </cell>
          <cell r="N1094">
            <v>0.43</v>
          </cell>
          <cell r="O1094">
            <v>4.21</v>
          </cell>
          <cell r="P1094">
            <v>0</v>
          </cell>
          <cell r="Q1094">
            <v>1596</v>
          </cell>
        </row>
        <row r="1095">
          <cell r="A1095">
            <v>1207348</v>
          </cell>
          <cell r="B1095">
            <v>43985.972916666666</v>
          </cell>
          <cell r="C1095" t="str">
            <v>EN355B</v>
          </cell>
          <cell r="D1095" t="str">
            <v>Grados al C</v>
          </cell>
          <cell r="E1095" t="str">
            <v>24"R</v>
          </cell>
          <cell r="F1095">
            <v>60847</v>
          </cell>
          <cell r="G1095">
            <v>1</v>
          </cell>
          <cell r="H1095">
            <v>1501</v>
          </cell>
          <cell r="I1095">
            <v>58</v>
          </cell>
          <cell r="J1095">
            <v>27</v>
          </cell>
          <cell r="K1095">
            <v>31</v>
          </cell>
          <cell r="L1095">
            <v>7</v>
          </cell>
          <cell r="M1095">
            <v>20</v>
          </cell>
          <cell r="N1095">
            <v>0.49</v>
          </cell>
          <cell r="O1095">
            <v>2.68</v>
          </cell>
          <cell r="P1095">
            <v>3.21</v>
          </cell>
          <cell r="Q1095">
            <v>1593</v>
          </cell>
        </row>
        <row r="1096">
          <cell r="A1096">
            <v>1207349</v>
          </cell>
          <cell r="B1096">
            <v>43986.03125</v>
          </cell>
          <cell r="C1096" t="str">
            <v>EN355B</v>
          </cell>
          <cell r="D1096" t="str">
            <v>Grados al C</v>
          </cell>
          <cell r="E1096" t="str">
            <v>24"R</v>
          </cell>
          <cell r="F1096">
            <v>60723</v>
          </cell>
          <cell r="G1096">
            <v>1</v>
          </cell>
          <cell r="H1096">
            <v>1681</v>
          </cell>
          <cell r="I1096">
            <v>55</v>
          </cell>
          <cell r="J1096">
            <v>28</v>
          </cell>
          <cell r="K1096">
            <v>27</v>
          </cell>
          <cell r="L1096">
            <v>8</v>
          </cell>
          <cell r="M1096">
            <v>20</v>
          </cell>
          <cell r="N1096">
            <v>0.41</v>
          </cell>
          <cell r="O1096">
            <v>1.61</v>
          </cell>
          <cell r="P1096">
            <v>2.2200000000000002</v>
          </cell>
          <cell r="Q1096">
            <v>1587</v>
          </cell>
        </row>
        <row r="1097">
          <cell r="A1097">
            <v>1207350</v>
          </cell>
          <cell r="B1097">
            <v>43986.131249999999</v>
          </cell>
          <cell r="C1097" t="str">
            <v>EN355B</v>
          </cell>
          <cell r="D1097" t="str">
            <v>Grados al C</v>
          </cell>
          <cell r="E1097" t="str">
            <v>24"R</v>
          </cell>
          <cell r="F1097">
            <v>60321</v>
          </cell>
          <cell r="G1097">
            <v>1</v>
          </cell>
          <cell r="H1097">
            <v>1612</v>
          </cell>
          <cell r="I1097">
            <v>55</v>
          </cell>
          <cell r="J1097">
            <v>26</v>
          </cell>
          <cell r="K1097">
            <v>29</v>
          </cell>
          <cell r="L1097">
            <v>6</v>
          </cell>
          <cell r="M1097">
            <v>20</v>
          </cell>
          <cell r="N1097">
            <v>0.52</v>
          </cell>
          <cell r="O1097">
            <v>3.47</v>
          </cell>
          <cell r="P1097">
            <v>2.37</v>
          </cell>
          <cell r="Q1097">
            <v>1592</v>
          </cell>
        </row>
        <row r="1098">
          <cell r="A1098">
            <v>1207351</v>
          </cell>
          <cell r="B1098">
            <v>43986.185416666667</v>
          </cell>
          <cell r="C1098" t="str">
            <v>EN355B</v>
          </cell>
          <cell r="D1098" t="str">
            <v>Grados al C</v>
          </cell>
          <cell r="E1098" t="str">
            <v>24"R</v>
          </cell>
          <cell r="F1098">
            <v>55971</v>
          </cell>
          <cell r="G1098">
            <v>1</v>
          </cell>
          <cell r="H1098">
            <v>1576</v>
          </cell>
          <cell r="I1098">
            <v>54</v>
          </cell>
          <cell r="J1098">
            <v>27</v>
          </cell>
          <cell r="K1098">
            <v>27</v>
          </cell>
          <cell r="L1098">
            <v>7</v>
          </cell>
          <cell r="M1098">
            <v>20</v>
          </cell>
          <cell r="N1098">
            <v>0.43</v>
          </cell>
          <cell r="O1098">
            <v>2.77</v>
          </cell>
          <cell r="P1098">
            <v>5.22</v>
          </cell>
          <cell r="Q1098">
            <v>1594</v>
          </cell>
        </row>
        <row r="1099">
          <cell r="A1099">
            <v>1207352</v>
          </cell>
          <cell r="B1099">
            <v>43986.292361111111</v>
          </cell>
          <cell r="C1099" t="str">
            <v>EN355B</v>
          </cell>
          <cell r="D1099" t="str">
            <v>Grados al C</v>
          </cell>
          <cell r="E1099" t="str">
            <v>24"R</v>
          </cell>
          <cell r="F1099">
            <v>60576</v>
          </cell>
          <cell r="G1099">
            <v>1</v>
          </cell>
          <cell r="H1099">
            <v>1676</v>
          </cell>
          <cell r="I1099">
            <v>52</v>
          </cell>
          <cell r="J1099">
            <v>24</v>
          </cell>
          <cell r="K1099">
            <v>28</v>
          </cell>
          <cell r="L1099">
            <v>7</v>
          </cell>
          <cell r="M1099">
            <v>17</v>
          </cell>
          <cell r="N1099">
            <v>0.5</v>
          </cell>
          <cell r="O1099">
            <v>4.18</v>
          </cell>
          <cell r="P1099">
            <v>0</v>
          </cell>
          <cell r="Q1099">
            <v>1595</v>
          </cell>
        </row>
        <row r="1100">
          <cell r="A1100">
            <v>1207353</v>
          </cell>
          <cell r="B1100">
            <v>43986.350694444445</v>
          </cell>
          <cell r="C1100" t="str">
            <v>F91</v>
          </cell>
          <cell r="D1100" t="str">
            <v>Martensíticos</v>
          </cell>
          <cell r="E1100" t="str">
            <v>69"P</v>
          </cell>
          <cell r="F1100">
            <v>50849</v>
          </cell>
          <cell r="G1100">
            <v>1</v>
          </cell>
          <cell r="H1100">
            <v>1634</v>
          </cell>
          <cell r="I1100">
            <v>112</v>
          </cell>
          <cell r="J1100">
            <v>29</v>
          </cell>
          <cell r="K1100">
            <v>83</v>
          </cell>
          <cell r="L1100">
            <v>7</v>
          </cell>
          <cell r="M1100">
            <v>22</v>
          </cell>
          <cell r="N1100">
            <v>0.45</v>
          </cell>
          <cell r="O1100">
            <v>7.72</v>
          </cell>
          <cell r="P1100">
            <v>62.21</v>
          </cell>
          <cell r="Q1100">
            <v>1560</v>
          </cell>
        </row>
        <row r="1101">
          <cell r="A1101">
            <v>1207354</v>
          </cell>
          <cell r="B1101">
            <v>43989.990972222222</v>
          </cell>
          <cell r="C1101" t="str">
            <v>8630M4</v>
          </cell>
          <cell r="D1101" t="str">
            <v>Grados CrNiMo</v>
          </cell>
          <cell r="E1101" t="str">
            <v>69"P</v>
          </cell>
          <cell r="F1101">
            <v>51976</v>
          </cell>
          <cell r="G1101">
            <v>1</v>
          </cell>
          <cell r="H1101">
            <v>1658</v>
          </cell>
          <cell r="I1101">
            <v>56</v>
          </cell>
          <cell r="J1101">
            <v>56</v>
          </cell>
          <cell r="K1101">
            <v>0</v>
          </cell>
          <cell r="L1101">
            <v>31</v>
          </cell>
          <cell r="M1101">
            <v>25</v>
          </cell>
          <cell r="N1101">
            <v>0.67</v>
          </cell>
          <cell r="O1101">
            <v>9.94</v>
          </cell>
          <cell r="P1101">
            <v>0</v>
          </cell>
          <cell r="Q1101">
            <v>1571</v>
          </cell>
        </row>
        <row r="1102">
          <cell r="A1102">
            <v>1207355</v>
          </cell>
          <cell r="B1102">
            <v>43990.095138888886</v>
          </cell>
          <cell r="C1102" t="str">
            <v>EN355B</v>
          </cell>
          <cell r="D1102" t="str">
            <v>Grados al C</v>
          </cell>
          <cell r="E1102" t="str">
            <v>31"R</v>
          </cell>
          <cell r="F1102">
            <v>58743.99</v>
          </cell>
          <cell r="G1102">
            <v>1</v>
          </cell>
          <cell r="H1102">
            <v>1707</v>
          </cell>
          <cell r="I1102">
            <v>76</v>
          </cell>
          <cell r="J1102">
            <v>29</v>
          </cell>
          <cell r="K1102">
            <v>47</v>
          </cell>
          <cell r="L1102">
            <v>8</v>
          </cell>
          <cell r="M1102">
            <v>21</v>
          </cell>
          <cell r="N1102">
            <v>0.54</v>
          </cell>
          <cell r="O1102">
            <v>7.67</v>
          </cell>
          <cell r="P1102">
            <v>7.81</v>
          </cell>
          <cell r="Q1102">
            <v>1593</v>
          </cell>
        </row>
        <row r="1103">
          <cell r="A1103">
            <v>1207356</v>
          </cell>
          <cell r="B1103">
            <v>43990.219444444447</v>
          </cell>
          <cell r="C1103" t="str">
            <v>A105</v>
          </cell>
          <cell r="D1103" t="str">
            <v>Grados al C</v>
          </cell>
          <cell r="E1103" t="str">
            <v>49"Q</v>
          </cell>
          <cell r="F1103">
            <v>50846</v>
          </cell>
          <cell r="G1103">
            <v>1</v>
          </cell>
          <cell r="H1103">
            <v>1678</v>
          </cell>
          <cell r="I1103">
            <v>59</v>
          </cell>
          <cell r="J1103">
            <v>27</v>
          </cell>
          <cell r="K1103">
            <v>32</v>
          </cell>
          <cell r="L1103">
            <v>7</v>
          </cell>
          <cell r="M1103">
            <v>20</v>
          </cell>
          <cell r="N1103">
            <v>0.61</v>
          </cell>
          <cell r="O1103">
            <v>6.84</v>
          </cell>
          <cell r="P1103">
            <v>0</v>
          </cell>
          <cell r="Q1103">
            <v>1581</v>
          </cell>
        </row>
        <row r="1104">
          <cell r="A1104">
            <v>1207357</v>
          </cell>
          <cell r="B1104">
            <v>43990.436805555553</v>
          </cell>
          <cell r="C1104">
            <v>4340</v>
          </cell>
          <cell r="D1104" t="str">
            <v>Grados CrNiMo</v>
          </cell>
          <cell r="E1104" t="str">
            <v>49"Q</v>
          </cell>
          <cell r="F1104">
            <v>57833</v>
          </cell>
          <cell r="G1104">
            <v>1</v>
          </cell>
          <cell r="H1104">
            <v>1646</v>
          </cell>
          <cell r="I1104">
            <v>61</v>
          </cell>
          <cell r="J1104">
            <v>27</v>
          </cell>
          <cell r="K1104">
            <v>34</v>
          </cell>
          <cell r="L1104">
            <v>7</v>
          </cell>
          <cell r="M1104">
            <v>20</v>
          </cell>
          <cell r="N1104">
            <v>0.56999999999999995</v>
          </cell>
          <cell r="O1104">
            <v>6.36</v>
          </cell>
          <cell r="P1104">
            <v>0</v>
          </cell>
          <cell r="Q1104">
            <v>1568</v>
          </cell>
        </row>
        <row r="1105">
          <cell r="A1105">
            <v>1207358</v>
          </cell>
          <cell r="B1105">
            <v>43990.49722222222</v>
          </cell>
          <cell r="C1105" t="str">
            <v>A105</v>
          </cell>
          <cell r="D1105" t="str">
            <v>Grados al C</v>
          </cell>
          <cell r="E1105" t="str">
            <v>49"Q</v>
          </cell>
          <cell r="F1105">
            <v>58734</v>
          </cell>
          <cell r="G1105">
            <v>1</v>
          </cell>
          <cell r="H1105">
            <v>1696</v>
          </cell>
          <cell r="I1105">
            <v>86</v>
          </cell>
          <cell r="J1105">
            <v>42</v>
          </cell>
          <cell r="K1105">
            <v>44</v>
          </cell>
          <cell r="L1105">
            <v>11</v>
          </cell>
          <cell r="M1105">
            <v>31</v>
          </cell>
          <cell r="N1105">
            <v>0.49</v>
          </cell>
          <cell r="O1105">
            <v>7.89</v>
          </cell>
          <cell r="P1105">
            <v>0</v>
          </cell>
          <cell r="Q1105">
            <v>1579</v>
          </cell>
        </row>
        <row r="1106">
          <cell r="A1106">
            <v>1207359</v>
          </cell>
          <cell r="B1106">
            <v>43990.977083333331</v>
          </cell>
          <cell r="C1106">
            <v>4340</v>
          </cell>
          <cell r="D1106" t="str">
            <v>Grados CrNiMo</v>
          </cell>
          <cell r="E1106" t="str">
            <v>31"R</v>
          </cell>
          <cell r="F1106">
            <v>53832</v>
          </cell>
          <cell r="G1106">
            <v>1</v>
          </cell>
          <cell r="H1106">
            <v>1644</v>
          </cell>
          <cell r="I1106">
            <v>51</v>
          </cell>
          <cell r="J1106">
            <v>23</v>
          </cell>
          <cell r="K1106">
            <v>28</v>
          </cell>
          <cell r="L1106">
            <v>7</v>
          </cell>
          <cell r="M1106">
            <v>16</v>
          </cell>
          <cell r="N1106">
            <v>0.56999999999999995</v>
          </cell>
          <cell r="O1106">
            <v>3.97</v>
          </cell>
          <cell r="P1106">
            <v>0</v>
          </cell>
          <cell r="Q1106">
            <v>1568</v>
          </cell>
        </row>
        <row r="1107">
          <cell r="A1107">
            <v>1207360</v>
          </cell>
          <cell r="B1107">
            <v>43991.035416666666</v>
          </cell>
          <cell r="C1107" t="str">
            <v>EN355B</v>
          </cell>
          <cell r="D1107" t="str">
            <v>Grados al C</v>
          </cell>
          <cell r="E1107" t="str">
            <v>24"R</v>
          </cell>
          <cell r="F1107">
            <v>60731</v>
          </cell>
          <cell r="G1107">
            <v>1</v>
          </cell>
          <cell r="H1107">
            <v>1683</v>
          </cell>
          <cell r="I1107">
            <v>53</v>
          </cell>
          <cell r="J1107">
            <v>28</v>
          </cell>
          <cell r="K1107">
            <v>25</v>
          </cell>
          <cell r="L1107">
            <v>7</v>
          </cell>
          <cell r="M1107">
            <v>21</v>
          </cell>
          <cell r="N1107">
            <v>0.53</v>
          </cell>
          <cell r="O1107">
            <v>3.59</v>
          </cell>
          <cell r="P1107">
            <v>4.6500000000000004</v>
          </cell>
          <cell r="Q1107">
            <v>1587</v>
          </cell>
        </row>
        <row r="1108">
          <cell r="A1108">
            <v>1207361</v>
          </cell>
          <cell r="B1108">
            <v>43991.149305555555</v>
          </cell>
          <cell r="C1108" t="str">
            <v>EN355B</v>
          </cell>
          <cell r="D1108" t="str">
            <v>Grados al C</v>
          </cell>
          <cell r="E1108" t="str">
            <v>24"R</v>
          </cell>
          <cell r="F1108">
            <v>60266.01</v>
          </cell>
          <cell r="G1108">
            <v>1</v>
          </cell>
          <cell r="H1108">
            <v>1691</v>
          </cell>
          <cell r="I1108">
            <v>51</v>
          </cell>
          <cell r="J1108">
            <v>28</v>
          </cell>
          <cell r="K1108">
            <v>23</v>
          </cell>
          <cell r="L1108">
            <v>7</v>
          </cell>
          <cell r="M1108">
            <v>21</v>
          </cell>
          <cell r="N1108">
            <v>0.49</v>
          </cell>
          <cell r="O1108">
            <v>3.58</v>
          </cell>
          <cell r="P1108">
            <v>4</v>
          </cell>
          <cell r="Q1108">
            <v>1596</v>
          </cell>
        </row>
        <row r="1109">
          <cell r="A1109">
            <v>1207362</v>
          </cell>
          <cell r="B1109">
            <v>43991.227083333331</v>
          </cell>
          <cell r="C1109" t="str">
            <v>EN355B</v>
          </cell>
          <cell r="D1109" t="str">
            <v>Grados al C</v>
          </cell>
          <cell r="E1109" t="str">
            <v>24"R</v>
          </cell>
          <cell r="F1109">
            <v>60329.01</v>
          </cell>
          <cell r="G1109">
            <v>1</v>
          </cell>
          <cell r="H1109">
            <v>1688</v>
          </cell>
          <cell r="I1109">
            <v>58</v>
          </cell>
          <cell r="J1109">
            <v>30</v>
          </cell>
          <cell r="K1109">
            <v>28</v>
          </cell>
          <cell r="L1109">
            <v>8</v>
          </cell>
          <cell r="M1109">
            <v>22</v>
          </cell>
          <cell r="N1109">
            <v>0.42</v>
          </cell>
          <cell r="O1109">
            <v>2.6</v>
          </cell>
          <cell r="P1109">
            <v>2.46</v>
          </cell>
          <cell r="Q1109">
            <v>1595</v>
          </cell>
        </row>
        <row r="1110">
          <cell r="A1110">
            <v>1207363</v>
          </cell>
          <cell r="B1110">
            <v>43991.296527777777</v>
          </cell>
          <cell r="C1110" t="str">
            <v>LF6</v>
          </cell>
          <cell r="D1110" t="str">
            <v>Grados al C</v>
          </cell>
          <cell r="E1110" t="str">
            <v>24"R</v>
          </cell>
          <cell r="F1110">
            <v>59636</v>
          </cell>
          <cell r="G1110">
            <v>1</v>
          </cell>
          <cell r="H1110">
            <v>1686</v>
          </cell>
          <cell r="I1110">
            <v>63</v>
          </cell>
          <cell r="J1110">
            <v>26</v>
          </cell>
          <cell r="K1110">
            <v>37</v>
          </cell>
          <cell r="L1110">
            <v>6</v>
          </cell>
          <cell r="M1110">
            <v>20</v>
          </cell>
          <cell r="N1110">
            <v>0.46</v>
          </cell>
          <cell r="O1110">
            <v>2.4900000000000002</v>
          </cell>
          <cell r="P1110">
            <v>10.11</v>
          </cell>
          <cell r="Q1110">
            <v>1583</v>
          </cell>
        </row>
        <row r="1111">
          <cell r="A1111">
            <v>1207364</v>
          </cell>
          <cell r="B1111">
            <v>43992.001388888886</v>
          </cell>
          <cell r="C1111" t="str">
            <v>F70-1</v>
          </cell>
          <cell r="D1111" t="str">
            <v>Grados CrNiMo</v>
          </cell>
          <cell r="E1111" t="str">
            <v>69"P</v>
          </cell>
          <cell r="F1111">
            <v>51299</v>
          </cell>
          <cell r="G1111">
            <v>2</v>
          </cell>
          <cell r="H1111">
            <v>1694</v>
          </cell>
          <cell r="I1111">
            <v>172</v>
          </cell>
          <cell r="J1111">
            <v>65</v>
          </cell>
          <cell r="K1111">
            <v>107</v>
          </cell>
          <cell r="L1111">
            <v>14</v>
          </cell>
          <cell r="M1111">
            <v>51</v>
          </cell>
          <cell r="N1111">
            <v>0.44</v>
          </cell>
          <cell r="O1111">
            <v>14.86</v>
          </cell>
          <cell r="P1111">
            <v>0</v>
          </cell>
          <cell r="Q1111">
            <v>1575</v>
          </cell>
        </row>
        <row r="1112">
          <cell r="A1112">
            <v>1207365</v>
          </cell>
          <cell r="B1112">
            <v>43992.06527777778</v>
          </cell>
          <cell r="C1112" t="str">
            <v>EN355B</v>
          </cell>
          <cell r="D1112" t="str">
            <v>Grados al C</v>
          </cell>
          <cell r="E1112" t="str">
            <v>24"R</v>
          </cell>
          <cell r="F1112">
            <v>51975</v>
          </cell>
          <cell r="G1112">
            <v>1</v>
          </cell>
          <cell r="H1112">
            <v>1610</v>
          </cell>
          <cell r="I1112">
            <v>53</v>
          </cell>
          <cell r="J1112">
            <v>27</v>
          </cell>
          <cell r="K1112">
            <v>26</v>
          </cell>
          <cell r="L1112">
            <v>7</v>
          </cell>
          <cell r="M1112">
            <v>20</v>
          </cell>
          <cell r="N1112">
            <v>0.42</v>
          </cell>
          <cell r="O1112">
            <v>2.82</v>
          </cell>
          <cell r="P1112">
            <v>2.3199999999999998</v>
          </cell>
          <cell r="Q1112">
            <v>1592</v>
          </cell>
        </row>
        <row r="1113">
          <cell r="A1113">
            <v>1207366</v>
          </cell>
          <cell r="B1113">
            <v>43992.331944444442</v>
          </cell>
          <cell r="C1113" t="str">
            <v>F91</v>
          </cell>
          <cell r="D1113" t="str">
            <v>Martensíticos</v>
          </cell>
          <cell r="E1113" t="str">
            <v>80"P</v>
          </cell>
          <cell r="F1113">
            <v>50458</v>
          </cell>
          <cell r="G1113">
            <v>1</v>
          </cell>
          <cell r="H1113">
            <v>1668</v>
          </cell>
          <cell r="I1113">
            <v>76</v>
          </cell>
          <cell r="J1113">
            <v>28</v>
          </cell>
          <cell r="K1113">
            <v>48</v>
          </cell>
          <cell r="L1113">
            <v>8</v>
          </cell>
          <cell r="M1113">
            <v>20</v>
          </cell>
          <cell r="N1113">
            <v>0.39</v>
          </cell>
          <cell r="O1113">
            <v>0.97</v>
          </cell>
          <cell r="P1113">
            <v>29.7</v>
          </cell>
          <cell r="Q1113">
            <v>1569</v>
          </cell>
        </row>
        <row r="1114">
          <cell r="A1114">
            <v>1207367</v>
          </cell>
          <cell r="B1114">
            <v>43992.400694444441</v>
          </cell>
          <cell r="C1114" t="str">
            <v>F91</v>
          </cell>
          <cell r="D1114" t="str">
            <v>Martensíticos</v>
          </cell>
          <cell r="E1114" t="str">
            <v>52"P</v>
          </cell>
          <cell r="F1114">
            <v>50109</v>
          </cell>
          <cell r="G1114">
            <v>1</v>
          </cell>
          <cell r="H1114">
            <v>1668</v>
          </cell>
          <cell r="I1114">
            <v>74</v>
          </cell>
          <cell r="J1114">
            <v>27</v>
          </cell>
          <cell r="K1114">
            <v>47</v>
          </cell>
          <cell r="L1114">
            <v>7</v>
          </cell>
          <cell r="M1114">
            <v>20</v>
          </cell>
          <cell r="N1114">
            <v>0.5</v>
          </cell>
          <cell r="O1114">
            <v>1.65</v>
          </cell>
          <cell r="P1114">
            <v>53.78</v>
          </cell>
          <cell r="Q1114">
            <v>1564</v>
          </cell>
        </row>
        <row r="1115">
          <cell r="A1115">
            <v>1207368</v>
          </cell>
          <cell r="B1115">
            <v>43992.493055555555</v>
          </cell>
          <cell r="C1115" t="str">
            <v>EN355B</v>
          </cell>
          <cell r="D1115" t="str">
            <v>Grados al C</v>
          </cell>
          <cell r="E1115" t="str">
            <v>31"R</v>
          </cell>
          <cell r="F1115">
            <v>55214</v>
          </cell>
          <cell r="G1115">
            <v>1</v>
          </cell>
          <cell r="H1115">
            <v>1686</v>
          </cell>
          <cell r="I1115">
            <v>72</v>
          </cell>
          <cell r="J1115">
            <v>27</v>
          </cell>
          <cell r="K1115">
            <v>45</v>
          </cell>
          <cell r="L1115">
            <v>6</v>
          </cell>
          <cell r="M1115">
            <v>21</v>
          </cell>
          <cell r="N1115">
            <v>0.45</v>
          </cell>
          <cell r="O1115">
            <v>3.34</v>
          </cell>
          <cell r="P1115">
            <v>3.13</v>
          </cell>
          <cell r="Q1115">
            <v>1584</v>
          </cell>
        </row>
        <row r="1116">
          <cell r="A1116">
            <v>1207369</v>
          </cell>
          <cell r="B1116">
            <v>43992.981249999997</v>
          </cell>
          <cell r="C1116" t="str">
            <v>EN355B</v>
          </cell>
          <cell r="D1116" t="str">
            <v>Grados al C</v>
          </cell>
          <cell r="E1116" t="str">
            <v>31"R</v>
          </cell>
          <cell r="F1116">
            <v>54784</v>
          </cell>
          <cell r="G1116">
            <v>1</v>
          </cell>
          <cell r="H1116">
            <v>1689</v>
          </cell>
          <cell r="I1116">
            <v>52</v>
          </cell>
          <cell r="J1116">
            <v>28</v>
          </cell>
          <cell r="K1116">
            <v>24</v>
          </cell>
          <cell r="L1116">
            <v>7</v>
          </cell>
          <cell r="M1116">
            <v>21</v>
          </cell>
          <cell r="N1116">
            <v>0.55000000000000004</v>
          </cell>
          <cell r="O1116">
            <v>3.11</v>
          </cell>
          <cell r="P1116">
            <v>3.5</v>
          </cell>
          <cell r="Q1116">
            <v>1593</v>
          </cell>
        </row>
        <row r="1117">
          <cell r="A1117">
            <v>1207370</v>
          </cell>
          <cell r="B1117">
            <v>43993.043055555558</v>
          </cell>
          <cell r="C1117" t="str">
            <v>EN355B</v>
          </cell>
          <cell r="D1117" t="str">
            <v>Grados al C</v>
          </cell>
          <cell r="E1117" t="str">
            <v>31"R</v>
          </cell>
          <cell r="F1117">
            <v>54057</v>
          </cell>
          <cell r="G1117">
            <v>1</v>
          </cell>
          <cell r="H1117">
            <v>1699</v>
          </cell>
          <cell r="I1117">
            <v>54</v>
          </cell>
          <cell r="J1117">
            <v>32</v>
          </cell>
          <cell r="K1117">
            <v>22</v>
          </cell>
          <cell r="L1117">
            <v>7</v>
          </cell>
          <cell r="M1117">
            <v>25</v>
          </cell>
          <cell r="N1117">
            <v>0.41</v>
          </cell>
          <cell r="O1117">
            <v>3.52</v>
          </cell>
          <cell r="P1117">
            <v>1.84</v>
          </cell>
          <cell r="Q1117">
            <v>1586</v>
          </cell>
        </row>
        <row r="1118">
          <cell r="A1118">
            <v>1207371</v>
          </cell>
          <cell r="B1118">
            <v>43993.106944444444</v>
          </cell>
          <cell r="C1118" t="str">
            <v>A105</v>
          </cell>
          <cell r="D1118" t="str">
            <v>Grados al C</v>
          </cell>
          <cell r="E1118" t="str">
            <v>49"Q</v>
          </cell>
          <cell r="F1118">
            <v>58606.99</v>
          </cell>
          <cell r="G1118">
            <v>1</v>
          </cell>
          <cell r="H1118">
            <v>1669</v>
          </cell>
          <cell r="I1118">
            <v>52</v>
          </cell>
          <cell r="J1118">
            <v>27</v>
          </cell>
          <cell r="K1118">
            <v>25</v>
          </cell>
          <cell r="L1118">
            <v>7</v>
          </cell>
          <cell r="M1118">
            <v>20</v>
          </cell>
          <cell r="N1118">
            <v>0.41</v>
          </cell>
          <cell r="O1118">
            <v>3.4</v>
          </cell>
          <cell r="P1118">
            <v>0</v>
          </cell>
          <cell r="Q1118">
            <v>1585</v>
          </cell>
        </row>
        <row r="1119">
          <cell r="A1119">
            <v>1207372</v>
          </cell>
          <cell r="B1119">
            <v>43993.15625</v>
          </cell>
          <cell r="C1119" t="str">
            <v>A105</v>
          </cell>
          <cell r="D1119" t="str">
            <v>Grados al C</v>
          </cell>
          <cell r="E1119" t="str">
            <v>63"P</v>
          </cell>
          <cell r="F1119">
            <v>50076</v>
          </cell>
          <cell r="G1119">
            <v>1</v>
          </cell>
          <cell r="H1119">
            <v>1700</v>
          </cell>
          <cell r="I1119">
            <v>60</v>
          </cell>
          <cell r="J1119">
            <v>32</v>
          </cell>
          <cell r="K1119">
            <v>28</v>
          </cell>
          <cell r="L1119">
            <v>6</v>
          </cell>
          <cell r="M1119">
            <v>26</v>
          </cell>
          <cell r="N1119">
            <v>0.54</v>
          </cell>
          <cell r="O1119">
            <v>6.42</v>
          </cell>
          <cell r="P1119">
            <v>0</v>
          </cell>
          <cell r="Q1119">
            <v>1582</v>
          </cell>
        </row>
        <row r="1120">
          <cell r="A1120">
            <v>1207373</v>
          </cell>
          <cell r="B1120">
            <v>43993.215277777781</v>
          </cell>
          <cell r="C1120">
            <v>1045</v>
          </cell>
          <cell r="D1120" t="str">
            <v>Grados al C</v>
          </cell>
          <cell r="E1120" t="str">
            <v>49"Q</v>
          </cell>
          <cell r="F1120">
            <v>59257</v>
          </cell>
          <cell r="G1120">
            <v>1</v>
          </cell>
          <cell r="H1120">
            <v>1649</v>
          </cell>
          <cell r="I1120">
            <v>61</v>
          </cell>
          <cell r="J1120">
            <v>27</v>
          </cell>
          <cell r="K1120">
            <v>34</v>
          </cell>
          <cell r="L1120">
            <v>7</v>
          </cell>
          <cell r="M1120">
            <v>20</v>
          </cell>
          <cell r="N1120">
            <v>0.44</v>
          </cell>
          <cell r="O1120">
            <v>3.69</v>
          </cell>
          <cell r="P1120">
            <v>0</v>
          </cell>
          <cell r="Q1120">
            <v>1566</v>
          </cell>
        </row>
        <row r="1121">
          <cell r="A1121">
            <v>1207374</v>
          </cell>
          <cell r="B1121">
            <v>43993.279166666667</v>
          </cell>
          <cell r="C1121" t="str">
            <v>F70-1</v>
          </cell>
          <cell r="D1121" t="str">
            <v>Grados CrNiMo</v>
          </cell>
          <cell r="E1121" t="str">
            <v>31"R</v>
          </cell>
          <cell r="F1121">
            <v>53449</v>
          </cell>
          <cell r="G1121">
            <v>1</v>
          </cell>
          <cell r="H1121">
            <v>1499</v>
          </cell>
          <cell r="I1121">
            <v>68</v>
          </cell>
          <cell r="J1121">
            <v>31</v>
          </cell>
          <cell r="K1121">
            <v>37</v>
          </cell>
          <cell r="L1121">
            <v>7</v>
          </cell>
          <cell r="M1121">
            <v>24</v>
          </cell>
          <cell r="N1121">
            <v>0.5</v>
          </cell>
          <cell r="O1121">
            <v>6.49</v>
          </cell>
          <cell r="P1121">
            <v>0</v>
          </cell>
          <cell r="Q1121">
            <v>1601</v>
          </cell>
        </row>
        <row r="1122">
          <cell r="A1122">
            <v>1207375</v>
          </cell>
          <cell r="B1122">
            <v>43994.068749999999</v>
          </cell>
          <cell r="C1122" t="str">
            <v>F70-1</v>
          </cell>
          <cell r="D1122" t="str">
            <v>Grados CrNiMo</v>
          </cell>
          <cell r="E1122" t="str">
            <v>69"P</v>
          </cell>
          <cell r="F1122">
            <v>52484</v>
          </cell>
          <cell r="G1122">
            <v>1</v>
          </cell>
          <cell r="H1122">
            <v>1705</v>
          </cell>
          <cell r="I1122">
            <v>62</v>
          </cell>
          <cell r="J1122">
            <v>32</v>
          </cell>
          <cell r="K1122">
            <v>30</v>
          </cell>
          <cell r="L1122">
            <v>7</v>
          </cell>
          <cell r="M1122">
            <v>25</v>
          </cell>
          <cell r="N1122">
            <v>0.62</v>
          </cell>
          <cell r="O1122">
            <v>6.88</v>
          </cell>
          <cell r="P1122">
            <v>0</v>
          </cell>
          <cell r="Q1122">
            <v>1588</v>
          </cell>
        </row>
        <row r="1123">
          <cell r="A1123">
            <v>1207376</v>
          </cell>
          <cell r="B1123">
            <v>43994.124305555553</v>
          </cell>
          <cell r="C1123" t="str">
            <v>EN355B</v>
          </cell>
          <cell r="D1123" t="str">
            <v>Grados al C</v>
          </cell>
          <cell r="E1123" t="str">
            <v>31"R</v>
          </cell>
          <cell r="F1123">
            <v>54867</v>
          </cell>
          <cell r="G1123">
            <v>1</v>
          </cell>
          <cell r="H1123">
            <v>1704</v>
          </cell>
          <cell r="I1123">
            <v>60</v>
          </cell>
          <cell r="J1123">
            <v>33</v>
          </cell>
          <cell r="K1123">
            <v>27</v>
          </cell>
          <cell r="L1123">
            <v>8</v>
          </cell>
          <cell r="M1123">
            <v>25</v>
          </cell>
          <cell r="N1123">
            <v>0.57999999999999996</v>
          </cell>
          <cell r="O1123">
            <v>5.79</v>
          </cell>
          <cell r="P1123">
            <v>4.75</v>
          </cell>
          <cell r="Q1123">
            <v>1595</v>
          </cell>
        </row>
        <row r="1124">
          <cell r="A1124">
            <v>1207377</v>
          </cell>
          <cell r="B1124">
            <v>43994.179861111108</v>
          </cell>
          <cell r="C1124" t="str">
            <v>EN355B</v>
          </cell>
          <cell r="D1124" t="str">
            <v>Grados al C</v>
          </cell>
          <cell r="E1124" t="str">
            <v>31"R</v>
          </cell>
          <cell r="F1124">
            <v>54676</v>
          </cell>
          <cell r="G1124">
            <v>1</v>
          </cell>
          <cell r="H1124">
            <v>1677</v>
          </cell>
          <cell r="I1124">
            <v>63</v>
          </cell>
          <cell r="J1124">
            <v>25</v>
          </cell>
          <cell r="K1124">
            <v>38</v>
          </cell>
          <cell r="L1124">
            <v>6</v>
          </cell>
          <cell r="M1124">
            <v>19</v>
          </cell>
          <cell r="N1124">
            <v>0.44</v>
          </cell>
          <cell r="O1124">
            <v>3.73</v>
          </cell>
          <cell r="P1124">
            <v>5.37</v>
          </cell>
          <cell r="Q1124">
            <v>1584</v>
          </cell>
        </row>
        <row r="1125">
          <cell r="A1125">
            <v>1207378</v>
          </cell>
          <cell r="B1125">
            <v>43994.247916666667</v>
          </cell>
          <cell r="C1125" t="str">
            <v>EN355B</v>
          </cell>
          <cell r="D1125" t="str">
            <v>Grados al C</v>
          </cell>
          <cell r="E1125" t="str">
            <v>24"R</v>
          </cell>
          <cell r="F1125">
            <v>60556</v>
          </cell>
          <cell r="G1125">
            <v>1</v>
          </cell>
          <cell r="H1125">
            <v>1685</v>
          </cell>
          <cell r="I1125">
            <v>75</v>
          </cell>
          <cell r="J1125">
            <v>31</v>
          </cell>
          <cell r="K1125">
            <v>44</v>
          </cell>
          <cell r="L1125">
            <v>10</v>
          </cell>
          <cell r="M1125">
            <v>21</v>
          </cell>
          <cell r="N1125">
            <v>0.43</v>
          </cell>
          <cell r="O1125">
            <v>4.6399999999999997</v>
          </cell>
          <cell r="P1125">
            <v>3.75</v>
          </cell>
          <cell r="Q1125">
            <v>1593</v>
          </cell>
        </row>
        <row r="1126">
          <cell r="A1126">
            <v>1207379</v>
          </cell>
          <cell r="B1126">
            <v>43994.318055555559</v>
          </cell>
          <cell r="C1126" t="str">
            <v>EN355B</v>
          </cell>
          <cell r="D1126" t="str">
            <v>Grados al C</v>
          </cell>
          <cell r="E1126" t="str">
            <v>24"R</v>
          </cell>
          <cell r="F1126">
            <v>61016.99</v>
          </cell>
          <cell r="G1126">
            <v>1</v>
          </cell>
          <cell r="H1126">
            <v>1692</v>
          </cell>
          <cell r="I1126">
            <v>54</v>
          </cell>
          <cell r="J1126">
            <v>31</v>
          </cell>
          <cell r="K1126">
            <v>23</v>
          </cell>
          <cell r="L1126">
            <v>7</v>
          </cell>
          <cell r="M1126">
            <v>24</v>
          </cell>
          <cell r="N1126">
            <v>0.49</v>
          </cell>
          <cell r="O1126">
            <v>3.73</v>
          </cell>
          <cell r="P1126">
            <v>1.33</v>
          </cell>
          <cell r="Q1126">
            <v>1586</v>
          </cell>
        </row>
        <row r="1127">
          <cell r="A1127">
            <v>1207380</v>
          </cell>
          <cell r="B1127">
            <v>43994.375</v>
          </cell>
          <cell r="C1127" t="str">
            <v>EN355B</v>
          </cell>
          <cell r="D1127" t="str">
            <v>Grados al C</v>
          </cell>
          <cell r="E1127" t="str">
            <v>31"R</v>
          </cell>
          <cell r="F1127">
            <v>54940</v>
          </cell>
          <cell r="G1127">
            <v>1</v>
          </cell>
          <cell r="H1127">
            <v>1700</v>
          </cell>
          <cell r="I1127">
            <v>58</v>
          </cell>
          <cell r="J1127">
            <v>31</v>
          </cell>
          <cell r="K1127">
            <v>27</v>
          </cell>
          <cell r="L1127">
            <v>6</v>
          </cell>
          <cell r="M1127">
            <v>25</v>
          </cell>
          <cell r="N1127">
            <v>0.49</v>
          </cell>
          <cell r="O1127">
            <v>4.66</v>
          </cell>
          <cell r="P1127">
            <v>5.37</v>
          </cell>
          <cell r="Q1127">
            <v>1596</v>
          </cell>
        </row>
        <row r="1128">
          <cell r="A1128">
            <v>1207381</v>
          </cell>
          <cell r="B1128">
            <v>43994.456250000003</v>
          </cell>
          <cell r="C1128" t="str">
            <v>EN355B</v>
          </cell>
          <cell r="D1128" t="str">
            <v>Grados al C</v>
          </cell>
          <cell r="E1128" t="str">
            <v>31"R</v>
          </cell>
          <cell r="F1128">
            <v>54425</v>
          </cell>
          <cell r="G1128">
            <v>1</v>
          </cell>
          <cell r="H1128">
            <v>1692</v>
          </cell>
          <cell r="I1128">
            <v>56</v>
          </cell>
          <cell r="J1128">
            <v>31</v>
          </cell>
          <cell r="K1128">
            <v>25</v>
          </cell>
          <cell r="L1128">
            <v>8</v>
          </cell>
          <cell r="M1128">
            <v>23</v>
          </cell>
          <cell r="N1128">
            <v>0.46</v>
          </cell>
          <cell r="O1128">
            <v>3.81</v>
          </cell>
          <cell r="P1128">
            <v>3.2</v>
          </cell>
          <cell r="Q1128">
            <v>1587</v>
          </cell>
        </row>
        <row r="1129">
          <cell r="A1129">
            <v>1207382</v>
          </cell>
          <cell r="B1129">
            <v>43996.976388888892</v>
          </cell>
          <cell r="C1129" t="str">
            <v>EN355B</v>
          </cell>
          <cell r="D1129" t="str">
            <v>Grados al C</v>
          </cell>
          <cell r="E1129" t="str">
            <v>31"R</v>
          </cell>
          <cell r="F1129">
            <v>54086</v>
          </cell>
          <cell r="G1129">
            <v>1</v>
          </cell>
          <cell r="H1129">
            <v>1497</v>
          </cell>
          <cell r="I1129">
            <v>63</v>
          </cell>
          <cell r="J1129">
            <v>54</v>
          </cell>
          <cell r="K1129">
            <v>9</v>
          </cell>
          <cell r="L1129">
            <v>28</v>
          </cell>
          <cell r="M1129">
            <v>26</v>
          </cell>
          <cell r="N1129">
            <v>0.49</v>
          </cell>
          <cell r="O1129">
            <v>1.55</v>
          </cell>
          <cell r="P1129">
            <v>5.56</v>
          </cell>
          <cell r="Q1129">
            <v>1589</v>
          </cell>
        </row>
        <row r="1130">
          <cell r="A1130">
            <v>1207383</v>
          </cell>
          <cell r="B1130">
            <v>43997.02847222222</v>
          </cell>
          <cell r="C1130" t="str">
            <v>EN355B</v>
          </cell>
          <cell r="D1130" t="str">
            <v>Grados al C</v>
          </cell>
          <cell r="E1130" t="str">
            <v>31"R</v>
          </cell>
          <cell r="F1130">
            <v>54502</v>
          </cell>
          <cell r="G1130">
            <v>1</v>
          </cell>
          <cell r="H1130">
            <v>1696</v>
          </cell>
          <cell r="I1130">
            <v>69</v>
          </cell>
          <cell r="J1130">
            <v>29</v>
          </cell>
          <cell r="K1130">
            <v>40</v>
          </cell>
          <cell r="L1130">
            <v>6</v>
          </cell>
          <cell r="M1130">
            <v>23</v>
          </cell>
          <cell r="N1130">
            <v>0.43</v>
          </cell>
          <cell r="O1130">
            <v>2.98</v>
          </cell>
          <cell r="P1130">
            <v>6.35</v>
          </cell>
          <cell r="Q1130">
            <v>1587</v>
          </cell>
        </row>
        <row r="1131">
          <cell r="A1131">
            <v>1207384</v>
          </cell>
          <cell r="B1131">
            <v>43997.127083333333</v>
          </cell>
          <cell r="C1131" t="str">
            <v>F70-1</v>
          </cell>
          <cell r="D1131" t="str">
            <v>Grados CrNiMo</v>
          </cell>
          <cell r="E1131" t="str">
            <v>69"P</v>
          </cell>
          <cell r="F1131">
            <v>51432</v>
          </cell>
          <cell r="G1131">
            <v>1</v>
          </cell>
          <cell r="H1131">
            <v>1693</v>
          </cell>
          <cell r="I1131">
            <v>63</v>
          </cell>
          <cell r="J1131">
            <v>28</v>
          </cell>
          <cell r="K1131">
            <v>35</v>
          </cell>
          <cell r="L1131">
            <v>6</v>
          </cell>
          <cell r="M1131">
            <v>22</v>
          </cell>
          <cell r="N1131">
            <v>0.65</v>
          </cell>
          <cell r="O1131">
            <v>4.55</v>
          </cell>
          <cell r="P1131">
            <v>0</v>
          </cell>
          <cell r="Q1131">
            <v>1584</v>
          </cell>
        </row>
        <row r="1132">
          <cell r="A1132">
            <v>1207385</v>
          </cell>
          <cell r="B1132">
            <v>43997.194444444445</v>
          </cell>
          <cell r="C1132" t="str">
            <v>F70-1</v>
          </cell>
          <cell r="D1132" t="str">
            <v>Grados CrNiMo</v>
          </cell>
          <cell r="E1132" t="str">
            <v>69"P</v>
          </cell>
          <cell r="F1132">
            <v>51334</v>
          </cell>
          <cell r="G1132">
            <v>1</v>
          </cell>
          <cell r="H1132">
            <v>1687</v>
          </cell>
          <cell r="I1132">
            <v>68</v>
          </cell>
          <cell r="J1132">
            <v>29</v>
          </cell>
          <cell r="K1132">
            <v>39</v>
          </cell>
          <cell r="L1132">
            <v>6</v>
          </cell>
          <cell r="M1132">
            <v>23</v>
          </cell>
          <cell r="N1132">
            <v>0.46</v>
          </cell>
          <cell r="O1132">
            <v>3.87</v>
          </cell>
          <cell r="P1132">
            <v>0</v>
          </cell>
          <cell r="Q1132">
            <v>1585</v>
          </cell>
        </row>
        <row r="1133">
          <cell r="A1133">
            <v>1207386</v>
          </cell>
          <cell r="B1133">
            <v>43997.261805555558</v>
          </cell>
          <cell r="C1133" t="str">
            <v>4320 MODIFIED JOYGLOBAL</v>
          </cell>
          <cell r="D1133" t="str">
            <v>Grados CrNiMo</v>
          </cell>
          <cell r="E1133" t="str">
            <v>52"P</v>
          </cell>
          <cell r="F1133">
            <v>53075</v>
          </cell>
          <cell r="G1133">
            <v>1</v>
          </cell>
          <cell r="H1133">
            <v>1652</v>
          </cell>
          <cell r="I1133">
            <v>56</v>
          </cell>
          <cell r="J1133">
            <v>26</v>
          </cell>
          <cell r="K1133">
            <v>30</v>
          </cell>
          <cell r="L1133">
            <v>6</v>
          </cell>
          <cell r="M1133">
            <v>20</v>
          </cell>
          <cell r="N1133">
            <v>0.52</v>
          </cell>
          <cell r="O1133">
            <v>3.83</v>
          </cell>
          <cell r="P1133">
            <v>0</v>
          </cell>
          <cell r="Q1133">
            <v>1572</v>
          </cell>
        </row>
        <row r="1134">
          <cell r="A1134">
            <v>1207387</v>
          </cell>
          <cell r="B1134">
            <v>43997.355555555558</v>
          </cell>
          <cell r="C1134" t="str">
            <v>4142H</v>
          </cell>
          <cell r="D1134" t="str">
            <v>Grados CrMo</v>
          </cell>
          <cell r="E1134" t="str">
            <v>31"R</v>
          </cell>
          <cell r="F1134">
            <v>53791.01</v>
          </cell>
          <cell r="G1134">
            <v>1</v>
          </cell>
          <cell r="H1134">
            <v>1647</v>
          </cell>
          <cell r="I1134">
            <v>51</v>
          </cell>
          <cell r="J1134">
            <v>24</v>
          </cell>
          <cell r="K1134">
            <v>27</v>
          </cell>
          <cell r="L1134">
            <v>6</v>
          </cell>
          <cell r="M1134">
            <v>18</v>
          </cell>
          <cell r="N1134">
            <v>0.52</v>
          </cell>
          <cell r="O1134">
            <v>3.61</v>
          </cell>
          <cell r="P1134">
            <v>0</v>
          </cell>
          <cell r="Q1134">
            <v>1572</v>
          </cell>
        </row>
        <row r="1135">
          <cell r="A1135">
            <v>1207388</v>
          </cell>
          <cell r="B1135">
            <v>43997.986111111109</v>
          </cell>
          <cell r="C1135">
            <v>4130</v>
          </cell>
          <cell r="D1135" t="str">
            <v>Grados CrMo</v>
          </cell>
          <cell r="E1135" t="str">
            <v>13"R</v>
          </cell>
          <cell r="F1135">
            <v>56141.99</v>
          </cell>
          <cell r="G1135">
            <v>1</v>
          </cell>
          <cell r="H1135">
            <v>1499</v>
          </cell>
          <cell r="I1135">
            <v>56</v>
          </cell>
          <cell r="J1135">
            <v>22</v>
          </cell>
          <cell r="K1135">
            <v>34</v>
          </cell>
          <cell r="L1135">
            <v>6</v>
          </cell>
          <cell r="M1135">
            <v>16</v>
          </cell>
          <cell r="N1135">
            <v>0.63</v>
          </cell>
          <cell r="O1135">
            <v>3.52</v>
          </cell>
          <cell r="P1135">
            <v>0</v>
          </cell>
          <cell r="Q1135">
            <v>1590</v>
          </cell>
        </row>
        <row r="1136">
          <cell r="A1136">
            <v>1207389</v>
          </cell>
          <cell r="B1136">
            <v>43998.039583333331</v>
          </cell>
          <cell r="C1136">
            <v>4130</v>
          </cell>
          <cell r="D1136" t="str">
            <v>Grados CrMo</v>
          </cell>
          <cell r="E1136" t="str">
            <v>13"R</v>
          </cell>
          <cell r="F1136">
            <v>55660</v>
          </cell>
          <cell r="G1136">
            <v>1</v>
          </cell>
          <cell r="H1136">
            <v>1676</v>
          </cell>
          <cell r="I1136">
            <v>50</v>
          </cell>
          <cell r="J1136">
            <v>22</v>
          </cell>
          <cell r="K1136">
            <v>28</v>
          </cell>
          <cell r="L1136">
            <v>6</v>
          </cell>
          <cell r="M1136">
            <v>16</v>
          </cell>
          <cell r="N1136">
            <v>0.67</v>
          </cell>
          <cell r="O1136">
            <v>4</v>
          </cell>
          <cell r="P1136">
            <v>0</v>
          </cell>
          <cell r="Q1136">
            <v>1585</v>
          </cell>
        </row>
        <row r="1137">
          <cell r="A1137">
            <v>1207390</v>
          </cell>
          <cell r="B1137">
            <v>43998.089583333334</v>
          </cell>
          <cell r="C1137" t="str">
            <v>EN355B</v>
          </cell>
          <cell r="D1137" t="str">
            <v>Grados al C</v>
          </cell>
          <cell r="E1137" t="str">
            <v>31"R</v>
          </cell>
          <cell r="F1137">
            <v>53966</v>
          </cell>
          <cell r="G1137">
            <v>1</v>
          </cell>
          <cell r="H1137">
            <v>1689</v>
          </cell>
          <cell r="I1137">
            <v>54</v>
          </cell>
          <cell r="J1137">
            <v>29</v>
          </cell>
          <cell r="K1137">
            <v>25</v>
          </cell>
          <cell r="L1137">
            <v>7</v>
          </cell>
          <cell r="M1137">
            <v>22</v>
          </cell>
          <cell r="N1137">
            <v>0.54</v>
          </cell>
          <cell r="O1137">
            <v>2.34</v>
          </cell>
          <cell r="P1137">
            <v>2.27</v>
          </cell>
          <cell r="Q1137">
            <v>1591</v>
          </cell>
        </row>
        <row r="1138">
          <cell r="A1138">
            <v>1207391</v>
          </cell>
          <cell r="B1138">
            <v>43998.145138888889</v>
          </cell>
          <cell r="C1138" t="str">
            <v>EN355B</v>
          </cell>
          <cell r="D1138" t="str">
            <v>Grados al C</v>
          </cell>
          <cell r="E1138" t="str">
            <v>31"R</v>
          </cell>
          <cell r="F1138">
            <v>53979</v>
          </cell>
          <cell r="G1138">
            <v>1</v>
          </cell>
          <cell r="H1138">
            <v>1681</v>
          </cell>
          <cell r="I1138">
            <v>53</v>
          </cell>
          <cell r="J1138">
            <v>27</v>
          </cell>
          <cell r="K1138">
            <v>26</v>
          </cell>
          <cell r="L1138">
            <v>6</v>
          </cell>
          <cell r="M1138">
            <v>21</v>
          </cell>
          <cell r="N1138">
            <v>0.53</v>
          </cell>
          <cell r="O1138">
            <v>2.91</v>
          </cell>
          <cell r="P1138">
            <v>5.09</v>
          </cell>
          <cell r="Q1138">
            <v>1595</v>
          </cell>
        </row>
        <row r="1139">
          <cell r="A1139">
            <v>1207392</v>
          </cell>
          <cell r="B1139">
            <v>43998.209027777775</v>
          </cell>
          <cell r="C1139" t="str">
            <v>EN355B</v>
          </cell>
          <cell r="D1139" t="str">
            <v>Grados al C</v>
          </cell>
          <cell r="E1139" t="str">
            <v>31"R</v>
          </cell>
          <cell r="F1139">
            <v>53927</v>
          </cell>
          <cell r="G1139">
            <v>1</v>
          </cell>
          <cell r="H1139">
            <v>1693</v>
          </cell>
          <cell r="I1139">
            <v>55</v>
          </cell>
          <cell r="J1139">
            <v>27</v>
          </cell>
          <cell r="K1139">
            <v>28</v>
          </cell>
          <cell r="L1139">
            <v>5</v>
          </cell>
          <cell r="M1139">
            <v>22</v>
          </cell>
          <cell r="N1139">
            <v>0.54</v>
          </cell>
          <cell r="O1139">
            <v>3.54</v>
          </cell>
          <cell r="P1139">
            <v>4.17</v>
          </cell>
          <cell r="Q1139">
            <v>1587</v>
          </cell>
        </row>
        <row r="1140">
          <cell r="A1140">
            <v>1207393</v>
          </cell>
          <cell r="B1140">
            <v>43998.263194444444</v>
          </cell>
          <cell r="C1140" t="str">
            <v>EN355B</v>
          </cell>
          <cell r="D1140" t="str">
            <v>Grados al C</v>
          </cell>
          <cell r="E1140" t="str">
            <v>31"R</v>
          </cell>
          <cell r="F1140">
            <v>53958</v>
          </cell>
          <cell r="G1140">
            <v>1</v>
          </cell>
          <cell r="H1140">
            <v>1706</v>
          </cell>
          <cell r="I1140">
            <v>69</v>
          </cell>
          <cell r="J1140">
            <v>31</v>
          </cell>
          <cell r="K1140">
            <v>38</v>
          </cell>
          <cell r="L1140">
            <v>6</v>
          </cell>
          <cell r="M1140">
            <v>25</v>
          </cell>
          <cell r="N1140">
            <v>0.5</v>
          </cell>
          <cell r="O1140">
            <v>2.78</v>
          </cell>
          <cell r="P1140">
            <v>3.25</v>
          </cell>
          <cell r="Q1140">
            <v>1594</v>
          </cell>
        </row>
        <row r="1141">
          <cell r="A1141">
            <v>1207394</v>
          </cell>
          <cell r="B1141">
            <v>43998.330555555556</v>
          </cell>
          <cell r="C1141" t="str">
            <v>EN355B</v>
          </cell>
          <cell r="D1141" t="str">
            <v>Grados al C</v>
          </cell>
          <cell r="E1141" t="str">
            <v>24"R</v>
          </cell>
          <cell r="F1141">
            <v>60400.01</v>
          </cell>
          <cell r="G1141">
            <v>1</v>
          </cell>
          <cell r="H1141">
            <v>1689</v>
          </cell>
          <cell r="I1141">
            <v>66</v>
          </cell>
          <cell r="J1141">
            <v>32</v>
          </cell>
          <cell r="K1141">
            <v>34</v>
          </cell>
          <cell r="L1141">
            <v>7</v>
          </cell>
          <cell r="M1141">
            <v>25</v>
          </cell>
          <cell r="N1141">
            <v>0.49</v>
          </cell>
          <cell r="O1141">
            <v>2.06</v>
          </cell>
          <cell r="P1141">
            <v>7.69</v>
          </cell>
          <cell r="Q1141">
            <v>1596</v>
          </cell>
        </row>
        <row r="1142">
          <cell r="A1142">
            <v>1207395</v>
          </cell>
          <cell r="B1142">
            <v>43998.398611111108</v>
          </cell>
          <cell r="C1142" t="str">
            <v>EN355B</v>
          </cell>
          <cell r="D1142" t="str">
            <v>Grados al C</v>
          </cell>
          <cell r="E1142" t="str">
            <v>24"R</v>
          </cell>
          <cell r="F1142">
            <v>60259</v>
          </cell>
          <cell r="G1142">
            <v>1</v>
          </cell>
          <cell r="H1142">
            <v>1692</v>
          </cell>
          <cell r="I1142">
            <v>65</v>
          </cell>
          <cell r="J1142">
            <v>31</v>
          </cell>
          <cell r="K1142">
            <v>34</v>
          </cell>
          <cell r="L1142">
            <v>6</v>
          </cell>
          <cell r="M1142">
            <v>25</v>
          </cell>
          <cell r="N1142">
            <v>0.5</v>
          </cell>
          <cell r="O1142">
            <v>3.21</v>
          </cell>
          <cell r="P1142">
            <v>3.78</v>
          </cell>
          <cell r="Q1142">
            <v>1586</v>
          </cell>
        </row>
        <row r="1143">
          <cell r="A1143">
            <v>1207396</v>
          </cell>
          <cell r="B1143">
            <v>43998.979861111111</v>
          </cell>
          <cell r="C1143" t="str">
            <v>EN355B</v>
          </cell>
          <cell r="D1143" t="str">
            <v>Grados al C</v>
          </cell>
          <cell r="E1143" t="str">
            <v>31"R</v>
          </cell>
          <cell r="F1143">
            <v>52924</v>
          </cell>
          <cell r="G1143">
            <v>1</v>
          </cell>
          <cell r="H1143">
            <v>1650</v>
          </cell>
          <cell r="I1143">
            <v>61</v>
          </cell>
          <cell r="J1143">
            <v>26</v>
          </cell>
          <cell r="K1143">
            <v>35</v>
          </cell>
          <cell r="L1143">
            <v>7</v>
          </cell>
          <cell r="M1143">
            <v>19</v>
          </cell>
          <cell r="N1143">
            <v>0.54</v>
          </cell>
          <cell r="O1143">
            <v>2.21</v>
          </cell>
          <cell r="P1143">
            <v>1.82</v>
          </cell>
          <cell r="Q1143">
            <v>1584</v>
          </cell>
        </row>
        <row r="1144">
          <cell r="A1144">
            <v>1207397</v>
          </cell>
          <cell r="B1144">
            <v>43999.039583333331</v>
          </cell>
          <cell r="C1144" t="str">
            <v>EN355B</v>
          </cell>
          <cell r="D1144" t="str">
            <v>Grados al C</v>
          </cell>
          <cell r="E1144" t="str">
            <v>31"R</v>
          </cell>
          <cell r="F1144">
            <v>55158.99</v>
          </cell>
          <cell r="G1144">
            <v>1</v>
          </cell>
          <cell r="H1144">
            <v>1650</v>
          </cell>
          <cell r="I1144">
            <v>53</v>
          </cell>
          <cell r="J1144">
            <v>30</v>
          </cell>
          <cell r="K1144">
            <v>23</v>
          </cell>
          <cell r="L1144">
            <v>7</v>
          </cell>
          <cell r="M1144">
            <v>23</v>
          </cell>
          <cell r="N1144">
            <v>0.52</v>
          </cell>
          <cell r="O1144">
            <v>3.2</v>
          </cell>
          <cell r="P1144">
            <v>4.96</v>
          </cell>
          <cell r="Q1144">
            <v>1591</v>
          </cell>
        </row>
        <row r="1145">
          <cell r="A1145">
            <v>1207398</v>
          </cell>
          <cell r="B1145">
            <v>43999.109722222223</v>
          </cell>
          <cell r="C1145" t="str">
            <v>LF6M VALMONT</v>
          </cell>
          <cell r="D1145" t="str">
            <v>Grados al C</v>
          </cell>
          <cell r="E1145" t="str">
            <v>24"R</v>
          </cell>
          <cell r="F1145">
            <v>60572</v>
          </cell>
          <cell r="G1145">
            <v>1</v>
          </cell>
          <cell r="H1145">
            <v>1695</v>
          </cell>
          <cell r="I1145">
            <v>65</v>
          </cell>
          <cell r="J1145">
            <v>29</v>
          </cell>
          <cell r="K1145">
            <v>36</v>
          </cell>
          <cell r="L1145">
            <v>6</v>
          </cell>
          <cell r="M1145">
            <v>23</v>
          </cell>
          <cell r="N1145">
            <v>0.5</v>
          </cell>
          <cell r="O1145">
            <v>1.86</v>
          </cell>
          <cell r="P1145">
            <v>2.33</v>
          </cell>
          <cell r="Q1145">
            <v>1585</v>
          </cell>
        </row>
        <row r="1146">
          <cell r="A1146">
            <v>1207399</v>
          </cell>
          <cell r="B1146">
            <v>43999.163888888892</v>
          </cell>
          <cell r="C1146" t="str">
            <v>8630M</v>
          </cell>
          <cell r="D1146" t="str">
            <v>Grados CrNiMo</v>
          </cell>
          <cell r="E1146" t="str">
            <v>69"P</v>
          </cell>
          <cell r="F1146">
            <v>52136.01</v>
          </cell>
          <cell r="G1146">
            <v>1</v>
          </cell>
          <cell r="H1146">
            <v>1642</v>
          </cell>
          <cell r="I1146">
            <v>59</v>
          </cell>
          <cell r="J1146">
            <v>26</v>
          </cell>
          <cell r="K1146">
            <v>33</v>
          </cell>
          <cell r="L1146">
            <v>6</v>
          </cell>
          <cell r="M1146">
            <v>20</v>
          </cell>
          <cell r="N1146">
            <v>0.5</v>
          </cell>
          <cell r="O1146">
            <v>4.83</v>
          </cell>
          <cell r="P1146">
            <v>0</v>
          </cell>
          <cell r="Q1146">
            <v>1551</v>
          </cell>
        </row>
        <row r="1147">
          <cell r="A1147">
            <v>1207400</v>
          </cell>
          <cell r="B1147">
            <v>43999.229861111111</v>
          </cell>
          <cell r="C1147">
            <v>4130</v>
          </cell>
          <cell r="D1147" t="str">
            <v>Grados CrMo</v>
          </cell>
          <cell r="E1147" t="str">
            <v>69"P</v>
          </cell>
          <cell r="F1147">
            <v>52537</v>
          </cell>
          <cell r="G1147">
            <v>1</v>
          </cell>
          <cell r="H1147">
            <v>1654</v>
          </cell>
          <cell r="I1147">
            <v>67</v>
          </cell>
          <cell r="J1147">
            <v>26</v>
          </cell>
          <cell r="K1147">
            <v>41</v>
          </cell>
          <cell r="L1147">
            <v>6</v>
          </cell>
          <cell r="M1147">
            <v>20</v>
          </cell>
          <cell r="N1147">
            <v>0.72</v>
          </cell>
          <cell r="O1147">
            <v>5.43</v>
          </cell>
          <cell r="P1147">
            <v>0</v>
          </cell>
          <cell r="Q1147">
            <v>1562</v>
          </cell>
        </row>
        <row r="1148">
          <cell r="A1148">
            <v>1207401</v>
          </cell>
          <cell r="B1148">
            <v>43999.366666666669</v>
          </cell>
          <cell r="C1148">
            <v>4130</v>
          </cell>
          <cell r="D1148" t="str">
            <v>Grados CrMo</v>
          </cell>
          <cell r="E1148" t="str">
            <v>13"R</v>
          </cell>
          <cell r="F1148">
            <v>55931</v>
          </cell>
          <cell r="G1148">
            <v>1</v>
          </cell>
          <cell r="H1148">
            <v>1654</v>
          </cell>
          <cell r="I1148">
            <v>45</v>
          </cell>
          <cell r="J1148">
            <v>20</v>
          </cell>
          <cell r="K1148">
            <v>25</v>
          </cell>
          <cell r="L1148">
            <v>6</v>
          </cell>
          <cell r="M1148">
            <v>14</v>
          </cell>
          <cell r="N1148">
            <v>0.5</v>
          </cell>
          <cell r="O1148">
            <v>2.94</v>
          </cell>
          <cell r="P1148">
            <v>0</v>
          </cell>
          <cell r="Q1148">
            <v>1593</v>
          </cell>
        </row>
        <row r="1149">
          <cell r="A1149">
            <v>1207402</v>
          </cell>
          <cell r="B1149">
            <v>43999.996527777781</v>
          </cell>
          <cell r="C1149" t="str">
            <v>EN355B</v>
          </cell>
          <cell r="D1149" t="str">
            <v>Grados al C</v>
          </cell>
          <cell r="E1149" t="str">
            <v>31"R</v>
          </cell>
          <cell r="F1149">
            <v>52504</v>
          </cell>
          <cell r="G1149">
            <v>1</v>
          </cell>
          <cell r="H1149">
            <v>1499</v>
          </cell>
          <cell r="I1149">
            <v>46</v>
          </cell>
          <cell r="J1149">
            <v>27</v>
          </cell>
          <cell r="K1149">
            <v>19</v>
          </cell>
          <cell r="L1149">
            <v>6</v>
          </cell>
          <cell r="M1149">
            <v>21</v>
          </cell>
          <cell r="N1149">
            <v>0.53</v>
          </cell>
          <cell r="O1149">
            <v>2.2000000000000002</v>
          </cell>
          <cell r="P1149">
            <v>1.97</v>
          </cell>
          <cell r="Q1149">
            <v>1590</v>
          </cell>
        </row>
        <row r="1150">
          <cell r="A1150">
            <v>1207403</v>
          </cell>
          <cell r="B1150">
            <v>44000.052777777775</v>
          </cell>
          <cell r="C1150" t="str">
            <v>EN355B</v>
          </cell>
          <cell r="D1150" t="str">
            <v>Grados al C</v>
          </cell>
          <cell r="E1150" t="str">
            <v>31"R</v>
          </cell>
          <cell r="F1150">
            <v>54182</v>
          </cell>
          <cell r="G1150">
            <v>1</v>
          </cell>
          <cell r="H1150">
            <v>1698</v>
          </cell>
          <cell r="I1150">
            <v>51</v>
          </cell>
          <cell r="J1150">
            <v>28</v>
          </cell>
          <cell r="K1150">
            <v>23</v>
          </cell>
          <cell r="L1150">
            <v>8</v>
          </cell>
          <cell r="M1150">
            <v>20</v>
          </cell>
          <cell r="N1150">
            <v>0.64</v>
          </cell>
          <cell r="O1150">
            <v>1.52</v>
          </cell>
          <cell r="P1150">
            <v>1.36</v>
          </cell>
          <cell r="Q1150">
            <v>1596</v>
          </cell>
        </row>
        <row r="1151">
          <cell r="A1151">
            <v>1207404</v>
          </cell>
          <cell r="B1151">
            <v>44000.107638888891</v>
          </cell>
          <cell r="C1151" t="str">
            <v>EN355B</v>
          </cell>
          <cell r="D1151" t="str">
            <v>Grados al C</v>
          </cell>
          <cell r="E1151" t="str">
            <v>24"R</v>
          </cell>
          <cell r="F1151">
            <v>60628.99</v>
          </cell>
          <cell r="G1151">
            <v>1</v>
          </cell>
          <cell r="H1151">
            <v>1691</v>
          </cell>
          <cell r="I1151">
            <v>50</v>
          </cell>
          <cell r="J1151">
            <v>28</v>
          </cell>
          <cell r="K1151">
            <v>22</v>
          </cell>
          <cell r="L1151">
            <v>6</v>
          </cell>
          <cell r="M1151">
            <v>22</v>
          </cell>
          <cell r="N1151">
            <v>0.54</v>
          </cell>
          <cell r="O1151">
            <v>2.44</v>
          </cell>
          <cell r="P1151">
            <v>4.66</v>
          </cell>
          <cell r="Q1151">
            <v>1596</v>
          </cell>
        </row>
        <row r="1152">
          <cell r="A1152">
            <v>1207405</v>
          </cell>
          <cell r="B1152">
            <v>44000.156944444447</v>
          </cell>
          <cell r="C1152">
            <v>1018</v>
          </cell>
          <cell r="D1152" t="str">
            <v>Grados al C</v>
          </cell>
          <cell r="E1152" t="str">
            <v>39"R</v>
          </cell>
          <cell r="F1152">
            <v>51943</v>
          </cell>
          <cell r="G1152">
            <v>1</v>
          </cell>
          <cell r="H1152">
            <v>1689</v>
          </cell>
          <cell r="I1152">
            <v>70</v>
          </cell>
          <cell r="J1152">
            <v>26</v>
          </cell>
          <cell r="K1152">
            <v>44</v>
          </cell>
          <cell r="L1152">
            <v>6</v>
          </cell>
          <cell r="M1152">
            <v>20</v>
          </cell>
          <cell r="N1152">
            <v>0.64</v>
          </cell>
          <cell r="O1152">
            <v>6.04</v>
          </cell>
          <cell r="P1152">
            <v>0.01</v>
          </cell>
          <cell r="Q1152">
            <v>1588</v>
          </cell>
        </row>
        <row r="1153">
          <cell r="A1153">
            <v>1207406</v>
          </cell>
          <cell r="B1153">
            <v>44000.215277777781</v>
          </cell>
          <cell r="C1153" t="str">
            <v>EN355B</v>
          </cell>
          <cell r="D1153" t="str">
            <v>Grados al C</v>
          </cell>
          <cell r="E1153" t="str">
            <v>24"R</v>
          </cell>
          <cell r="F1153">
            <v>60230</v>
          </cell>
          <cell r="G1153">
            <v>1</v>
          </cell>
          <cell r="H1153">
            <v>1681</v>
          </cell>
          <cell r="I1153">
            <v>67</v>
          </cell>
          <cell r="J1153">
            <v>28</v>
          </cell>
          <cell r="K1153">
            <v>39</v>
          </cell>
          <cell r="L1153">
            <v>8</v>
          </cell>
          <cell r="M1153">
            <v>20</v>
          </cell>
          <cell r="N1153">
            <v>0.5</v>
          </cell>
          <cell r="O1153">
            <v>1.21</v>
          </cell>
          <cell r="P1153">
            <v>0.24</v>
          </cell>
          <cell r="Q1153">
            <v>1586</v>
          </cell>
        </row>
        <row r="1154">
          <cell r="A1154">
            <v>1207407</v>
          </cell>
          <cell r="B1154">
            <v>44000.281944444447</v>
          </cell>
          <cell r="C1154" t="str">
            <v>EN355B</v>
          </cell>
          <cell r="D1154" t="str">
            <v>Grados al C</v>
          </cell>
          <cell r="E1154" t="str">
            <v>24"R</v>
          </cell>
          <cell r="F1154">
            <v>56208</v>
          </cell>
          <cell r="G1154">
            <v>1</v>
          </cell>
          <cell r="H1154">
            <v>1696</v>
          </cell>
          <cell r="I1154">
            <v>71</v>
          </cell>
          <cell r="J1154">
            <v>27</v>
          </cell>
          <cell r="K1154">
            <v>44</v>
          </cell>
          <cell r="L1154">
            <v>6</v>
          </cell>
          <cell r="M1154">
            <v>21</v>
          </cell>
          <cell r="N1154">
            <v>0.52</v>
          </cell>
          <cell r="O1154">
            <v>3.54</v>
          </cell>
          <cell r="P1154">
            <v>0.13</v>
          </cell>
          <cell r="Q1154">
            <v>1610</v>
          </cell>
        </row>
        <row r="1155">
          <cell r="A1155">
            <v>1207408</v>
          </cell>
          <cell r="B1155">
            <v>44000.336805555555</v>
          </cell>
          <cell r="C1155" t="str">
            <v>EN355B</v>
          </cell>
          <cell r="D1155" t="str">
            <v>Grados al C</v>
          </cell>
          <cell r="E1155" t="str">
            <v>24"R</v>
          </cell>
          <cell r="F1155">
            <v>55240.01</v>
          </cell>
          <cell r="G1155">
            <v>1</v>
          </cell>
          <cell r="H1155">
            <v>1587</v>
          </cell>
          <cell r="I1155">
            <v>63</v>
          </cell>
          <cell r="J1155">
            <v>44</v>
          </cell>
          <cell r="K1155">
            <v>19</v>
          </cell>
          <cell r="L1155">
            <v>22</v>
          </cell>
          <cell r="M1155">
            <v>22</v>
          </cell>
          <cell r="N1155">
            <v>0.62</v>
          </cell>
          <cell r="O1155">
            <v>1.92</v>
          </cell>
          <cell r="P1155">
            <v>2.4300000000000002</v>
          </cell>
          <cell r="Q1155">
            <v>1596</v>
          </cell>
        </row>
        <row r="1156">
          <cell r="A1156">
            <v>1207409</v>
          </cell>
          <cell r="B1156">
            <v>44000.984722222223</v>
          </cell>
          <cell r="C1156" t="str">
            <v>EN355B</v>
          </cell>
          <cell r="D1156" t="str">
            <v>Grados al C</v>
          </cell>
          <cell r="E1156" t="str">
            <v>24"R</v>
          </cell>
          <cell r="F1156">
            <v>60336</v>
          </cell>
          <cell r="G1156">
            <v>1</v>
          </cell>
          <cell r="H1156">
            <v>1499</v>
          </cell>
          <cell r="I1156">
            <v>55</v>
          </cell>
          <cell r="J1156">
            <v>28</v>
          </cell>
          <cell r="K1156">
            <v>27</v>
          </cell>
          <cell r="L1156">
            <v>8</v>
          </cell>
          <cell r="M1156">
            <v>20</v>
          </cell>
          <cell r="N1156">
            <v>0.52</v>
          </cell>
          <cell r="O1156">
            <v>0.41</v>
          </cell>
          <cell r="P1156">
            <v>1.75</v>
          </cell>
          <cell r="Q1156">
            <v>1596</v>
          </cell>
        </row>
        <row r="1157">
          <cell r="A1157">
            <v>1207410</v>
          </cell>
          <cell r="B1157">
            <v>44001.053472222222</v>
          </cell>
          <cell r="C1157" t="str">
            <v>F70-1</v>
          </cell>
          <cell r="D1157" t="str">
            <v>Grados CrNiMo</v>
          </cell>
          <cell r="E1157" t="str">
            <v>69"P</v>
          </cell>
          <cell r="F1157">
            <v>51301</v>
          </cell>
          <cell r="G1157">
            <v>1</v>
          </cell>
          <cell r="H1157">
            <v>1682</v>
          </cell>
          <cell r="I1157">
            <v>61</v>
          </cell>
          <cell r="J1157">
            <v>30</v>
          </cell>
          <cell r="K1157">
            <v>31</v>
          </cell>
          <cell r="L1157">
            <v>7</v>
          </cell>
          <cell r="M1157">
            <v>23</v>
          </cell>
          <cell r="N1157">
            <v>0.47</v>
          </cell>
          <cell r="O1157">
            <v>1.05</v>
          </cell>
          <cell r="P1157">
            <v>0</v>
          </cell>
          <cell r="Q1157">
            <v>1577</v>
          </cell>
        </row>
        <row r="1158">
          <cell r="A1158">
            <v>1207411</v>
          </cell>
          <cell r="B1158">
            <v>44001.175694444442</v>
          </cell>
          <cell r="C1158" t="str">
            <v>A105</v>
          </cell>
          <cell r="D1158" t="str">
            <v>Grados al C</v>
          </cell>
          <cell r="E1158" t="str">
            <v>69"P</v>
          </cell>
          <cell r="F1158">
            <v>52932</v>
          </cell>
          <cell r="G1158">
            <v>1</v>
          </cell>
          <cell r="H1158">
            <v>1657</v>
          </cell>
          <cell r="I1158">
            <v>46</v>
          </cell>
          <cell r="J1158">
            <v>25</v>
          </cell>
          <cell r="K1158">
            <v>21</v>
          </cell>
          <cell r="L1158">
            <v>5</v>
          </cell>
          <cell r="M1158">
            <v>20</v>
          </cell>
          <cell r="N1158">
            <v>0.67</v>
          </cell>
          <cell r="O1158">
            <v>4.92</v>
          </cell>
          <cell r="P1158">
            <v>0</v>
          </cell>
          <cell r="Q1158">
            <v>1575</v>
          </cell>
        </row>
        <row r="1159">
          <cell r="A1159">
            <v>1207412</v>
          </cell>
          <cell r="B1159">
            <v>44001.228472222225</v>
          </cell>
          <cell r="C1159" t="str">
            <v>A105</v>
          </cell>
          <cell r="D1159" t="str">
            <v>Grados al C</v>
          </cell>
          <cell r="E1159" t="str">
            <v>24"R</v>
          </cell>
          <cell r="F1159">
            <v>60237</v>
          </cell>
          <cell r="G1159">
            <v>1</v>
          </cell>
          <cell r="H1159">
            <v>1665</v>
          </cell>
          <cell r="I1159">
            <v>52</v>
          </cell>
          <cell r="J1159">
            <v>25</v>
          </cell>
          <cell r="K1159">
            <v>27</v>
          </cell>
          <cell r="L1159">
            <v>7</v>
          </cell>
          <cell r="M1159">
            <v>18</v>
          </cell>
          <cell r="N1159">
            <v>0.59</v>
          </cell>
          <cell r="O1159">
            <v>1.35</v>
          </cell>
          <cell r="P1159">
            <v>0</v>
          </cell>
          <cell r="Q1159">
            <v>1587</v>
          </cell>
        </row>
        <row r="1160">
          <cell r="A1160">
            <v>1207413</v>
          </cell>
          <cell r="B1160">
            <v>44001.326388888891</v>
          </cell>
          <cell r="C1160" t="str">
            <v>EN355B</v>
          </cell>
          <cell r="D1160" t="str">
            <v>Grados al C</v>
          </cell>
          <cell r="E1160" t="str">
            <v>31"R</v>
          </cell>
          <cell r="F1160">
            <v>53889</v>
          </cell>
          <cell r="G1160">
            <v>1</v>
          </cell>
          <cell r="H1160">
            <v>1682</v>
          </cell>
          <cell r="I1160">
            <v>56</v>
          </cell>
          <cell r="J1160">
            <v>29</v>
          </cell>
          <cell r="K1160">
            <v>27</v>
          </cell>
          <cell r="L1160">
            <v>7</v>
          </cell>
          <cell r="M1160">
            <v>22</v>
          </cell>
          <cell r="N1160">
            <v>0.52</v>
          </cell>
          <cell r="O1160">
            <v>1.58</v>
          </cell>
          <cell r="P1160">
            <v>0.75</v>
          </cell>
          <cell r="Q1160">
            <v>1584</v>
          </cell>
        </row>
        <row r="1161">
          <cell r="A1161">
            <v>1207414</v>
          </cell>
          <cell r="B1161">
            <v>44001.402083333334</v>
          </cell>
          <cell r="C1161" t="str">
            <v>EN355B</v>
          </cell>
          <cell r="D1161" t="str">
            <v>Grados al C</v>
          </cell>
          <cell r="E1161" t="str">
            <v>31"R</v>
          </cell>
          <cell r="F1161">
            <v>55544.99</v>
          </cell>
          <cell r="G1161">
            <v>1</v>
          </cell>
          <cell r="H1161">
            <v>1678</v>
          </cell>
          <cell r="I1161">
            <v>56</v>
          </cell>
          <cell r="J1161">
            <v>25</v>
          </cell>
          <cell r="K1161">
            <v>31</v>
          </cell>
          <cell r="L1161">
            <v>6</v>
          </cell>
          <cell r="M1161">
            <v>19</v>
          </cell>
          <cell r="N1161">
            <v>0.57999999999999996</v>
          </cell>
          <cell r="O1161">
            <v>1.79</v>
          </cell>
          <cell r="P1161">
            <v>3.54</v>
          </cell>
          <cell r="Q1161">
            <v>1585</v>
          </cell>
        </row>
        <row r="1162">
          <cell r="A1162">
            <v>1207415</v>
          </cell>
          <cell r="B1162">
            <v>44004.005555555559</v>
          </cell>
          <cell r="C1162" t="str">
            <v>EN355B</v>
          </cell>
          <cell r="D1162" t="str">
            <v>Grados al C</v>
          </cell>
          <cell r="E1162" t="str">
            <v>24"R</v>
          </cell>
          <cell r="F1162">
            <v>56259</v>
          </cell>
          <cell r="G1162">
            <v>1</v>
          </cell>
          <cell r="H1162">
            <v>1585</v>
          </cell>
          <cell r="I1162">
            <v>53</v>
          </cell>
          <cell r="J1162">
            <v>28</v>
          </cell>
          <cell r="K1162">
            <v>25</v>
          </cell>
          <cell r="L1162">
            <v>8</v>
          </cell>
          <cell r="M1162">
            <v>20</v>
          </cell>
          <cell r="N1162">
            <v>0.81</v>
          </cell>
          <cell r="O1162">
            <v>2.82</v>
          </cell>
          <cell r="P1162">
            <v>4.78</v>
          </cell>
          <cell r="Q1162">
            <v>1590</v>
          </cell>
        </row>
        <row r="1163">
          <cell r="A1163">
            <v>1207416</v>
          </cell>
          <cell r="B1163">
            <v>44004.100694444445</v>
          </cell>
          <cell r="C1163" t="str">
            <v>F70-1</v>
          </cell>
          <cell r="D1163" t="str">
            <v>Grados CrNiMo</v>
          </cell>
          <cell r="E1163" t="str">
            <v>69"P</v>
          </cell>
          <cell r="F1163">
            <v>50658</v>
          </cell>
          <cell r="G1163">
            <v>1</v>
          </cell>
          <cell r="H1163">
            <v>1701</v>
          </cell>
          <cell r="I1163">
            <v>64</v>
          </cell>
          <cell r="J1163">
            <v>37</v>
          </cell>
          <cell r="K1163">
            <v>27</v>
          </cell>
          <cell r="L1163">
            <v>9</v>
          </cell>
          <cell r="M1163">
            <v>28</v>
          </cell>
          <cell r="N1163">
            <v>0.59</v>
          </cell>
          <cell r="O1163">
            <v>3.69</v>
          </cell>
          <cell r="P1163">
            <v>0</v>
          </cell>
          <cell r="Q1163">
            <v>1582</v>
          </cell>
        </row>
        <row r="1164">
          <cell r="A1164">
            <v>1207417</v>
          </cell>
          <cell r="B1164">
            <v>44004.17291666667</v>
          </cell>
          <cell r="C1164" t="str">
            <v>F70-1</v>
          </cell>
          <cell r="D1164" t="str">
            <v>Grados CrNiMo</v>
          </cell>
          <cell r="E1164" t="str">
            <v>69"P</v>
          </cell>
          <cell r="F1164">
            <v>50686</v>
          </cell>
          <cell r="G1164">
            <v>1</v>
          </cell>
          <cell r="H1164">
            <v>1681</v>
          </cell>
          <cell r="I1164">
            <v>56</v>
          </cell>
          <cell r="J1164">
            <v>29</v>
          </cell>
          <cell r="K1164">
            <v>27</v>
          </cell>
          <cell r="L1164">
            <v>9</v>
          </cell>
          <cell r="M1164">
            <v>20</v>
          </cell>
          <cell r="N1164">
            <v>0.54</v>
          </cell>
          <cell r="O1164">
            <v>2.6</v>
          </cell>
          <cell r="P1164">
            <v>0</v>
          </cell>
          <cell r="Q1164">
            <v>1579</v>
          </cell>
        </row>
        <row r="1165">
          <cell r="A1165">
            <v>1207418</v>
          </cell>
          <cell r="B1165">
            <v>44004.275694444441</v>
          </cell>
          <cell r="C1165" t="str">
            <v>LF2H</v>
          </cell>
          <cell r="D1165" t="str">
            <v>Grados CrNiMo</v>
          </cell>
          <cell r="E1165" t="str">
            <v>49"Q</v>
          </cell>
          <cell r="F1165">
            <v>58237</v>
          </cell>
          <cell r="G1165">
            <v>1</v>
          </cell>
          <cell r="H1165">
            <v>1671</v>
          </cell>
          <cell r="I1165">
            <v>59</v>
          </cell>
          <cell r="J1165">
            <v>28</v>
          </cell>
          <cell r="K1165">
            <v>31</v>
          </cell>
          <cell r="L1165">
            <v>8</v>
          </cell>
          <cell r="M1165">
            <v>20</v>
          </cell>
          <cell r="N1165">
            <v>0.54</v>
          </cell>
          <cell r="O1165">
            <v>2</v>
          </cell>
          <cell r="P1165">
            <v>0.9</v>
          </cell>
          <cell r="Q1165">
            <v>1581</v>
          </cell>
        </row>
        <row r="1166">
          <cell r="A1166">
            <v>1207419</v>
          </cell>
          <cell r="B1166">
            <v>44004.354861111111</v>
          </cell>
          <cell r="C1166">
            <v>1045</v>
          </cell>
          <cell r="D1166" t="str">
            <v>Grados al C</v>
          </cell>
          <cell r="E1166" t="str">
            <v>63"P</v>
          </cell>
          <cell r="F1166">
            <v>49430</v>
          </cell>
          <cell r="G1166">
            <v>1</v>
          </cell>
          <cell r="H1166">
            <v>1641</v>
          </cell>
          <cell r="I1166">
            <v>55</v>
          </cell>
          <cell r="J1166">
            <v>28</v>
          </cell>
          <cell r="K1166">
            <v>27</v>
          </cell>
          <cell r="L1166">
            <v>8</v>
          </cell>
          <cell r="M1166">
            <v>20</v>
          </cell>
          <cell r="N1166">
            <v>0.56000000000000005</v>
          </cell>
          <cell r="O1166">
            <v>2.56</v>
          </cell>
          <cell r="P1166">
            <v>0</v>
          </cell>
          <cell r="Q1166">
            <v>1548</v>
          </cell>
        </row>
        <row r="1167">
          <cell r="A1167">
            <v>1207420</v>
          </cell>
          <cell r="B1167">
            <v>44004.995138888888</v>
          </cell>
          <cell r="C1167">
            <v>1045</v>
          </cell>
          <cell r="D1167" t="str">
            <v>Grados al C</v>
          </cell>
          <cell r="E1167" t="str">
            <v>52"P</v>
          </cell>
          <cell r="F1167">
            <v>53893</v>
          </cell>
          <cell r="G1167">
            <v>1</v>
          </cell>
          <cell r="H1167">
            <v>1634</v>
          </cell>
          <cell r="I1167">
            <v>47</v>
          </cell>
          <cell r="J1167">
            <v>25</v>
          </cell>
          <cell r="K1167">
            <v>22</v>
          </cell>
          <cell r="L1167">
            <v>9</v>
          </cell>
          <cell r="M1167">
            <v>16</v>
          </cell>
          <cell r="N1167">
            <v>0.59</v>
          </cell>
          <cell r="O1167">
            <v>2.1800000000000002</v>
          </cell>
          <cell r="P1167">
            <v>0</v>
          </cell>
          <cell r="Q1167">
            <v>1553</v>
          </cell>
        </row>
        <row r="1168">
          <cell r="A1168">
            <v>1207421</v>
          </cell>
          <cell r="B1168">
            <v>44005.061805555553</v>
          </cell>
          <cell r="C1168">
            <v>1020</v>
          </cell>
          <cell r="D1168" t="str">
            <v>Grados al C</v>
          </cell>
          <cell r="E1168" t="str">
            <v>13"R</v>
          </cell>
          <cell r="F1168">
            <v>61183</v>
          </cell>
          <cell r="G1168">
            <v>1</v>
          </cell>
          <cell r="H1168">
            <v>1692</v>
          </cell>
          <cell r="I1168">
            <v>55</v>
          </cell>
          <cell r="J1168">
            <v>30</v>
          </cell>
          <cell r="K1168">
            <v>25</v>
          </cell>
          <cell r="L1168">
            <v>10</v>
          </cell>
          <cell r="M1168">
            <v>20</v>
          </cell>
          <cell r="N1168">
            <v>0.5</v>
          </cell>
          <cell r="O1168">
            <v>1.42</v>
          </cell>
          <cell r="P1168">
            <v>0</v>
          </cell>
          <cell r="Q1168">
            <v>1605</v>
          </cell>
        </row>
        <row r="1169">
          <cell r="A1169">
            <v>1207422</v>
          </cell>
          <cell r="B1169">
            <v>44005.150694444441</v>
          </cell>
          <cell r="C1169">
            <v>4130</v>
          </cell>
          <cell r="D1169" t="str">
            <v>Grados CrMo</v>
          </cell>
          <cell r="E1169" t="str">
            <v>31"R</v>
          </cell>
          <cell r="F1169">
            <v>53647.99</v>
          </cell>
          <cell r="G1169">
            <v>1</v>
          </cell>
          <cell r="H1169">
            <v>1662</v>
          </cell>
          <cell r="I1169">
            <v>72</v>
          </cell>
          <cell r="J1169">
            <v>25</v>
          </cell>
          <cell r="K1169">
            <v>47</v>
          </cell>
          <cell r="L1169">
            <v>8</v>
          </cell>
          <cell r="M1169">
            <v>17</v>
          </cell>
          <cell r="N1169">
            <v>0.63</v>
          </cell>
          <cell r="O1169">
            <v>3.55</v>
          </cell>
          <cell r="P1169">
            <v>0</v>
          </cell>
          <cell r="Q1169">
            <v>1567</v>
          </cell>
        </row>
        <row r="1170">
          <cell r="A1170">
            <v>1207423</v>
          </cell>
          <cell r="B1170">
            <v>44005.230555555558</v>
          </cell>
          <cell r="C1170">
            <v>4130</v>
          </cell>
          <cell r="D1170" t="str">
            <v>Grados CrMo</v>
          </cell>
          <cell r="E1170" t="str">
            <v>24"R</v>
          </cell>
          <cell r="F1170">
            <v>60179</v>
          </cell>
          <cell r="G1170">
            <v>1</v>
          </cell>
          <cell r="H1170">
            <v>1654</v>
          </cell>
          <cell r="I1170">
            <v>49</v>
          </cell>
          <cell r="J1170">
            <v>27</v>
          </cell>
          <cell r="K1170">
            <v>22</v>
          </cell>
          <cell r="L1170">
            <v>8</v>
          </cell>
          <cell r="M1170">
            <v>19</v>
          </cell>
          <cell r="N1170">
            <v>0.54</v>
          </cell>
          <cell r="O1170">
            <v>1.43</v>
          </cell>
          <cell r="P1170">
            <v>0</v>
          </cell>
          <cell r="Q1170">
            <v>1578</v>
          </cell>
        </row>
        <row r="1171">
          <cell r="A1171">
            <v>1207424</v>
          </cell>
          <cell r="B1171">
            <v>44005.317361111112</v>
          </cell>
          <cell r="C1171" t="str">
            <v>17-4 PH</v>
          </cell>
          <cell r="D1171" t="str">
            <v>Duplex Stainless Steels</v>
          </cell>
          <cell r="E1171" t="str">
            <v>69"P</v>
          </cell>
          <cell r="F1171">
            <v>58205</v>
          </cell>
          <cell r="G1171">
            <v>1</v>
          </cell>
          <cell r="H1171">
            <v>1647</v>
          </cell>
          <cell r="I1171">
            <v>186</v>
          </cell>
          <cell r="J1171">
            <v>81</v>
          </cell>
          <cell r="K1171">
            <v>105</v>
          </cell>
          <cell r="L1171">
            <v>68</v>
          </cell>
          <cell r="M1171">
            <v>13</v>
          </cell>
          <cell r="N1171">
            <v>0.54</v>
          </cell>
          <cell r="O1171">
            <v>3.29</v>
          </cell>
          <cell r="P1171">
            <v>12.44</v>
          </cell>
          <cell r="Q1171">
            <v>1525</v>
          </cell>
        </row>
        <row r="1172">
          <cell r="A1172">
            <v>1207425</v>
          </cell>
          <cell r="B1172">
            <v>44005.981944444444</v>
          </cell>
          <cell r="C1172">
            <v>4340</v>
          </cell>
          <cell r="D1172" t="str">
            <v>Grados CrNiMo</v>
          </cell>
          <cell r="E1172" t="str">
            <v>52"P</v>
          </cell>
          <cell r="F1172">
            <v>51898</v>
          </cell>
          <cell r="G1172">
            <v>1</v>
          </cell>
          <cell r="H1172">
            <v>1619</v>
          </cell>
          <cell r="I1172">
            <v>45</v>
          </cell>
          <cell r="J1172">
            <v>23</v>
          </cell>
          <cell r="K1172">
            <v>22</v>
          </cell>
          <cell r="L1172">
            <v>8</v>
          </cell>
          <cell r="M1172">
            <v>15</v>
          </cell>
          <cell r="N1172">
            <v>0.34</v>
          </cell>
          <cell r="O1172">
            <v>1.32</v>
          </cell>
          <cell r="P1172">
            <v>0</v>
          </cell>
          <cell r="Q1172">
            <v>1549</v>
          </cell>
        </row>
        <row r="1173">
          <cell r="A1173">
            <v>1207426</v>
          </cell>
          <cell r="B1173">
            <v>44006.042361111111</v>
          </cell>
          <cell r="C1173">
            <v>4340</v>
          </cell>
          <cell r="D1173" t="str">
            <v>Grados CrNiMo</v>
          </cell>
          <cell r="E1173" t="str">
            <v>49"Q</v>
          </cell>
          <cell r="F1173">
            <v>57306</v>
          </cell>
          <cell r="G1173">
            <v>1</v>
          </cell>
          <cell r="H1173">
            <v>1646</v>
          </cell>
          <cell r="I1173">
            <v>56</v>
          </cell>
          <cell r="J1173">
            <v>28</v>
          </cell>
          <cell r="K1173">
            <v>28</v>
          </cell>
          <cell r="L1173">
            <v>7</v>
          </cell>
          <cell r="M1173">
            <v>21</v>
          </cell>
          <cell r="N1173">
            <v>0.47</v>
          </cell>
          <cell r="O1173">
            <v>0.94</v>
          </cell>
          <cell r="P1173">
            <v>0</v>
          </cell>
          <cell r="Q1173">
            <v>1562</v>
          </cell>
        </row>
        <row r="1174">
          <cell r="A1174">
            <v>1207427</v>
          </cell>
          <cell r="B1174">
            <v>44006.100694444445</v>
          </cell>
          <cell r="C1174" t="str">
            <v>4340 FM</v>
          </cell>
          <cell r="D1174" t="str">
            <v>Grados CrNiMo</v>
          </cell>
          <cell r="E1174" t="str">
            <v>69"P</v>
          </cell>
          <cell r="F1174">
            <v>51042</v>
          </cell>
          <cell r="G1174">
            <v>1</v>
          </cell>
          <cell r="H1174">
            <v>1629</v>
          </cell>
          <cell r="I1174">
            <v>55</v>
          </cell>
          <cell r="J1174">
            <v>27</v>
          </cell>
          <cell r="K1174">
            <v>28</v>
          </cell>
          <cell r="L1174">
            <v>7</v>
          </cell>
          <cell r="M1174">
            <v>20</v>
          </cell>
          <cell r="N1174">
            <v>0.46</v>
          </cell>
          <cell r="O1174">
            <v>2.63</v>
          </cell>
          <cell r="P1174">
            <v>0</v>
          </cell>
          <cell r="Q1174">
            <v>1545</v>
          </cell>
        </row>
        <row r="1175">
          <cell r="A1175">
            <v>1207428</v>
          </cell>
          <cell r="B1175">
            <v>44006.182638888888</v>
          </cell>
          <cell r="C1175">
            <v>1552</v>
          </cell>
          <cell r="D1175" t="str">
            <v>Grados al C</v>
          </cell>
          <cell r="E1175" t="str">
            <v>13"R</v>
          </cell>
          <cell r="F1175">
            <v>54942.01</v>
          </cell>
          <cell r="G1175">
            <v>1</v>
          </cell>
          <cell r="H1175">
            <v>1653</v>
          </cell>
          <cell r="I1175">
            <v>53</v>
          </cell>
          <cell r="J1175">
            <v>28</v>
          </cell>
          <cell r="K1175">
            <v>25</v>
          </cell>
          <cell r="L1175">
            <v>8</v>
          </cell>
          <cell r="M1175">
            <v>20</v>
          </cell>
          <cell r="N1175">
            <v>0.45</v>
          </cell>
          <cell r="O1175">
            <v>1.05</v>
          </cell>
          <cell r="P1175">
            <v>0</v>
          </cell>
          <cell r="Q1175">
            <v>1571</v>
          </cell>
        </row>
        <row r="1176">
          <cell r="A1176">
            <v>1207429</v>
          </cell>
          <cell r="B1176">
            <v>44006.263194444444</v>
          </cell>
          <cell r="C1176" t="str">
            <v>EN355B</v>
          </cell>
          <cell r="D1176" t="str">
            <v>Grados al C</v>
          </cell>
          <cell r="E1176" t="str">
            <v>31"R</v>
          </cell>
          <cell r="F1176">
            <v>53692</v>
          </cell>
          <cell r="G1176">
            <v>1</v>
          </cell>
          <cell r="H1176">
            <v>1691</v>
          </cell>
          <cell r="I1176">
            <v>58</v>
          </cell>
          <cell r="J1176">
            <v>29</v>
          </cell>
          <cell r="K1176">
            <v>29</v>
          </cell>
          <cell r="L1176">
            <v>7</v>
          </cell>
          <cell r="M1176">
            <v>22</v>
          </cell>
          <cell r="N1176">
            <v>0.63</v>
          </cell>
          <cell r="O1176">
            <v>3.43</v>
          </cell>
          <cell r="P1176">
            <v>1.51</v>
          </cell>
          <cell r="Q1176">
            <v>1586</v>
          </cell>
        </row>
        <row r="1177">
          <cell r="A1177">
            <v>1207430</v>
          </cell>
          <cell r="B1177">
            <v>44006.352083333331</v>
          </cell>
          <cell r="C1177" t="str">
            <v>EN355B</v>
          </cell>
          <cell r="D1177" t="str">
            <v>Grados al C</v>
          </cell>
          <cell r="E1177" t="str">
            <v>24"R</v>
          </cell>
          <cell r="F1177">
            <v>44748</v>
          </cell>
          <cell r="G1177">
            <v>2</v>
          </cell>
          <cell r="H1177">
            <v>1693</v>
          </cell>
          <cell r="I1177">
            <v>120</v>
          </cell>
          <cell r="J1177">
            <v>66</v>
          </cell>
          <cell r="K1177">
            <v>54</v>
          </cell>
          <cell r="L1177">
            <v>21</v>
          </cell>
          <cell r="M1177">
            <v>45</v>
          </cell>
          <cell r="N1177">
            <v>0.47</v>
          </cell>
          <cell r="O1177">
            <v>2.38</v>
          </cell>
          <cell r="P1177">
            <v>4.5599999999999996</v>
          </cell>
          <cell r="Q1177">
            <v>1595</v>
          </cell>
        </row>
        <row r="1178">
          <cell r="A1178">
            <v>1207431</v>
          </cell>
          <cell r="B1178">
            <v>44006.432638888888</v>
          </cell>
          <cell r="C1178" t="str">
            <v>EN355B</v>
          </cell>
          <cell r="D1178" t="str">
            <v>Grados al C</v>
          </cell>
          <cell r="E1178" t="str">
            <v>24"R</v>
          </cell>
          <cell r="F1178">
            <v>60301</v>
          </cell>
          <cell r="G1178">
            <v>1</v>
          </cell>
          <cell r="H1178">
            <v>1679</v>
          </cell>
          <cell r="I1178">
            <v>53</v>
          </cell>
          <cell r="J1178">
            <v>29</v>
          </cell>
          <cell r="K1178">
            <v>24</v>
          </cell>
          <cell r="L1178">
            <v>7</v>
          </cell>
          <cell r="M1178">
            <v>22</v>
          </cell>
          <cell r="N1178">
            <v>0.49</v>
          </cell>
          <cell r="O1178">
            <v>1.33</v>
          </cell>
          <cell r="P1178">
            <v>1.25</v>
          </cell>
          <cell r="Q1178">
            <v>1589</v>
          </cell>
        </row>
        <row r="1179">
          <cell r="A1179">
            <v>1207432</v>
          </cell>
          <cell r="B1179">
            <v>44006.98333333333</v>
          </cell>
          <cell r="C1179" t="str">
            <v>A105</v>
          </cell>
          <cell r="D1179" t="str">
            <v>Grados al C</v>
          </cell>
          <cell r="E1179" t="str">
            <v>39"R</v>
          </cell>
          <cell r="F1179">
            <v>51800</v>
          </cell>
          <cell r="G1179">
            <v>1</v>
          </cell>
          <cell r="H1179">
            <v>1649</v>
          </cell>
          <cell r="I1179">
            <v>46</v>
          </cell>
          <cell r="J1179">
            <v>26</v>
          </cell>
          <cell r="K1179">
            <v>20</v>
          </cell>
          <cell r="L1179">
            <v>7</v>
          </cell>
          <cell r="M1179">
            <v>19</v>
          </cell>
          <cell r="N1179">
            <v>0.64</v>
          </cell>
          <cell r="O1179">
            <v>4.51</v>
          </cell>
          <cell r="P1179">
            <v>0</v>
          </cell>
          <cell r="Q1179">
            <v>1584</v>
          </cell>
        </row>
        <row r="1180">
          <cell r="A1180">
            <v>1207433</v>
          </cell>
          <cell r="B1180">
            <v>44007.042361111111</v>
          </cell>
          <cell r="C1180" t="str">
            <v>1E0621</v>
          </cell>
          <cell r="D1180" t="str">
            <v>Grados al C</v>
          </cell>
          <cell r="E1180" t="str">
            <v>16"R</v>
          </cell>
          <cell r="F1180">
            <v>54629.99</v>
          </cell>
          <cell r="G1180">
            <v>2</v>
          </cell>
          <cell r="H1180">
            <v>1687</v>
          </cell>
          <cell r="I1180">
            <v>117</v>
          </cell>
          <cell r="J1180">
            <v>55</v>
          </cell>
          <cell r="K1180">
            <v>62</v>
          </cell>
          <cell r="L1180">
            <v>13</v>
          </cell>
          <cell r="M1180">
            <v>42</v>
          </cell>
          <cell r="N1180">
            <v>0.47</v>
          </cell>
          <cell r="O1180">
            <v>3.69</v>
          </cell>
          <cell r="P1180">
            <v>0.52</v>
          </cell>
          <cell r="Q1180">
            <v>1588</v>
          </cell>
        </row>
        <row r="1181">
          <cell r="A1181">
            <v>1207434</v>
          </cell>
          <cell r="B1181">
            <v>44007.111805555556</v>
          </cell>
          <cell r="C1181" t="str">
            <v>1E0621</v>
          </cell>
          <cell r="D1181" t="str">
            <v>Grados al C</v>
          </cell>
          <cell r="E1181" t="str">
            <v>16"R</v>
          </cell>
          <cell r="F1181">
            <v>54249.01</v>
          </cell>
          <cell r="G1181">
            <v>1</v>
          </cell>
          <cell r="H1181">
            <v>1682</v>
          </cell>
          <cell r="I1181">
            <v>52</v>
          </cell>
          <cell r="J1181">
            <v>27</v>
          </cell>
          <cell r="K1181">
            <v>25</v>
          </cell>
          <cell r="L1181">
            <v>8</v>
          </cell>
          <cell r="M1181">
            <v>19</v>
          </cell>
          <cell r="N1181">
            <v>0.46</v>
          </cell>
          <cell r="O1181">
            <v>1.0900000000000001</v>
          </cell>
          <cell r="P1181">
            <v>0</v>
          </cell>
          <cell r="Q1181">
            <v>1596</v>
          </cell>
        </row>
        <row r="1182">
          <cell r="A1182">
            <v>1207435</v>
          </cell>
          <cell r="B1182">
            <v>44007.238888888889</v>
          </cell>
          <cell r="C1182">
            <v>1045</v>
          </cell>
          <cell r="D1182" t="str">
            <v>Grados al C</v>
          </cell>
          <cell r="E1182" t="str">
            <v>69"P</v>
          </cell>
          <cell r="F1182">
            <v>53545.01</v>
          </cell>
          <cell r="G1182">
            <v>1</v>
          </cell>
          <cell r="H1182">
            <v>1652</v>
          </cell>
          <cell r="I1182">
            <v>53</v>
          </cell>
          <cell r="J1182">
            <v>30</v>
          </cell>
          <cell r="K1182">
            <v>23</v>
          </cell>
          <cell r="L1182">
            <v>7</v>
          </cell>
          <cell r="M1182">
            <v>23</v>
          </cell>
          <cell r="N1182">
            <v>0.49</v>
          </cell>
          <cell r="O1182">
            <v>2.3199999999999998</v>
          </cell>
          <cell r="P1182">
            <v>0</v>
          </cell>
          <cell r="Q1182">
            <v>1553</v>
          </cell>
        </row>
        <row r="1183">
          <cell r="A1183">
            <v>1207436</v>
          </cell>
          <cell r="B1183">
            <v>44007.322222222225</v>
          </cell>
          <cell r="C1183">
            <v>1552</v>
          </cell>
          <cell r="D1183" t="str">
            <v>Grados al C</v>
          </cell>
          <cell r="E1183" t="str">
            <v>16"R</v>
          </cell>
          <cell r="F1183">
            <v>55407.99</v>
          </cell>
          <cell r="G1183">
            <v>1</v>
          </cell>
          <cell r="H1183">
            <v>1652</v>
          </cell>
          <cell r="I1183">
            <v>50</v>
          </cell>
          <cell r="J1183">
            <v>26</v>
          </cell>
          <cell r="K1183">
            <v>24</v>
          </cell>
          <cell r="L1183">
            <v>7</v>
          </cell>
          <cell r="M1183">
            <v>19</v>
          </cell>
          <cell r="N1183">
            <v>0.53</v>
          </cell>
          <cell r="O1183">
            <v>0.99</v>
          </cell>
          <cell r="P1183">
            <v>0</v>
          </cell>
          <cell r="Q1183">
            <v>1572</v>
          </cell>
        </row>
        <row r="1184">
          <cell r="A1184">
            <v>1207437</v>
          </cell>
          <cell r="B1184">
            <v>44007.442361111112</v>
          </cell>
          <cell r="C1184" t="str">
            <v>F22 SFC1-2</v>
          </cell>
          <cell r="D1184" t="str">
            <v>Grados CrMo</v>
          </cell>
          <cell r="E1184" t="str">
            <v>31"R</v>
          </cell>
          <cell r="F1184">
            <v>54139</v>
          </cell>
          <cell r="G1184">
            <v>1</v>
          </cell>
          <cell r="H1184">
            <v>1667</v>
          </cell>
          <cell r="I1184">
            <v>49</v>
          </cell>
          <cell r="J1184">
            <v>25</v>
          </cell>
          <cell r="K1184">
            <v>24</v>
          </cell>
          <cell r="L1184">
            <v>8</v>
          </cell>
          <cell r="M1184">
            <v>17</v>
          </cell>
          <cell r="N1184">
            <v>0.49</v>
          </cell>
          <cell r="O1184">
            <v>1.05</v>
          </cell>
          <cell r="P1184">
            <v>0</v>
          </cell>
          <cell r="Q1184">
            <v>1580</v>
          </cell>
        </row>
        <row r="1185">
          <cell r="A1185">
            <v>1207438</v>
          </cell>
          <cell r="B1185">
            <v>44007.609027777777</v>
          </cell>
          <cell r="C1185" t="str">
            <v>42CRMO4 AVON</v>
          </cell>
          <cell r="D1185" t="str">
            <v>Grados CrMo</v>
          </cell>
          <cell r="E1185" t="str">
            <v>31"R</v>
          </cell>
          <cell r="F1185">
            <v>52831</v>
          </cell>
          <cell r="G1185">
            <v>1</v>
          </cell>
          <cell r="H1185">
            <v>1657</v>
          </cell>
          <cell r="I1185">
            <v>57</v>
          </cell>
          <cell r="J1185">
            <v>27</v>
          </cell>
          <cell r="K1185">
            <v>30</v>
          </cell>
          <cell r="L1185">
            <v>6</v>
          </cell>
          <cell r="M1185">
            <v>21</v>
          </cell>
          <cell r="N1185">
            <v>0.65</v>
          </cell>
          <cell r="O1185">
            <v>4.43</v>
          </cell>
          <cell r="P1185">
            <v>0</v>
          </cell>
          <cell r="Q1185">
            <v>1564</v>
          </cell>
        </row>
        <row r="1186">
          <cell r="A1186">
            <v>1207439</v>
          </cell>
          <cell r="B1186">
            <v>44007.989583333336</v>
          </cell>
          <cell r="C1186" t="str">
            <v>42CRMO4 LIEBHERR</v>
          </cell>
          <cell r="D1186" t="str">
            <v>Grados CrMo</v>
          </cell>
          <cell r="E1186" t="str">
            <v>24"R</v>
          </cell>
          <cell r="F1186">
            <v>55675</v>
          </cell>
          <cell r="G1186">
            <v>1</v>
          </cell>
          <cell r="H1186">
            <v>1643</v>
          </cell>
          <cell r="I1186">
            <v>48</v>
          </cell>
          <cell r="J1186">
            <v>25</v>
          </cell>
          <cell r="K1186">
            <v>23</v>
          </cell>
          <cell r="L1186">
            <v>8</v>
          </cell>
          <cell r="M1186">
            <v>17</v>
          </cell>
          <cell r="N1186">
            <v>0.5</v>
          </cell>
          <cell r="O1186">
            <v>1.1200000000000001</v>
          </cell>
          <cell r="P1186">
            <v>0</v>
          </cell>
          <cell r="Q1186">
            <v>1569</v>
          </cell>
        </row>
        <row r="1187">
          <cell r="A1187">
            <v>1207440</v>
          </cell>
          <cell r="B1187">
            <v>44008.057638888888</v>
          </cell>
          <cell r="C1187" t="str">
            <v>42CRMO4 LIEBHERR</v>
          </cell>
          <cell r="D1187" t="str">
            <v>Grados CrMo</v>
          </cell>
          <cell r="E1187" t="str">
            <v>31"R</v>
          </cell>
          <cell r="F1187">
            <v>53736</v>
          </cell>
          <cell r="G1187">
            <v>1</v>
          </cell>
          <cell r="H1187">
            <v>1652</v>
          </cell>
          <cell r="I1187">
            <v>50</v>
          </cell>
          <cell r="J1187">
            <v>28</v>
          </cell>
          <cell r="K1187">
            <v>22</v>
          </cell>
          <cell r="L1187">
            <v>8</v>
          </cell>
          <cell r="M1187">
            <v>20</v>
          </cell>
          <cell r="N1187">
            <v>0.67</v>
          </cell>
          <cell r="O1187">
            <v>1.35</v>
          </cell>
          <cell r="P1187">
            <v>0</v>
          </cell>
          <cell r="Q1187">
            <v>1565</v>
          </cell>
        </row>
        <row r="1188">
          <cell r="A1188">
            <v>1207441</v>
          </cell>
          <cell r="B1188">
            <v>44018.004166666666</v>
          </cell>
          <cell r="C1188" t="str">
            <v>A105</v>
          </cell>
          <cell r="D1188" t="str">
            <v>Grados al C</v>
          </cell>
          <cell r="E1188" t="str">
            <v>13"R</v>
          </cell>
          <cell r="F1188">
            <v>55516</v>
          </cell>
          <cell r="G1188">
            <v>1</v>
          </cell>
          <cell r="H1188">
            <v>1648</v>
          </cell>
          <cell r="I1188">
            <v>48</v>
          </cell>
          <cell r="J1188">
            <v>28</v>
          </cell>
          <cell r="K1188">
            <v>20</v>
          </cell>
          <cell r="L1188">
            <v>13</v>
          </cell>
          <cell r="M1188">
            <v>15</v>
          </cell>
          <cell r="N1188">
            <v>1.05</v>
          </cell>
          <cell r="O1188">
            <v>0.72</v>
          </cell>
          <cell r="P1188">
            <v>0</v>
          </cell>
          <cell r="Q1188">
            <v>1589</v>
          </cell>
        </row>
        <row r="1189">
          <cell r="A1189">
            <v>1207442</v>
          </cell>
          <cell r="B1189">
            <v>44018.066666666666</v>
          </cell>
          <cell r="C1189" t="str">
            <v>A105</v>
          </cell>
          <cell r="D1189" t="str">
            <v>Grados al C</v>
          </cell>
          <cell r="E1189" t="str">
            <v>20"R</v>
          </cell>
          <cell r="F1189">
            <v>57971</v>
          </cell>
          <cell r="G1189">
            <v>1</v>
          </cell>
          <cell r="H1189">
            <v>1696</v>
          </cell>
          <cell r="I1189">
            <v>69</v>
          </cell>
          <cell r="J1189">
            <v>34</v>
          </cell>
          <cell r="K1189">
            <v>35</v>
          </cell>
          <cell r="L1189">
            <v>28</v>
          </cell>
          <cell r="M1189">
            <v>6</v>
          </cell>
          <cell r="N1189">
            <v>1.47</v>
          </cell>
          <cell r="O1189">
            <v>1.1599999999999999</v>
          </cell>
          <cell r="P1189">
            <v>0</v>
          </cell>
          <cell r="Q1189">
            <v>1604</v>
          </cell>
        </row>
        <row r="1190">
          <cell r="A1190">
            <v>1207443</v>
          </cell>
          <cell r="B1190">
            <v>44018.173611111109</v>
          </cell>
          <cell r="C1190" t="str">
            <v>LF6</v>
          </cell>
          <cell r="D1190" t="str">
            <v>Grados al C</v>
          </cell>
          <cell r="E1190" t="str">
            <v>69"P</v>
          </cell>
          <cell r="F1190">
            <v>52600</v>
          </cell>
          <cell r="G1190">
            <v>1</v>
          </cell>
          <cell r="H1190">
            <v>1659</v>
          </cell>
          <cell r="I1190">
            <v>59</v>
          </cell>
          <cell r="J1190">
            <v>28</v>
          </cell>
          <cell r="K1190">
            <v>31</v>
          </cell>
          <cell r="L1190">
            <v>12</v>
          </cell>
          <cell r="M1190">
            <v>16</v>
          </cell>
          <cell r="N1190">
            <v>0.87</v>
          </cell>
          <cell r="O1190">
            <v>1.37</v>
          </cell>
          <cell r="P1190">
            <v>3.43</v>
          </cell>
          <cell r="Q1190">
            <v>1566</v>
          </cell>
        </row>
        <row r="1191">
          <cell r="A1191">
            <v>1207444</v>
          </cell>
          <cell r="B1191">
            <v>44018.226388888892</v>
          </cell>
          <cell r="C1191" t="str">
            <v>EN355B</v>
          </cell>
          <cell r="D1191" t="str">
            <v>Grados al C</v>
          </cell>
          <cell r="E1191" t="str">
            <v>69"P</v>
          </cell>
          <cell r="F1191">
            <v>52588</v>
          </cell>
          <cell r="G1191">
            <v>2</v>
          </cell>
          <cell r="H1191">
            <v>1695</v>
          </cell>
          <cell r="I1191">
            <v>89</v>
          </cell>
          <cell r="J1191">
            <v>43</v>
          </cell>
          <cell r="K1191">
            <v>46</v>
          </cell>
          <cell r="L1191">
            <v>17</v>
          </cell>
          <cell r="M1191">
            <v>26</v>
          </cell>
          <cell r="N1191">
            <v>0.57999999999999996</v>
          </cell>
          <cell r="O1191">
            <v>1.51</v>
          </cell>
          <cell r="P1191">
            <v>1.1100000000000001</v>
          </cell>
          <cell r="Q1191">
            <v>1568</v>
          </cell>
        </row>
        <row r="1192">
          <cell r="A1192">
            <v>1207445</v>
          </cell>
          <cell r="B1192">
            <v>44018.294444444444</v>
          </cell>
          <cell r="C1192">
            <v>4130</v>
          </cell>
          <cell r="D1192" t="str">
            <v>Grados CrMo</v>
          </cell>
          <cell r="E1192" t="str">
            <v>49"Q</v>
          </cell>
          <cell r="F1192">
            <v>57524</v>
          </cell>
          <cell r="G1192">
            <v>1</v>
          </cell>
          <cell r="H1192">
            <v>1656</v>
          </cell>
          <cell r="I1192">
            <v>64</v>
          </cell>
          <cell r="J1192">
            <v>31</v>
          </cell>
          <cell r="K1192">
            <v>33</v>
          </cell>
          <cell r="L1192">
            <v>8</v>
          </cell>
          <cell r="M1192">
            <v>23</v>
          </cell>
          <cell r="N1192">
            <v>0.55000000000000004</v>
          </cell>
          <cell r="O1192">
            <v>1.59</v>
          </cell>
          <cell r="P1192">
            <v>0.08</v>
          </cell>
          <cell r="Q1192">
            <v>1563</v>
          </cell>
        </row>
        <row r="1193">
          <cell r="A1193">
            <v>1207446</v>
          </cell>
          <cell r="B1193">
            <v>44018.383333333331</v>
          </cell>
          <cell r="C1193" t="str">
            <v>4140 FM O&amp;M</v>
          </cell>
          <cell r="D1193" t="str">
            <v>Grados CrNiMo</v>
          </cell>
          <cell r="E1193" t="str">
            <v>49"Q</v>
          </cell>
          <cell r="F1193">
            <v>57633</v>
          </cell>
          <cell r="G1193">
            <v>1</v>
          </cell>
          <cell r="H1193">
            <v>1641</v>
          </cell>
          <cell r="I1193">
            <v>79</v>
          </cell>
          <cell r="J1193">
            <v>28</v>
          </cell>
          <cell r="K1193">
            <v>51</v>
          </cell>
          <cell r="L1193">
            <v>7</v>
          </cell>
          <cell r="M1193">
            <v>21</v>
          </cell>
          <cell r="N1193">
            <v>0.69</v>
          </cell>
          <cell r="O1193">
            <v>6.43</v>
          </cell>
          <cell r="P1193">
            <v>0</v>
          </cell>
          <cell r="Q1193">
            <v>1549</v>
          </cell>
        </row>
        <row r="1194">
          <cell r="A1194">
            <v>1207447</v>
          </cell>
          <cell r="B1194">
            <v>44018.457638888889</v>
          </cell>
          <cell r="C1194" t="str">
            <v>EN355B</v>
          </cell>
          <cell r="D1194" t="str">
            <v>Grados al C</v>
          </cell>
          <cell r="E1194" t="str">
            <v>24"R</v>
          </cell>
          <cell r="F1194">
            <v>55717</v>
          </cell>
          <cell r="G1194">
            <v>1</v>
          </cell>
          <cell r="H1194">
            <v>1682</v>
          </cell>
          <cell r="I1194">
            <v>59</v>
          </cell>
          <cell r="J1194">
            <v>31</v>
          </cell>
          <cell r="K1194">
            <v>28</v>
          </cell>
          <cell r="L1194">
            <v>8</v>
          </cell>
          <cell r="M1194">
            <v>23</v>
          </cell>
          <cell r="N1194">
            <v>0.56000000000000005</v>
          </cell>
          <cell r="O1194">
            <v>1.73</v>
          </cell>
          <cell r="P1194">
            <v>0.64</v>
          </cell>
          <cell r="Q1194">
            <v>1584</v>
          </cell>
        </row>
        <row r="1195">
          <cell r="A1195">
            <v>1207448</v>
          </cell>
          <cell r="B1195">
            <v>44018.982638888891</v>
          </cell>
          <cell r="C1195" t="str">
            <v>EN355B</v>
          </cell>
          <cell r="D1195" t="str">
            <v>Grados al C</v>
          </cell>
          <cell r="E1195" t="str">
            <v>24"R</v>
          </cell>
          <cell r="F1195">
            <v>55968.99</v>
          </cell>
          <cell r="G1195">
            <v>1</v>
          </cell>
          <cell r="H1195">
            <v>1649</v>
          </cell>
          <cell r="I1195">
            <v>48</v>
          </cell>
          <cell r="J1195">
            <v>28</v>
          </cell>
          <cell r="K1195">
            <v>20</v>
          </cell>
          <cell r="L1195">
            <v>9</v>
          </cell>
          <cell r="M1195">
            <v>19</v>
          </cell>
          <cell r="N1195">
            <v>0.61</v>
          </cell>
          <cell r="O1195">
            <v>2.63</v>
          </cell>
          <cell r="P1195">
            <v>1.31</v>
          </cell>
          <cell r="Q1195">
            <v>1585</v>
          </cell>
        </row>
        <row r="1196">
          <cell r="A1196">
            <v>1207449</v>
          </cell>
          <cell r="B1196">
            <v>44019.038888888892</v>
          </cell>
          <cell r="C1196" t="str">
            <v>EN355B</v>
          </cell>
          <cell r="D1196" t="str">
            <v>Grados al C</v>
          </cell>
          <cell r="E1196" t="str">
            <v>31"R</v>
          </cell>
          <cell r="F1196">
            <v>54177</v>
          </cell>
          <cell r="G1196">
            <v>1</v>
          </cell>
          <cell r="H1196">
            <v>1666</v>
          </cell>
          <cell r="I1196">
            <v>43</v>
          </cell>
          <cell r="J1196">
            <v>23</v>
          </cell>
          <cell r="K1196">
            <v>20</v>
          </cell>
          <cell r="L1196">
            <v>8</v>
          </cell>
          <cell r="M1196">
            <v>15</v>
          </cell>
          <cell r="N1196">
            <v>0.55000000000000004</v>
          </cell>
          <cell r="O1196">
            <v>1.31</v>
          </cell>
          <cell r="P1196">
            <v>3.1</v>
          </cell>
          <cell r="Q1196">
            <v>1593</v>
          </cell>
        </row>
        <row r="1197">
          <cell r="A1197">
            <v>1207450</v>
          </cell>
          <cell r="B1197">
            <v>44019.109027777777</v>
          </cell>
          <cell r="C1197" t="str">
            <v>F22 SFC1-2</v>
          </cell>
          <cell r="D1197" t="str">
            <v>Grados CrMo</v>
          </cell>
          <cell r="E1197" t="str">
            <v>24"R</v>
          </cell>
          <cell r="F1197">
            <v>54545.99</v>
          </cell>
          <cell r="G1197">
            <v>1</v>
          </cell>
          <cell r="H1197">
            <v>1666</v>
          </cell>
          <cell r="I1197">
            <v>45</v>
          </cell>
          <cell r="J1197">
            <v>23</v>
          </cell>
          <cell r="K1197">
            <v>22</v>
          </cell>
          <cell r="L1197">
            <v>8</v>
          </cell>
          <cell r="M1197">
            <v>15</v>
          </cell>
          <cell r="N1197">
            <v>0.7</v>
          </cell>
          <cell r="O1197">
            <v>3.3</v>
          </cell>
          <cell r="P1197">
            <v>0</v>
          </cell>
          <cell r="Q1197">
            <v>1591</v>
          </cell>
        </row>
        <row r="1198">
          <cell r="A1198">
            <v>1207451</v>
          </cell>
          <cell r="B1198">
            <v>44019.181944444441</v>
          </cell>
          <cell r="C1198" t="str">
            <v>42CRMO4 LIEBHERR</v>
          </cell>
          <cell r="D1198" t="str">
            <v>Grados CrMo</v>
          </cell>
          <cell r="E1198" t="str">
            <v>20"R</v>
          </cell>
          <cell r="F1198">
            <v>60818</v>
          </cell>
          <cell r="G1198">
            <v>1</v>
          </cell>
          <cell r="H1198">
            <v>1644</v>
          </cell>
          <cell r="I1198">
            <v>49</v>
          </cell>
          <cell r="J1198">
            <v>22</v>
          </cell>
          <cell r="K1198">
            <v>27</v>
          </cell>
          <cell r="L1198">
            <v>7</v>
          </cell>
          <cell r="M1198">
            <v>15</v>
          </cell>
          <cell r="N1198">
            <v>0.52</v>
          </cell>
          <cell r="O1198">
            <v>1.23</v>
          </cell>
          <cell r="P1198">
            <v>0</v>
          </cell>
          <cell r="Q1198">
            <v>1571</v>
          </cell>
        </row>
        <row r="1199">
          <cell r="A1199">
            <v>1207452</v>
          </cell>
          <cell r="B1199">
            <v>44019.265277777777</v>
          </cell>
          <cell r="C1199" t="str">
            <v>E8630M</v>
          </cell>
          <cell r="D1199" t="str">
            <v>Grados CrNiMo</v>
          </cell>
          <cell r="E1199" t="str">
            <v>20"R</v>
          </cell>
          <cell r="F1199">
            <v>57219</v>
          </cell>
          <cell r="G1199">
            <v>1</v>
          </cell>
          <cell r="H1199">
            <v>1663</v>
          </cell>
          <cell r="I1199">
            <v>49</v>
          </cell>
          <cell r="J1199">
            <v>25</v>
          </cell>
          <cell r="K1199">
            <v>24</v>
          </cell>
          <cell r="L1199">
            <v>8</v>
          </cell>
          <cell r="M1199">
            <v>17</v>
          </cell>
          <cell r="N1199">
            <v>0.5</v>
          </cell>
          <cell r="O1199">
            <v>2.78</v>
          </cell>
          <cell r="P1199">
            <v>0</v>
          </cell>
          <cell r="Q1199">
            <v>1576</v>
          </cell>
        </row>
        <row r="1200">
          <cell r="A1200">
            <v>1207453</v>
          </cell>
          <cell r="B1200">
            <v>44019.353472222225</v>
          </cell>
          <cell r="C1200" t="str">
            <v>410S</v>
          </cell>
          <cell r="D1200" t="str">
            <v>Martensíticos</v>
          </cell>
          <cell r="E1200" t="str">
            <v>16"R</v>
          </cell>
          <cell r="F1200">
            <v>55337</v>
          </cell>
          <cell r="G1200">
            <v>2</v>
          </cell>
          <cell r="H1200">
            <v>1667</v>
          </cell>
          <cell r="I1200">
            <v>171</v>
          </cell>
          <cell r="J1200">
            <v>91</v>
          </cell>
          <cell r="K1200">
            <v>80</v>
          </cell>
          <cell r="L1200">
            <v>59</v>
          </cell>
          <cell r="M1200">
            <v>32</v>
          </cell>
          <cell r="N1200">
            <v>0.56000000000000005</v>
          </cell>
          <cell r="O1200">
            <v>3.79</v>
          </cell>
          <cell r="P1200">
            <v>0</v>
          </cell>
          <cell r="Q1200">
            <v>1574</v>
          </cell>
        </row>
        <row r="1201">
          <cell r="A1201">
            <v>1207454</v>
          </cell>
          <cell r="B1201">
            <v>44019.984722222223</v>
          </cell>
          <cell r="C1201" t="str">
            <v>410S</v>
          </cell>
          <cell r="D1201" t="str">
            <v>Martensíticos</v>
          </cell>
          <cell r="E1201" t="str">
            <v>24"Q</v>
          </cell>
          <cell r="F1201">
            <v>51889</v>
          </cell>
          <cell r="G1201">
            <v>1</v>
          </cell>
          <cell r="H1201">
            <v>1499</v>
          </cell>
          <cell r="I1201">
            <v>126</v>
          </cell>
          <cell r="J1201">
            <v>64</v>
          </cell>
          <cell r="K1201">
            <v>62</v>
          </cell>
          <cell r="L1201">
            <v>61</v>
          </cell>
          <cell r="M1201">
            <v>3</v>
          </cell>
          <cell r="N1201">
            <v>0.82</v>
          </cell>
          <cell r="O1201">
            <v>2.31</v>
          </cell>
          <cell r="P1201">
            <v>0</v>
          </cell>
          <cell r="Q1201">
            <v>1569</v>
          </cell>
        </row>
        <row r="1202">
          <cell r="A1202">
            <v>1207455</v>
          </cell>
          <cell r="B1202">
            <v>44020.063194444447</v>
          </cell>
          <cell r="C1202" t="str">
            <v>410S</v>
          </cell>
          <cell r="D1202" t="str">
            <v>Martensíticos</v>
          </cell>
          <cell r="E1202" t="str">
            <v>49"Q</v>
          </cell>
          <cell r="F1202">
            <v>57512</v>
          </cell>
          <cell r="G1202">
            <v>1</v>
          </cell>
          <cell r="H1202">
            <v>1672</v>
          </cell>
          <cell r="I1202">
            <v>130</v>
          </cell>
          <cell r="J1202">
            <v>56</v>
          </cell>
          <cell r="K1202">
            <v>74</v>
          </cell>
          <cell r="L1202">
            <v>49</v>
          </cell>
          <cell r="M1202">
            <v>7</v>
          </cell>
          <cell r="N1202">
            <v>0.78</v>
          </cell>
          <cell r="O1202">
            <v>2.78</v>
          </cell>
          <cell r="P1202">
            <v>0</v>
          </cell>
          <cell r="Q1202">
            <v>1569</v>
          </cell>
        </row>
        <row r="1203">
          <cell r="A1203">
            <v>1207456</v>
          </cell>
          <cell r="B1203">
            <v>44020.193055555559</v>
          </cell>
          <cell r="C1203" t="str">
            <v>304L</v>
          </cell>
          <cell r="D1203" t="str">
            <v>Austeníticos</v>
          </cell>
          <cell r="E1203" t="str">
            <v>69"P</v>
          </cell>
          <cell r="F1203">
            <v>55591</v>
          </cell>
          <cell r="G1203">
            <v>1</v>
          </cell>
          <cell r="H1203">
            <v>1657</v>
          </cell>
          <cell r="I1203">
            <v>284</v>
          </cell>
          <cell r="J1203">
            <v>147</v>
          </cell>
          <cell r="K1203">
            <v>137</v>
          </cell>
          <cell r="L1203">
            <v>121</v>
          </cell>
          <cell r="M1203">
            <v>26</v>
          </cell>
          <cell r="N1203">
            <v>0.64</v>
          </cell>
          <cell r="O1203">
            <v>10.98</v>
          </cell>
          <cell r="P1203">
            <v>23.87</v>
          </cell>
          <cell r="Q1203">
            <v>1526</v>
          </cell>
        </row>
        <row r="1204">
          <cell r="A1204">
            <v>1207457</v>
          </cell>
          <cell r="B1204">
            <v>44020.398611111108</v>
          </cell>
          <cell r="C1204">
            <v>4340</v>
          </cell>
          <cell r="D1204" t="str">
            <v>Grados CrNiMo</v>
          </cell>
          <cell r="E1204" t="str">
            <v>69"P</v>
          </cell>
          <cell r="F1204">
            <v>51496</v>
          </cell>
          <cell r="G1204">
            <v>2</v>
          </cell>
          <cell r="H1204">
            <v>1618</v>
          </cell>
          <cell r="I1204">
            <v>122</v>
          </cell>
          <cell r="J1204">
            <v>48</v>
          </cell>
          <cell r="K1204">
            <v>74</v>
          </cell>
          <cell r="L1204">
            <v>13</v>
          </cell>
          <cell r="M1204">
            <v>35</v>
          </cell>
          <cell r="N1204">
            <v>0.47</v>
          </cell>
          <cell r="O1204">
            <v>2.72</v>
          </cell>
          <cell r="P1204">
            <v>0</v>
          </cell>
          <cell r="Q1204">
            <v>1557</v>
          </cell>
        </row>
        <row r="1205">
          <cell r="A1205">
            <v>1207458</v>
          </cell>
          <cell r="B1205">
            <v>44020.991666666669</v>
          </cell>
          <cell r="C1205" t="str">
            <v>4340 FM</v>
          </cell>
          <cell r="D1205" t="str">
            <v>Grados CrNiMo</v>
          </cell>
          <cell r="E1205" t="str">
            <v>49"Q</v>
          </cell>
          <cell r="F1205">
            <v>54635</v>
          </cell>
          <cell r="G1205">
            <v>1</v>
          </cell>
          <cell r="H1205">
            <v>1498</v>
          </cell>
          <cell r="I1205">
            <v>55</v>
          </cell>
          <cell r="J1205">
            <v>30</v>
          </cell>
          <cell r="K1205">
            <v>25</v>
          </cell>
          <cell r="L1205">
            <v>9</v>
          </cell>
          <cell r="M1205">
            <v>21</v>
          </cell>
          <cell r="N1205">
            <v>0.56999999999999995</v>
          </cell>
          <cell r="O1205">
            <v>3.55</v>
          </cell>
          <cell r="P1205">
            <v>0</v>
          </cell>
          <cell r="Q1205">
            <v>1554</v>
          </cell>
        </row>
        <row r="1206">
          <cell r="A1206">
            <v>1207459</v>
          </cell>
          <cell r="B1206">
            <v>44021.090277777781</v>
          </cell>
          <cell r="C1206" t="str">
            <v>8630M4</v>
          </cell>
          <cell r="D1206" t="str">
            <v>Grados CrNiMo</v>
          </cell>
          <cell r="E1206" t="str">
            <v>52"P</v>
          </cell>
          <cell r="F1206">
            <v>51834.01</v>
          </cell>
          <cell r="G1206">
            <v>2</v>
          </cell>
          <cell r="H1206">
            <v>1639</v>
          </cell>
          <cell r="I1206">
            <v>139</v>
          </cell>
          <cell r="J1206">
            <v>51</v>
          </cell>
          <cell r="K1206">
            <v>88</v>
          </cell>
          <cell r="L1206">
            <v>14</v>
          </cell>
          <cell r="M1206">
            <v>37</v>
          </cell>
          <cell r="N1206">
            <v>0.56000000000000005</v>
          </cell>
          <cell r="O1206">
            <v>9.1</v>
          </cell>
          <cell r="P1206">
            <v>0</v>
          </cell>
          <cell r="Q1206">
            <v>1571</v>
          </cell>
        </row>
        <row r="1207">
          <cell r="A1207">
            <v>1207460</v>
          </cell>
          <cell r="B1207">
            <v>44021.168749999997</v>
          </cell>
          <cell r="C1207" t="str">
            <v>4330V</v>
          </cell>
          <cell r="D1207" t="str">
            <v>Grados CrNiMo</v>
          </cell>
          <cell r="E1207" t="str">
            <v>24"R</v>
          </cell>
          <cell r="F1207">
            <v>54149</v>
          </cell>
          <cell r="G1207">
            <v>3</v>
          </cell>
          <cell r="H1207">
            <v>1649</v>
          </cell>
          <cell r="I1207">
            <v>172</v>
          </cell>
          <cell r="J1207">
            <v>71</v>
          </cell>
          <cell r="K1207">
            <v>101</v>
          </cell>
          <cell r="L1207">
            <v>22</v>
          </cell>
          <cell r="M1207">
            <v>49</v>
          </cell>
          <cell r="N1207">
            <v>0.56000000000000005</v>
          </cell>
          <cell r="O1207">
            <v>5.31</v>
          </cell>
          <cell r="P1207">
            <v>0</v>
          </cell>
          <cell r="Q1207">
            <v>1551</v>
          </cell>
        </row>
        <row r="1208">
          <cell r="A1208">
            <v>1207461</v>
          </cell>
          <cell r="B1208">
            <v>44021.388888888891</v>
          </cell>
          <cell r="C1208" t="str">
            <v>A707-L5</v>
          </cell>
          <cell r="D1208" t="str">
            <v>Grados CrNiMo</v>
          </cell>
          <cell r="E1208" t="str">
            <v>49"Q</v>
          </cell>
          <cell r="F1208">
            <v>57375</v>
          </cell>
          <cell r="G1208">
            <v>1</v>
          </cell>
          <cell r="H1208">
            <v>1699</v>
          </cell>
          <cell r="I1208">
            <v>55</v>
          </cell>
          <cell r="J1208">
            <v>26</v>
          </cell>
          <cell r="K1208">
            <v>29</v>
          </cell>
          <cell r="L1208">
            <v>8</v>
          </cell>
          <cell r="M1208">
            <v>18</v>
          </cell>
          <cell r="N1208">
            <v>0.62</v>
          </cell>
          <cell r="O1208">
            <v>1.36</v>
          </cell>
          <cell r="P1208">
            <v>0</v>
          </cell>
          <cell r="Q1208">
            <v>1594</v>
          </cell>
        </row>
        <row r="1209">
          <cell r="A1209">
            <v>1207462</v>
          </cell>
          <cell r="B1209">
            <v>44021.561805555553</v>
          </cell>
          <cell r="C1209" t="str">
            <v>EN355B</v>
          </cell>
          <cell r="D1209" t="str">
            <v>Grados al C</v>
          </cell>
          <cell r="E1209" t="str">
            <v>31"R</v>
          </cell>
          <cell r="F1209">
            <v>54232</v>
          </cell>
          <cell r="G1209">
            <v>1</v>
          </cell>
          <cell r="H1209">
            <v>1692</v>
          </cell>
          <cell r="I1209">
            <v>69</v>
          </cell>
          <cell r="J1209">
            <v>30</v>
          </cell>
          <cell r="K1209">
            <v>39</v>
          </cell>
          <cell r="L1209">
            <v>8</v>
          </cell>
          <cell r="M1209">
            <v>22</v>
          </cell>
          <cell r="N1209">
            <v>0.5</v>
          </cell>
          <cell r="O1209">
            <v>1.78</v>
          </cell>
          <cell r="P1209">
            <v>1.3</v>
          </cell>
          <cell r="Q1209">
            <v>1596</v>
          </cell>
        </row>
        <row r="1210">
          <cell r="A1210">
            <v>1207463</v>
          </cell>
          <cell r="B1210">
            <v>44021.988888888889</v>
          </cell>
          <cell r="C1210" t="str">
            <v>EN355B</v>
          </cell>
          <cell r="D1210" t="str">
            <v>Grados al C</v>
          </cell>
          <cell r="E1210" t="str">
            <v>31"R</v>
          </cell>
          <cell r="F1210">
            <v>53912</v>
          </cell>
          <cell r="G1210">
            <v>2</v>
          </cell>
          <cell r="H1210">
            <v>0</v>
          </cell>
          <cell r="I1210">
            <v>56</v>
          </cell>
          <cell r="J1210">
            <v>30</v>
          </cell>
          <cell r="K1210">
            <v>26</v>
          </cell>
          <cell r="L1210">
            <v>7</v>
          </cell>
          <cell r="M1210">
            <v>23</v>
          </cell>
          <cell r="N1210">
            <v>0.57999999999999996</v>
          </cell>
          <cell r="O1210">
            <v>3.02</v>
          </cell>
          <cell r="P1210">
            <v>3.23</v>
          </cell>
          <cell r="Q1210">
            <v>1589</v>
          </cell>
        </row>
        <row r="1211">
          <cell r="A1211">
            <v>1207464</v>
          </cell>
          <cell r="B1211">
            <v>44022.072222222225</v>
          </cell>
          <cell r="C1211" t="str">
            <v>8630M</v>
          </cell>
          <cell r="D1211" t="str">
            <v>Grados CrNiMo</v>
          </cell>
          <cell r="E1211" t="str">
            <v>69"P</v>
          </cell>
          <cell r="F1211">
            <v>51646</v>
          </cell>
          <cell r="G1211">
            <v>2</v>
          </cell>
          <cell r="H1211">
            <v>1637</v>
          </cell>
          <cell r="I1211">
            <v>147</v>
          </cell>
          <cell r="J1211">
            <v>57</v>
          </cell>
          <cell r="K1211">
            <v>90</v>
          </cell>
          <cell r="L1211">
            <v>14</v>
          </cell>
          <cell r="M1211">
            <v>43</v>
          </cell>
          <cell r="N1211">
            <v>0.43</v>
          </cell>
          <cell r="O1211">
            <v>5.55</v>
          </cell>
          <cell r="P1211">
            <v>0</v>
          </cell>
          <cell r="Q1211">
            <v>1567</v>
          </cell>
        </row>
        <row r="1212">
          <cell r="A1212">
            <v>1207465</v>
          </cell>
          <cell r="B1212">
            <v>44022.146527777775</v>
          </cell>
          <cell r="C1212" t="str">
            <v>8630M</v>
          </cell>
          <cell r="D1212" t="str">
            <v>Grados CrNiMo</v>
          </cell>
          <cell r="E1212" t="str">
            <v>69"P</v>
          </cell>
          <cell r="F1212">
            <v>55461.01</v>
          </cell>
          <cell r="G1212">
            <v>1</v>
          </cell>
          <cell r="H1212">
            <v>1677</v>
          </cell>
          <cell r="I1212">
            <v>78</v>
          </cell>
          <cell r="J1212">
            <v>42</v>
          </cell>
          <cell r="K1212">
            <v>36</v>
          </cell>
          <cell r="L1212">
            <v>12</v>
          </cell>
          <cell r="M1212">
            <v>30</v>
          </cell>
          <cell r="N1212">
            <v>0.46</v>
          </cell>
          <cell r="O1212">
            <v>3.92</v>
          </cell>
          <cell r="P1212">
            <v>0</v>
          </cell>
          <cell r="Q1212">
            <v>1567</v>
          </cell>
        </row>
        <row r="1213">
          <cell r="A1213">
            <v>1207466</v>
          </cell>
          <cell r="B1213">
            <v>44022.330555555556</v>
          </cell>
          <cell r="C1213">
            <v>1020</v>
          </cell>
          <cell r="D1213" t="str">
            <v>Grados al C</v>
          </cell>
          <cell r="E1213" t="str">
            <v>20"R</v>
          </cell>
          <cell r="F1213">
            <v>57497</v>
          </cell>
          <cell r="G1213">
            <v>1</v>
          </cell>
          <cell r="H1213">
            <v>1687</v>
          </cell>
          <cell r="I1213">
            <v>57</v>
          </cell>
          <cell r="J1213">
            <v>26</v>
          </cell>
          <cell r="K1213">
            <v>31</v>
          </cell>
          <cell r="L1213">
            <v>6</v>
          </cell>
          <cell r="M1213">
            <v>20</v>
          </cell>
          <cell r="N1213">
            <v>0.55000000000000004</v>
          </cell>
          <cell r="O1213">
            <v>2</v>
          </cell>
          <cell r="P1213">
            <v>0</v>
          </cell>
          <cell r="Q1213">
            <v>1599</v>
          </cell>
        </row>
        <row r="1214">
          <cell r="A1214">
            <v>1207467</v>
          </cell>
          <cell r="B1214">
            <v>44022.413194444445</v>
          </cell>
          <cell r="C1214" t="str">
            <v>LF2H</v>
          </cell>
          <cell r="D1214" t="str">
            <v>Grados CrNiMo</v>
          </cell>
          <cell r="E1214" t="str">
            <v>20"R</v>
          </cell>
          <cell r="F1214">
            <v>60564.99</v>
          </cell>
          <cell r="G1214">
            <v>1</v>
          </cell>
          <cell r="H1214">
            <v>1682</v>
          </cell>
          <cell r="I1214">
            <v>62</v>
          </cell>
          <cell r="J1214">
            <v>26</v>
          </cell>
          <cell r="K1214">
            <v>36</v>
          </cell>
          <cell r="L1214">
            <v>7</v>
          </cell>
          <cell r="M1214">
            <v>19</v>
          </cell>
          <cell r="N1214">
            <v>0.68</v>
          </cell>
          <cell r="O1214">
            <v>6.95</v>
          </cell>
          <cell r="P1214">
            <v>2.35</v>
          </cell>
          <cell r="Q1214">
            <v>1600</v>
          </cell>
        </row>
        <row r="1215">
          <cell r="A1215">
            <v>1207468</v>
          </cell>
          <cell r="B1215">
            <v>44022.48333333333</v>
          </cell>
          <cell r="C1215" t="str">
            <v>LF2L</v>
          </cell>
          <cell r="D1215" t="str">
            <v>Grados CrNiMo</v>
          </cell>
          <cell r="E1215" t="str">
            <v>20"R</v>
          </cell>
          <cell r="F1215">
            <v>60112</v>
          </cell>
          <cell r="G1215">
            <v>1</v>
          </cell>
          <cell r="H1215">
            <v>1698</v>
          </cell>
          <cell r="I1215">
            <v>63</v>
          </cell>
          <cell r="J1215">
            <v>28</v>
          </cell>
          <cell r="K1215">
            <v>35</v>
          </cell>
          <cell r="L1215">
            <v>8</v>
          </cell>
          <cell r="M1215">
            <v>20</v>
          </cell>
          <cell r="N1215">
            <v>0.53</v>
          </cell>
          <cell r="O1215">
            <v>1.22</v>
          </cell>
          <cell r="P1215">
            <v>1.61</v>
          </cell>
          <cell r="Q1215">
            <v>1600</v>
          </cell>
        </row>
        <row r="1216">
          <cell r="A1216">
            <v>1207469</v>
          </cell>
          <cell r="B1216">
            <v>44022.587500000001</v>
          </cell>
          <cell r="C1216" t="str">
            <v>LF6</v>
          </cell>
          <cell r="D1216" t="str">
            <v>Grados al C</v>
          </cell>
          <cell r="E1216" t="str">
            <v>31"R</v>
          </cell>
          <cell r="F1216">
            <v>53059.01</v>
          </cell>
          <cell r="G1216">
            <v>1</v>
          </cell>
          <cell r="H1216">
            <v>1694</v>
          </cell>
          <cell r="I1216">
            <v>68</v>
          </cell>
          <cell r="J1216">
            <v>27</v>
          </cell>
          <cell r="K1216">
            <v>41</v>
          </cell>
          <cell r="L1216">
            <v>6</v>
          </cell>
          <cell r="M1216">
            <v>21</v>
          </cell>
          <cell r="N1216">
            <v>0.63</v>
          </cell>
          <cell r="O1216">
            <v>3.08</v>
          </cell>
          <cell r="P1216">
            <v>2.5</v>
          </cell>
          <cell r="Q1216">
            <v>1589</v>
          </cell>
        </row>
        <row r="1217">
          <cell r="A1217">
            <v>1207470</v>
          </cell>
          <cell r="B1217">
            <v>44024.978472222225</v>
          </cell>
          <cell r="C1217" t="str">
            <v>4140 FM O&amp;M</v>
          </cell>
          <cell r="D1217" t="str">
            <v>Grados CrNiMo</v>
          </cell>
          <cell r="E1217" t="str">
            <v>31"R</v>
          </cell>
          <cell r="F1217">
            <v>52932</v>
          </cell>
          <cell r="G1217">
            <v>1</v>
          </cell>
          <cell r="H1217">
            <v>1648</v>
          </cell>
          <cell r="I1217">
            <v>66</v>
          </cell>
          <cell r="J1217">
            <v>33</v>
          </cell>
          <cell r="K1217">
            <v>33</v>
          </cell>
          <cell r="L1217">
            <v>13</v>
          </cell>
          <cell r="M1217">
            <v>20</v>
          </cell>
          <cell r="N1217">
            <v>0.73</v>
          </cell>
          <cell r="O1217">
            <v>4.37</v>
          </cell>
          <cell r="P1217">
            <v>0</v>
          </cell>
          <cell r="Q1217">
            <v>1571</v>
          </cell>
        </row>
        <row r="1218">
          <cell r="A1218">
            <v>1207471</v>
          </cell>
          <cell r="B1218">
            <v>44025.05972222222</v>
          </cell>
          <cell r="C1218">
            <v>4130</v>
          </cell>
          <cell r="D1218" t="str">
            <v>Grados CrMo</v>
          </cell>
          <cell r="E1218" t="str">
            <v>49"Q</v>
          </cell>
          <cell r="F1218">
            <v>57613</v>
          </cell>
          <cell r="G1218">
            <v>1</v>
          </cell>
          <cell r="H1218">
            <v>1669</v>
          </cell>
          <cell r="I1218">
            <v>52</v>
          </cell>
          <cell r="J1218">
            <v>30</v>
          </cell>
          <cell r="K1218">
            <v>22</v>
          </cell>
          <cell r="L1218">
            <v>8</v>
          </cell>
          <cell r="M1218">
            <v>22</v>
          </cell>
          <cell r="N1218">
            <v>0.76</v>
          </cell>
          <cell r="O1218">
            <v>8.23</v>
          </cell>
          <cell r="P1218">
            <v>0</v>
          </cell>
          <cell r="Q1218">
            <v>1575</v>
          </cell>
        </row>
        <row r="1219">
          <cell r="A1219">
            <v>1207472</v>
          </cell>
          <cell r="B1219">
            <v>44025.116666666669</v>
          </cell>
          <cell r="C1219" t="str">
            <v>F22 SFC1-2</v>
          </cell>
          <cell r="D1219" t="str">
            <v>Grados CrMo</v>
          </cell>
          <cell r="E1219" t="str">
            <v>69"P</v>
          </cell>
          <cell r="F1219">
            <v>51778</v>
          </cell>
          <cell r="G1219">
            <v>1</v>
          </cell>
          <cell r="H1219">
            <v>1674</v>
          </cell>
          <cell r="I1219">
            <v>54</v>
          </cell>
          <cell r="J1219">
            <v>28</v>
          </cell>
          <cell r="K1219">
            <v>26</v>
          </cell>
          <cell r="L1219">
            <v>8</v>
          </cell>
          <cell r="M1219">
            <v>20</v>
          </cell>
          <cell r="N1219">
            <v>0.47</v>
          </cell>
          <cell r="O1219">
            <v>0.98</v>
          </cell>
          <cell r="P1219">
            <v>0</v>
          </cell>
          <cell r="Q1219">
            <v>1570</v>
          </cell>
        </row>
        <row r="1220">
          <cell r="A1220">
            <v>1207473</v>
          </cell>
          <cell r="B1220">
            <v>44025.232638888891</v>
          </cell>
          <cell r="C1220" t="str">
            <v>F22 EH</v>
          </cell>
          <cell r="D1220" t="str">
            <v>Grados CrMo</v>
          </cell>
          <cell r="E1220" t="str">
            <v>49"Q</v>
          </cell>
          <cell r="F1220">
            <v>56846.99</v>
          </cell>
          <cell r="G1220">
            <v>1</v>
          </cell>
          <cell r="H1220">
            <v>1651</v>
          </cell>
          <cell r="I1220">
            <v>52</v>
          </cell>
          <cell r="J1220">
            <v>23</v>
          </cell>
          <cell r="K1220">
            <v>29</v>
          </cell>
          <cell r="L1220">
            <v>7</v>
          </cell>
          <cell r="M1220">
            <v>16</v>
          </cell>
          <cell r="N1220">
            <v>0.53</v>
          </cell>
          <cell r="O1220">
            <v>1.1200000000000001</v>
          </cell>
          <cell r="P1220">
            <v>0</v>
          </cell>
          <cell r="Q1220">
            <v>1585</v>
          </cell>
        </row>
        <row r="1221">
          <cell r="A1221">
            <v>1207474</v>
          </cell>
          <cell r="B1221">
            <v>44025.335416666669</v>
          </cell>
          <cell r="C1221" t="str">
            <v>B50A352</v>
          </cell>
          <cell r="D1221" t="str">
            <v>Martensíticos</v>
          </cell>
          <cell r="E1221" t="str">
            <v>69"P</v>
          </cell>
          <cell r="F1221">
            <v>52318</v>
          </cell>
          <cell r="G1221">
            <v>1</v>
          </cell>
          <cell r="H1221">
            <v>1647</v>
          </cell>
          <cell r="I1221">
            <v>75</v>
          </cell>
          <cell r="J1221">
            <v>27</v>
          </cell>
          <cell r="K1221">
            <v>48</v>
          </cell>
          <cell r="L1221">
            <v>8</v>
          </cell>
          <cell r="M1221">
            <v>19</v>
          </cell>
          <cell r="N1221">
            <v>0.59</v>
          </cell>
          <cell r="O1221">
            <v>13.1</v>
          </cell>
          <cell r="P1221">
            <v>27.05</v>
          </cell>
          <cell r="Q1221">
            <v>1568</v>
          </cell>
        </row>
        <row r="1222">
          <cell r="A1222">
            <v>1207475</v>
          </cell>
          <cell r="B1222">
            <v>44025.506249999999</v>
          </cell>
          <cell r="C1222" t="str">
            <v>410S</v>
          </cell>
          <cell r="D1222" t="str">
            <v>Martensíticos</v>
          </cell>
          <cell r="E1222" t="str">
            <v>39"R</v>
          </cell>
          <cell r="F1222">
            <v>48724</v>
          </cell>
          <cell r="G1222">
            <v>1</v>
          </cell>
          <cell r="H1222">
            <v>1641</v>
          </cell>
          <cell r="I1222">
            <v>130</v>
          </cell>
          <cell r="J1222">
            <v>65</v>
          </cell>
          <cell r="K1222">
            <v>65</v>
          </cell>
          <cell r="L1222">
            <v>57</v>
          </cell>
          <cell r="M1222">
            <v>8</v>
          </cell>
          <cell r="N1222">
            <v>0.64</v>
          </cell>
          <cell r="O1222">
            <v>3.23</v>
          </cell>
          <cell r="P1222">
            <v>0.84</v>
          </cell>
          <cell r="Q1222">
            <v>1563</v>
          </cell>
        </row>
        <row r="1223">
          <cell r="A1223">
            <v>1207476</v>
          </cell>
          <cell r="B1223">
            <v>44025.986805555556</v>
          </cell>
          <cell r="C1223">
            <v>4140</v>
          </cell>
          <cell r="D1223" t="str">
            <v>Grados CrMo</v>
          </cell>
          <cell r="E1223" t="str">
            <v>52"P</v>
          </cell>
          <cell r="F1223">
            <v>50417</v>
          </cell>
          <cell r="G1223">
            <v>2</v>
          </cell>
          <cell r="H1223">
            <v>1636</v>
          </cell>
          <cell r="I1223">
            <v>127</v>
          </cell>
          <cell r="J1223">
            <v>48</v>
          </cell>
          <cell r="K1223">
            <v>79</v>
          </cell>
          <cell r="L1223">
            <v>14</v>
          </cell>
          <cell r="M1223">
            <v>34</v>
          </cell>
          <cell r="N1223">
            <v>0.47</v>
          </cell>
          <cell r="O1223">
            <v>2.69</v>
          </cell>
          <cell r="P1223">
            <v>0</v>
          </cell>
          <cell r="Q1223">
            <v>1560</v>
          </cell>
        </row>
        <row r="1224">
          <cell r="A1224">
            <v>1207477</v>
          </cell>
          <cell r="B1224">
            <v>44026.072222222225</v>
          </cell>
          <cell r="C1224">
            <v>4130</v>
          </cell>
          <cell r="D1224" t="str">
            <v>Grados CrMo</v>
          </cell>
          <cell r="E1224" t="str">
            <v>20"R</v>
          </cell>
          <cell r="F1224">
            <v>43030.01</v>
          </cell>
          <cell r="G1224">
            <v>1</v>
          </cell>
          <cell r="H1224">
            <v>1605</v>
          </cell>
          <cell r="I1224">
            <v>63</v>
          </cell>
          <cell r="J1224">
            <v>24</v>
          </cell>
          <cell r="K1224">
            <v>39</v>
          </cell>
          <cell r="L1224">
            <v>7</v>
          </cell>
          <cell r="M1224">
            <v>17</v>
          </cell>
          <cell r="N1224">
            <v>0.67</v>
          </cell>
          <cell r="O1224">
            <v>2.27</v>
          </cell>
          <cell r="P1224">
            <v>0</v>
          </cell>
          <cell r="Q1224">
            <v>1586</v>
          </cell>
        </row>
        <row r="1225">
          <cell r="A1225">
            <v>1207478</v>
          </cell>
          <cell r="B1225">
            <v>44026.225694444445</v>
          </cell>
          <cell r="C1225">
            <v>4130</v>
          </cell>
          <cell r="D1225" t="str">
            <v>Grados CrMo</v>
          </cell>
          <cell r="E1225" t="str">
            <v>52"P</v>
          </cell>
          <cell r="F1225">
            <v>50595</v>
          </cell>
          <cell r="G1225">
            <v>1</v>
          </cell>
          <cell r="H1225">
            <v>1649</v>
          </cell>
          <cell r="I1225">
            <v>50</v>
          </cell>
          <cell r="J1225">
            <v>26</v>
          </cell>
          <cell r="K1225">
            <v>24</v>
          </cell>
          <cell r="L1225">
            <v>7</v>
          </cell>
          <cell r="M1225">
            <v>19</v>
          </cell>
          <cell r="N1225">
            <v>0.57999999999999996</v>
          </cell>
          <cell r="O1225">
            <v>3.9</v>
          </cell>
          <cell r="P1225">
            <v>0</v>
          </cell>
          <cell r="Q1225">
            <v>1563</v>
          </cell>
        </row>
        <row r="1226">
          <cell r="A1226">
            <v>1207479</v>
          </cell>
          <cell r="B1226">
            <v>44026.304166666669</v>
          </cell>
          <cell r="C1226">
            <v>4130</v>
          </cell>
          <cell r="D1226" t="str">
            <v>Grados CrMo</v>
          </cell>
          <cell r="E1226" t="str">
            <v>49"Q</v>
          </cell>
          <cell r="F1226">
            <v>57340</v>
          </cell>
          <cell r="G1226">
            <v>1</v>
          </cell>
          <cell r="H1226">
            <v>1651</v>
          </cell>
          <cell r="I1226">
            <v>47</v>
          </cell>
          <cell r="J1226">
            <v>25</v>
          </cell>
          <cell r="K1226">
            <v>22</v>
          </cell>
          <cell r="L1226">
            <v>7</v>
          </cell>
          <cell r="M1226">
            <v>18</v>
          </cell>
          <cell r="N1226">
            <v>0.61</v>
          </cell>
          <cell r="O1226">
            <v>4.1500000000000004</v>
          </cell>
          <cell r="P1226">
            <v>0</v>
          </cell>
          <cell r="Q1226">
            <v>1576</v>
          </cell>
        </row>
        <row r="1227">
          <cell r="A1227">
            <v>1207480</v>
          </cell>
          <cell r="B1227">
            <v>44026.375</v>
          </cell>
          <cell r="C1227" t="str">
            <v>EN355B</v>
          </cell>
          <cell r="D1227" t="str">
            <v>Grados al C</v>
          </cell>
          <cell r="E1227" t="str">
            <v>24"R</v>
          </cell>
          <cell r="F1227">
            <v>55351</v>
          </cell>
          <cell r="G1227">
            <v>1</v>
          </cell>
          <cell r="H1227">
            <v>1671</v>
          </cell>
          <cell r="I1227">
            <v>47</v>
          </cell>
          <cell r="J1227">
            <v>25</v>
          </cell>
          <cell r="K1227">
            <v>22</v>
          </cell>
          <cell r="L1227">
            <v>8</v>
          </cell>
          <cell r="M1227">
            <v>17</v>
          </cell>
          <cell r="N1227">
            <v>0.47</v>
          </cell>
          <cell r="O1227">
            <v>1.33</v>
          </cell>
          <cell r="P1227">
            <v>2.48</v>
          </cell>
          <cell r="Q1227">
            <v>1593</v>
          </cell>
        </row>
        <row r="1228">
          <cell r="A1228">
            <v>1207481</v>
          </cell>
          <cell r="B1228">
            <v>44026.447916666664</v>
          </cell>
          <cell r="C1228" t="str">
            <v>EN355B</v>
          </cell>
          <cell r="D1228" t="str">
            <v>Grados al C</v>
          </cell>
          <cell r="E1228" t="str">
            <v>31"R</v>
          </cell>
          <cell r="F1228">
            <v>53840</v>
          </cell>
          <cell r="G1228">
            <v>1</v>
          </cell>
          <cell r="H1228">
            <v>1662</v>
          </cell>
          <cell r="I1228">
            <v>53</v>
          </cell>
          <cell r="J1228">
            <v>22</v>
          </cell>
          <cell r="K1228">
            <v>31</v>
          </cell>
          <cell r="L1228">
            <v>7</v>
          </cell>
          <cell r="M1228">
            <v>15</v>
          </cell>
          <cell r="N1228">
            <v>0.56999999999999995</v>
          </cell>
          <cell r="O1228">
            <v>1.92</v>
          </cell>
          <cell r="P1228">
            <v>0.94</v>
          </cell>
          <cell r="Q1228">
            <v>1582</v>
          </cell>
        </row>
        <row r="1229">
          <cell r="A1229">
            <v>1207482</v>
          </cell>
          <cell r="B1229">
            <v>44026.977777777778</v>
          </cell>
          <cell r="C1229" t="str">
            <v>EN355B</v>
          </cell>
          <cell r="D1229" t="str">
            <v>Grados al C</v>
          </cell>
          <cell r="E1229" t="str">
            <v>24"R</v>
          </cell>
          <cell r="F1229">
            <v>56261</v>
          </cell>
          <cell r="G1229">
            <v>1</v>
          </cell>
          <cell r="H1229">
            <v>1601</v>
          </cell>
          <cell r="I1229">
            <v>54</v>
          </cell>
          <cell r="J1229">
            <v>28</v>
          </cell>
          <cell r="K1229">
            <v>26</v>
          </cell>
          <cell r="L1229">
            <v>8</v>
          </cell>
          <cell r="M1229">
            <v>20</v>
          </cell>
          <cell r="N1229">
            <v>0.52</v>
          </cell>
          <cell r="O1229">
            <v>2.16</v>
          </cell>
          <cell r="P1229">
            <v>2.52</v>
          </cell>
          <cell r="Q1229">
            <v>1586</v>
          </cell>
        </row>
        <row r="1230">
          <cell r="A1230">
            <v>1207483</v>
          </cell>
          <cell r="B1230">
            <v>44027.050694444442</v>
          </cell>
          <cell r="C1230" t="str">
            <v>A105</v>
          </cell>
          <cell r="D1230" t="str">
            <v>Grados al C</v>
          </cell>
          <cell r="E1230" t="str">
            <v>16"R</v>
          </cell>
          <cell r="F1230">
            <v>54334.99</v>
          </cell>
          <cell r="G1230">
            <v>1</v>
          </cell>
          <cell r="H1230">
            <v>1695</v>
          </cell>
          <cell r="I1230">
            <v>46</v>
          </cell>
          <cell r="J1230">
            <v>27</v>
          </cell>
          <cell r="K1230">
            <v>19</v>
          </cell>
          <cell r="L1230">
            <v>8</v>
          </cell>
          <cell r="M1230">
            <v>19</v>
          </cell>
          <cell r="N1230">
            <v>0.54</v>
          </cell>
          <cell r="O1230">
            <v>2.83</v>
          </cell>
          <cell r="P1230">
            <v>0</v>
          </cell>
          <cell r="Q1230">
            <v>1602</v>
          </cell>
        </row>
        <row r="1231">
          <cell r="A1231">
            <v>1207484</v>
          </cell>
          <cell r="B1231">
            <v>44027.107638888891</v>
          </cell>
          <cell r="C1231" t="str">
            <v>A105</v>
          </cell>
          <cell r="D1231" t="str">
            <v>Grados al C</v>
          </cell>
          <cell r="E1231" t="str">
            <v>31"R</v>
          </cell>
          <cell r="F1231">
            <v>53480</v>
          </cell>
          <cell r="G1231">
            <v>1</v>
          </cell>
          <cell r="H1231">
            <v>1683</v>
          </cell>
          <cell r="I1231">
            <v>45</v>
          </cell>
          <cell r="J1231">
            <v>26</v>
          </cell>
          <cell r="K1231">
            <v>19</v>
          </cell>
          <cell r="L1231">
            <v>6</v>
          </cell>
          <cell r="M1231">
            <v>20</v>
          </cell>
          <cell r="N1231">
            <v>0.59</v>
          </cell>
          <cell r="O1231">
            <v>4.5</v>
          </cell>
          <cell r="P1231">
            <v>0</v>
          </cell>
          <cell r="Q1231">
            <v>1592</v>
          </cell>
        </row>
        <row r="1232">
          <cell r="A1232">
            <v>1207485</v>
          </cell>
          <cell r="B1232">
            <v>44027.177083333336</v>
          </cell>
          <cell r="C1232" t="str">
            <v>A105</v>
          </cell>
          <cell r="D1232" t="str">
            <v>Grados al C</v>
          </cell>
          <cell r="E1232" t="str">
            <v>49"Q</v>
          </cell>
          <cell r="F1232">
            <v>56359</v>
          </cell>
          <cell r="G1232">
            <v>1</v>
          </cell>
          <cell r="H1232">
            <v>1680</v>
          </cell>
          <cell r="I1232">
            <v>50</v>
          </cell>
          <cell r="J1232">
            <v>27</v>
          </cell>
          <cell r="K1232">
            <v>23</v>
          </cell>
          <cell r="L1232">
            <v>7</v>
          </cell>
          <cell r="M1232">
            <v>20</v>
          </cell>
          <cell r="N1232">
            <v>0.44</v>
          </cell>
          <cell r="O1232">
            <v>2.61</v>
          </cell>
          <cell r="P1232">
            <v>0</v>
          </cell>
          <cell r="Q1232">
            <v>1581</v>
          </cell>
        </row>
        <row r="1233">
          <cell r="A1233">
            <v>1207486</v>
          </cell>
          <cell r="B1233">
            <v>44027.226388888892</v>
          </cell>
          <cell r="C1233" t="str">
            <v>A105</v>
          </cell>
          <cell r="D1233" t="str">
            <v>Grados al C</v>
          </cell>
          <cell r="E1233" t="str">
            <v>69"P</v>
          </cell>
          <cell r="F1233">
            <v>53052</v>
          </cell>
          <cell r="G1233">
            <v>1</v>
          </cell>
          <cell r="H1233">
            <v>1669</v>
          </cell>
          <cell r="I1233">
            <v>55</v>
          </cell>
          <cell r="J1233">
            <v>30</v>
          </cell>
          <cell r="K1233">
            <v>25</v>
          </cell>
          <cell r="L1233">
            <v>8</v>
          </cell>
          <cell r="M1233">
            <v>22</v>
          </cell>
          <cell r="N1233">
            <v>0.47</v>
          </cell>
          <cell r="O1233">
            <v>2.4</v>
          </cell>
          <cell r="P1233">
            <v>0</v>
          </cell>
          <cell r="Q1233">
            <v>1567</v>
          </cell>
        </row>
        <row r="1234">
          <cell r="A1234">
            <v>1207487</v>
          </cell>
          <cell r="B1234">
            <v>44027.277083333334</v>
          </cell>
          <cell r="C1234">
            <v>1018</v>
          </cell>
          <cell r="D1234" t="str">
            <v>Grados al C</v>
          </cell>
          <cell r="E1234" t="str">
            <v>52"P</v>
          </cell>
          <cell r="F1234">
            <v>51701</v>
          </cell>
          <cell r="G1234">
            <v>1</v>
          </cell>
          <cell r="H1234">
            <v>1660</v>
          </cell>
          <cell r="I1234">
            <v>52</v>
          </cell>
          <cell r="J1234">
            <v>23</v>
          </cell>
          <cell r="K1234">
            <v>29</v>
          </cell>
          <cell r="L1234">
            <v>6</v>
          </cell>
          <cell r="M1234">
            <v>17</v>
          </cell>
          <cell r="N1234">
            <v>0.76</v>
          </cell>
          <cell r="O1234">
            <v>3.35</v>
          </cell>
          <cell r="P1234">
            <v>0</v>
          </cell>
          <cell r="Q1234">
            <v>1572</v>
          </cell>
        </row>
        <row r="1235">
          <cell r="A1235">
            <v>1207488</v>
          </cell>
          <cell r="B1235">
            <v>44027.34097222222</v>
          </cell>
          <cell r="C1235">
            <v>1080</v>
          </cell>
          <cell r="D1235" t="str">
            <v>Grados al C</v>
          </cell>
          <cell r="E1235" t="str">
            <v>24"R</v>
          </cell>
          <cell r="F1235">
            <v>55108</v>
          </cell>
          <cell r="G1235">
            <v>1</v>
          </cell>
          <cell r="H1235">
            <v>1634</v>
          </cell>
          <cell r="I1235">
            <v>50</v>
          </cell>
          <cell r="J1235">
            <v>26</v>
          </cell>
          <cell r="K1235">
            <v>24</v>
          </cell>
          <cell r="L1235">
            <v>7</v>
          </cell>
          <cell r="M1235">
            <v>19</v>
          </cell>
          <cell r="N1235">
            <v>0.53</v>
          </cell>
          <cell r="O1235">
            <v>2.13</v>
          </cell>
          <cell r="P1235">
            <v>0</v>
          </cell>
          <cell r="Q1235">
            <v>1549</v>
          </cell>
        </row>
        <row r="1236">
          <cell r="A1236">
            <v>1207489</v>
          </cell>
          <cell r="B1236">
            <v>44027.991666666669</v>
          </cell>
          <cell r="C1236" t="str">
            <v>A350/LF6M TRINITY</v>
          </cell>
          <cell r="D1236" t="str">
            <v>Grados al C</v>
          </cell>
          <cell r="E1236" t="str">
            <v>20"R</v>
          </cell>
          <cell r="F1236">
            <v>58480.01</v>
          </cell>
          <cell r="G1236">
            <v>1</v>
          </cell>
          <cell r="H1236">
            <v>1698</v>
          </cell>
          <cell r="I1236">
            <v>51</v>
          </cell>
          <cell r="J1236">
            <v>27</v>
          </cell>
          <cell r="K1236">
            <v>24</v>
          </cell>
          <cell r="L1236">
            <v>9</v>
          </cell>
          <cell r="M1236">
            <v>18</v>
          </cell>
          <cell r="N1236">
            <v>0.55000000000000004</v>
          </cell>
          <cell r="O1236">
            <v>1.39</v>
          </cell>
          <cell r="P1236">
            <v>0.5</v>
          </cell>
          <cell r="Q1236">
            <v>1591</v>
          </cell>
        </row>
        <row r="1237">
          <cell r="A1237">
            <v>1207490</v>
          </cell>
          <cell r="B1237">
            <v>44028.053472222222</v>
          </cell>
          <cell r="C1237" t="str">
            <v>LF2H</v>
          </cell>
          <cell r="D1237" t="str">
            <v>Grados CrNiMo</v>
          </cell>
          <cell r="E1237" t="str">
            <v>49"Q</v>
          </cell>
          <cell r="F1237">
            <v>55268</v>
          </cell>
          <cell r="G1237">
            <v>2</v>
          </cell>
          <cell r="H1237">
            <v>1676</v>
          </cell>
          <cell r="I1237">
            <v>110</v>
          </cell>
          <cell r="J1237">
            <v>49</v>
          </cell>
          <cell r="K1237">
            <v>61</v>
          </cell>
          <cell r="L1237">
            <v>12</v>
          </cell>
          <cell r="M1237">
            <v>37</v>
          </cell>
          <cell r="N1237">
            <v>0.69</v>
          </cell>
          <cell r="O1237">
            <v>13.6</v>
          </cell>
          <cell r="P1237">
            <v>0.5</v>
          </cell>
          <cell r="Q1237">
            <v>1585</v>
          </cell>
        </row>
        <row r="1238">
          <cell r="A1238">
            <v>1207491</v>
          </cell>
          <cell r="B1238">
            <v>44028.116666666669</v>
          </cell>
          <cell r="C1238" t="str">
            <v>LF2H</v>
          </cell>
          <cell r="D1238" t="str">
            <v>Grados CrNiMo</v>
          </cell>
          <cell r="E1238" t="str">
            <v>31"R</v>
          </cell>
          <cell r="F1238">
            <v>53728</v>
          </cell>
          <cell r="G1238">
            <v>1</v>
          </cell>
          <cell r="H1238">
            <v>1686</v>
          </cell>
          <cell r="I1238">
            <v>64</v>
          </cell>
          <cell r="J1238">
            <v>27</v>
          </cell>
          <cell r="K1238">
            <v>37</v>
          </cell>
          <cell r="L1238">
            <v>7</v>
          </cell>
          <cell r="M1238">
            <v>20</v>
          </cell>
          <cell r="N1238">
            <v>0.57999999999999996</v>
          </cell>
          <cell r="O1238">
            <v>2.98</v>
          </cell>
          <cell r="P1238">
            <v>0.5</v>
          </cell>
          <cell r="Q1238">
            <v>1583</v>
          </cell>
        </row>
        <row r="1239">
          <cell r="A1239">
            <v>1207492</v>
          </cell>
          <cell r="B1239">
            <v>44028.222222222219</v>
          </cell>
          <cell r="C1239">
            <v>4130</v>
          </cell>
          <cell r="D1239" t="str">
            <v>Grados CrMo</v>
          </cell>
          <cell r="E1239" t="str">
            <v>69"P</v>
          </cell>
          <cell r="F1239">
            <v>52378</v>
          </cell>
          <cell r="G1239">
            <v>1</v>
          </cell>
          <cell r="H1239">
            <v>1646</v>
          </cell>
          <cell r="I1239">
            <v>47</v>
          </cell>
          <cell r="J1239">
            <v>24</v>
          </cell>
          <cell r="K1239">
            <v>23</v>
          </cell>
          <cell r="L1239">
            <v>7</v>
          </cell>
          <cell r="M1239">
            <v>17</v>
          </cell>
          <cell r="N1239">
            <v>0.56000000000000005</v>
          </cell>
          <cell r="O1239">
            <v>2.1800000000000002</v>
          </cell>
          <cell r="P1239">
            <v>0</v>
          </cell>
          <cell r="Q1239">
            <v>1560</v>
          </cell>
        </row>
        <row r="1240">
          <cell r="A1240">
            <v>1207493</v>
          </cell>
          <cell r="B1240">
            <v>44028.345138888886</v>
          </cell>
          <cell r="C1240">
            <v>4340</v>
          </cell>
          <cell r="D1240" t="str">
            <v>Grados CrNiMo</v>
          </cell>
          <cell r="E1240" t="str">
            <v>49"Q</v>
          </cell>
          <cell r="F1240">
            <v>56886</v>
          </cell>
          <cell r="G1240">
            <v>1</v>
          </cell>
          <cell r="H1240">
            <v>1626</v>
          </cell>
          <cell r="I1240">
            <v>66</v>
          </cell>
          <cell r="J1240">
            <v>22</v>
          </cell>
          <cell r="K1240">
            <v>44</v>
          </cell>
          <cell r="L1240">
            <v>7</v>
          </cell>
          <cell r="M1240">
            <v>15</v>
          </cell>
          <cell r="N1240">
            <v>0.55000000000000004</v>
          </cell>
          <cell r="O1240">
            <v>1.97</v>
          </cell>
          <cell r="P1240">
            <v>0</v>
          </cell>
          <cell r="Q1240">
            <v>1553</v>
          </cell>
        </row>
        <row r="1241">
          <cell r="A1241">
            <v>1207494</v>
          </cell>
          <cell r="B1241">
            <v>44039.888888888891</v>
          </cell>
          <cell r="C1241" t="str">
            <v>A105</v>
          </cell>
          <cell r="D1241" t="str">
            <v>Grados al C</v>
          </cell>
          <cell r="E1241" t="str">
            <v>24"R</v>
          </cell>
          <cell r="F1241">
            <v>54611</v>
          </cell>
          <cell r="G1241">
            <v>1</v>
          </cell>
          <cell r="H1241">
            <v>1648</v>
          </cell>
          <cell r="I1241">
            <v>56</v>
          </cell>
          <cell r="J1241">
            <v>32</v>
          </cell>
          <cell r="K1241">
            <v>24</v>
          </cell>
          <cell r="L1241">
            <v>13</v>
          </cell>
          <cell r="M1241">
            <v>19</v>
          </cell>
          <cell r="N1241">
            <v>1.01</v>
          </cell>
          <cell r="O1241">
            <v>3.11</v>
          </cell>
          <cell r="P1241">
            <v>0</v>
          </cell>
          <cell r="Q1241">
            <v>1583</v>
          </cell>
        </row>
        <row r="1242">
          <cell r="A1242">
            <v>1207495</v>
          </cell>
          <cell r="B1242">
            <v>44039.98541666667</v>
          </cell>
          <cell r="C1242" t="str">
            <v>A105</v>
          </cell>
          <cell r="D1242" t="str">
            <v>Grados al C</v>
          </cell>
          <cell r="E1242" t="str">
            <v>20"R</v>
          </cell>
          <cell r="F1242">
            <v>58389.99</v>
          </cell>
          <cell r="G1242">
            <v>1</v>
          </cell>
          <cell r="H1242">
            <v>1713</v>
          </cell>
          <cell r="I1242">
            <v>54</v>
          </cell>
          <cell r="J1242">
            <v>30</v>
          </cell>
          <cell r="K1242">
            <v>24</v>
          </cell>
          <cell r="L1242">
            <v>9</v>
          </cell>
          <cell r="M1242">
            <v>21</v>
          </cell>
          <cell r="N1242">
            <v>0.98</v>
          </cell>
          <cell r="O1242">
            <v>3.92</v>
          </cell>
          <cell r="P1242">
            <v>0</v>
          </cell>
          <cell r="Q1242">
            <v>1598</v>
          </cell>
        </row>
        <row r="1243">
          <cell r="A1243">
            <v>1207496</v>
          </cell>
          <cell r="B1243">
            <v>44040.05972222222</v>
          </cell>
          <cell r="C1243" t="str">
            <v>1E0621</v>
          </cell>
          <cell r="D1243" t="str">
            <v>Grados al C</v>
          </cell>
          <cell r="E1243" t="str">
            <v>16"R</v>
          </cell>
          <cell r="F1243">
            <v>54430.01</v>
          </cell>
          <cell r="G1243">
            <v>1</v>
          </cell>
          <cell r="H1243">
            <v>1686</v>
          </cell>
          <cell r="I1243">
            <v>63</v>
          </cell>
          <cell r="J1243">
            <v>27</v>
          </cell>
          <cell r="K1243">
            <v>36</v>
          </cell>
          <cell r="L1243">
            <v>8</v>
          </cell>
          <cell r="M1243">
            <v>19</v>
          </cell>
          <cell r="N1243">
            <v>0.91</v>
          </cell>
          <cell r="O1243">
            <v>4.53</v>
          </cell>
          <cell r="P1243">
            <v>1.58</v>
          </cell>
          <cell r="Q1243">
            <v>1598</v>
          </cell>
        </row>
        <row r="1244">
          <cell r="A1244">
            <v>1207497</v>
          </cell>
          <cell r="B1244">
            <v>44040.120138888888</v>
          </cell>
          <cell r="C1244" t="str">
            <v>A105</v>
          </cell>
          <cell r="D1244" t="str">
            <v>Grados al C</v>
          </cell>
          <cell r="E1244" t="str">
            <v>69"P</v>
          </cell>
          <cell r="F1244">
            <v>52572</v>
          </cell>
          <cell r="G1244">
            <v>1</v>
          </cell>
          <cell r="H1244">
            <v>1686</v>
          </cell>
          <cell r="I1244">
            <v>57</v>
          </cell>
          <cell r="J1244">
            <v>27</v>
          </cell>
          <cell r="K1244">
            <v>30</v>
          </cell>
          <cell r="L1244">
            <v>7</v>
          </cell>
          <cell r="M1244">
            <v>20</v>
          </cell>
          <cell r="N1244">
            <v>0.79</v>
          </cell>
          <cell r="O1244">
            <v>2.74</v>
          </cell>
          <cell r="P1244">
            <v>0</v>
          </cell>
          <cell r="Q1244">
            <v>1570</v>
          </cell>
        </row>
        <row r="1245">
          <cell r="A1245">
            <v>1207498</v>
          </cell>
          <cell r="B1245">
            <v>44040.211805555555</v>
          </cell>
          <cell r="C1245" t="str">
            <v>LF6</v>
          </cell>
          <cell r="D1245" t="str">
            <v>Grados al C</v>
          </cell>
          <cell r="E1245" t="str">
            <v>49"Q</v>
          </cell>
          <cell r="F1245">
            <v>57147.01</v>
          </cell>
          <cell r="G1245">
            <v>2</v>
          </cell>
          <cell r="H1245">
            <v>1682</v>
          </cell>
          <cell r="I1245">
            <v>142</v>
          </cell>
          <cell r="J1245">
            <v>56</v>
          </cell>
          <cell r="K1245">
            <v>86</v>
          </cell>
          <cell r="L1245">
            <v>13</v>
          </cell>
          <cell r="M1245">
            <v>43</v>
          </cell>
          <cell r="N1245">
            <v>0.66</v>
          </cell>
          <cell r="O1245">
            <v>12.48</v>
          </cell>
          <cell r="P1245">
            <v>6.61</v>
          </cell>
          <cell r="Q1245">
            <v>1584</v>
          </cell>
        </row>
        <row r="1246">
          <cell r="A1246">
            <v>1207499</v>
          </cell>
          <cell r="B1246">
            <v>44040.301388888889</v>
          </cell>
          <cell r="C1246" t="str">
            <v>X60V-DQ</v>
          </cell>
          <cell r="D1246" t="str">
            <v>Grados al C</v>
          </cell>
          <cell r="E1246" t="str">
            <v>24"Q</v>
          </cell>
          <cell r="F1246">
            <v>52202</v>
          </cell>
          <cell r="G1246">
            <v>1</v>
          </cell>
          <cell r="H1246">
            <v>1680</v>
          </cell>
          <cell r="I1246">
            <v>51</v>
          </cell>
          <cell r="J1246">
            <v>29</v>
          </cell>
          <cell r="K1246">
            <v>22</v>
          </cell>
          <cell r="L1246">
            <v>7</v>
          </cell>
          <cell r="M1246">
            <v>22</v>
          </cell>
          <cell r="N1246">
            <v>0.7</v>
          </cell>
          <cell r="O1246">
            <v>5.28</v>
          </cell>
          <cell r="P1246">
            <v>0</v>
          </cell>
          <cell r="Q1246">
            <v>1578</v>
          </cell>
        </row>
        <row r="1247">
          <cell r="A1247">
            <v>1207500</v>
          </cell>
          <cell r="B1247">
            <v>44040.43472222222</v>
          </cell>
          <cell r="C1247" t="str">
            <v>F22 SFC1-2</v>
          </cell>
          <cell r="D1247" t="str">
            <v>Grados CrMo</v>
          </cell>
          <cell r="E1247" t="str">
            <v>69"P</v>
          </cell>
          <cell r="F1247">
            <v>51892.01</v>
          </cell>
          <cell r="G1247">
            <v>1</v>
          </cell>
          <cell r="H1247">
            <v>1654</v>
          </cell>
          <cell r="I1247">
            <v>71</v>
          </cell>
          <cell r="J1247">
            <v>26</v>
          </cell>
          <cell r="K1247">
            <v>45</v>
          </cell>
          <cell r="L1247">
            <v>6</v>
          </cell>
          <cell r="M1247">
            <v>20</v>
          </cell>
          <cell r="N1247">
            <v>0.69</v>
          </cell>
          <cell r="O1247">
            <v>11.35</v>
          </cell>
          <cell r="P1247">
            <v>0</v>
          </cell>
          <cell r="Q1247">
            <v>1574</v>
          </cell>
        </row>
        <row r="1248">
          <cell r="A1248">
            <v>1207501</v>
          </cell>
          <cell r="B1248">
            <v>44040.525000000001</v>
          </cell>
          <cell r="C1248" t="str">
            <v>4120M</v>
          </cell>
          <cell r="D1248" t="str">
            <v>Grados CrMo</v>
          </cell>
          <cell r="E1248" t="str">
            <v>31"R</v>
          </cell>
          <cell r="F1248">
            <v>49105</v>
          </cell>
          <cell r="G1248">
            <v>1</v>
          </cell>
          <cell r="H1248">
            <v>1661</v>
          </cell>
          <cell r="I1248">
            <v>56</v>
          </cell>
          <cell r="J1248">
            <v>22</v>
          </cell>
          <cell r="K1248">
            <v>34</v>
          </cell>
          <cell r="L1248">
            <v>6</v>
          </cell>
          <cell r="M1248">
            <v>16</v>
          </cell>
          <cell r="N1248">
            <v>0.89</v>
          </cell>
          <cell r="O1248">
            <v>6.85</v>
          </cell>
          <cell r="P1248">
            <v>0</v>
          </cell>
          <cell r="Q1248">
            <v>1583</v>
          </cell>
        </row>
        <row r="1249">
          <cell r="A1249">
            <v>1207502</v>
          </cell>
          <cell r="B1249">
            <v>44040.625694444447</v>
          </cell>
          <cell r="C1249">
            <v>1045</v>
          </cell>
          <cell r="D1249" t="str">
            <v>Grados al C</v>
          </cell>
          <cell r="E1249" t="str">
            <v>20"R</v>
          </cell>
          <cell r="F1249">
            <v>57600</v>
          </cell>
          <cell r="G1249">
            <v>1</v>
          </cell>
          <cell r="H1249">
            <v>1648</v>
          </cell>
          <cell r="I1249">
            <v>56</v>
          </cell>
          <cell r="J1249">
            <v>23</v>
          </cell>
          <cell r="K1249">
            <v>33</v>
          </cell>
          <cell r="L1249">
            <v>8</v>
          </cell>
          <cell r="M1249">
            <v>15</v>
          </cell>
          <cell r="N1249">
            <v>0.81</v>
          </cell>
          <cell r="O1249">
            <v>3.62</v>
          </cell>
          <cell r="P1249">
            <v>0</v>
          </cell>
          <cell r="Q1249">
            <v>1583</v>
          </cell>
        </row>
        <row r="1250">
          <cell r="A1250">
            <v>1207503</v>
          </cell>
          <cell r="B1250">
            <v>44040.774305555555</v>
          </cell>
          <cell r="C1250">
            <v>1045</v>
          </cell>
          <cell r="D1250" t="str">
            <v>Grados al C</v>
          </cell>
          <cell r="E1250" t="str">
            <v>63"P</v>
          </cell>
          <cell r="F1250">
            <v>49694.01</v>
          </cell>
          <cell r="G1250">
            <v>1</v>
          </cell>
          <cell r="H1250">
            <v>1643</v>
          </cell>
          <cell r="I1250">
            <v>53</v>
          </cell>
          <cell r="J1250">
            <v>26</v>
          </cell>
          <cell r="K1250">
            <v>27</v>
          </cell>
          <cell r="L1250">
            <v>7</v>
          </cell>
          <cell r="M1250">
            <v>19</v>
          </cell>
          <cell r="N1250">
            <v>0.76</v>
          </cell>
          <cell r="O1250">
            <v>3.57</v>
          </cell>
          <cell r="P1250">
            <v>0</v>
          </cell>
          <cell r="Q1250">
            <v>1554</v>
          </cell>
        </row>
        <row r="1251">
          <cell r="A1251">
            <v>1207504</v>
          </cell>
          <cell r="B1251">
            <v>44040.85</v>
          </cell>
          <cell r="C1251" t="str">
            <v>LF2H</v>
          </cell>
          <cell r="D1251" t="str">
            <v>Grados CrNiMo</v>
          </cell>
          <cell r="E1251" t="str">
            <v>49"Q</v>
          </cell>
          <cell r="F1251">
            <v>57643</v>
          </cell>
          <cell r="G1251">
            <v>1</v>
          </cell>
          <cell r="H1251">
            <v>1677</v>
          </cell>
          <cell r="I1251">
            <v>58</v>
          </cell>
          <cell r="J1251">
            <v>26</v>
          </cell>
          <cell r="K1251">
            <v>32</v>
          </cell>
          <cell r="L1251">
            <v>7</v>
          </cell>
          <cell r="M1251">
            <v>19</v>
          </cell>
          <cell r="N1251">
            <v>0.72</v>
          </cell>
          <cell r="O1251">
            <v>3.02</v>
          </cell>
          <cell r="P1251">
            <v>3.16</v>
          </cell>
          <cell r="Q1251">
            <v>1580</v>
          </cell>
        </row>
        <row r="1252">
          <cell r="A1252">
            <v>1207505</v>
          </cell>
          <cell r="B1252">
            <v>44040.910416666666</v>
          </cell>
          <cell r="C1252" t="str">
            <v>LF2H</v>
          </cell>
          <cell r="D1252" t="str">
            <v>Grados CrNiMo</v>
          </cell>
          <cell r="E1252" t="str">
            <v>13"R</v>
          </cell>
          <cell r="F1252">
            <v>55191</v>
          </cell>
          <cell r="G1252">
            <v>2</v>
          </cell>
          <cell r="H1252">
            <v>1689</v>
          </cell>
          <cell r="I1252">
            <v>119</v>
          </cell>
          <cell r="J1252">
            <v>51</v>
          </cell>
          <cell r="K1252">
            <v>68</v>
          </cell>
          <cell r="L1252">
            <v>13</v>
          </cell>
          <cell r="M1252">
            <v>38</v>
          </cell>
          <cell r="N1252">
            <v>0.79</v>
          </cell>
          <cell r="O1252">
            <v>4.72</v>
          </cell>
          <cell r="P1252">
            <v>0</v>
          </cell>
          <cell r="Q1252">
            <v>1589</v>
          </cell>
        </row>
        <row r="1253">
          <cell r="A1253">
            <v>1207506</v>
          </cell>
          <cell r="B1253">
            <v>44040.989583333336</v>
          </cell>
          <cell r="C1253" t="str">
            <v>LF2L</v>
          </cell>
          <cell r="D1253" t="str">
            <v>Grados CrNiMo</v>
          </cell>
          <cell r="E1253" t="str">
            <v>13"R</v>
          </cell>
          <cell r="F1253">
            <v>58685</v>
          </cell>
          <cell r="G1253">
            <v>1</v>
          </cell>
          <cell r="H1253">
            <v>1679</v>
          </cell>
          <cell r="I1253">
            <v>69</v>
          </cell>
          <cell r="J1253">
            <v>24</v>
          </cell>
          <cell r="K1253">
            <v>45</v>
          </cell>
          <cell r="L1253">
            <v>6</v>
          </cell>
          <cell r="M1253">
            <v>18</v>
          </cell>
          <cell r="N1253">
            <v>0.78</v>
          </cell>
          <cell r="O1253">
            <v>2.83</v>
          </cell>
          <cell r="P1253">
            <v>7.42</v>
          </cell>
          <cell r="Q1253">
            <v>1605</v>
          </cell>
        </row>
        <row r="1254">
          <cell r="A1254">
            <v>1207507</v>
          </cell>
          <cell r="B1254">
            <v>44041.112500000003</v>
          </cell>
          <cell r="C1254" t="str">
            <v>A105</v>
          </cell>
          <cell r="D1254" t="str">
            <v>Grados al C</v>
          </cell>
          <cell r="E1254" t="str">
            <v>49"Q</v>
          </cell>
          <cell r="F1254">
            <v>58139</v>
          </cell>
          <cell r="G1254">
            <v>1</v>
          </cell>
          <cell r="H1254">
            <v>1668</v>
          </cell>
          <cell r="I1254">
            <v>61</v>
          </cell>
          <cell r="J1254">
            <v>25</v>
          </cell>
          <cell r="K1254">
            <v>36</v>
          </cell>
          <cell r="L1254">
            <v>7</v>
          </cell>
          <cell r="M1254">
            <v>18</v>
          </cell>
          <cell r="N1254">
            <v>0.88</v>
          </cell>
          <cell r="O1254">
            <v>12.95</v>
          </cell>
          <cell r="P1254">
            <v>0</v>
          </cell>
          <cell r="Q1254">
            <v>1585</v>
          </cell>
        </row>
        <row r="1255">
          <cell r="A1255">
            <v>1207508</v>
          </cell>
          <cell r="B1255">
            <v>44041.186805555553</v>
          </cell>
          <cell r="C1255" t="str">
            <v>X60V-DQ</v>
          </cell>
          <cell r="D1255" t="str">
            <v>Grados al C</v>
          </cell>
          <cell r="E1255" t="str">
            <v>24"Q</v>
          </cell>
          <cell r="F1255">
            <v>52441.01</v>
          </cell>
          <cell r="G1255">
            <v>1</v>
          </cell>
          <cell r="H1255">
            <v>1667</v>
          </cell>
          <cell r="I1255">
            <v>46</v>
          </cell>
          <cell r="J1255">
            <v>25</v>
          </cell>
          <cell r="K1255">
            <v>21</v>
          </cell>
          <cell r="L1255">
            <v>6</v>
          </cell>
          <cell r="M1255">
            <v>19</v>
          </cell>
          <cell r="N1255">
            <v>0.87</v>
          </cell>
          <cell r="O1255">
            <v>5.87</v>
          </cell>
          <cell r="P1255">
            <v>0</v>
          </cell>
          <cell r="Q1255">
            <v>1583</v>
          </cell>
        </row>
        <row r="1256">
          <cell r="A1256">
            <v>1207509</v>
          </cell>
          <cell r="B1256">
            <v>44041.335416666669</v>
          </cell>
          <cell r="C1256" t="str">
            <v>A350/LF6M TRINITY</v>
          </cell>
          <cell r="D1256" t="str">
            <v>Grados al C</v>
          </cell>
          <cell r="E1256" t="str">
            <v>20"R</v>
          </cell>
          <cell r="F1256">
            <v>58553</v>
          </cell>
          <cell r="G1256">
            <v>1</v>
          </cell>
          <cell r="H1256">
            <v>1707</v>
          </cell>
          <cell r="I1256">
            <v>64</v>
          </cell>
          <cell r="J1256">
            <v>31</v>
          </cell>
          <cell r="K1256">
            <v>33</v>
          </cell>
          <cell r="L1256">
            <v>7</v>
          </cell>
          <cell r="M1256">
            <v>24</v>
          </cell>
          <cell r="N1256">
            <v>0.67</v>
          </cell>
          <cell r="O1256">
            <v>1.36</v>
          </cell>
          <cell r="P1256">
            <v>10.57</v>
          </cell>
          <cell r="Q1256">
            <v>1587</v>
          </cell>
        </row>
        <row r="1257">
          <cell r="A1257">
            <v>1207510</v>
          </cell>
          <cell r="B1257">
            <v>44041.397222222222</v>
          </cell>
          <cell r="C1257" t="str">
            <v>A350/LF6M TRINITY</v>
          </cell>
          <cell r="D1257" t="str">
            <v>Grados al C</v>
          </cell>
          <cell r="E1257" t="str">
            <v>24"R</v>
          </cell>
          <cell r="F1257">
            <v>55764</v>
          </cell>
          <cell r="G1257">
            <v>1</v>
          </cell>
          <cell r="H1257">
            <v>1681</v>
          </cell>
          <cell r="I1257">
            <v>54</v>
          </cell>
          <cell r="J1257">
            <v>25</v>
          </cell>
          <cell r="K1257">
            <v>29</v>
          </cell>
          <cell r="L1257">
            <v>7</v>
          </cell>
          <cell r="M1257">
            <v>18</v>
          </cell>
          <cell r="N1257">
            <v>0.61</v>
          </cell>
          <cell r="O1257">
            <v>1.07</v>
          </cell>
          <cell r="P1257">
            <v>11.85</v>
          </cell>
          <cell r="Q1257">
            <v>1584</v>
          </cell>
        </row>
        <row r="1258">
          <cell r="A1258">
            <v>1207511</v>
          </cell>
          <cell r="B1258">
            <v>44041.493750000001</v>
          </cell>
          <cell r="C1258" t="str">
            <v>LF6M VALMONT</v>
          </cell>
          <cell r="D1258" t="str">
            <v>Grados al C</v>
          </cell>
          <cell r="E1258" t="str">
            <v>39"R</v>
          </cell>
          <cell r="F1258">
            <v>51630</v>
          </cell>
          <cell r="G1258">
            <v>2</v>
          </cell>
          <cell r="H1258">
            <v>1697</v>
          </cell>
          <cell r="I1258">
            <v>125</v>
          </cell>
          <cell r="J1258">
            <v>52</v>
          </cell>
          <cell r="K1258">
            <v>73</v>
          </cell>
          <cell r="L1258">
            <v>11</v>
          </cell>
          <cell r="M1258">
            <v>41</v>
          </cell>
          <cell r="N1258">
            <v>0.69</v>
          </cell>
          <cell r="O1258">
            <v>3.58</v>
          </cell>
          <cell r="P1258">
            <v>15.23</v>
          </cell>
          <cell r="Q1258">
            <v>1591</v>
          </cell>
        </row>
        <row r="1259">
          <cell r="A1259">
            <v>1207512</v>
          </cell>
          <cell r="B1259">
            <v>44041.573611111111</v>
          </cell>
          <cell r="C1259" t="str">
            <v>LF6M VALMONT</v>
          </cell>
          <cell r="D1259" t="str">
            <v>Grados al C</v>
          </cell>
          <cell r="E1259" t="str">
            <v>31"R</v>
          </cell>
          <cell r="F1259">
            <v>52423</v>
          </cell>
          <cell r="G1259">
            <v>1</v>
          </cell>
          <cell r="H1259">
            <v>1698</v>
          </cell>
          <cell r="I1259">
            <v>58</v>
          </cell>
          <cell r="J1259">
            <v>27</v>
          </cell>
          <cell r="K1259">
            <v>31</v>
          </cell>
          <cell r="L1259">
            <v>6</v>
          </cell>
          <cell r="M1259">
            <v>21</v>
          </cell>
          <cell r="N1259">
            <v>0.69</v>
          </cell>
          <cell r="O1259">
            <v>1.03</v>
          </cell>
          <cell r="P1259">
            <v>14.51</v>
          </cell>
          <cell r="Q1259">
            <v>1584</v>
          </cell>
        </row>
        <row r="1260">
          <cell r="A1260">
            <v>1207513</v>
          </cell>
          <cell r="B1260">
            <v>44041.724305555559</v>
          </cell>
          <cell r="C1260">
            <v>4130</v>
          </cell>
          <cell r="D1260" t="str">
            <v>Grados CrMo</v>
          </cell>
          <cell r="E1260" t="str">
            <v>49"Q</v>
          </cell>
          <cell r="F1260">
            <v>57049</v>
          </cell>
          <cell r="G1260">
            <v>1</v>
          </cell>
          <cell r="H1260">
            <v>1664</v>
          </cell>
          <cell r="I1260">
            <v>47</v>
          </cell>
          <cell r="J1260">
            <v>26</v>
          </cell>
          <cell r="K1260">
            <v>21</v>
          </cell>
          <cell r="L1260">
            <v>6</v>
          </cell>
          <cell r="M1260">
            <v>20</v>
          </cell>
          <cell r="N1260">
            <v>0.78</v>
          </cell>
          <cell r="O1260">
            <v>5.37</v>
          </cell>
          <cell r="P1260">
            <v>0</v>
          </cell>
          <cell r="Q1260">
            <v>1572</v>
          </cell>
        </row>
        <row r="1261">
          <cell r="A1261">
            <v>1207514</v>
          </cell>
          <cell r="B1261">
            <v>44041.892361111109</v>
          </cell>
          <cell r="C1261" t="str">
            <v>410S</v>
          </cell>
          <cell r="D1261" t="str">
            <v>Martensíticos</v>
          </cell>
          <cell r="E1261" t="str">
            <v>24"Q</v>
          </cell>
          <cell r="F1261">
            <v>64795</v>
          </cell>
          <cell r="G1261">
            <v>1</v>
          </cell>
          <cell r="H1261">
            <v>1671</v>
          </cell>
          <cell r="I1261">
            <v>174</v>
          </cell>
          <cell r="J1261">
            <v>92</v>
          </cell>
          <cell r="K1261">
            <v>82</v>
          </cell>
          <cell r="L1261">
            <v>63</v>
          </cell>
          <cell r="M1261">
            <v>29</v>
          </cell>
          <cell r="N1261">
            <v>0.96</v>
          </cell>
          <cell r="O1261">
            <v>8.65</v>
          </cell>
          <cell r="P1261">
            <v>23.55</v>
          </cell>
          <cell r="Q1261">
            <v>1584</v>
          </cell>
        </row>
        <row r="1262">
          <cell r="A1262">
            <v>1207515</v>
          </cell>
          <cell r="B1262">
            <v>44042.00277777778</v>
          </cell>
          <cell r="C1262" t="str">
            <v>410S</v>
          </cell>
          <cell r="D1262" t="str">
            <v>Martensíticos</v>
          </cell>
          <cell r="E1262" t="str">
            <v>49"Q</v>
          </cell>
          <cell r="F1262">
            <v>56430</v>
          </cell>
          <cell r="G1262">
            <v>2</v>
          </cell>
          <cell r="H1262">
            <v>1670</v>
          </cell>
          <cell r="I1262">
            <v>280</v>
          </cell>
          <cell r="J1262">
            <v>113</v>
          </cell>
          <cell r="K1262">
            <v>167</v>
          </cell>
          <cell r="L1262">
            <v>72</v>
          </cell>
          <cell r="M1262">
            <v>41</v>
          </cell>
          <cell r="N1262">
            <v>1.1299999999999999</v>
          </cell>
          <cell r="O1262">
            <v>29.01</v>
          </cell>
          <cell r="P1262">
            <v>25.33</v>
          </cell>
          <cell r="Q1262">
            <v>1549</v>
          </cell>
        </row>
        <row r="1263">
          <cell r="A1263">
            <v>1207516</v>
          </cell>
          <cell r="B1263">
            <v>44042.21875</v>
          </cell>
          <cell r="C1263">
            <v>310</v>
          </cell>
          <cell r="D1263" t="str">
            <v>Austeníticos</v>
          </cell>
          <cell r="E1263" t="str">
            <v>49"Q</v>
          </cell>
          <cell r="F1263">
            <v>48597</v>
          </cell>
          <cell r="G1263">
            <v>1</v>
          </cell>
          <cell r="H1263">
            <v>1649</v>
          </cell>
          <cell r="I1263">
            <v>238</v>
          </cell>
          <cell r="J1263">
            <v>96</v>
          </cell>
          <cell r="K1263">
            <v>142</v>
          </cell>
          <cell r="L1263">
            <v>71</v>
          </cell>
          <cell r="M1263">
            <v>25</v>
          </cell>
          <cell r="N1263">
            <v>0.81</v>
          </cell>
          <cell r="O1263">
            <v>59.6</v>
          </cell>
          <cell r="P1263">
            <v>6.37</v>
          </cell>
          <cell r="Q1263">
            <v>1485</v>
          </cell>
        </row>
        <row r="1264">
          <cell r="A1264">
            <v>1207517</v>
          </cell>
          <cell r="B1264">
            <v>44042.465277777781</v>
          </cell>
          <cell r="C1264" t="str">
            <v>431S</v>
          </cell>
          <cell r="D1264" t="str">
            <v>Martensíticos</v>
          </cell>
          <cell r="E1264" t="str">
            <v>24"R</v>
          </cell>
          <cell r="F1264">
            <v>50074</v>
          </cell>
          <cell r="G1264">
            <v>1</v>
          </cell>
          <cell r="H1264">
            <v>1654</v>
          </cell>
          <cell r="I1264">
            <v>157</v>
          </cell>
          <cell r="J1264">
            <v>74</v>
          </cell>
          <cell r="K1264">
            <v>83</v>
          </cell>
          <cell r="L1264">
            <v>55</v>
          </cell>
          <cell r="M1264">
            <v>19</v>
          </cell>
          <cell r="N1264">
            <v>0.86</v>
          </cell>
          <cell r="O1264">
            <v>13.74</v>
          </cell>
          <cell r="P1264">
            <v>13.58</v>
          </cell>
          <cell r="Q1264">
            <v>1564</v>
          </cell>
        </row>
        <row r="1265">
          <cell r="A1265">
            <v>1207518</v>
          </cell>
          <cell r="B1265">
            <v>44042.638888888891</v>
          </cell>
          <cell r="C1265" t="str">
            <v>H13 FM</v>
          </cell>
          <cell r="D1265" t="str">
            <v>Tool Steels</v>
          </cell>
          <cell r="E1265" t="str">
            <v>24"Q</v>
          </cell>
          <cell r="F1265">
            <v>52407</v>
          </cell>
          <cell r="G1265">
            <v>1</v>
          </cell>
          <cell r="H1265">
            <v>1654</v>
          </cell>
          <cell r="I1265">
            <v>67</v>
          </cell>
          <cell r="J1265">
            <v>36</v>
          </cell>
          <cell r="K1265">
            <v>31</v>
          </cell>
          <cell r="L1265">
            <v>13</v>
          </cell>
          <cell r="M1265">
            <v>23</v>
          </cell>
          <cell r="N1265">
            <v>0.8</v>
          </cell>
          <cell r="O1265">
            <v>4.57</v>
          </cell>
          <cell r="P1265">
            <v>0</v>
          </cell>
          <cell r="Q1265">
            <v>1540</v>
          </cell>
        </row>
        <row r="1266">
          <cell r="A1266">
            <v>1207519</v>
          </cell>
          <cell r="B1266">
            <v>44042.790972222225</v>
          </cell>
          <cell r="C1266" t="str">
            <v>H13 FM</v>
          </cell>
          <cell r="D1266" t="str">
            <v>Tool Steels</v>
          </cell>
          <cell r="E1266" t="str">
            <v>49"Q</v>
          </cell>
          <cell r="F1266">
            <v>49578.99</v>
          </cell>
          <cell r="G1266">
            <v>1</v>
          </cell>
          <cell r="H1266">
            <v>1636</v>
          </cell>
          <cell r="I1266">
            <v>80</v>
          </cell>
          <cell r="J1266">
            <v>34</v>
          </cell>
          <cell r="K1266">
            <v>46</v>
          </cell>
          <cell r="L1266">
            <v>10</v>
          </cell>
          <cell r="M1266">
            <v>24</v>
          </cell>
          <cell r="N1266">
            <v>0.73</v>
          </cell>
          <cell r="O1266">
            <v>9.9499999999999993</v>
          </cell>
          <cell r="P1266">
            <v>0</v>
          </cell>
          <cell r="Q1266">
            <v>1539</v>
          </cell>
        </row>
        <row r="1267">
          <cell r="A1267">
            <v>1207520</v>
          </cell>
          <cell r="B1267">
            <v>44042.908333333333</v>
          </cell>
          <cell r="C1267" t="str">
            <v>H13 FM</v>
          </cell>
          <cell r="D1267" t="str">
            <v>Tool Steels</v>
          </cell>
          <cell r="E1267" t="str">
            <v>31"R</v>
          </cell>
          <cell r="F1267">
            <v>54622.99</v>
          </cell>
          <cell r="G1267">
            <v>1</v>
          </cell>
          <cell r="H1267">
            <v>1629</v>
          </cell>
          <cell r="I1267">
            <v>70</v>
          </cell>
          <cell r="J1267">
            <v>36</v>
          </cell>
          <cell r="K1267">
            <v>34</v>
          </cell>
          <cell r="L1267">
            <v>6</v>
          </cell>
          <cell r="M1267">
            <v>30</v>
          </cell>
          <cell r="N1267">
            <v>0.69</v>
          </cell>
          <cell r="O1267">
            <v>4.9800000000000004</v>
          </cell>
          <cell r="P1267">
            <v>0</v>
          </cell>
          <cell r="Q1267">
            <v>1545</v>
          </cell>
        </row>
        <row r="1268">
          <cell r="A1268">
            <v>1207521</v>
          </cell>
          <cell r="B1268">
            <v>44042.988888888889</v>
          </cell>
          <cell r="C1268" t="str">
            <v>H13 FM</v>
          </cell>
          <cell r="D1268" t="str">
            <v>Tool Steels</v>
          </cell>
          <cell r="E1268" t="str">
            <v>31"R</v>
          </cell>
          <cell r="F1268">
            <v>51705.99</v>
          </cell>
          <cell r="G1268">
            <v>1</v>
          </cell>
          <cell r="H1268">
            <v>1634</v>
          </cell>
          <cell r="I1268">
            <v>82</v>
          </cell>
          <cell r="J1268">
            <v>35</v>
          </cell>
          <cell r="K1268">
            <v>47</v>
          </cell>
          <cell r="L1268">
            <v>13</v>
          </cell>
          <cell r="M1268">
            <v>22</v>
          </cell>
          <cell r="N1268">
            <v>0.7</v>
          </cell>
          <cell r="O1268">
            <v>9.1300000000000008</v>
          </cell>
          <cell r="P1268">
            <v>0</v>
          </cell>
          <cell r="Q1268">
            <v>1538</v>
          </cell>
        </row>
        <row r="1269">
          <cell r="A1269">
            <v>1207522</v>
          </cell>
          <cell r="B1269">
            <v>44043.088194444441</v>
          </cell>
          <cell r="C1269" t="str">
            <v>F91</v>
          </cell>
          <cell r="D1269" t="str">
            <v>Martensíticos</v>
          </cell>
          <cell r="E1269" t="str">
            <v>80"P</v>
          </cell>
          <cell r="F1269">
            <v>50108.99</v>
          </cell>
          <cell r="G1269">
            <v>1</v>
          </cell>
          <cell r="H1269">
            <v>1657</v>
          </cell>
          <cell r="I1269">
            <v>86</v>
          </cell>
          <cell r="J1269">
            <v>27</v>
          </cell>
          <cell r="K1269">
            <v>59</v>
          </cell>
          <cell r="L1269">
            <v>7</v>
          </cell>
          <cell r="M1269">
            <v>20</v>
          </cell>
          <cell r="N1269">
            <v>0.83</v>
          </cell>
          <cell r="O1269">
            <v>4.71</v>
          </cell>
          <cell r="P1269">
            <v>47.88</v>
          </cell>
          <cell r="Q1269">
            <v>1569</v>
          </cell>
        </row>
        <row r="1270">
          <cell r="A1270">
            <v>1207523</v>
          </cell>
          <cell r="B1270">
            <v>44043.286805555559</v>
          </cell>
          <cell r="C1270" t="str">
            <v>8630M5</v>
          </cell>
          <cell r="D1270" t="str">
            <v>Grados CrNiMo</v>
          </cell>
          <cell r="E1270" t="str">
            <v>69"P</v>
          </cell>
          <cell r="F1270">
            <v>51474</v>
          </cell>
          <cell r="G1270">
            <v>1</v>
          </cell>
          <cell r="H1270">
            <v>1625</v>
          </cell>
          <cell r="I1270">
            <v>49</v>
          </cell>
          <cell r="J1270">
            <v>21</v>
          </cell>
          <cell r="K1270">
            <v>28</v>
          </cell>
          <cell r="L1270">
            <v>6</v>
          </cell>
          <cell r="M1270">
            <v>15</v>
          </cell>
          <cell r="N1270">
            <v>0.83</v>
          </cell>
          <cell r="O1270">
            <v>4.97</v>
          </cell>
          <cell r="P1270">
            <v>0</v>
          </cell>
          <cell r="Q1270">
            <v>1558</v>
          </cell>
        </row>
        <row r="1271">
          <cell r="A1271">
            <v>1207524</v>
          </cell>
          <cell r="B1271">
            <v>44043.371527777781</v>
          </cell>
          <cell r="C1271" t="str">
            <v>E8630M</v>
          </cell>
          <cell r="D1271" t="str">
            <v>Grados CrNiMo</v>
          </cell>
          <cell r="E1271" t="str">
            <v>20"R</v>
          </cell>
          <cell r="F1271">
            <v>56471</v>
          </cell>
          <cell r="G1271">
            <v>1</v>
          </cell>
          <cell r="H1271">
            <v>1649</v>
          </cell>
          <cell r="I1271">
            <v>58</v>
          </cell>
          <cell r="J1271">
            <v>26</v>
          </cell>
          <cell r="K1271">
            <v>32</v>
          </cell>
          <cell r="L1271">
            <v>6</v>
          </cell>
          <cell r="M1271">
            <v>20</v>
          </cell>
          <cell r="N1271">
            <v>0.67</v>
          </cell>
          <cell r="O1271">
            <v>3.08</v>
          </cell>
          <cell r="P1271">
            <v>0</v>
          </cell>
          <cell r="Q1271">
            <v>1591</v>
          </cell>
        </row>
        <row r="1272">
          <cell r="A1272">
            <v>1207525</v>
          </cell>
          <cell r="B1272">
            <v>44043.428472222222</v>
          </cell>
          <cell r="C1272" t="str">
            <v>E8630M</v>
          </cell>
          <cell r="D1272" t="str">
            <v>Grados CrNiMo</v>
          </cell>
          <cell r="E1272" t="str">
            <v>20"R</v>
          </cell>
          <cell r="F1272">
            <v>57122</v>
          </cell>
          <cell r="G1272">
            <v>1</v>
          </cell>
          <cell r="H1272">
            <v>1667</v>
          </cell>
          <cell r="I1272">
            <v>53</v>
          </cell>
          <cell r="J1272">
            <v>24</v>
          </cell>
          <cell r="K1272">
            <v>29</v>
          </cell>
          <cell r="L1272">
            <v>7</v>
          </cell>
          <cell r="M1272">
            <v>17</v>
          </cell>
          <cell r="N1272">
            <v>1.1599999999999999</v>
          </cell>
          <cell r="O1272">
            <v>13.16</v>
          </cell>
          <cell r="P1272">
            <v>0</v>
          </cell>
          <cell r="Q1272">
            <v>1590</v>
          </cell>
        </row>
        <row r="1273">
          <cell r="A1273">
            <v>1207526</v>
          </cell>
          <cell r="B1273">
            <v>44043.515277777777</v>
          </cell>
          <cell r="C1273" t="str">
            <v>E8630M</v>
          </cell>
          <cell r="D1273" t="str">
            <v>Grados CrNiMo</v>
          </cell>
          <cell r="E1273" t="str">
            <v>16"R</v>
          </cell>
          <cell r="F1273">
            <v>51989.99</v>
          </cell>
          <cell r="G1273">
            <v>1</v>
          </cell>
          <cell r="H1273">
            <v>1667</v>
          </cell>
          <cell r="I1273">
            <v>47</v>
          </cell>
          <cell r="J1273">
            <v>24</v>
          </cell>
          <cell r="K1273">
            <v>23</v>
          </cell>
          <cell r="L1273">
            <v>5</v>
          </cell>
          <cell r="M1273">
            <v>19</v>
          </cell>
          <cell r="N1273">
            <v>0.64</v>
          </cell>
          <cell r="O1273">
            <v>4.49</v>
          </cell>
          <cell r="P1273">
            <v>0</v>
          </cell>
          <cell r="Q1273">
            <v>1582</v>
          </cell>
        </row>
        <row r="1274">
          <cell r="A1274">
            <v>1207527</v>
          </cell>
          <cell r="B1274">
            <v>44043.575694444444</v>
          </cell>
          <cell r="C1274" t="str">
            <v>E8630M</v>
          </cell>
          <cell r="D1274" t="str">
            <v>Grados CrNiMo</v>
          </cell>
          <cell r="E1274" t="str">
            <v>13"R</v>
          </cell>
          <cell r="F1274">
            <v>54294</v>
          </cell>
          <cell r="G1274">
            <v>1</v>
          </cell>
          <cell r="H1274">
            <v>1658</v>
          </cell>
          <cell r="I1274">
            <v>43</v>
          </cell>
          <cell r="J1274">
            <v>21</v>
          </cell>
          <cell r="K1274">
            <v>22</v>
          </cell>
          <cell r="L1274">
            <v>6</v>
          </cell>
          <cell r="M1274">
            <v>15</v>
          </cell>
          <cell r="N1274">
            <v>0.61</v>
          </cell>
          <cell r="O1274">
            <v>2.65</v>
          </cell>
          <cell r="P1274">
            <v>0</v>
          </cell>
          <cell r="Q1274">
            <v>1592</v>
          </cell>
        </row>
        <row r="1275">
          <cell r="A1275">
            <v>1207528</v>
          </cell>
          <cell r="B1275">
            <v>44043.655555555553</v>
          </cell>
          <cell r="C1275">
            <v>4340</v>
          </cell>
          <cell r="D1275" t="str">
            <v>Grados CrNiMo</v>
          </cell>
          <cell r="E1275" t="str">
            <v>69"P</v>
          </cell>
          <cell r="F1275">
            <v>52503</v>
          </cell>
          <cell r="G1275">
            <v>1</v>
          </cell>
          <cell r="H1275">
            <v>1607</v>
          </cell>
          <cell r="I1275">
            <v>52</v>
          </cell>
          <cell r="J1275">
            <v>25</v>
          </cell>
          <cell r="K1275">
            <v>27</v>
          </cell>
          <cell r="L1275">
            <v>6</v>
          </cell>
          <cell r="M1275">
            <v>19</v>
          </cell>
          <cell r="N1275">
            <v>0.76</v>
          </cell>
          <cell r="O1275">
            <v>5.82</v>
          </cell>
          <cell r="P1275">
            <v>0</v>
          </cell>
          <cell r="Q1275">
            <v>1552</v>
          </cell>
        </row>
        <row r="1276">
          <cell r="A1276">
            <v>1207529</v>
          </cell>
          <cell r="B1276">
            <v>44043.714583333334</v>
          </cell>
          <cell r="C1276" t="str">
            <v>8620H</v>
          </cell>
          <cell r="D1276" t="str">
            <v>Grados CrNiMo</v>
          </cell>
          <cell r="E1276" t="str">
            <v>16"R</v>
          </cell>
          <cell r="F1276">
            <v>53947</v>
          </cell>
          <cell r="G1276">
            <v>1</v>
          </cell>
          <cell r="H1276">
            <v>1671</v>
          </cell>
          <cell r="I1276">
            <v>43</v>
          </cell>
          <cell r="J1276">
            <v>23</v>
          </cell>
          <cell r="K1276">
            <v>20</v>
          </cell>
          <cell r="L1276">
            <v>6</v>
          </cell>
          <cell r="M1276">
            <v>17</v>
          </cell>
          <cell r="N1276">
            <v>0.67</v>
          </cell>
          <cell r="O1276">
            <v>3.79</v>
          </cell>
          <cell r="P1276">
            <v>0</v>
          </cell>
          <cell r="Q1276">
            <v>1589</v>
          </cell>
        </row>
        <row r="1277">
          <cell r="A1277">
            <v>1207530</v>
          </cell>
          <cell r="B1277">
            <v>44043.781944444447</v>
          </cell>
          <cell r="C1277">
            <v>4140</v>
          </cell>
          <cell r="D1277" t="str">
            <v>Grados CrMo</v>
          </cell>
          <cell r="E1277" t="str">
            <v>31"R</v>
          </cell>
          <cell r="F1277">
            <v>48623</v>
          </cell>
          <cell r="G1277">
            <v>1</v>
          </cell>
          <cell r="H1277">
            <v>1645</v>
          </cell>
          <cell r="I1277">
            <v>46</v>
          </cell>
          <cell r="J1277">
            <v>23</v>
          </cell>
          <cell r="K1277">
            <v>23</v>
          </cell>
          <cell r="L1277">
            <v>6</v>
          </cell>
          <cell r="M1277">
            <v>17</v>
          </cell>
          <cell r="N1277">
            <v>0.59</v>
          </cell>
          <cell r="O1277">
            <v>2.1</v>
          </cell>
          <cell r="P1277">
            <v>0</v>
          </cell>
          <cell r="Q1277">
            <v>1567</v>
          </cell>
        </row>
        <row r="1278">
          <cell r="A1278">
            <v>1207531</v>
          </cell>
          <cell r="B1278">
            <v>44043.839583333334</v>
          </cell>
          <cell r="C1278">
            <v>4130</v>
          </cell>
          <cell r="D1278" t="str">
            <v>Grados CrMo</v>
          </cell>
          <cell r="E1278" t="str">
            <v>31"R</v>
          </cell>
          <cell r="F1278">
            <v>48624</v>
          </cell>
          <cell r="G1278">
            <v>1</v>
          </cell>
          <cell r="H1278">
            <v>1659</v>
          </cell>
          <cell r="I1278">
            <v>46</v>
          </cell>
          <cell r="J1278">
            <v>24</v>
          </cell>
          <cell r="K1278">
            <v>22</v>
          </cell>
          <cell r="L1278">
            <v>6</v>
          </cell>
          <cell r="M1278">
            <v>18</v>
          </cell>
          <cell r="N1278">
            <v>0.69</v>
          </cell>
          <cell r="O1278">
            <v>4.33</v>
          </cell>
          <cell r="P1278">
            <v>0</v>
          </cell>
          <cell r="Q1278">
            <v>1584</v>
          </cell>
        </row>
        <row r="1279">
          <cell r="A1279">
            <v>1207532</v>
          </cell>
          <cell r="B1279">
            <v>44044.119444444441</v>
          </cell>
          <cell r="C1279" t="str">
            <v>42CRMO4 LIEBHERR</v>
          </cell>
          <cell r="D1279" t="str">
            <v>Grados CrMo</v>
          </cell>
          <cell r="E1279" t="str">
            <v>24"R</v>
          </cell>
          <cell r="F1279">
            <v>54506</v>
          </cell>
          <cell r="G1279">
            <v>1</v>
          </cell>
          <cell r="H1279">
            <v>1652</v>
          </cell>
          <cell r="I1279">
            <v>60</v>
          </cell>
          <cell r="J1279">
            <v>27</v>
          </cell>
          <cell r="K1279">
            <v>33</v>
          </cell>
          <cell r="L1279">
            <v>7</v>
          </cell>
          <cell r="M1279">
            <v>20</v>
          </cell>
          <cell r="N1279">
            <v>0.67</v>
          </cell>
          <cell r="O1279">
            <v>4.4400000000000004</v>
          </cell>
          <cell r="P1279">
            <v>0</v>
          </cell>
          <cell r="Q1279">
            <v>1563</v>
          </cell>
        </row>
        <row r="1280">
          <cell r="A1280">
            <v>1207533</v>
          </cell>
          <cell r="B1280">
            <v>44044.180555555555</v>
          </cell>
          <cell r="C1280">
            <v>4140</v>
          </cell>
          <cell r="D1280" t="str">
            <v>Grados CrMo</v>
          </cell>
          <cell r="E1280" t="str">
            <v>16"R</v>
          </cell>
          <cell r="F1280">
            <v>53883.01</v>
          </cell>
          <cell r="G1280">
            <v>1</v>
          </cell>
          <cell r="H1280">
            <v>1668</v>
          </cell>
          <cell r="I1280">
            <v>54</v>
          </cell>
          <cell r="J1280">
            <v>25</v>
          </cell>
          <cell r="K1280">
            <v>29</v>
          </cell>
          <cell r="L1280">
            <v>6</v>
          </cell>
          <cell r="M1280">
            <v>19</v>
          </cell>
          <cell r="N1280">
            <v>0.57999999999999996</v>
          </cell>
          <cell r="O1280">
            <v>3.91</v>
          </cell>
          <cell r="P1280">
            <v>0</v>
          </cell>
          <cell r="Q1280">
            <v>1581</v>
          </cell>
        </row>
        <row r="1281">
          <cell r="A1281">
            <v>1207534</v>
          </cell>
          <cell r="B1281">
            <v>44044.24722222222</v>
          </cell>
          <cell r="C1281" t="str">
            <v>A105</v>
          </cell>
          <cell r="D1281" t="str">
            <v>Grados al C</v>
          </cell>
          <cell r="E1281" t="str">
            <v>52"P</v>
          </cell>
          <cell r="F1281">
            <v>51646</v>
          </cell>
          <cell r="G1281">
            <v>1</v>
          </cell>
          <cell r="H1281">
            <v>1684</v>
          </cell>
          <cell r="I1281">
            <v>61</v>
          </cell>
          <cell r="J1281">
            <v>29</v>
          </cell>
          <cell r="K1281">
            <v>32</v>
          </cell>
          <cell r="L1281">
            <v>7</v>
          </cell>
          <cell r="M1281">
            <v>22</v>
          </cell>
          <cell r="N1281">
            <v>0.78</v>
          </cell>
          <cell r="O1281">
            <v>10.69</v>
          </cell>
          <cell r="P1281">
            <v>0</v>
          </cell>
          <cell r="Q1281">
            <v>1577</v>
          </cell>
        </row>
        <row r="1282">
          <cell r="A1282">
            <v>1207535</v>
          </cell>
          <cell r="B1282">
            <v>44044.318055555559</v>
          </cell>
          <cell r="C1282" t="str">
            <v>A105</v>
          </cell>
          <cell r="D1282" t="str">
            <v>Grados al C</v>
          </cell>
          <cell r="E1282" t="str">
            <v>39"R</v>
          </cell>
          <cell r="F1282">
            <v>49852.01</v>
          </cell>
          <cell r="G1282">
            <v>1</v>
          </cell>
          <cell r="H1282">
            <v>1669</v>
          </cell>
          <cell r="I1282">
            <v>54</v>
          </cell>
          <cell r="J1282">
            <v>22</v>
          </cell>
          <cell r="K1282">
            <v>32</v>
          </cell>
          <cell r="L1282">
            <v>6</v>
          </cell>
          <cell r="M1282">
            <v>16</v>
          </cell>
          <cell r="N1282">
            <v>0.71</v>
          </cell>
          <cell r="O1282">
            <v>3.55</v>
          </cell>
          <cell r="P1282">
            <v>0</v>
          </cell>
          <cell r="Q1282">
            <v>1586</v>
          </cell>
        </row>
        <row r="1283">
          <cell r="A1283">
            <v>1207536</v>
          </cell>
          <cell r="B1283">
            <v>44044.37777777778</v>
          </cell>
          <cell r="C1283">
            <v>1020</v>
          </cell>
          <cell r="D1283" t="str">
            <v>Grados al C</v>
          </cell>
          <cell r="E1283" t="str">
            <v>20"R</v>
          </cell>
          <cell r="F1283">
            <v>57779</v>
          </cell>
          <cell r="G1283">
            <v>1</v>
          </cell>
          <cell r="H1283">
            <v>1690</v>
          </cell>
          <cell r="I1283">
            <v>52</v>
          </cell>
          <cell r="J1283">
            <v>26</v>
          </cell>
          <cell r="K1283">
            <v>26</v>
          </cell>
          <cell r="L1283">
            <v>6</v>
          </cell>
          <cell r="M1283">
            <v>20</v>
          </cell>
          <cell r="N1283">
            <v>0.68</v>
          </cell>
          <cell r="O1283">
            <v>3.53</v>
          </cell>
          <cell r="P1283">
            <v>0</v>
          </cell>
          <cell r="Q1283">
            <v>1598</v>
          </cell>
        </row>
        <row r="1284">
          <cell r="A1284">
            <v>1207537</v>
          </cell>
          <cell r="B1284">
            <v>44044.434027777781</v>
          </cell>
          <cell r="C1284">
            <v>1018</v>
          </cell>
          <cell r="D1284" t="str">
            <v>Grados al C</v>
          </cell>
          <cell r="E1284" t="str">
            <v>63"P</v>
          </cell>
          <cell r="F1284">
            <v>49498</v>
          </cell>
          <cell r="G1284">
            <v>1</v>
          </cell>
          <cell r="H1284">
            <v>1690</v>
          </cell>
          <cell r="I1284">
            <v>63</v>
          </cell>
          <cell r="J1284">
            <v>29</v>
          </cell>
          <cell r="K1284">
            <v>34</v>
          </cell>
          <cell r="L1284">
            <v>6</v>
          </cell>
          <cell r="M1284">
            <v>23</v>
          </cell>
          <cell r="N1284">
            <v>0.91</v>
          </cell>
          <cell r="O1284">
            <v>8.57</v>
          </cell>
          <cell r="P1284">
            <v>0</v>
          </cell>
          <cell r="Q1284">
            <v>1576</v>
          </cell>
        </row>
        <row r="1285">
          <cell r="A1285">
            <v>1207538</v>
          </cell>
          <cell r="B1285">
            <v>44044.526388888888</v>
          </cell>
          <cell r="C1285" t="str">
            <v>F22 SFC1-2</v>
          </cell>
          <cell r="D1285" t="str">
            <v>Grados CrMo</v>
          </cell>
          <cell r="E1285" t="str">
            <v>69"P</v>
          </cell>
          <cell r="F1285">
            <v>51093</v>
          </cell>
          <cell r="G1285">
            <v>1</v>
          </cell>
          <cell r="H1285">
            <v>1670</v>
          </cell>
          <cell r="I1285">
            <v>52</v>
          </cell>
          <cell r="J1285">
            <v>25</v>
          </cell>
          <cell r="K1285">
            <v>27</v>
          </cell>
          <cell r="L1285">
            <v>5</v>
          </cell>
          <cell r="M1285">
            <v>20</v>
          </cell>
          <cell r="N1285">
            <v>0.79</v>
          </cell>
          <cell r="O1285">
            <v>5.59</v>
          </cell>
          <cell r="P1285">
            <v>0</v>
          </cell>
          <cell r="Q1285">
            <v>1579</v>
          </cell>
        </row>
        <row r="1286">
          <cell r="A1286">
            <v>1207539</v>
          </cell>
          <cell r="B1286">
            <v>44052.997916666667</v>
          </cell>
          <cell r="C1286" t="str">
            <v>EN355B</v>
          </cell>
          <cell r="D1286" t="str">
            <v>Grados al C</v>
          </cell>
          <cell r="E1286" t="str">
            <v>24"R</v>
          </cell>
          <cell r="F1286">
            <v>54960</v>
          </cell>
          <cell r="G1286">
            <v>2</v>
          </cell>
          <cell r="H1286">
            <v>1697</v>
          </cell>
          <cell r="I1286">
            <v>134</v>
          </cell>
          <cell r="J1286">
            <v>61</v>
          </cell>
          <cell r="K1286">
            <v>73</v>
          </cell>
          <cell r="L1286">
            <v>14</v>
          </cell>
          <cell r="M1286">
            <v>47</v>
          </cell>
          <cell r="N1286">
            <v>0.73</v>
          </cell>
          <cell r="O1286">
            <v>8.17</v>
          </cell>
          <cell r="P1286">
            <v>5.65</v>
          </cell>
          <cell r="Q1286">
            <v>1596</v>
          </cell>
        </row>
        <row r="1287">
          <cell r="A1287">
            <v>1207540</v>
          </cell>
          <cell r="B1287">
            <v>44053.066666666666</v>
          </cell>
          <cell r="C1287" t="str">
            <v>EN355B</v>
          </cell>
          <cell r="D1287" t="str">
            <v>Grados al C</v>
          </cell>
          <cell r="E1287" t="str">
            <v>24"R</v>
          </cell>
          <cell r="F1287">
            <v>55002.99</v>
          </cell>
          <cell r="G1287">
            <v>1</v>
          </cell>
          <cell r="H1287">
            <v>1701</v>
          </cell>
          <cell r="I1287">
            <v>58</v>
          </cell>
          <cell r="J1287">
            <v>29</v>
          </cell>
          <cell r="K1287">
            <v>29</v>
          </cell>
          <cell r="L1287">
            <v>7</v>
          </cell>
          <cell r="M1287">
            <v>22</v>
          </cell>
          <cell r="N1287">
            <v>0.69</v>
          </cell>
          <cell r="O1287">
            <v>2.44</v>
          </cell>
          <cell r="P1287">
            <v>2.72</v>
          </cell>
          <cell r="Q1287">
            <v>1596</v>
          </cell>
        </row>
        <row r="1288">
          <cell r="A1288">
            <v>1207541</v>
          </cell>
          <cell r="B1288">
            <v>44053.224999999999</v>
          </cell>
          <cell r="C1288">
            <v>4340</v>
          </cell>
          <cell r="D1288" t="str">
            <v>Grados CrNiMo</v>
          </cell>
          <cell r="E1288" t="str">
            <v>69"P</v>
          </cell>
          <cell r="F1288">
            <v>55235.99</v>
          </cell>
          <cell r="G1288">
            <v>1</v>
          </cell>
          <cell r="H1288">
            <v>1633</v>
          </cell>
          <cell r="I1288">
            <v>48</v>
          </cell>
          <cell r="J1288">
            <v>23</v>
          </cell>
          <cell r="K1288">
            <v>25</v>
          </cell>
          <cell r="L1288">
            <v>8</v>
          </cell>
          <cell r="M1288">
            <v>15</v>
          </cell>
          <cell r="N1288">
            <v>0.86</v>
          </cell>
          <cell r="O1288">
            <v>4.32</v>
          </cell>
          <cell r="P1288">
            <v>0.01</v>
          </cell>
          <cell r="Q1288">
            <v>1549</v>
          </cell>
        </row>
        <row r="1289">
          <cell r="A1289">
            <v>1207542</v>
          </cell>
          <cell r="B1289">
            <v>44053.317361111112</v>
          </cell>
          <cell r="C1289" t="str">
            <v>4340 FM</v>
          </cell>
          <cell r="D1289" t="str">
            <v>Grados CrNiMo</v>
          </cell>
          <cell r="E1289" t="str">
            <v>49"Q</v>
          </cell>
          <cell r="F1289">
            <v>0</v>
          </cell>
          <cell r="G1289">
            <v>1</v>
          </cell>
          <cell r="H1289">
            <v>1638</v>
          </cell>
          <cell r="I1289">
            <v>63</v>
          </cell>
          <cell r="J1289">
            <v>23</v>
          </cell>
          <cell r="K1289">
            <v>40</v>
          </cell>
          <cell r="L1289">
            <v>7</v>
          </cell>
          <cell r="M1289">
            <v>16</v>
          </cell>
          <cell r="N1289">
            <v>0.8</v>
          </cell>
          <cell r="O1289">
            <v>5.16</v>
          </cell>
          <cell r="P1289">
            <v>0</v>
          </cell>
          <cell r="Q1289">
            <v>1552</v>
          </cell>
        </row>
        <row r="1290">
          <cell r="A1290">
            <v>1207543</v>
          </cell>
          <cell r="B1290">
            <v>44053.536111111112</v>
          </cell>
          <cell r="C1290">
            <v>4140</v>
          </cell>
          <cell r="D1290" t="str">
            <v>Grados CrMo</v>
          </cell>
          <cell r="E1290" t="str">
            <v>69"P</v>
          </cell>
          <cell r="F1290">
            <v>57719</v>
          </cell>
          <cell r="G1290">
            <v>1</v>
          </cell>
          <cell r="H1290">
            <v>1498</v>
          </cell>
          <cell r="I1290">
            <v>58</v>
          </cell>
          <cell r="J1290">
            <v>25</v>
          </cell>
          <cell r="K1290">
            <v>33</v>
          </cell>
          <cell r="L1290">
            <v>7</v>
          </cell>
          <cell r="M1290">
            <v>18</v>
          </cell>
          <cell r="N1290">
            <v>0.82</v>
          </cell>
          <cell r="O1290">
            <v>8.06</v>
          </cell>
          <cell r="P1290">
            <v>0</v>
          </cell>
          <cell r="Q1290">
            <v>1558</v>
          </cell>
        </row>
        <row r="1291">
          <cell r="A1291">
            <v>1207544</v>
          </cell>
          <cell r="B1291">
            <v>44053.611111111109</v>
          </cell>
          <cell r="C1291" t="str">
            <v>4140 MOD FM</v>
          </cell>
          <cell r="D1291"/>
          <cell r="E1291" t="str">
            <v>49"Q</v>
          </cell>
          <cell r="F1291"/>
          <cell r="G1291"/>
          <cell r="H1291"/>
          <cell r="I1291">
            <v>0</v>
          </cell>
          <cell r="J1291"/>
          <cell r="K1291"/>
          <cell r="L1291"/>
          <cell r="M1291"/>
          <cell r="N1291"/>
          <cell r="O1291"/>
          <cell r="P1291"/>
          <cell r="Q1291"/>
        </row>
        <row r="1292">
          <cell r="A1292">
            <v>1207545</v>
          </cell>
          <cell r="B1292">
            <v>44053.681250000001</v>
          </cell>
          <cell r="C1292" t="str">
            <v>4130 FM</v>
          </cell>
          <cell r="D1292" t="str">
            <v>Grados CrNiMo</v>
          </cell>
          <cell r="E1292" t="str">
            <v>49"Q</v>
          </cell>
          <cell r="F1292">
            <v>58820</v>
          </cell>
          <cell r="G1292">
            <v>1</v>
          </cell>
          <cell r="H1292">
            <v>1658</v>
          </cell>
          <cell r="I1292">
            <v>57</v>
          </cell>
          <cell r="J1292">
            <v>25</v>
          </cell>
          <cell r="K1292">
            <v>32</v>
          </cell>
          <cell r="L1292">
            <v>7</v>
          </cell>
          <cell r="M1292">
            <v>18</v>
          </cell>
          <cell r="N1292">
            <v>0.69</v>
          </cell>
          <cell r="O1292">
            <v>5.51</v>
          </cell>
          <cell r="P1292">
            <v>0</v>
          </cell>
          <cell r="Q1292">
            <v>1567</v>
          </cell>
        </row>
        <row r="1293">
          <cell r="A1293">
            <v>1207546</v>
          </cell>
          <cell r="B1293">
            <v>44053.748611111114</v>
          </cell>
          <cell r="C1293">
            <v>4140</v>
          </cell>
          <cell r="D1293" t="str">
            <v>Grados CrMo</v>
          </cell>
          <cell r="E1293" t="str">
            <v>13"R</v>
          </cell>
          <cell r="F1293">
            <v>55803</v>
          </cell>
          <cell r="G1293">
            <v>1</v>
          </cell>
          <cell r="H1293">
            <v>1663</v>
          </cell>
          <cell r="I1293">
            <v>50</v>
          </cell>
          <cell r="J1293">
            <v>27</v>
          </cell>
          <cell r="K1293">
            <v>23</v>
          </cell>
          <cell r="L1293">
            <v>7</v>
          </cell>
          <cell r="M1293">
            <v>20</v>
          </cell>
          <cell r="N1293">
            <v>0.75</v>
          </cell>
          <cell r="O1293">
            <v>7.81</v>
          </cell>
          <cell r="P1293">
            <v>0</v>
          </cell>
          <cell r="Q1293">
            <v>1571</v>
          </cell>
        </row>
        <row r="1294">
          <cell r="A1294">
            <v>1207547</v>
          </cell>
          <cell r="B1294">
            <v>44053.834027777775</v>
          </cell>
          <cell r="C1294">
            <v>4140</v>
          </cell>
          <cell r="D1294" t="str">
            <v>Grados CrMo</v>
          </cell>
          <cell r="E1294" t="str">
            <v>24"R</v>
          </cell>
          <cell r="F1294">
            <v>56675</v>
          </cell>
          <cell r="G1294">
            <v>1</v>
          </cell>
          <cell r="H1294">
            <v>1650</v>
          </cell>
          <cell r="I1294">
            <v>50</v>
          </cell>
          <cell r="J1294">
            <v>28</v>
          </cell>
          <cell r="K1294">
            <v>22</v>
          </cell>
          <cell r="L1294">
            <v>8</v>
          </cell>
          <cell r="M1294">
            <v>20</v>
          </cell>
          <cell r="N1294">
            <v>0.61</v>
          </cell>
          <cell r="O1294">
            <v>4</v>
          </cell>
          <cell r="P1294">
            <v>0</v>
          </cell>
          <cell r="Q1294">
            <v>1566</v>
          </cell>
        </row>
        <row r="1295">
          <cell r="A1295">
            <v>1207548</v>
          </cell>
          <cell r="B1295">
            <v>44053.924305555556</v>
          </cell>
          <cell r="C1295">
            <v>4130</v>
          </cell>
          <cell r="D1295" t="str">
            <v>Grados CrMo</v>
          </cell>
          <cell r="E1295" t="str">
            <v>16"R</v>
          </cell>
          <cell r="F1295">
            <v>54915.99</v>
          </cell>
          <cell r="G1295">
            <v>1</v>
          </cell>
          <cell r="H1295">
            <v>1679</v>
          </cell>
          <cell r="I1295">
            <v>59</v>
          </cell>
          <cell r="J1295">
            <v>26</v>
          </cell>
          <cell r="K1295">
            <v>33</v>
          </cell>
          <cell r="L1295">
            <v>8</v>
          </cell>
          <cell r="M1295">
            <v>18</v>
          </cell>
          <cell r="N1295">
            <v>0.61</v>
          </cell>
          <cell r="O1295">
            <v>5.36</v>
          </cell>
          <cell r="P1295">
            <v>0</v>
          </cell>
          <cell r="Q1295">
            <v>1585</v>
          </cell>
        </row>
        <row r="1296">
          <cell r="A1296">
            <v>1207549</v>
          </cell>
          <cell r="B1296">
            <v>44053.994444444441</v>
          </cell>
          <cell r="C1296" t="str">
            <v>H13 FM PREM</v>
          </cell>
          <cell r="D1296" t="str">
            <v>Tool Steels</v>
          </cell>
          <cell r="E1296" t="str">
            <v>24"Q</v>
          </cell>
          <cell r="F1296">
            <v>46833</v>
          </cell>
          <cell r="G1296">
            <v>1</v>
          </cell>
          <cell r="H1296">
            <v>1650</v>
          </cell>
          <cell r="I1296">
            <v>65</v>
          </cell>
          <cell r="J1296">
            <v>30</v>
          </cell>
          <cell r="K1296">
            <v>35</v>
          </cell>
          <cell r="L1296">
            <v>6</v>
          </cell>
          <cell r="M1296">
            <v>24</v>
          </cell>
          <cell r="N1296">
            <v>0.7</v>
          </cell>
          <cell r="O1296">
            <v>10.119999999999999</v>
          </cell>
          <cell r="P1296">
            <v>0</v>
          </cell>
          <cell r="Q1296">
            <v>1547</v>
          </cell>
        </row>
        <row r="1297">
          <cell r="A1297">
            <v>1207550</v>
          </cell>
          <cell r="B1297">
            <v>44054.098611111112</v>
          </cell>
          <cell r="C1297" t="str">
            <v>4330V FM</v>
          </cell>
          <cell r="D1297" t="str">
            <v>Grados CrNiMo</v>
          </cell>
          <cell r="E1297" t="str">
            <v>49"Q</v>
          </cell>
          <cell r="F1297">
            <v>53961</v>
          </cell>
          <cell r="G1297">
            <v>1</v>
          </cell>
          <cell r="H1297">
            <v>1628</v>
          </cell>
          <cell r="I1297">
            <v>48</v>
          </cell>
          <cell r="J1297">
            <v>27</v>
          </cell>
          <cell r="K1297">
            <v>21</v>
          </cell>
          <cell r="L1297">
            <v>8</v>
          </cell>
          <cell r="M1297">
            <v>19</v>
          </cell>
          <cell r="N1297">
            <v>0.54</v>
          </cell>
          <cell r="O1297">
            <v>2.78</v>
          </cell>
          <cell r="P1297">
            <v>0</v>
          </cell>
          <cell r="Q1297">
            <v>1557</v>
          </cell>
        </row>
        <row r="1298">
          <cell r="A1298">
            <v>1207551</v>
          </cell>
          <cell r="B1298">
            <v>44054.182638888888</v>
          </cell>
          <cell r="C1298" t="str">
            <v>4340 FM</v>
          </cell>
          <cell r="D1298" t="str">
            <v>Grados CrNiMo</v>
          </cell>
          <cell r="E1298" t="str">
            <v>31"R</v>
          </cell>
          <cell r="F1298">
            <v>53722</v>
          </cell>
          <cell r="G1298">
            <v>1</v>
          </cell>
          <cell r="H1298">
            <v>1641</v>
          </cell>
          <cell r="I1298">
            <v>56</v>
          </cell>
          <cell r="J1298">
            <v>24</v>
          </cell>
          <cell r="K1298">
            <v>32</v>
          </cell>
          <cell r="L1298">
            <v>7</v>
          </cell>
          <cell r="M1298">
            <v>17</v>
          </cell>
          <cell r="N1298">
            <v>0.56999999999999995</v>
          </cell>
          <cell r="O1298">
            <v>4.62</v>
          </cell>
          <cell r="P1298">
            <v>0</v>
          </cell>
          <cell r="Q1298">
            <v>1557</v>
          </cell>
        </row>
        <row r="1299">
          <cell r="A1299">
            <v>1207552</v>
          </cell>
          <cell r="B1299">
            <v>44054.242361111108</v>
          </cell>
          <cell r="C1299" t="str">
            <v>4340 FM</v>
          </cell>
          <cell r="D1299" t="str">
            <v>Grados CrNiMo</v>
          </cell>
          <cell r="E1299" t="str">
            <v>31"R</v>
          </cell>
          <cell r="F1299">
            <v>53634</v>
          </cell>
          <cell r="G1299">
            <v>1</v>
          </cell>
          <cell r="H1299">
            <v>1631</v>
          </cell>
          <cell r="I1299">
            <v>51</v>
          </cell>
          <cell r="J1299">
            <v>22</v>
          </cell>
          <cell r="K1299">
            <v>29</v>
          </cell>
          <cell r="L1299">
            <v>7</v>
          </cell>
          <cell r="M1299">
            <v>15</v>
          </cell>
          <cell r="N1299">
            <v>0.9</v>
          </cell>
          <cell r="O1299">
            <v>7.31</v>
          </cell>
          <cell r="P1299">
            <v>0</v>
          </cell>
          <cell r="Q1299">
            <v>1554</v>
          </cell>
        </row>
        <row r="1300">
          <cell r="A1300">
            <v>1207553</v>
          </cell>
          <cell r="B1300">
            <v>44054.363194444442</v>
          </cell>
          <cell r="C1300" t="str">
            <v>4340 BS</v>
          </cell>
          <cell r="D1300" t="str">
            <v>Grados CrNiMo</v>
          </cell>
          <cell r="E1300" t="str">
            <v>49"Q</v>
          </cell>
          <cell r="F1300">
            <v>58160</v>
          </cell>
          <cell r="G1300">
            <v>1</v>
          </cell>
          <cell r="H1300">
            <v>1634</v>
          </cell>
          <cell r="I1300">
            <v>49</v>
          </cell>
          <cell r="J1300">
            <v>23</v>
          </cell>
          <cell r="K1300">
            <v>26</v>
          </cell>
          <cell r="L1300">
            <v>7</v>
          </cell>
          <cell r="M1300">
            <v>16</v>
          </cell>
          <cell r="N1300">
            <v>0.69</v>
          </cell>
          <cell r="O1300">
            <v>3.89</v>
          </cell>
          <cell r="P1300">
            <v>0</v>
          </cell>
          <cell r="Q1300">
            <v>1559</v>
          </cell>
        </row>
        <row r="1301">
          <cell r="A1301">
            <v>1207554</v>
          </cell>
          <cell r="B1301">
            <v>44054.438194444447</v>
          </cell>
          <cell r="C1301" t="str">
            <v>4340 BS</v>
          </cell>
          <cell r="D1301"/>
          <cell r="E1301" t="str">
            <v>49"Q</v>
          </cell>
          <cell r="F1301"/>
          <cell r="G1301"/>
          <cell r="H1301"/>
          <cell r="I1301">
            <v>0</v>
          </cell>
          <cell r="J1301"/>
          <cell r="K1301"/>
          <cell r="L1301"/>
          <cell r="M1301"/>
          <cell r="N1301"/>
          <cell r="O1301"/>
          <cell r="P1301"/>
          <cell r="Q1301"/>
        </row>
        <row r="1302">
          <cell r="A1302">
            <v>1207555</v>
          </cell>
          <cell r="B1302">
            <v>44054.51666666667</v>
          </cell>
          <cell r="C1302" t="str">
            <v>A350/LF6M TRINITY</v>
          </cell>
          <cell r="D1302" t="str">
            <v>Grados al C</v>
          </cell>
          <cell r="E1302" t="str">
            <v>31"R</v>
          </cell>
          <cell r="F1302">
            <v>53397</v>
          </cell>
          <cell r="G1302">
            <v>1</v>
          </cell>
          <cell r="H1302">
            <v>1674</v>
          </cell>
          <cell r="I1302">
            <v>56</v>
          </cell>
          <cell r="J1302">
            <v>26</v>
          </cell>
          <cell r="K1302">
            <v>30</v>
          </cell>
          <cell r="L1302">
            <v>6</v>
          </cell>
          <cell r="M1302">
            <v>20</v>
          </cell>
          <cell r="N1302">
            <v>0.73</v>
          </cell>
          <cell r="O1302">
            <v>2.97</v>
          </cell>
          <cell r="P1302">
            <v>6.87</v>
          </cell>
          <cell r="Q1302">
            <v>1582</v>
          </cell>
        </row>
        <row r="1303">
          <cell r="A1303">
            <v>1207556</v>
          </cell>
          <cell r="B1303">
            <v>44054.598611111112</v>
          </cell>
          <cell r="C1303" t="str">
            <v>1018 FM</v>
          </cell>
          <cell r="D1303" t="str">
            <v>Grados al C</v>
          </cell>
          <cell r="E1303" t="str">
            <v>31"R</v>
          </cell>
          <cell r="F1303">
            <v>54125</v>
          </cell>
          <cell r="G1303">
            <v>3</v>
          </cell>
          <cell r="H1303">
            <v>1676</v>
          </cell>
          <cell r="I1303">
            <v>136</v>
          </cell>
          <cell r="J1303">
            <v>47</v>
          </cell>
          <cell r="K1303">
            <v>89</v>
          </cell>
          <cell r="L1303">
            <v>15</v>
          </cell>
          <cell r="M1303">
            <v>32</v>
          </cell>
          <cell r="N1303">
            <v>0.7</v>
          </cell>
          <cell r="O1303">
            <v>7.8</v>
          </cell>
          <cell r="P1303">
            <v>0</v>
          </cell>
          <cell r="Q1303">
            <v>1589</v>
          </cell>
        </row>
        <row r="1304">
          <cell r="A1304">
            <v>1207557</v>
          </cell>
          <cell r="B1304">
            <v>44054.681944444441</v>
          </cell>
          <cell r="C1304" t="str">
            <v>1018 FM</v>
          </cell>
          <cell r="D1304" t="str">
            <v>Grados al C</v>
          </cell>
          <cell r="E1304" t="str">
            <v>31"R</v>
          </cell>
          <cell r="F1304">
            <v>54478</v>
          </cell>
          <cell r="G1304">
            <v>1</v>
          </cell>
          <cell r="H1304">
            <v>1710</v>
          </cell>
          <cell r="I1304">
            <v>71</v>
          </cell>
          <cell r="J1304">
            <v>36</v>
          </cell>
          <cell r="K1304">
            <v>35</v>
          </cell>
          <cell r="L1304">
            <v>14</v>
          </cell>
          <cell r="M1304">
            <v>22</v>
          </cell>
          <cell r="N1304">
            <v>0.61</v>
          </cell>
          <cell r="O1304">
            <v>6.22</v>
          </cell>
          <cell r="P1304">
            <v>0</v>
          </cell>
          <cell r="Q1304">
            <v>1597</v>
          </cell>
        </row>
        <row r="1305">
          <cell r="A1305">
            <v>1207558</v>
          </cell>
          <cell r="B1305">
            <v>44054.80972222222</v>
          </cell>
          <cell r="C1305" t="str">
            <v>A350/LF6M TRINITY</v>
          </cell>
          <cell r="D1305" t="str">
            <v>Grados al C</v>
          </cell>
          <cell r="E1305" t="str">
            <v>24"R</v>
          </cell>
          <cell r="F1305">
            <v>55467.99</v>
          </cell>
          <cell r="G1305">
            <v>1</v>
          </cell>
          <cell r="H1305">
            <v>1699</v>
          </cell>
          <cell r="I1305">
            <v>61</v>
          </cell>
          <cell r="J1305">
            <v>28</v>
          </cell>
          <cell r="K1305">
            <v>33</v>
          </cell>
          <cell r="L1305">
            <v>7</v>
          </cell>
          <cell r="M1305">
            <v>21</v>
          </cell>
          <cell r="N1305">
            <v>0.78</v>
          </cell>
          <cell r="O1305">
            <v>5.0599999999999996</v>
          </cell>
          <cell r="P1305">
            <v>22.53</v>
          </cell>
          <cell r="Q1305">
            <v>1594</v>
          </cell>
        </row>
        <row r="1306">
          <cell r="A1306">
            <v>1207559</v>
          </cell>
          <cell r="B1306">
            <v>44054.942361111112</v>
          </cell>
          <cell r="C1306" t="str">
            <v>A350/LF6M TRINITY</v>
          </cell>
          <cell r="D1306" t="str">
            <v>Grados al C</v>
          </cell>
          <cell r="E1306" t="str">
            <v>20"R</v>
          </cell>
          <cell r="F1306">
            <v>57944.99</v>
          </cell>
          <cell r="G1306">
            <v>2</v>
          </cell>
          <cell r="H1306">
            <v>1687</v>
          </cell>
          <cell r="I1306">
            <v>110</v>
          </cell>
          <cell r="J1306">
            <v>48</v>
          </cell>
          <cell r="K1306">
            <v>62</v>
          </cell>
          <cell r="L1306">
            <v>12</v>
          </cell>
          <cell r="M1306">
            <v>36</v>
          </cell>
          <cell r="N1306">
            <v>0.7</v>
          </cell>
          <cell r="O1306">
            <v>6.6</v>
          </cell>
          <cell r="P1306">
            <v>26.16</v>
          </cell>
          <cell r="Q1306">
            <v>1600</v>
          </cell>
        </row>
        <row r="1307">
          <cell r="A1307">
            <v>1207560</v>
          </cell>
          <cell r="B1307">
            <v>44055.097916666666</v>
          </cell>
          <cell r="C1307" t="str">
            <v>1018 FM</v>
          </cell>
          <cell r="D1307" t="str">
            <v>Grados al C</v>
          </cell>
          <cell r="E1307" t="str">
            <v>49"Q</v>
          </cell>
          <cell r="F1307">
            <v>58669.99</v>
          </cell>
          <cell r="G1307">
            <v>1</v>
          </cell>
          <cell r="H1307">
            <v>1670</v>
          </cell>
          <cell r="I1307">
            <v>54</v>
          </cell>
          <cell r="J1307">
            <v>25</v>
          </cell>
          <cell r="K1307">
            <v>29</v>
          </cell>
          <cell r="L1307">
            <v>8</v>
          </cell>
          <cell r="M1307">
            <v>17</v>
          </cell>
          <cell r="N1307">
            <v>0.57999999999999996</v>
          </cell>
          <cell r="O1307">
            <v>4.18</v>
          </cell>
          <cell r="P1307">
            <v>0</v>
          </cell>
          <cell r="Q1307">
            <v>1584</v>
          </cell>
        </row>
        <row r="1308">
          <cell r="A1308">
            <v>1207561</v>
          </cell>
          <cell r="B1308">
            <v>44055.210416666669</v>
          </cell>
          <cell r="C1308" t="str">
            <v>H13 FM</v>
          </cell>
          <cell r="D1308" t="str">
            <v>Tool Steels</v>
          </cell>
          <cell r="E1308" t="str">
            <v>24"Q</v>
          </cell>
          <cell r="F1308">
            <v>54669.01</v>
          </cell>
          <cell r="G1308">
            <v>1</v>
          </cell>
          <cell r="H1308">
            <v>1639</v>
          </cell>
          <cell r="I1308">
            <v>81</v>
          </cell>
          <cell r="J1308">
            <v>26</v>
          </cell>
          <cell r="K1308">
            <v>55</v>
          </cell>
          <cell r="L1308">
            <v>6</v>
          </cell>
          <cell r="M1308">
            <v>20</v>
          </cell>
          <cell r="N1308">
            <v>0.73</v>
          </cell>
          <cell r="O1308">
            <v>13.07</v>
          </cell>
          <cell r="P1308">
            <v>0</v>
          </cell>
          <cell r="Q1308">
            <v>1546</v>
          </cell>
        </row>
        <row r="1309">
          <cell r="A1309">
            <v>1207562</v>
          </cell>
          <cell r="B1309">
            <v>44055.307638888888</v>
          </cell>
          <cell r="C1309" t="str">
            <v>F6NM</v>
          </cell>
          <cell r="D1309" t="str">
            <v>Austeníticos</v>
          </cell>
          <cell r="E1309" t="str">
            <v>49"Q</v>
          </cell>
          <cell r="F1309">
            <v>54886</v>
          </cell>
          <cell r="G1309">
            <v>1</v>
          </cell>
          <cell r="H1309">
            <v>1640</v>
          </cell>
          <cell r="I1309">
            <v>226</v>
          </cell>
          <cell r="J1309">
            <v>135</v>
          </cell>
          <cell r="K1309">
            <v>91</v>
          </cell>
          <cell r="L1309">
            <v>118</v>
          </cell>
          <cell r="M1309">
            <v>17</v>
          </cell>
          <cell r="N1309">
            <v>0.64</v>
          </cell>
          <cell r="O1309">
            <v>13.1</v>
          </cell>
          <cell r="P1309">
            <v>5.66</v>
          </cell>
          <cell r="Q1309">
            <v>1549</v>
          </cell>
        </row>
        <row r="1310">
          <cell r="A1310">
            <v>1207563</v>
          </cell>
          <cell r="B1310">
            <v>44055.473611111112</v>
          </cell>
          <cell r="C1310" t="str">
            <v>4340 FM</v>
          </cell>
          <cell r="D1310" t="str">
            <v>Grados CrNiMo</v>
          </cell>
          <cell r="E1310" t="str">
            <v>31"R</v>
          </cell>
          <cell r="F1310">
            <v>51417</v>
          </cell>
          <cell r="G1310">
            <v>1</v>
          </cell>
          <cell r="H1310">
            <v>1632</v>
          </cell>
          <cell r="I1310">
            <v>64</v>
          </cell>
          <cell r="J1310">
            <v>21</v>
          </cell>
          <cell r="K1310">
            <v>43</v>
          </cell>
          <cell r="L1310">
            <v>6</v>
          </cell>
          <cell r="M1310">
            <v>15</v>
          </cell>
          <cell r="N1310">
            <v>0.61</v>
          </cell>
          <cell r="O1310">
            <v>5.77</v>
          </cell>
          <cell r="P1310">
            <v>0</v>
          </cell>
          <cell r="Q1310">
            <v>1558</v>
          </cell>
        </row>
        <row r="1311">
          <cell r="A1311">
            <v>1207564</v>
          </cell>
          <cell r="B1311">
            <v>44055.602777777778</v>
          </cell>
          <cell r="C1311" t="str">
            <v>4340 FM</v>
          </cell>
          <cell r="D1311" t="str">
            <v>Grados CrNiMo</v>
          </cell>
          <cell r="E1311" t="str">
            <v>31"R</v>
          </cell>
          <cell r="F1311">
            <v>51679</v>
          </cell>
          <cell r="G1311">
            <v>1</v>
          </cell>
          <cell r="H1311">
            <v>1656</v>
          </cell>
          <cell r="I1311">
            <v>52</v>
          </cell>
          <cell r="J1311">
            <v>24</v>
          </cell>
          <cell r="K1311">
            <v>28</v>
          </cell>
          <cell r="L1311">
            <v>6</v>
          </cell>
          <cell r="M1311">
            <v>18</v>
          </cell>
          <cell r="N1311">
            <v>0.87</v>
          </cell>
          <cell r="O1311">
            <v>9.2100000000000009</v>
          </cell>
          <cell r="P1311">
            <v>0</v>
          </cell>
          <cell r="Q1311">
            <v>1559</v>
          </cell>
        </row>
        <row r="1312">
          <cell r="A1312">
            <v>1207565</v>
          </cell>
          <cell r="B1312">
            <v>44055.680555555555</v>
          </cell>
          <cell r="C1312" t="str">
            <v>E8630M</v>
          </cell>
          <cell r="D1312" t="str">
            <v>Grados CrNiMo</v>
          </cell>
          <cell r="E1312" t="str">
            <v>20"R</v>
          </cell>
          <cell r="F1312">
            <v>57752</v>
          </cell>
          <cell r="G1312">
            <v>1</v>
          </cell>
          <cell r="H1312">
            <v>1656</v>
          </cell>
          <cell r="I1312">
            <v>42</v>
          </cell>
          <cell r="J1312">
            <v>22</v>
          </cell>
          <cell r="K1312">
            <v>20</v>
          </cell>
          <cell r="L1312">
            <v>7</v>
          </cell>
          <cell r="M1312">
            <v>15</v>
          </cell>
          <cell r="N1312">
            <v>0.63</v>
          </cell>
          <cell r="O1312">
            <v>3.03</v>
          </cell>
          <cell r="P1312">
            <v>0</v>
          </cell>
          <cell r="Q1312">
            <v>1586</v>
          </cell>
        </row>
        <row r="1313">
          <cell r="A1313">
            <v>1207566</v>
          </cell>
          <cell r="B1313">
            <v>44055.770833333336</v>
          </cell>
          <cell r="C1313">
            <v>4130</v>
          </cell>
          <cell r="D1313" t="str">
            <v>Grados CrMo</v>
          </cell>
          <cell r="E1313" t="str">
            <v>49"Q</v>
          </cell>
          <cell r="F1313">
            <v>57237</v>
          </cell>
          <cell r="G1313">
            <v>1</v>
          </cell>
          <cell r="H1313">
            <v>1657</v>
          </cell>
          <cell r="I1313">
            <v>62</v>
          </cell>
          <cell r="J1313">
            <v>25</v>
          </cell>
          <cell r="K1313">
            <v>37</v>
          </cell>
          <cell r="L1313">
            <v>8</v>
          </cell>
          <cell r="M1313">
            <v>17</v>
          </cell>
          <cell r="N1313">
            <v>0.73</v>
          </cell>
          <cell r="O1313">
            <v>9.0500000000000007</v>
          </cell>
          <cell r="P1313">
            <v>0</v>
          </cell>
          <cell r="Q1313">
            <v>1578</v>
          </cell>
        </row>
        <row r="1314">
          <cell r="A1314">
            <v>1207567</v>
          </cell>
          <cell r="B1314">
            <v>44055.947916666664</v>
          </cell>
          <cell r="C1314" t="str">
            <v>EN355B</v>
          </cell>
          <cell r="D1314" t="str">
            <v>Grados al C</v>
          </cell>
          <cell r="E1314" t="str">
            <v>24"R</v>
          </cell>
          <cell r="F1314">
            <v>55383</v>
          </cell>
          <cell r="G1314">
            <v>1</v>
          </cell>
          <cell r="H1314">
            <v>1684</v>
          </cell>
          <cell r="I1314">
            <v>55</v>
          </cell>
          <cell r="J1314">
            <v>24</v>
          </cell>
          <cell r="K1314">
            <v>31</v>
          </cell>
          <cell r="L1314">
            <v>6</v>
          </cell>
          <cell r="M1314">
            <v>18</v>
          </cell>
          <cell r="N1314">
            <v>0.78</v>
          </cell>
          <cell r="O1314">
            <v>5.45</v>
          </cell>
          <cell r="P1314">
            <v>4.3899999999999997</v>
          </cell>
          <cell r="Q1314">
            <v>1588</v>
          </cell>
        </row>
        <row r="1315">
          <cell r="A1315">
            <v>1207568</v>
          </cell>
          <cell r="B1315">
            <v>44056.063194444447</v>
          </cell>
          <cell r="C1315" t="str">
            <v>EN355B</v>
          </cell>
          <cell r="D1315" t="str">
            <v>Grados al C</v>
          </cell>
          <cell r="E1315" t="str">
            <v>20"R</v>
          </cell>
          <cell r="F1315">
            <v>57782</v>
          </cell>
          <cell r="G1315">
            <v>1</v>
          </cell>
          <cell r="H1315">
            <v>1702</v>
          </cell>
          <cell r="I1315">
            <v>56</v>
          </cell>
          <cell r="J1315">
            <v>24</v>
          </cell>
          <cell r="K1315">
            <v>32</v>
          </cell>
          <cell r="L1315">
            <v>6</v>
          </cell>
          <cell r="M1315">
            <v>18</v>
          </cell>
          <cell r="N1315">
            <v>0.78</v>
          </cell>
          <cell r="O1315">
            <v>5.18</v>
          </cell>
          <cell r="P1315">
            <v>11.47</v>
          </cell>
          <cell r="Q1315">
            <v>1606</v>
          </cell>
        </row>
        <row r="1316">
          <cell r="A1316">
            <v>1207569</v>
          </cell>
          <cell r="B1316">
            <v>44056.213888888888</v>
          </cell>
          <cell r="C1316" t="str">
            <v>EN355B</v>
          </cell>
          <cell r="D1316" t="str">
            <v>Grados al C</v>
          </cell>
          <cell r="E1316" t="str">
            <v>24"R</v>
          </cell>
          <cell r="F1316">
            <v>55087</v>
          </cell>
          <cell r="G1316">
            <v>1</v>
          </cell>
          <cell r="H1316">
            <v>1682</v>
          </cell>
          <cell r="I1316">
            <v>59</v>
          </cell>
          <cell r="J1316">
            <v>26</v>
          </cell>
          <cell r="K1316">
            <v>33</v>
          </cell>
          <cell r="L1316">
            <v>9</v>
          </cell>
          <cell r="M1316">
            <v>17</v>
          </cell>
          <cell r="N1316">
            <v>0.87</v>
          </cell>
          <cell r="O1316">
            <v>2.87</v>
          </cell>
          <cell r="P1316">
            <v>2.56</v>
          </cell>
          <cell r="Q1316">
            <v>1592</v>
          </cell>
        </row>
        <row r="1317">
          <cell r="A1317">
            <v>1207570</v>
          </cell>
          <cell r="B1317">
            <v>44056.279861111114</v>
          </cell>
          <cell r="C1317" t="str">
            <v>A707M3W T</v>
          </cell>
          <cell r="D1317" t="str">
            <v>Grados CrNiMo</v>
          </cell>
          <cell r="E1317" t="str">
            <v>52"P</v>
          </cell>
          <cell r="F1317">
            <v>50530</v>
          </cell>
          <cell r="G1317">
            <v>1</v>
          </cell>
          <cell r="H1317">
            <v>1660</v>
          </cell>
          <cell r="I1317">
            <v>61</v>
          </cell>
          <cell r="J1317">
            <v>22</v>
          </cell>
          <cell r="K1317">
            <v>39</v>
          </cell>
          <cell r="L1317">
            <v>6</v>
          </cell>
          <cell r="M1317">
            <v>16</v>
          </cell>
          <cell r="N1317">
            <v>0.76</v>
          </cell>
          <cell r="O1317">
            <v>14.4</v>
          </cell>
          <cell r="P1317">
            <v>0</v>
          </cell>
          <cell r="Q1317">
            <v>1585</v>
          </cell>
        </row>
        <row r="1318">
          <cell r="A1318">
            <v>1207571</v>
          </cell>
          <cell r="B1318">
            <v>44056.39166666667</v>
          </cell>
          <cell r="C1318" t="str">
            <v>A105</v>
          </cell>
          <cell r="D1318" t="str">
            <v>Grados al C</v>
          </cell>
          <cell r="E1318" t="str">
            <v>39"R</v>
          </cell>
          <cell r="F1318">
            <v>51100</v>
          </cell>
          <cell r="G1318">
            <v>1</v>
          </cell>
          <cell r="H1318">
            <v>1679</v>
          </cell>
          <cell r="I1318">
            <v>52</v>
          </cell>
          <cell r="J1318">
            <v>23</v>
          </cell>
          <cell r="K1318">
            <v>29</v>
          </cell>
          <cell r="L1318">
            <v>6</v>
          </cell>
          <cell r="M1318">
            <v>17</v>
          </cell>
          <cell r="N1318">
            <v>0.83</v>
          </cell>
          <cell r="O1318">
            <v>5.67</v>
          </cell>
          <cell r="P1318">
            <v>0</v>
          </cell>
          <cell r="Q1318">
            <v>1596</v>
          </cell>
        </row>
        <row r="1319">
          <cell r="A1319">
            <v>1207572</v>
          </cell>
          <cell r="B1319">
            <v>44056.515277777777</v>
          </cell>
          <cell r="C1319">
            <v>1045</v>
          </cell>
          <cell r="D1319" t="str">
            <v>Grados al C</v>
          </cell>
          <cell r="E1319" t="str">
            <v>52"P</v>
          </cell>
          <cell r="F1319">
            <v>53201</v>
          </cell>
          <cell r="G1319">
            <v>1</v>
          </cell>
          <cell r="H1319">
            <v>1664</v>
          </cell>
          <cell r="I1319">
            <v>72</v>
          </cell>
          <cell r="J1319">
            <v>28</v>
          </cell>
          <cell r="K1319">
            <v>44</v>
          </cell>
          <cell r="L1319">
            <v>7</v>
          </cell>
          <cell r="M1319">
            <v>21</v>
          </cell>
          <cell r="N1319">
            <v>0.64</v>
          </cell>
          <cell r="O1319">
            <v>6.89</v>
          </cell>
          <cell r="P1319">
            <v>0</v>
          </cell>
          <cell r="Q1319">
            <v>1555</v>
          </cell>
        </row>
        <row r="1320">
          <cell r="A1320">
            <v>1207573</v>
          </cell>
          <cell r="B1320">
            <v>44056.615277777775</v>
          </cell>
          <cell r="C1320" t="str">
            <v>EN355B</v>
          </cell>
          <cell r="D1320" t="str">
            <v>Grados al C</v>
          </cell>
          <cell r="E1320" t="str">
            <v>20"R</v>
          </cell>
          <cell r="F1320">
            <v>57977.01</v>
          </cell>
          <cell r="G1320">
            <v>1</v>
          </cell>
          <cell r="H1320">
            <v>1680</v>
          </cell>
          <cell r="I1320">
            <v>54</v>
          </cell>
          <cell r="J1320">
            <v>26</v>
          </cell>
          <cell r="K1320">
            <v>28</v>
          </cell>
          <cell r="L1320">
            <v>8</v>
          </cell>
          <cell r="M1320">
            <v>18</v>
          </cell>
          <cell r="N1320">
            <v>0.63</v>
          </cell>
          <cell r="O1320">
            <v>2.88</v>
          </cell>
          <cell r="P1320">
            <v>2.17</v>
          </cell>
          <cell r="Q1320">
            <v>1596</v>
          </cell>
        </row>
        <row r="1321">
          <cell r="A1321">
            <v>1207574</v>
          </cell>
          <cell r="B1321">
            <v>44056.678472222222</v>
          </cell>
          <cell r="C1321" t="str">
            <v>A105</v>
          </cell>
          <cell r="D1321" t="str">
            <v>Grados al C</v>
          </cell>
          <cell r="E1321" t="str">
            <v>16"R</v>
          </cell>
          <cell r="F1321">
            <v>53740.01</v>
          </cell>
          <cell r="G1321">
            <v>1</v>
          </cell>
          <cell r="H1321">
            <v>1696</v>
          </cell>
          <cell r="I1321">
            <v>56</v>
          </cell>
          <cell r="J1321">
            <v>25</v>
          </cell>
          <cell r="K1321">
            <v>31</v>
          </cell>
          <cell r="L1321">
            <v>7</v>
          </cell>
          <cell r="M1321">
            <v>18</v>
          </cell>
          <cell r="N1321">
            <v>0.63</v>
          </cell>
          <cell r="O1321">
            <v>4.9400000000000004</v>
          </cell>
          <cell r="P1321">
            <v>0</v>
          </cell>
          <cell r="Q1321">
            <v>1597</v>
          </cell>
        </row>
        <row r="1322">
          <cell r="A1322">
            <v>1207575</v>
          </cell>
          <cell r="B1322">
            <v>44059.914583333331</v>
          </cell>
          <cell r="C1322" t="str">
            <v>EN355B</v>
          </cell>
          <cell r="D1322" t="str">
            <v>Grados al C</v>
          </cell>
          <cell r="E1322" t="str">
            <v>31"R</v>
          </cell>
          <cell r="F1322">
            <v>53963</v>
          </cell>
          <cell r="G1322">
            <v>1</v>
          </cell>
          <cell r="H1322">
            <v>1710</v>
          </cell>
          <cell r="I1322">
            <v>81</v>
          </cell>
          <cell r="J1322">
            <v>28</v>
          </cell>
          <cell r="K1322">
            <v>53</v>
          </cell>
          <cell r="L1322">
            <v>9</v>
          </cell>
          <cell r="M1322">
            <v>19</v>
          </cell>
          <cell r="N1322">
            <v>0.83</v>
          </cell>
          <cell r="O1322">
            <v>7.7</v>
          </cell>
          <cell r="P1322">
            <v>12.78</v>
          </cell>
          <cell r="Q1322">
            <v>1594</v>
          </cell>
        </row>
        <row r="1323">
          <cell r="A1323">
            <v>1207576</v>
          </cell>
          <cell r="B1323">
            <v>44060.00277777778</v>
          </cell>
          <cell r="C1323" t="str">
            <v>EN355B</v>
          </cell>
          <cell r="D1323" t="str">
            <v>Grados al C</v>
          </cell>
          <cell r="E1323" t="str">
            <v>24"R</v>
          </cell>
          <cell r="F1323">
            <v>52016</v>
          </cell>
          <cell r="G1323">
            <v>1</v>
          </cell>
          <cell r="H1323">
            <v>1118</v>
          </cell>
          <cell r="I1323">
            <v>52</v>
          </cell>
          <cell r="J1323">
            <v>27</v>
          </cell>
          <cell r="K1323">
            <v>25</v>
          </cell>
          <cell r="L1323">
            <v>7</v>
          </cell>
          <cell r="M1323">
            <v>20</v>
          </cell>
          <cell r="N1323">
            <v>0.71</v>
          </cell>
          <cell r="O1323">
            <v>2.94</v>
          </cell>
          <cell r="P1323">
            <v>2.98</v>
          </cell>
          <cell r="Q1323">
            <v>1596</v>
          </cell>
        </row>
        <row r="1324">
          <cell r="A1324">
            <v>1207577</v>
          </cell>
          <cell r="B1324">
            <v>44060.082638888889</v>
          </cell>
          <cell r="C1324" t="str">
            <v>4140 FM DUFERCO</v>
          </cell>
          <cell r="D1324" t="str">
            <v>Grados CrNiMo</v>
          </cell>
          <cell r="E1324" t="str">
            <v>31"R</v>
          </cell>
          <cell r="F1324">
            <v>52540</v>
          </cell>
          <cell r="G1324">
            <v>1</v>
          </cell>
          <cell r="H1324">
            <v>1645</v>
          </cell>
          <cell r="I1324">
            <v>46</v>
          </cell>
          <cell r="J1324">
            <v>25</v>
          </cell>
          <cell r="K1324">
            <v>21</v>
          </cell>
          <cell r="L1324">
            <v>8</v>
          </cell>
          <cell r="M1324">
            <v>17</v>
          </cell>
          <cell r="N1324">
            <v>0.89</v>
          </cell>
          <cell r="O1324">
            <v>4.03</v>
          </cell>
          <cell r="P1324">
            <v>0</v>
          </cell>
          <cell r="Q1324">
            <v>1560</v>
          </cell>
        </row>
        <row r="1325">
          <cell r="A1325">
            <v>1207578</v>
          </cell>
          <cell r="B1325">
            <v>44060.147916666669</v>
          </cell>
          <cell r="C1325" t="str">
            <v>4140 FM DUFERCO</v>
          </cell>
          <cell r="D1325" t="str">
            <v>Grados CrNiMo</v>
          </cell>
          <cell r="E1325" t="str">
            <v>31"R</v>
          </cell>
          <cell r="F1325">
            <v>0</v>
          </cell>
          <cell r="G1325">
            <v>1</v>
          </cell>
          <cell r="H1325">
            <v>1647</v>
          </cell>
          <cell r="I1325">
            <v>67</v>
          </cell>
          <cell r="J1325">
            <v>23</v>
          </cell>
          <cell r="K1325">
            <v>44</v>
          </cell>
          <cell r="L1325">
            <v>6</v>
          </cell>
          <cell r="M1325">
            <v>17</v>
          </cell>
          <cell r="N1325">
            <v>0.69</v>
          </cell>
          <cell r="O1325">
            <v>9.23</v>
          </cell>
          <cell r="P1325">
            <v>0</v>
          </cell>
          <cell r="Q1325">
            <v>1566</v>
          </cell>
        </row>
        <row r="1326">
          <cell r="A1326">
            <v>1207579</v>
          </cell>
          <cell r="B1326">
            <v>44060.239583333336</v>
          </cell>
          <cell r="C1326" t="str">
            <v>4140 FM DUFERCO</v>
          </cell>
          <cell r="D1326" t="str">
            <v>Grados CrNiMo</v>
          </cell>
          <cell r="E1326" t="str">
            <v>69"P</v>
          </cell>
          <cell r="F1326">
            <v>51870.99</v>
          </cell>
          <cell r="G1326">
            <v>1</v>
          </cell>
          <cell r="H1326">
            <v>1639</v>
          </cell>
          <cell r="I1326">
            <v>47</v>
          </cell>
          <cell r="J1326">
            <v>27</v>
          </cell>
          <cell r="K1326">
            <v>20</v>
          </cell>
          <cell r="L1326">
            <v>7</v>
          </cell>
          <cell r="M1326">
            <v>20</v>
          </cell>
          <cell r="N1326">
            <v>0.82</v>
          </cell>
          <cell r="O1326">
            <v>5.03</v>
          </cell>
          <cell r="P1326">
            <v>0</v>
          </cell>
          <cell r="Q1326">
            <v>1547</v>
          </cell>
        </row>
        <row r="1327">
          <cell r="A1327">
            <v>1207580</v>
          </cell>
          <cell r="B1327">
            <v>44060.326388888891</v>
          </cell>
          <cell r="C1327" t="str">
            <v>1018 FM</v>
          </cell>
          <cell r="D1327" t="str">
            <v>Grados al C</v>
          </cell>
          <cell r="E1327" t="str">
            <v>49"Q</v>
          </cell>
          <cell r="F1327">
            <v>58819</v>
          </cell>
          <cell r="G1327">
            <v>1</v>
          </cell>
          <cell r="H1327">
            <v>1660</v>
          </cell>
          <cell r="I1327">
            <v>50</v>
          </cell>
          <cell r="J1327">
            <v>25</v>
          </cell>
          <cell r="K1327">
            <v>25</v>
          </cell>
          <cell r="L1327">
            <v>7</v>
          </cell>
          <cell r="M1327">
            <v>18</v>
          </cell>
          <cell r="N1327">
            <v>0.73</v>
          </cell>
          <cell r="O1327">
            <v>5.74</v>
          </cell>
          <cell r="P1327">
            <v>0</v>
          </cell>
          <cell r="Q1327">
            <v>1579</v>
          </cell>
        </row>
        <row r="1328">
          <cell r="A1328">
            <v>1207581</v>
          </cell>
          <cell r="B1328">
            <v>44060.404166666667</v>
          </cell>
          <cell r="C1328" t="str">
            <v>1018 FM</v>
          </cell>
          <cell r="D1328" t="str">
            <v>Grados al C</v>
          </cell>
          <cell r="E1328" t="str">
            <v>49"Q</v>
          </cell>
          <cell r="F1328">
            <v>58560</v>
          </cell>
          <cell r="G1328">
            <v>1</v>
          </cell>
          <cell r="H1328">
            <v>1670</v>
          </cell>
          <cell r="I1328">
            <v>54</v>
          </cell>
          <cell r="J1328">
            <v>27</v>
          </cell>
          <cell r="K1328">
            <v>27</v>
          </cell>
          <cell r="L1328">
            <v>7</v>
          </cell>
          <cell r="M1328">
            <v>20</v>
          </cell>
          <cell r="N1328">
            <v>0.64</v>
          </cell>
          <cell r="O1328">
            <v>4.25</v>
          </cell>
          <cell r="P1328">
            <v>0</v>
          </cell>
          <cell r="Q1328">
            <v>1581</v>
          </cell>
        </row>
        <row r="1329">
          <cell r="A1329">
            <v>1207582</v>
          </cell>
          <cell r="B1329">
            <v>44060.469444444447</v>
          </cell>
          <cell r="C1329" t="str">
            <v>1045 FM</v>
          </cell>
          <cell r="D1329" t="str">
            <v>Grados al C</v>
          </cell>
          <cell r="E1329" t="str">
            <v>49"Q</v>
          </cell>
          <cell r="F1329">
            <v>58311</v>
          </cell>
          <cell r="G1329">
            <v>1</v>
          </cell>
          <cell r="H1329">
            <v>1652</v>
          </cell>
          <cell r="I1329">
            <v>69</v>
          </cell>
          <cell r="J1329">
            <v>27</v>
          </cell>
          <cell r="K1329">
            <v>42</v>
          </cell>
          <cell r="L1329">
            <v>7</v>
          </cell>
          <cell r="M1329">
            <v>20</v>
          </cell>
          <cell r="N1329">
            <v>0.78</v>
          </cell>
          <cell r="O1329">
            <v>7.9</v>
          </cell>
          <cell r="P1329">
            <v>0</v>
          </cell>
          <cell r="Q1329">
            <v>1565</v>
          </cell>
        </row>
        <row r="1330">
          <cell r="A1330">
            <v>1207583</v>
          </cell>
          <cell r="B1330">
            <v>44060.522222222222</v>
          </cell>
          <cell r="C1330" t="str">
            <v>1045 FM</v>
          </cell>
          <cell r="D1330" t="str">
            <v>Grados al C</v>
          </cell>
          <cell r="E1330" t="str">
            <v>69"P</v>
          </cell>
          <cell r="F1330">
            <v>52956</v>
          </cell>
          <cell r="G1330">
            <v>1</v>
          </cell>
          <cell r="H1330">
            <v>1649</v>
          </cell>
          <cell r="I1330">
            <v>66</v>
          </cell>
          <cell r="J1330">
            <v>28</v>
          </cell>
          <cell r="K1330">
            <v>38</v>
          </cell>
          <cell r="L1330">
            <v>7</v>
          </cell>
          <cell r="M1330">
            <v>21</v>
          </cell>
          <cell r="N1330">
            <v>0.75</v>
          </cell>
          <cell r="O1330">
            <v>6.03</v>
          </cell>
          <cell r="P1330">
            <v>0</v>
          </cell>
          <cell r="Q1330">
            <v>1542</v>
          </cell>
        </row>
        <row r="1331">
          <cell r="A1331">
            <v>1207584</v>
          </cell>
          <cell r="B1331">
            <v>44060.602083333331</v>
          </cell>
          <cell r="C1331" t="str">
            <v>EN355B</v>
          </cell>
          <cell r="D1331" t="str">
            <v>Grados al C</v>
          </cell>
          <cell r="E1331" t="str">
            <v>31"R</v>
          </cell>
          <cell r="F1331">
            <v>54116</v>
          </cell>
          <cell r="G1331">
            <v>1</v>
          </cell>
          <cell r="H1331">
            <v>1693</v>
          </cell>
          <cell r="I1331">
            <v>53</v>
          </cell>
          <cell r="J1331">
            <v>27</v>
          </cell>
          <cell r="K1331">
            <v>26</v>
          </cell>
          <cell r="L1331">
            <v>7</v>
          </cell>
          <cell r="M1331">
            <v>20</v>
          </cell>
          <cell r="N1331">
            <v>0.69</v>
          </cell>
          <cell r="O1331">
            <v>4.5199999999999996</v>
          </cell>
          <cell r="P1331">
            <v>2.5499999999999998</v>
          </cell>
          <cell r="Q1331">
            <v>1597</v>
          </cell>
        </row>
        <row r="1332">
          <cell r="A1332">
            <v>1207585</v>
          </cell>
          <cell r="B1332">
            <v>44060.668055555558</v>
          </cell>
          <cell r="C1332" t="str">
            <v>EN355B</v>
          </cell>
          <cell r="D1332" t="str">
            <v>Grados al C</v>
          </cell>
          <cell r="E1332" t="str">
            <v>31"R</v>
          </cell>
          <cell r="F1332">
            <v>53997</v>
          </cell>
          <cell r="G1332">
            <v>1</v>
          </cell>
          <cell r="H1332">
            <v>1685</v>
          </cell>
          <cell r="I1332">
            <v>54</v>
          </cell>
          <cell r="J1332">
            <v>27</v>
          </cell>
          <cell r="K1332">
            <v>27</v>
          </cell>
          <cell r="L1332">
            <v>7</v>
          </cell>
          <cell r="M1332">
            <v>20</v>
          </cell>
          <cell r="N1332">
            <v>0.69</v>
          </cell>
          <cell r="O1332">
            <v>3.75</v>
          </cell>
          <cell r="P1332">
            <v>2.64</v>
          </cell>
          <cell r="Q1332">
            <v>1587</v>
          </cell>
        </row>
        <row r="1333">
          <cell r="A1333">
            <v>1207586</v>
          </cell>
          <cell r="B1333">
            <v>44060.82708333333</v>
          </cell>
          <cell r="C1333" t="str">
            <v>EN355B</v>
          </cell>
          <cell r="D1333" t="str">
            <v>Grados al C</v>
          </cell>
          <cell r="E1333" t="str">
            <v>31"R</v>
          </cell>
          <cell r="F1333">
            <v>54054</v>
          </cell>
          <cell r="G1333">
            <v>1</v>
          </cell>
          <cell r="H1333">
            <v>1649</v>
          </cell>
          <cell r="I1333">
            <v>44</v>
          </cell>
          <cell r="J1333">
            <v>27</v>
          </cell>
          <cell r="K1333">
            <v>17</v>
          </cell>
          <cell r="L1333">
            <v>7</v>
          </cell>
          <cell r="M1333">
            <v>20</v>
          </cell>
          <cell r="N1333">
            <v>0.73</v>
          </cell>
          <cell r="O1333">
            <v>6.9</v>
          </cell>
          <cell r="P1333">
            <v>2.8</v>
          </cell>
          <cell r="Q1333">
            <v>1593</v>
          </cell>
        </row>
        <row r="1334">
          <cell r="A1334">
            <v>1207587</v>
          </cell>
          <cell r="B1334">
            <v>44060.884722222225</v>
          </cell>
          <cell r="C1334" t="str">
            <v>EN355B</v>
          </cell>
          <cell r="D1334" t="str">
            <v>Grados al C</v>
          </cell>
          <cell r="E1334" t="str">
            <v>24"R</v>
          </cell>
          <cell r="F1334">
            <v>54906</v>
          </cell>
          <cell r="G1334">
            <v>1</v>
          </cell>
          <cell r="H1334">
            <v>1684</v>
          </cell>
          <cell r="I1334">
            <v>44</v>
          </cell>
          <cell r="J1334">
            <v>26</v>
          </cell>
          <cell r="K1334">
            <v>18</v>
          </cell>
          <cell r="L1334">
            <v>6</v>
          </cell>
          <cell r="M1334">
            <v>20</v>
          </cell>
          <cell r="N1334">
            <v>0.78</v>
          </cell>
          <cell r="O1334">
            <v>4.79</v>
          </cell>
          <cell r="P1334">
            <v>2.31</v>
          </cell>
          <cell r="Q1334">
            <v>1599</v>
          </cell>
        </row>
        <row r="1335">
          <cell r="A1335">
            <v>1207588</v>
          </cell>
          <cell r="B1335">
            <v>44060.945833333331</v>
          </cell>
          <cell r="C1335" t="str">
            <v>EN355B</v>
          </cell>
          <cell r="D1335" t="str">
            <v>Grados al C</v>
          </cell>
          <cell r="E1335" t="str">
            <v>24"R</v>
          </cell>
          <cell r="F1335">
            <v>54646.01</v>
          </cell>
          <cell r="G1335">
            <v>1</v>
          </cell>
          <cell r="H1335">
            <v>1682</v>
          </cell>
          <cell r="I1335">
            <v>43</v>
          </cell>
          <cell r="J1335">
            <v>26</v>
          </cell>
          <cell r="K1335">
            <v>17</v>
          </cell>
          <cell r="L1335">
            <v>6</v>
          </cell>
          <cell r="M1335">
            <v>20</v>
          </cell>
          <cell r="N1335">
            <v>0.73</v>
          </cell>
          <cell r="O1335">
            <v>5.53</v>
          </cell>
          <cell r="P1335">
            <v>3.9</v>
          </cell>
          <cell r="Q1335">
            <v>1595</v>
          </cell>
        </row>
        <row r="1336">
          <cell r="A1336">
            <v>1207589</v>
          </cell>
          <cell r="B1336">
            <v>44061.013888888891</v>
          </cell>
          <cell r="C1336" t="str">
            <v>EN355B</v>
          </cell>
          <cell r="D1336" t="str">
            <v>Grados al C</v>
          </cell>
          <cell r="E1336" t="str">
            <v>24"R</v>
          </cell>
          <cell r="F1336">
            <v>55226.01</v>
          </cell>
          <cell r="G1336">
            <v>1</v>
          </cell>
          <cell r="H1336">
            <v>1681</v>
          </cell>
          <cell r="I1336">
            <v>51</v>
          </cell>
          <cell r="J1336">
            <v>25</v>
          </cell>
          <cell r="K1336">
            <v>26</v>
          </cell>
          <cell r="L1336">
            <v>7</v>
          </cell>
          <cell r="M1336">
            <v>18</v>
          </cell>
          <cell r="N1336">
            <v>0.57999999999999996</v>
          </cell>
          <cell r="O1336">
            <v>2.4</v>
          </cell>
          <cell r="P1336">
            <v>7.26</v>
          </cell>
          <cell r="Q1336">
            <v>1588</v>
          </cell>
        </row>
        <row r="1337">
          <cell r="A1337">
            <v>1207590</v>
          </cell>
          <cell r="B1337">
            <v>44061.084722222222</v>
          </cell>
          <cell r="C1337" t="str">
            <v>1018 FM</v>
          </cell>
          <cell r="D1337" t="str">
            <v>Grados al C</v>
          </cell>
          <cell r="E1337" t="str">
            <v>31"R</v>
          </cell>
          <cell r="F1337">
            <v>52990.01</v>
          </cell>
          <cell r="G1337">
            <v>1</v>
          </cell>
          <cell r="H1337">
            <v>1681</v>
          </cell>
          <cell r="I1337">
            <v>41</v>
          </cell>
          <cell r="J1337">
            <v>24</v>
          </cell>
          <cell r="K1337">
            <v>17</v>
          </cell>
          <cell r="L1337">
            <v>7</v>
          </cell>
          <cell r="M1337">
            <v>17</v>
          </cell>
          <cell r="N1337">
            <v>0.57999999999999996</v>
          </cell>
          <cell r="O1337">
            <v>3.63</v>
          </cell>
          <cell r="P1337">
            <v>0</v>
          </cell>
          <cell r="Q1337">
            <v>1595</v>
          </cell>
        </row>
        <row r="1338">
          <cell r="A1338">
            <v>1207591</v>
          </cell>
          <cell r="B1338">
            <v>44061.161805555559</v>
          </cell>
          <cell r="C1338">
            <v>1045</v>
          </cell>
          <cell r="D1338" t="str">
            <v>Grados al C</v>
          </cell>
          <cell r="E1338" t="str">
            <v>49"Q</v>
          </cell>
          <cell r="F1338">
            <v>58194</v>
          </cell>
          <cell r="G1338">
            <v>1</v>
          </cell>
          <cell r="H1338">
            <v>1647</v>
          </cell>
          <cell r="I1338">
            <v>47</v>
          </cell>
          <cell r="J1338">
            <v>28</v>
          </cell>
          <cell r="K1338">
            <v>19</v>
          </cell>
          <cell r="L1338">
            <v>8</v>
          </cell>
          <cell r="M1338">
            <v>20</v>
          </cell>
          <cell r="N1338">
            <v>0.56000000000000005</v>
          </cell>
          <cell r="O1338">
            <v>3.94</v>
          </cell>
          <cell r="P1338">
            <v>0</v>
          </cell>
          <cell r="Q1338">
            <v>1564</v>
          </cell>
        </row>
        <row r="1339">
          <cell r="A1339">
            <v>1207592</v>
          </cell>
          <cell r="B1339">
            <v>44061.239583333336</v>
          </cell>
          <cell r="C1339" t="str">
            <v>1045 FM</v>
          </cell>
          <cell r="D1339" t="str">
            <v>Grados al C</v>
          </cell>
          <cell r="E1339" t="str">
            <v>49"Q</v>
          </cell>
          <cell r="F1339">
            <v>57907</v>
          </cell>
          <cell r="G1339">
            <v>1</v>
          </cell>
          <cell r="H1339">
            <v>1648</v>
          </cell>
          <cell r="I1339">
            <v>63</v>
          </cell>
          <cell r="J1339">
            <v>27</v>
          </cell>
          <cell r="K1339">
            <v>36</v>
          </cell>
          <cell r="L1339">
            <v>7</v>
          </cell>
          <cell r="M1339">
            <v>20</v>
          </cell>
          <cell r="N1339">
            <v>0.83</v>
          </cell>
          <cell r="O1339">
            <v>12.98</v>
          </cell>
          <cell r="P1339">
            <v>0</v>
          </cell>
          <cell r="Q1339">
            <v>1562</v>
          </cell>
        </row>
        <row r="1340">
          <cell r="A1340">
            <v>1207593</v>
          </cell>
          <cell r="B1340">
            <v>44061.3</v>
          </cell>
          <cell r="C1340" t="str">
            <v>4140 FM DUFERCO</v>
          </cell>
          <cell r="D1340" t="str">
            <v>Grados CrNiMo</v>
          </cell>
          <cell r="E1340" t="str">
            <v>31"R</v>
          </cell>
          <cell r="F1340">
            <v>51601</v>
          </cell>
          <cell r="G1340">
            <v>1</v>
          </cell>
          <cell r="H1340">
            <v>1653</v>
          </cell>
          <cell r="I1340">
            <v>52</v>
          </cell>
          <cell r="J1340">
            <v>26</v>
          </cell>
          <cell r="K1340">
            <v>26</v>
          </cell>
          <cell r="L1340">
            <v>6</v>
          </cell>
          <cell r="M1340">
            <v>20</v>
          </cell>
          <cell r="N1340">
            <v>0.63</v>
          </cell>
          <cell r="O1340">
            <v>4.26</v>
          </cell>
          <cell r="P1340">
            <v>0</v>
          </cell>
          <cell r="Q1340">
            <v>1565</v>
          </cell>
        </row>
        <row r="1341">
          <cell r="A1341">
            <v>1207594</v>
          </cell>
          <cell r="B1341">
            <v>44061.365972222222</v>
          </cell>
          <cell r="C1341" t="str">
            <v>4130 FM</v>
          </cell>
          <cell r="D1341" t="str">
            <v>Grados CrNiMo</v>
          </cell>
          <cell r="E1341" t="str">
            <v>49"Q</v>
          </cell>
          <cell r="F1341">
            <v>57674</v>
          </cell>
          <cell r="G1341">
            <v>1</v>
          </cell>
          <cell r="H1341">
            <v>1656</v>
          </cell>
          <cell r="I1341">
            <v>54</v>
          </cell>
          <cell r="J1341">
            <v>26</v>
          </cell>
          <cell r="K1341">
            <v>28</v>
          </cell>
          <cell r="L1341">
            <v>6</v>
          </cell>
          <cell r="M1341">
            <v>20</v>
          </cell>
          <cell r="N1341">
            <v>0.84</v>
          </cell>
          <cell r="O1341">
            <v>12.74</v>
          </cell>
          <cell r="P1341">
            <v>0</v>
          </cell>
          <cell r="Q1341">
            <v>1573</v>
          </cell>
        </row>
        <row r="1342">
          <cell r="A1342">
            <v>1207595</v>
          </cell>
          <cell r="B1342">
            <v>44061.43472222222</v>
          </cell>
          <cell r="C1342" t="str">
            <v>42CRMO4 LIEBHERR</v>
          </cell>
          <cell r="D1342" t="str">
            <v>Grados CrMo</v>
          </cell>
          <cell r="E1342" t="str">
            <v>24"R</v>
          </cell>
          <cell r="F1342">
            <v>55000</v>
          </cell>
          <cell r="G1342">
            <v>1</v>
          </cell>
          <cell r="H1342">
            <v>1650</v>
          </cell>
          <cell r="I1342">
            <v>49</v>
          </cell>
          <cell r="J1342">
            <v>27</v>
          </cell>
          <cell r="K1342">
            <v>22</v>
          </cell>
          <cell r="L1342">
            <v>7</v>
          </cell>
          <cell r="M1342">
            <v>20</v>
          </cell>
          <cell r="N1342">
            <v>0.82</v>
          </cell>
          <cell r="O1342">
            <v>7.82</v>
          </cell>
          <cell r="P1342">
            <v>0</v>
          </cell>
          <cell r="Q1342">
            <v>1564</v>
          </cell>
        </row>
        <row r="1343">
          <cell r="A1343">
            <v>1207596</v>
          </cell>
          <cell r="B1343">
            <v>44061.493750000001</v>
          </cell>
          <cell r="C1343" t="str">
            <v>42CRMO4 LIEBHERR</v>
          </cell>
          <cell r="D1343" t="str">
            <v>Grados CrMo</v>
          </cell>
          <cell r="E1343" t="str">
            <v>24"R</v>
          </cell>
          <cell r="F1343">
            <v>54809.99</v>
          </cell>
          <cell r="G1343">
            <v>1</v>
          </cell>
          <cell r="H1343">
            <v>1647</v>
          </cell>
          <cell r="I1343">
            <v>47</v>
          </cell>
          <cell r="J1343">
            <v>24</v>
          </cell>
          <cell r="K1343">
            <v>23</v>
          </cell>
          <cell r="L1343">
            <v>6</v>
          </cell>
          <cell r="M1343">
            <v>18</v>
          </cell>
          <cell r="N1343">
            <v>0.52</v>
          </cell>
          <cell r="O1343">
            <v>2.4500000000000002</v>
          </cell>
          <cell r="P1343">
            <v>0</v>
          </cell>
          <cell r="Q1343">
            <v>1570</v>
          </cell>
        </row>
        <row r="1344">
          <cell r="A1344">
            <v>1207597</v>
          </cell>
          <cell r="B1344">
            <v>44061.563194444447</v>
          </cell>
          <cell r="C1344" t="str">
            <v>42CRMO4 LIEBHERR</v>
          </cell>
          <cell r="D1344" t="str">
            <v>Grados CrMo</v>
          </cell>
          <cell r="E1344" t="str">
            <v>24"R</v>
          </cell>
          <cell r="F1344">
            <v>54642</v>
          </cell>
          <cell r="G1344">
            <v>1</v>
          </cell>
          <cell r="H1344">
            <v>1639</v>
          </cell>
          <cell r="I1344">
            <v>47</v>
          </cell>
          <cell r="J1344">
            <v>24</v>
          </cell>
          <cell r="K1344">
            <v>23</v>
          </cell>
          <cell r="L1344">
            <v>6</v>
          </cell>
          <cell r="M1344">
            <v>18</v>
          </cell>
          <cell r="N1344">
            <v>0.67</v>
          </cell>
          <cell r="O1344">
            <v>4.96</v>
          </cell>
          <cell r="P1344">
            <v>0</v>
          </cell>
          <cell r="Q1344">
            <v>1561</v>
          </cell>
        </row>
        <row r="1345">
          <cell r="A1345">
            <v>1207598</v>
          </cell>
          <cell r="B1345">
            <v>44061.629166666666</v>
          </cell>
          <cell r="C1345" t="str">
            <v>42CRMO4 LIEBHERR</v>
          </cell>
          <cell r="D1345" t="str">
            <v>Grados CrMo</v>
          </cell>
          <cell r="E1345" t="str">
            <v>24"R</v>
          </cell>
          <cell r="F1345">
            <v>55288</v>
          </cell>
          <cell r="G1345">
            <v>1</v>
          </cell>
          <cell r="H1345">
            <v>1650</v>
          </cell>
          <cell r="I1345">
            <v>54</v>
          </cell>
          <cell r="J1345">
            <v>25</v>
          </cell>
          <cell r="K1345">
            <v>29</v>
          </cell>
          <cell r="L1345">
            <v>6</v>
          </cell>
          <cell r="M1345">
            <v>19</v>
          </cell>
          <cell r="N1345">
            <v>0.64</v>
          </cell>
          <cell r="O1345">
            <v>6.88</v>
          </cell>
          <cell r="P1345">
            <v>0</v>
          </cell>
          <cell r="Q1345">
            <v>1570</v>
          </cell>
        </row>
        <row r="1346">
          <cell r="A1346">
            <v>1207599</v>
          </cell>
          <cell r="B1346">
            <v>44061.697222222225</v>
          </cell>
          <cell r="C1346" t="str">
            <v>4140 FM DUFERCO</v>
          </cell>
          <cell r="D1346" t="str">
            <v>Grados CrNiMo</v>
          </cell>
          <cell r="E1346" t="str">
            <v>31"R</v>
          </cell>
          <cell r="F1346">
            <v>52150</v>
          </cell>
          <cell r="G1346">
            <v>1</v>
          </cell>
          <cell r="H1346">
            <v>1657</v>
          </cell>
          <cell r="I1346">
            <v>74</v>
          </cell>
          <cell r="J1346">
            <v>28</v>
          </cell>
          <cell r="K1346">
            <v>46</v>
          </cell>
          <cell r="L1346">
            <v>7</v>
          </cell>
          <cell r="M1346">
            <v>21</v>
          </cell>
          <cell r="N1346">
            <v>0.75</v>
          </cell>
          <cell r="O1346">
            <v>17.03</v>
          </cell>
          <cell r="P1346">
            <v>0</v>
          </cell>
          <cell r="Q1346">
            <v>1557</v>
          </cell>
        </row>
        <row r="1347">
          <cell r="A1347">
            <v>1207600</v>
          </cell>
          <cell r="B1347">
            <v>44061.974999999999</v>
          </cell>
          <cell r="C1347" t="str">
            <v>4140 FM DUFERCO</v>
          </cell>
          <cell r="D1347" t="str">
            <v>Grados CrNiMo</v>
          </cell>
          <cell r="E1347" t="str">
            <v>31"R</v>
          </cell>
          <cell r="F1347">
            <v>52602.01</v>
          </cell>
          <cell r="G1347">
            <v>1</v>
          </cell>
          <cell r="H1347">
            <v>1646</v>
          </cell>
          <cell r="I1347">
            <v>43</v>
          </cell>
          <cell r="J1347">
            <v>24</v>
          </cell>
          <cell r="K1347">
            <v>19</v>
          </cell>
          <cell r="L1347">
            <v>7</v>
          </cell>
          <cell r="M1347">
            <v>17</v>
          </cell>
          <cell r="N1347">
            <v>0.69</v>
          </cell>
          <cell r="O1347">
            <v>5.74</v>
          </cell>
          <cell r="P1347">
            <v>0</v>
          </cell>
          <cell r="Q1347">
            <v>1570</v>
          </cell>
        </row>
        <row r="1348">
          <cell r="A1348">
            <v>1207601</v>
          </cell>
          <cell r="B1348">
            <v>44062.045138888891</v>
          </cell>
          <cell r="C1348" t="str">
            <v>H13 FM</v>
          </cell>
          <cell r="D1348" t="str">
            <v>Tool Steels</v>
          </cell>
          <cell r="E1348" t="str">
            <v>69"P</v>
          </cell>
          <cell r="F1348">
            <v>53220</v>
          </cell>
          <cell r="G1348">
            <v>1</v>
          </cell>
          <cell r="H1348">
            <v>1636</v>
          </cell>
          <cell r="I1348">
            <v>76</v>
          </cell>
          <cell r="J1348">
            <v>34</v>
          </cell>
          <cell r="K1348">
            <v>42</v>
          </cell>
          <cell r="L1348">
            <v>7</v>
          </cell>
          <cell r="M1348">
            <v>27</v>
          </cell>
          <cell r="N1348">
            <v>0.56000000000000005</v>
          </cell>
          <cell r="O1348">
            <v>8.83</v>
          </cell>
          <cell r="P1348">
            <v>0</v>
          </cell>
          <cell r="Q1348">
            <v>1538</v>
          </cell>
        </row>
        <row r="1349">
          <cell r="A1349">
            <v>1207602</v>
          </cell>
          <cell r="B1349">
            <v>44062.140972222223</v>
          </cell>
          <cell r="C1349">
            <v>4340</v>
          </cell>
          <cell r="D1349" t="str">
            <v>Grados CrNiMo</v>
          </cell>
          <cell r="E1349" t="str">
            <v>52"P</v>
          </cell>
          <cell r="F1349">
            <v>51877</v>
          </cell>
          <cell r="G1349">
            <v>1</v>
          </cell>
          <cell r="H1349">
            <v>1643</v>
          </cell>
          <cell r="I1349">
            <v>54</v>
          </cell>
          <cell r="J1349">
            <v>25</v>
          </cell>
          <cell r="K1349">
            <v>29</v>
          </cell>
          <cell r="L1349">
            <v>6</v>
          </cell>
          <cell r="M1349">
            <v>19</v>
          </cell>
          <cell r="N1349">
            <v>0.78</v>
          </cell>
          <cell r="O1349">
            <v>9.33</v>
          </cell>
          <cell r="P1349">
            <v>0</v>
          </cell>
          <cell r="Q1349">
            <v>1562</v>
          </cell>
        </row>
        <row r="1350">
          <cell r="A1350">
            <v>1207603</v>
          </cell>
          <cell r="B1350">
            <v>44062.210416666669</v>
          </cell>
          <cell r="C1350" t="str">
            <v>4340 FM</v>
          </cell>
          <cell r="D1350" t="str">
            <v>Grados CrNiMo</v>
          </cell>
          <cell r="E1350" t="str">
            <v>49"Q</v>
          </cell>
          <cell r="F1350">
            <v>56560</v>
          </cell>
          <cell r="G1350">
            <v>1</v>
          </cell>
          <cell r="H1350">
            <v>1651</v>
          </cell>
          <cell r="I1350">
            <v>61</v>
          </cell>
          <cell r="J1350">
            <v>25</v>
          </cell>
          <cell r="K1350">
            <v>36</v>
          </cell>
          <cell r="L1350">
            <v>6</v>
          </cell>
          <cell r="M1350">
            <v>19</v>
          </cell>
          <cell r="N1350">
            <v>0.55000000000000004</v>
          </cell>
          <cell r="O1350">
            <v>6.47</v>
          </cell>
          <cell r="P1350">
            <v>0</v>
          </cell>
          <cell r="Q1350">
            <v>1562</v>
          </cell>
        </row>
        <row r="1351">
          <cell r="A1351">
            <v>1207604</v>
          </cell>
          <cell r="B1351">
            <v>44062.286805555559</v>
          </cell>
          <cell r="C1351" t="str">
            <v>EN355B</v>
          </cell>
          <cell r="D1351" t="str">
            <v>Grados al C</v>
          </cell>
          <cell r="E1351" t="str">
            <v>31"R</v>
          </cell>
          <cell r="F1351">
            <v>53541</v>
          </cell>
          <cell r="G1351">
            <v>1</v>
          </cell>
          <cell r="H1351">
            <v>1685</v>
          </cell>
          <cell r="I1351">
            <v>56</v>
          </cell>
          <cell r="J1351">
            <v>27</v>
          </cell>
          <cell r="K1351">
            <v>29</v>
          </cell>
          <cell r="L1351">
            <v>6</v>
          </cell>
          <cell r="M1351">
            <v>21</v>
          </cell>
          <cell r="N1351">
            <v>0.81</v>
          </cell>
          <cell r="O1351">
            <v>6.25</v>
          </cell>
          <cell r="P1351">
            <v>4.8</v>
          </cell>
          <cell r="Q1351">
            <v>1595</v>
          </cell>
        </row>
        <row r="1352">
          <cell r="A1352">
            <v>1207605</v>
          </cell>
          <cell r="B1352">
            <v>44062.34097222222</v>
          </cell>
          <cell r="C1352" t="str">
            <v>EN355B</v>
          </cell>
          <cell r="D1352" t="str">
            <v>Grados al C</v>
          </cell>
          <cell r="E1352" t="str">
            <v>31"R</v>
          </cell>
          <cell r="F1352">
            <v>53967</v>
          </cell>
          <cell r="G1352">
            <v>1</v>
          </cell>
          <cell r="H1352">
            <v>1685</v>
          </cell>
          <cell r="I1352">
            <v>52</v>
          </cell>
          <cell r="J1352">
            <v>26</v>
          </cell>
          <cell r="K1352">
            <v>26</v>
          </cell>
          <cell r="L1352">
            <v>6</v>
          </cell>
          <cell r="M1352">
            <v>20</v>
          </cell>
          <cell r="N1352">
            <v>0.61</v>
          </cell>
          <cell r="O1352">
            <v>3.58</v>
          </cell>
          <cell r="P1352">
            <v>3.61</v>
          </cell>
          <cell r="Q1352">
            <v>1583</v>
          </cell>
        </row>
        <row r="1353">
          <cell r="A1353">
            <v>1207606</v>
          </cell>
          <cell r="B1353">
            <v>44062.479166666664</v>
          </cell>
          <cell r="C1353" t="str">
            <v>LF6</v>
          </cell>
          <cell r="D1353" t="str">
            <v>Grados al C</v>
          </cell>
          <cell r="E1353" t="str">
            <v>69"P</v>
          </cell>
          <cell r="F1353">
            <v>52670</v>
          </cell>
          <cell r="G1353">
            <v>1</v>
          </cell>
          <cell r="H1353">
            <v>1688</v>
          </cell>
          <cell r="I1353">
            <v>61</v>
          </cell>
          <cell r="J1353">
            <v>28</v>
          </cell>
          <cell r="K1353">
            <v>33</v>
          </cell>
          <cell r="L1353">
            <v>7</v>
          </cell>
          <cell r="M1353">
            <v>21</v>
          </cell>
          <cell r="N1353">
            <v>0.67</v>
          </cell>
          <cell r="O1353">
            <v>5.25</v>
          </cell>
          <cell r="P1353">
            <v>10.91</v>
          </cell>
          <cell r="Q1353">
            <v>1574</v>
          </cell>
        </row>
        <row r="1354">
          <cell r="A1354">
            <v>1207607</v>
          </cell>
          <cell r="B1354">
            <v>44062.566666666666</v>
          </cell>
          <cell r="C1354" t="str">
            <v>A105</v>
          </cell>
          <cell r="D1354" t="str">
            <v>Grados al C</v>
          </cell>
          <cell r="E1354" t="str">
            <v>39"R</v>
          </cell>
          <cell r="F1354">
            <v>50342</v>
          </cell>
          <cell r="G1354">
            <v>1</v>
          </cell>
          <cell r="H1354">
            <v>1692</v>
          </cell>
          <cell r="I1354">
            <v>58</v>
          </cell>
          <cell r="J1354">
            <v>26</v>
          </cell>
          <cell r="K1354">
            <v>32</v>
          </cell>
          <cell r="L1354">
            <v>6</v>
          </cell>
          <cell r="M1354">
            <v>20</v>
          </cell>
          <cell r="N1354">
            <v>0.56000000000000005</v>
          </cell>
          <cell r="O1354">
            <v>4.04</v>
          </cell>
          <cell r="P1354">
            <v>0</v>
          </cell>
          <cell r="Q1354">
            <v>1587</v>
          </cell>
        </row>
        <row r="1355">
          <cell r="A1355">
            <v>1207608</v>
          </cell>
          <cell r="B1355">
            <v>44062.633333333331</v>
          </cell>
          <cell r="C1355" t="str">
            <v>EN355B</v>
          </cell>
          <cell r="D1355" t="str">
            <v>Grados al C</v>
          </cell>
          <cell r="E1355" t="str">
            <v>24"R</v>
          </cell>
          <cell r="F1355">
            <v>54722</v>
          </cell>
          <cell r="G1355">
            <v>1</v>
          </cell>
          <cell r="H1355">
            <v>1684</v>
          </cell>
          <cell r="I1355">
            <v>59</v>
          </cell>
          <cell r="J1355">
            <v>26</v>
          </cell>
          <cell r="K1355">
            <v>33</v>
          </cell>
          <cell r="L1355">
            <v>6</v>
          </cell>
          <cell r="M1355">
            <v>20</v>
          </cell>
          <cell r="N1355">
            <v>0.76</v>
          </cell>
          <cell r="O1355">
            <v>7.78</v>
          </cell>
          <cell r="P1355">
            <v>6.06</v>
          </cell>
          <cell r="Q1355">
            <v>1594</v>
          </cell>
        </row>
        <row r="1356">
          <cell r="A1356">
            <v>1207609</v>
          </cell>
          <cell r="B1356">
            <v>44062.683333333334</v>
          </cell>
          <cell r="C1356" t="str">
            <v>EN355B</v>
          </cell>
          <cell r="D1356" t="str">
            <v>Grados al C</v>
          </cell>
          <cell r="E1356" t="str">
            <v>24"R</v>
          </cell>
          <cell r="F1356">
            <v>55175</v>
          </cell>
          <cell r="G1356">
            <v>1</v>
          </cell>
          <cell r="H1356">
            <v>1684</v>
          </cell>
          <cell r="I1356">
            <v>53</v>
          </cell>
          <cell r="J1356">
            <v>27</v>
          </cell>
          <cell r="K1356">
            <v>26</v>
          </cell>
          <cell r="L1356">
            <v>7</v>
          </cell>
          <cell r="M1356">
            <v>20</v>
          </cell>
          <cell r="N1356">
            <v>0.6</v>
          </cell>
          <cell r="O1356">
            <v>5.51</v>
          </cell>
          <cell r="P1356">
            <v>5.0199999999999996</v>
          </cell>
          <cell r="Q1356">
            <v>1598</v>
          </cell>
        </row>
        <row r="1357">
          <cell r="A1357">
            <v>1207610</v>
          </cell>
          <cell r="B1357">
            <v>44062.747916666667</v>
          </cell>
          <cell r="C1357" t="str">
            <v>4140 FM DUFERCO</v>
          </cell>
          <cell r="D1357" t="str">
            <v>Grados CrNiMo</v>
          </cell>
          <cell r="E1357" t="str">
            <v>49"Q</v>
          </cell>
          <cell r="F1357">
            <v>54399</v>
          </cell>
          <cell r="G1357">
            <v>1</v>
          </cell>
          <cell r="H1357">
            <v>1646</v>
          </cell>
          <cell r="I1357">
            <v>66</v>
          </cell>
          <cell r="J1357">
            <v>27</v>
          </cell>
          <cell r="K1357">
            <v>39</v>
          </cell>
          <cell r="L1357">
            <v>6</v>
          </cell>
          <cell r="M1357">
            <v>21</v>
          </cell>
          <cell r="N1357">
            <v>0.72</v>
          </cell>
          <cell r="O1357">
            <v>15.95</v>
          </cell>
          <cell r="P1357">
            <v>0</v>
          </cell>
          <cell r="Q1357">
            <v>1562</v>
          </cell>
        </row>
        <row r="1358">
          <cell r="A1358">
            <v>1207611</v>
          </cell>
          <cell r="B1358">
            <v>44062.822222222225</v>
          </cell>
          <cell r="C1358" t="str">
            <v>4140 FM DUFERCO</v>
          </cell>
          <cell r="D1358" t="str">
            <v>Grados CrNiMo</v>
          </cell>
          <cell r="E1358" t="str">
            <v>49"Q</v>
          </cell>
          <cell r="F1358">
            <v>57193.01</v>
          </cell>
          <cell r="G1358">
            <v>2</v>
          </cell>
          <cell r="H1358">
            <v>0</v>
          </cell>
          <cell r="I1358">
            <v>49</v>
          </cell>
          <cell r="J1358">
            <v>27</v>
          </cell>
          <cell r="K1358">
            <v>22</v>
          </cell>
          <cell r="L1358">
            <v>6</v>
          </cell>
          <cell r="M1358">
            <v>21</v>
          </cell>
          <cell r="N1358">
            <v>0.64</v>
          </cell>
          <cell r="O1358">
            <v>5.21</v>
          </cell>
          <cell r="P1358">
            <v>0</v>
          </cell>
          <cell r="Q1358">
            <v>1560</v>
          </cell>
        </row>
        <row r="1359">
          <cell r="A1359">
            <v>1207612</v>
          </cell>
          <cell r="B1359">
            <v>44062.931944444441</v>
          </cell>
          <cell r="C1359" t="str">
            <v>EN355B</v>
          </cell>
          <cell r="D1359" t="str">
            <v>Grados al C</v>
          </cell>
          <cell r="E1359" t="str">
            <v>31"R</v>
          </cell>
          <cell r="F1359">
            <v>53877</v>
          </cell>
          <cell r="G1359">
            <v>1</v>
          </cell>
          <cell r="H1359">
            <v>1672</v>
          </cell>
          <cell r="I1359">
            <v>48</v>
          </cell>
          <cell r="J1359">
            <v>25</v>
          </cell>
          <cell r="K1359">
            <v>23</v>
          </cell>
          <cell r="L1359">
            <v>7</v>
          </cell>
          <cell r="M1359">
            <v>18</v>
          </cell>
          <cell r="N1359">
            <v>0.76</v>
          </cell>
          <cell r="O1359">
            <v>5.69</v>
          </cell>
          <cell r="P1359">
            <v>5.79</v>
          </cell>
          <cell r="Q1359">
            <v>1587</v>
          </cell>
        </row>
        <row r="1360">
          <cell r="A1360">
            <v>1207613</v>
          </cell>
          <cell r="B1360">
            <v>44063.008333333331</v>
          </cell>
          <cell r="C1360" t="str">
            <v>LF2H</v>
          </cell>
          <cell r="D1360" t="str">
            <v>Grados CrNiMo</v>
          </cell>
          <cell r="E1360" t="str">
            <v>20"R</v>
          </cell>
          <cell r="F1360">
            <v>60670</v>
          </cell>
          <cell r="G1360">
            <v>1</v>
          </cell>
          <cell r="H1360">
            <v>1701</v>
          </cell>
          <cell r="I1360">
            <v>55</v>
          </cell>
          <cell r="J1360">
            <v>27</v>
          </cell>
          <cell r="K1360">
            <v>28</v>
          </cell>
          <cell r="L1360">
            <v>7</v>
          </cell>
          <cell r="M1360">
            <v>20</v>
          </cell>
          <cell r="N1360">
            <v>0.63</v>
          </cell>
          <cell r="O1360">
            <v>1.81</v>
          </cell>
          <cell r="P1360">
            <v>18.07</v>
          </cell>
          <cell r="Q1360">
            <v>1602</v>
          </cell>
        </row>
        <row r="1361">
          <cell r="A1361">
            <v>1207614</v>
          </cell>
          <cell r="B1361">
            <v>44063.134722222225</v>
          </cell>
          <cell r="C1361" t="str">
            <v>4140 FM DUFERCO</v>
          </cell>
          <cell r="D1361" t="str">
            <v>Grados CrNiMo</v>
          </cell>
          <cell r="E1361" t="str">
            <v>49"Q</v>
          </cell>
          <cell r="F1361">
            <v>54828.01</v>
          </cell>
          <cell r="G1361">
            <v>1</v>
          </cell>
          <cell r="H1361">
            <v>1644</v>
          </cell>
          <cell r="I1361">
            <v>58</v>
          </cell>
          <cell r="J1361">
            <v>31</v>
          </cell>
          <cell r="K1361">
            <v>27</v>
          </cell>
          <cell r="L1361">
            <v>7</v>
          </cell>
          <cell r="M1361">
            <v>24</v>
          </cell>
          <cell r="N1361">
            <v>0.56000000000000005</v>
          </cell>
          <cell r="O1361">
            <v>6.68</v>
          </cell>
          <cell r="P1361">
            <v>0</v>
          </cell>
          <cell r="Q1361">
            <v>1562</v>
          </cell>
        </row>
        <row r="1362">
          <cell r="A1362">
            <v>1207615</v>
          </cell>
          <cell r="B1362">
            <v>44063.206944444442</v>
          </cell>
          <cell r="C1362">
            <v>4140</v>
          </cell>
          <cell r="D1362" t="str">
            <v>Grados CrMo</v>
          </cell>
          <cell r="E1362" t="str">
            <v>31"R</v>
          </cell>
          <cell r="F1362">
            <v>53765</v>
          </cell>
          <cell r="G1362">
            <v>1</v>
          </cell>
          <cell r="H1362">
            <v>1654</v>
          </cell>
          <cell r="I1362">
            <v>61</v>
          </cell>
          <cell r="J1362">
            <v>26</v>
          </cell>
          <cell r="K1362">
            <v>35</v>
          </cell>
          <cell r="L1362">
            <v>6</v>
          </cell>
          <cell r="M1362">
            <v>20</v>
          </cell>
          <cell r="N1362">
            <v>0.56999999999999995</v>
          </cell>
          <cell r="O1362">
            <v>4.97</v>
          </cell>
          <cell r="P1362">
            <v>0</v>
          </cell>
          <cell r="Q1362">
            <v>1570</v>
          </cell>
        </row>
        <row r="1363">
          <cell r="A1363">
            <v>1207616</v>
          </cell>
          <cell r="B1363">
            <v>44063.288888888892</v>
          </cell>
          <cell r="C1363" t="str">
            <v>1E0621</v>
          </cell>
          <cell r="D1363" t="str">
            <v>Grados al C</v>
          </cell>
          <cell r="E1363" t="str">
            <v>16"R</v>
          </cell>
          <cell r="F1363">
            <v>53805.01</v>
          </cell>
          <cell r="G1363">
            <v>2</v>
          </cell>
          <cell r="H1363">
            <v>1691</v>
          </cell>
          <cell r="I1363">
            <v>123</v>
          </cell>
          <cell r="J1363">
            <v>51</v>
          </cell>
          <cell r="K1363">
            <v>72</v>
          </cell>
          <cell r="L1363">
            <v>13</v>
          </cell>
          <cell r="M1363">
            <v>38</v>
          </cell>
          <cell r="N1363">
            <v>0.64</v>
          </cell>
          <cell r="O1363">
            <v>15.16</v>
          </cell>
          <cell r="P1363">
            <v>2.44</v>
          </cell>
          <cell r="Q1363">
            <v>1598</v>
          </cell>
        </row>
        <row r="1364">
          <cell r="A1364">
            <v>1207617</v>
          </cell>
          <cell r="B1364">
            <v>44066.944444444445</v>
          </cell>
          <cell r="C1364" t="str">
            <v>A105</v>
          </cell>
          <cell r="D1364" t="str">
            <v>Grados al C</v>
          </cell>
          <cell r="E1364" t="str">
            <v>13"R</v>
          </cell>
          <cell r="F1364">
            <v>55488.01</v>
          </cell>
          <cell r="G1364">
            <v>1</v>
          </cell>
          <cell r="H1364">
            <v>1700</v>
          </cell>
          <cell r="I1364">
            <v>66</v>
          </cell>
          <cell r="J1364">
            <v>33</v>
          </cell>
          <cell r="K1364">
            <v>33</v>
          </cell>
          <cell r="L1364">
            <v>17</v>
          </cell>
          <cell r="M1364">
            <v>16</v>
          </cell>
          <cell r="N1364">
            <v>0.72</v>
          </cell>
          <cell r="O1364">
            <v>2.67</v>
          </cell>
          <cell r="P1364">
            <v>0</v>
          </cell>
          <cell r="Q1364">
            <v>1597</v>
          </cell>
        </row>
        <row r="1365">
          <cell r="A1365">
            <v>1207618</v>
          </cell>
          <cell r="B1365">
            <v>44066.998611111114</v>
          </cell>
          <cell r="C1365">
            <v>1020</v>
          </cell>
          <cell r="D1365" t="str">
            <v>Grados al C</v>
          </cell>
          <cell r="E1365" t="str">
            <v>13"R</v>
          </cell>
          <cell r="F1365">
            <v>57561.01</v>
          </cell>
          <cell r="G1365">
            <v>1</v>
          </cell>
          <cell r="H1365">
            <v>1639</v>
          </cell>
          <cell r="I1365">
            <v>67</v>
          </cell>
          <cell r="J1365">
            <v>34</v>
          </cell>
          <cell r="K1365">
            <v>33</v>
          </cell>
          <cell r="L1365">
            <v>13</v>
          </cell>
          <cell r="M1365">
            <v>21</v>
          </cell>
          <cell r="N1365">
            <v>0.98</v>
          </cell>
          <cell r="O1365">
            <v>13.01</v>
          </cell>
          <cell r="P1365">
            <v>0</v>
          </cell>
          <cell r="Q1365">
            <v>1605</v>
          </cell>
        </row>
        <row r="1366">
          <cell r="A1366">
            <v>1207619</v>
          </cell>
          <cell r="B1366">
            <v>44067.063888888886</v>
          </cell>
          <cell r="C1366" t="str">
            <v>A105</v>
          </cell>
          <cell r="D1366" t="str">
            <v>Grados al C</v>
          </cell>
          <cell r="E1366" t="str">
            <v>20"R</v>
          </cell>
          <cell r="F1366">
            <v>55980</v>
          </cell>
          <cell r="G1366">
            <v>2</v>
          </cell>
          <cell r="H1366">
            <v>1716</v>
          </cell>
          <cell r="I1366">
            <v>137</v>
          </cell>
          <cell r="J1366">
            <v>60</v>
          </cell>
          <cell r="K1366">
            <v>77</v>
          </cell>
          <cell r="L1366">
            <v>12</v>
          </cell>
          <cell r="M1366">
            <v>48</v>
          </cell>
          <cell r="N1366">
            <v>0.75</v>
          </cell>
          <cell r="O1366">
            <v>29.07</v>
          </cell>
          <cell r="P1366">
            <v>0</v>
          </cell>
          <cell r="Q1366">
            <v>1600</v>
          </cell>
        </row>
        <row r="1367">
          <cell r="A1367">
            <v>1207620</v>
          </cell>
          <cell r="B1367">
            <v>44067.154861111114</v>
          </cell>
          <cell r="C1367" t="str">
            <v>EN355B</v>
          </cell>
          <cell r="D1367" t="str">
            <v>Grados al C</v>
          </cell>
          <cell r="E1367" t="str">
            <v>24"R</v>
          </cell>
          <cell r="F1367">
            <v>54915</v>
          </cell>
          <cell r="G1367">
            <v>1</v>
          </cell>
          <cell r="H1367">
            <v>1703</v>
          </cell>
          <cell r="I1367">
            <v>60</v>
          </cell>
          <cell r="J1367">
            <v>29</v>
          </cell>
          <cell r="K1367">
            <v>31</v>
          </cell>
          <cell r="L1367">
            <v>7</v>
          </cell>
          <cell r="M1367">
            <v>22</v>
          </cell>
          <cell r="N1367">
            <v>0.71</v>
          </cell>
          <cell r="O1367">
            <v>5.43</v>
          </cell>
          <cell r="P1367">
            <v>2.74</v>
          </cell>
          <cell r="Q1367">
            <v>1595</v>
          </cell>
        </row>
        <row r="1368">
          <cell r="A1368">
            <v>1207621</v>
          </cell>
          <cell r="B1368">
            <v>44067.386805555558</v>
          </cell>
          <cell r="C1368" t="str">
            <v>EN355B</v>
          </cell>
          <cell r="D1368" t="str">
            <v>Grados al C</v>
          </cell>
          <cell r="E1368" t="str">
            <v>24"R</v>
          </cell>
          <cell r="F1368">
            <v>54891</v>
          </cell>
          <cell r="G1368">
            <v>1</v>
          </cell>
          <cell r="H1368">
            <v>1649</v>
          </cell>
          <cell r="I1368">
            <v>47</v>
          </cell>
          <cell r="J1368">
            <v>27</v>
          </cell>
          <cell r="K1368">
            <v>20</v>
          </cell>
          <cell r="L1368">
            <v>7</v>
          </cell>
          <cell r="M1368">
            <v>20</v>
          </cell>
          <cell r="N1368">
            <v>0.71</v>
          </cell>
          <cell r="O1368">
            <v>4.28</v>
          </cell>
          <cell r="P1368">
            <v>4.26</v>
          </cell>
          <cell r="Q1368">
            <v>1600</v>
          </cell>
        </row>
        <row r="1369">
          <cell r="A1369">
            <v>1207622</v>
          </cell>
          <cell r="B1369">
            <v>44067.447222222225</v>
          </cell>
          <cell r="C1369" t="str">
            <v>A350/LF6M TRINITY</v>
          </cell>
          <cell r="D1369" t="str">
            <v>Grados al C</v>
          </cell>
          <cell r="E1369" t="str">
            <v>31"R</v>
          </cell>
          <cell r="F1369">
            <v>51261</v>
          </cell>
          <cell r="G1369">
            <v>1</v>
          </cell>
          <cell r="H1369">
            <v>1686</v>
          </cell>
          <cell r="I1369">
            <v>56</v>
          </cell>
          <cell r="J1369">
            <v>26</v>
          </cell>
          <cell r="K1369">
            <v>30</v>
          </cell>
          <cell r="L1369">
            <v>8</v>
          </cell>
          <cell r="M1369">
            <v>18</v>
          </cell>
          <cell r="N1369">
            <v>0.81</v>
          </cell>
          <cell r="O1369">
            <v>0.39</v>
          </cell>
          <cell r="P1369">
            <v>16.989999999999998</v>
          </cell>
          <cell r="Q1369">
            <v>1596</v>
          </cell>
        </row>
        <row r="1370">
          <cell r="A1370">
            <v>1207623</v>
          </cell>
          <cell r="B1370">
            <v>44067.503472222219</v>
          </cell>
          <cell r="C1370" t="str">
            <v>F22 SFC1-2</v>
          </cell>
          <cell r="D1370" t="str">
            <v>Grados CrMo</v>
          </cell>
          <cell r="E1370" t="str">
            <v>69"P</v>
          </cell>
          <cell r="F1370">
            <v>51932</v>
          </cell>
          <cell r="G1370">
            <v>1</v>
          </cell>
          <cell r="H1370">
            <v>1653</v>
          </cell>
          <cell r="I1370">
            <v>59</v>
          </cell>
          <cell r="J1370">
            <v>26</v>
          </cell>
          <cell r="K1370">
            <v>33</v>
          </cell>
          <cell r="L1370">
            <v>8</v>
          </cell>
          <cell r="M1370">
            <v>18</v>
          </cell>
          <cell r="N1370">
            <v>0.73</v>
          </cell>
          <cell r="O1370">
            <v>8.58</v>
          </cell>
          <cell r="P1370">
            <v>0</v>
          </cell>
          <cell r="Q1370">
            <v>1577</v>
          </cell>
        </row>
        <row r="1371">
          <cell r="A1371">
            <v>1207624</v>
          </cell>
          <cell r="B1371">
            <v>44067.572222222225</v>
          </cell>
          <cell r="C1371" t="str">
            <v>4140 FM DUFERCO</v>
          </cell>
          <cell r="D1371" t="str">
            <v>Grados CrNiMo</v>
          </cell>
          <cell r="E1371" t="str">
            <v>49"Q</v>
          </cell>
          <cell r="F1371">
            <v>56416</v>
          </cell>
          <cell r="G1371">
            <v>1</v>
          </cell>
          <cell r="H1371">
            <v>1639</v>
          </cell>
          <cell r="I1371">
            <v>76</v>
          </cell>
          <cell r="J1371">
            <v>28</v>
          </cell>
          <cell r="K1371">
            <v>48</v>
          </cell>
          <cell r="L1371">
            <v>7</v>
          </cell>
          <cell r="M1371">
            <v>21</v>
          </cell>
          <cell r="N1371">
            <v>0.64</v>
          </cell>
          <cell r="O1371">
            <v>16.37</v>
          </cell>
          <cell r="P1371">
            <v>0</v>
          </cell>
          <cell r="Q1371">
            <v>1555</v>
          </cell>
        </row>
        <row r="1372">
          <cell r="A1372">
            <v>1207625</v>
          </cell>
          <cell r="B1372">
            <v>44067.688194444447</v>
          </cell>
          <cell r="C1372" t="str">
            <v>F70</v>
          </cell>
          <cell r="D1372" t="str">
            <v>Grados CrNiMo</v>
          </cell>
          <cell r="E1372" t="str">
            <v>69"P</v>
          </cell>
          <cell r="F1372">
            <v>51133</v>
          </cell>
          <cell r="G1372">
            <v>1</v>
          </cell>
          <cell r="H1372">
            <v>1670</v>
          </cell>
          <cell r="I1372">
            <v>58</v>
          </cell>
          <cell r="J1372">
            <v>25</v>
          </cell>
          <cell r="K1372">
            <v>33</v>
          </cell>
          <cell r="L1372">
            <v>6</v>
          </cell>
          <cell r="M1372">
            <v>19</v>
          </cell>
          <cell r="N1372">
            <v>0.61</v>
          </cell>
          <cell r="O1372">
            <v>6.1</v>
          </cell>
          <cell r="P1372">
            <v>0</v>
          </cell>
          <cell r="Q1372">
            <v>1585</v>
          </cell>
        </row>
        <row r="1373">
          <cell r="A1373">
            <v>1207626</v>
          </cell>
          <cell r="B1373">
            <v>44067.76666666667</v>
          </cell>
          <cell r="C1373">
            <v>4340</v>
          </cell>
          <cell r="D1373" t="str">
            <v>Grados CrNiMo</v>
          </cell>
          <cell r="E1373" t="str">
            <v>49"Q</v>
          </cell>
          <cell r="F1373">
            <v>55483</v>
          </cell>
          <cell r="G1373">
            <v>1</v>
          </cell>
          <cell r="H1373">
            <v>1636</v>
          </cell>
          <cell r="I1373">
            <v>64</v>
          </cell>
          <cell r="J1373">
            <v>25</v>
          </cell>
          <cell r="K1373">
            <v>39</v>
          </cell>
          <cell r="L1373">
            <v>7</v>
          </cell>
          <cell r="M1373">
            <v>18</v>
          </cell>
          <cell r="N1373">
            <v>0.73</v>
          </cell>
          <cell r="O1373">
            <v>5.42</v>
          </cell>
          <cell r="P1373">
            <v>0</v>
          </cell>
          <cell r="Q1373">
            <v>1553</v>
          </cell>
        </row>
        <row r="1374">
          <cell r="A1374">
            <v>1207627</v>
          </cell>
          <cell r="B1374">
            <v>44067.84652777778</v>
          </cell>
          <cell r="C1374" t="str">
            <v>4340 FM</v>
          </cell>
          <cell r="D1374" t="str">
            <v>Grados CrNiMo</v>
          </cell>
          <cell r="E1374" t="str">
            <v>49"Q</v>
          </cell>
          <cell r="F1374">
            <v>56590</v>
          </cell>
          <cell r="G1374">
            <v>1</v>
          </cell>
          <cell r="H1374">
            <v>1634</v>
          </cell>
          <cell r="I1374">
            <v>59</v>
          </cell>
          <cell r="J1374">
            <v>26</v>
          </cell>
          <cell r="K1374">
            <v>33</v>
          </cell>
          <cell r="L1374">
            <v>8</v>
          </cell>
          <cell r="M1374">
            <v>18</v>
          </cell>
          <cell r="N1374">
            <v>0.72</v>
          </cell>
          <cell r="O1374">
            <v>8.02</v>
          </cell>
          <cell r="P1374">
            <v>0</v>
          </cell>
          <cell r="Q1374">
            <v>1564</v>
          </cell>
        </row>
        <row r="1375">
          <cell r="A1375">
            <v>1207628</v>
          </cell>
          <cell r="B1375">
            <v>44067.977083333331</v>
          </cell>
          <cell r="C1375" t="str">
            <v>EN355B</v>
          </cell>
          <cell r="D1375" t="str">
            <v>Grados al C</v>
          </cell>
          <cell r="E1375" t="str">
            <v>24"R</v>
          </cell>
          <cell r="F1375">
            <v>55427</v>
          </cell>
          <cell r="G1375">
            <v>1</v>
          </cell>
          <cell r="H1375">
            <v>1685</v>
          </cell>
          <cell r="I1375">
            <v>52</v>
          </cell>
          <cell r="J1375">
            <v>26</v>
          </cell>
          <cell r="K1375">
            <v>26</v>
          </cell>
          <cell r="L1375">
            <v>6</v>
          </cell>
          <cell r="M1375">
            <v>20</v>
          </cell>
          <cell r="N1375">
            <v>0.45</v>
          </cell>
          <cell r="O1375">
            <v>12.28</v>
          </cell>
          <cell r="P1375">
            <v>4.12</v>
          </cell>
          <cell r="Q1375">
            <v>1594</v>
          </cell>
        </row>
        <row r="1376">
          <cell r="A1376">
            <v>1207629</v>
          </cell>
          <cell r="B1376">
            <v>44068.031944444447</v>
          </cell>
          <cell r="C1376" t="str">
            <v>EN355B</v>
          </cell>
          <cell r="D1376" t="str">
            <v>Grados al C</v>
          </cell>
          <cell r="E1376" t="str">
            <v>24"R</v>
          </cell>
          <cell r="F1376">
            <v>55159</v>
          </cell>
          <cell r="G1376">
            <v>1</v>
          </cell>
          <cell r="H1376">
            <v>1673</v>
          </cell>
          <cell r="I1376">
            <v>52</v>
          </cell>
          <cell r="J1376">
            <v>27</v>
          </cell>
          <cell r="K1376">
            <v>25</v>
          </cell>
          <cell r="L1376">
            <v>7</v>
          </cell>
          <cell r="M1376">
            <v>20</v>
          </cell>
          <cell r="N1376">
            <v>0.59</v>
          </cell>
          <cell r="O1376">
            <v>3.15</v>
          </cell>
          <cell r="P1376">
            <v>3.19</v>
          </cell>
          <cell r="Q1376">
            <v>1584</v>
          </cell>
        </row>
        <row r="1377">
          <cell r="A1377">
            <v>1207630</v>
          </cell>
          <cell r="B1377">
            <v>44068.095138888886</v>
          </cell>
          <cell r="C1377" t="str">
            <v>EN355B</v>
          </cell>
          <cell r="D1377" t="str">
            <v>Grados al C</v>
          </cell>
          <cell r="E1377" t="str">
            <v>31"R</v>
          </cell>
          <cell r="F1377">
            <v>53127</v>
          </cell>
          <cell r="G1377">
            <v>1</v>
          </cell>
          <cell r="H1377">
            <v>1690</v>
          </cell>
          <cell r="I1377">
            <v>52</v>
          </cell>
          <cell r="J1377">
            <v>27</v>
          </cell>
          <cell r="K1377">
            <v>25</v>
          </cell>
          <cell r="L1377">
            <v>7</v>
          </cell>
          <cell r="M1377">
            <v>20</v>
          </cell>
          <cell r="N1377">
            <v>0.72</v>
          </cell>
          <cell r="O1377">
            <v>4.7</v>
          </cell>
          <cell r="P1377">
            <v>4.93</v>
          </cell>
          <cell r="Q1377">
            <v>1594</v>
          </cell>
        </row>
        <row r="1378">
          <cell r="A1378">
            <v>1207631</v>
          </cell>
          <cell r="B1378">
            <v>44068.163888888892</v>
          </cell>
          <cell r="C1378" t="str">
            <v>EN355B</v>
          </cell>
          <cell r="D1378" t="str">
            <v>Grados al C</v>
          </cell>
          <cell r="E1378" t="str">
            <v>24"R</v>
          </cell>
          <cell r="F1378">
            <v>54626</v>
          </cell>
          <cell r="G1378">
            <v>1</v>
          </cell>
          <cell r="H1378">
            <v>1684</v>
          </cell>
          <cell r="I1378">
            <v>60</v>
          </cell>
          <cell r="J1378">
            <v>26</v>
          </cell>
          <cell r="K1378">
            <v>34</v>
          </cell>
          <cell r="L1378">
            <v>6</v>
          </cell>
          <cell r="M1378">
            <v>20</v>
          </cell>
          <cell r="N1378">
            <v>0.91</v>
          </cell>
          <cell r="O1378">
            <v>18.23</v>
          </cell>
          <cell r="P1378">
            <v>3.61</v>
          </cell>
          <cell r="Q1378">
            <v>1592</v>
          </cell>
        </row>
        <row r="1379">
          <cell r="A1379">
            <v>1207632</v>
          </cell>
          <cell r="B1379">
            <v>44068.231249999997</v>
          </cell>
          <cell r="C1379" t="str">
            <v>A707M3W T</v>
          </cell>
          <cell r="D1379" t="str">
            <v>Grados CrNiMo</v>
          </cell>
          <cell r="E1379" t="str">
            <v>52"P</v>
          </cell>
          <cell r="F1379">
            <v>50186</v>
          </cell>
          <cell r="G1379">
            <v>1</v>
          </cell>
          <cell r="H1379">
            <v>1717</v>
          </cell>
          <cell r="I1379">
            <v>87</v>
          </cell>
          <cell r="J1379">
            <v>47</v>
          </cell>
          <cell r="K1379">
            <v>40</v>
          </cell>
          <cell r="L1379">
            <v>13</v>
          </cell>
          <cell r="M1379">
            <v>34</v>
          </cell>
          <cell r="N1379">
            <v>1.07</v>
          </cell>
          <cell r="O1379">
            <v>46.67</v>
          </cell>
          <cell r="P1379">
            <v>0</v>
          </cell>
          <cell r="Q1379">
            <v>1579</v>
          </cell>
        </row>
        <row r="1380">
          <cell r="A1380">
            <v>1207633</v>
          </cell>
          <cell r="B1380">
            <v>44068.313888888886</v>
          </cell>
          <cell r="C1380" t="str">
            <v>A105</v>
          </cell>
          <cell r="D1380" t="str">
            <v>Grados al C</v>
          </cell>
          <cell r="E1380" t="str">
            <v>63"P</v>
          </cell>
          <cell r="F1380">
            <v>54229</v>
          </cell>
          <cell r="G1380">
            <v>1</v>
          </cell>
          <cell r="H1380">
            <v>1717</v>
          </cell>
          <cell r="I1380">
            <v>57</v>
          </cell>
          <cell r="J1380">
            <v>29</v>
          </cell>
          <cell r="K1380">
            <v>28</v>
          </cell>
          <cell r="L1380">
            <v>6</v>
          </cell>
          <cell r="M1380">
            <v>23</v>
          </cell>
          <cell r="N1380">
            <v>0.67</v>
          </cell>
          <cell r="O1380">
            <v>10.43</v>
          </cell>
          <cell r="P1380">
            <v>0</v>
          </cell>
          <cell r="Q1380">
            <v>1576</v>
          </cell>
        </row>
        <row r="1381">
          <cell r="A1381">
            <v>1207634</v>
          </cell>
          <cell r="B1381">
            <v>44068.422222222223</v>
          </cell>
          <cell r="C1381" t="str">
            <v>EN355B</v>
          </cell>
          <cell r="D1381" t="str">
            <v>Grados al C</v>
          </cell>
          <cell r="E1381" t="str">
            <v>24"R</v>
          </cell>
          <cell r="F1381">
            <v>55877</v>
          </cell>
          <cell r="G1381">
            <v>1</v>
          </cell>
          <cell r="H1381">
            <v>1673</v>
          </cell>
          <cell r="I1381">
            <v>48</v>
          </cell>
          <cell r="J1381">
            <v>26</v>
          </cell>
          <cell r="K1381">
            <v>22</v>
          </cell>
          <cell r="L1381">
            <v>7</v>
          </cell>
          <cell r="M1381">
            <v>19</v>
          </cell>
          <cell r="N1381">
            <v>0.65</v>
          </cell>
          <cell r="O1381">
            <v>3.99</v>
          </cell>
          <cell r="P1381">
            <v>8.19</v>
          </cell>
          <cell r="Q1381">
            <v>1586</v>
          </cell>
        </row>
        <row r="1382">
          <cell r="A1382">
            <v>1207635</v>
          </cell>
          <cell r="B1382">
            <v>44068.49722222222</v>
          </cell>
          <cell r="C1382" t="str">
            <v>4140 FM DUFERCO</v>
          </cell>
          <cell r="D1382" t="str">
            <v>Grados CrNiMo</v>
          </cell>
          <cell r="E1382" t="str">
            <v>49"Q</v>
          </cell>
          <cell r="F1382">
            <v>55927</v>
          </cell>
          <cell r="G1382">
            <v>1</v>
          </cell>
          <cell r="H1382">
            <v>1640</v>
          </cell>
          <cell r="I1382">
            <v>55</v>
          </cell>
          <cell r="J1382">
            <v>28</v>
          </cell>
          <cell r="K1382">
            <v>27</v>
          </cell>
          <cell r="L1382">
            <v>7</v>
          </cell>
          <cell r="M1382">
            <v>21</v>
          </cell>
          <cell r="N1382">
            <v>0.84</v>
          </cell>
          <cell r="O1382">
            <v>10.8</v>
          </cell>
          <cell r="P1382">
            <v>0</v>
          </cell>
          <cell r="Q1382">
            <v>1552</v>
          </cell>
        </row>
        <row r="1383">
          <cell r="A1383">
            <v>1207636</v>
          </cell>
          <cell r="B1383">
            <v>44068.560416666667</v>
          </cell>
          <cell r="C1383" t="str">
            <v>4140 FM DUFERCO</v>
          </cell>
          <cell r="D1383" t="str">
            <v>Grados CrNiMo</v>
          </cell>
          <cell r="E1383" t="str">
            <v>49"Q</v>
          </cell>
          <cell r="F1383">
            <v>56540</v>
          </cell>
          <cell r="G1383">
            <v>1</v>
          </cell>
          <cell r="H1383">
            <v>1627</v>
          </cell>
          <cell r="I1383">
            <v>47</v>
          </cell>
          <cell r="J1383">
            <v>23</v>
          </cell>
          <cell r="K1383">
            <v>24</v>
          </cell>
          <cell r="L1383">
            <v>7</v>
          </cell>
          <cell r="M1383">
            <v>16</v>
          </cell>
          <cell r="N1383">
            <v>0.69</v>
          </cell>
          <cell r="O1383">
            <v>7.42</v>
          </cell>
          <cell r="P1383">
            <v>0</v>
          </cell>
          <cell r="Q1383">
            <v>1560</v>
          </cell>
        </row>
        <row r="1384">
          <cell r="A1384">
            <v>1207637</v>
          </cell>
          <cell r="B1384">
            <v>44068.645138888889</v>
          </cell>
          <cell r="C1384" t="str">
            <v>4140 FM DUFERCO</v>
          </cell>
          <cell r="D1384" t="str">
            <v>Grados CrNiMo</v>
          </cell>
          <cell r="E1384" t="str">
            <v>49"Q</v>
          </cell>
          <cell r="F1384">
            <v>56728.99</v>
          </cell>
          <cell r="G1384">
            <v>1</v>
          </cell>
          <cell r="H1384">
            <v>1635</v>
          </cell>
          <cell r="I1384">
            <v>51</v>
          </cell>
          <cell r="J1384">
            <v>26</v>
          </cell>
          <cell r="K1384">
            <v>25</v>
          </cell>
          <cell r="L1384">
            <v>7</v>
          </cell>
          <cell r="M1384">
            <v>19</v>
          </cell>
          <cell r="N1384">
            <v>0.67</v>
          </cell>
          <cell r="O1384">
            <v>7.17</v>
          </cell>
          <cell r="P1384">
            <v>0</v>
          </cell>
          <cell r="Q1384">
            <v>1561</v>
          </cell>
        </row>
        <row r="1385">
          <cell r="A1385">
            <v>1207638</v>
          </cell>
          <cell r="B1385">
            <v>44068.722222222219</v>
          </cell>
          <cell r="C1385" t="str">
            <v>42CRMO4 LIEBHERR</v>
          </cell>
          <cell r="D1385" t="str">
            <v>Grados CrMo</v>
          </cell>
          <cell r="E1385" t="str">
            <v>24"R</v>
          </cell>
          <cell r="F1385">
            <v>55304</v>
          </cell>
          <cell r="G1385">
            <v>1</v>
          </cell>
          <cell r="H1385">
            <v>1651</v>
          </cell>
          <cell r="I1385">
            <v>52</v>
          </cell>
          <cell r="J1385">
            <v>26</v>
          </cell>
          <cell r="K1385">
            <v>26</v>
          </cell>
          <cell r="L1385">
            <v>6</v>
          </cell>
          <cell r="M1385">
            <v>20</v>
          </cell>
          <cell r="N1385">
            <v>0.72</v>
          </cell>
          <cell r="O1385">
            <v>7.64</v>
          </cell>
          <cell r="P1385">
            <v>0</v>
          </cell>
          <cell r="Q1385">
            <v>1570</v>
          </cell>
        </row>
        <row r="1386">
          <cell r="A1386">
            <v>1207639</v>
          </cell>
          <cell r="B1386">
            <v>44068.78125</v>
          </cell>
          <cell r="C1386" t="str">
            <v>42CRMO4 LIEBHERR</v>
          </cell>
          <cell r="D1386" t="str">
            <v>Grados CrMo</v>
          </cell>
          <cell r="E1386" t="str">
            <v>24"R</v>
          </cell>
          <cell r="F1386">
            <v>54623</v>
          </cell>
          <cell r="G1386">
            <v>1</v>
          </cell>
          <cell r="H1386">
            <v>1644</v>
          </cell>
          <cell r="I1386">
            <v>48</v>
          </cell>
          <cell r="J1386">
            <v>25</v>
          </cell>
          <cell r="K1386">
            <v>23</v>
          </cell>
          <cell r="L1386">
            <v>6</v>
          </cell>
          <cell r="M1386">
            <v>19</v>
          </cell>
          <cell r="N1386">
            <v>0.54</v>
          </cell>
          <cell r="O1386">
            <v>3.79</v>
          </cell>
          <cell r="P1386">
            <v>0</v>
          </cell>
          <cell r="Q1386">
            <v>1566</v>
          </cell>
        </row>
        <row r="1387">
          <cell r="A1387">
            <v>1207640</v>
          </cell>
          <cell r="B1387">
            <v>44068.838194444441</v>
          </cell>
          <cell r="C1387" t="str">
            <v>42CRMO4 LIEBHERR</v>
          </cell>
          <cell r="D1387" t="str">
            <v>Grados CrMo</v>
          </cell>
          <cell r="E1387" t="str">
            <v>24"R</v>
          </cell>
          <cell r="F1387">
            <v>55309.99</v>
          </cell>
          <cell r="G1387">
            <v>1</v>
          </cell>
          <cell r="H1387">
            <v>1663</v>
          </cell>
          <cell r="I1387">
            <v>51</v>
          </cell>
          <cell r="J1387">
            <v>28</v>
          </cell>
          <cell r="K1387">
            <v>23</v>
          </cell>
          <cell r="L1387">
            <v>7</v>
          </cell>
          <cell r="M1387">
            <v>21</v>
          </cell>
          <cell r="N1387">
            <v>0.56000000000000005</v>
          </cell>
          <cell r="O1387">
            <v>6.28</v>
          </cell>
          <cell r="P1387">
            <v>0</v>
          </cell>
          <cell r="Q1387">
            <v>1573</v>
          </cell>
        </row>
        <row r="1388">
          <cell r="A1388">
            <v>1207641</v>
          </cell>
          <cell r="B1388">
            <v>44068.902083333334</v>
          </cell>
          <cell r="C1388" t="str">
            <v>42CRMO4 LIEBHERR</v>
          </cell>
          <cell r="D1388" t="str">
            <v>Grados CrMo</v>
          </cell>
          <cell r="E1388" t="str">
            <v>24"R</v>
          </cell>
          <cell r="F1388">
            <v>54972</v>
          </cell>
          <cell r="G1388">
            <v>1</v>
          </cell>
          <cell r="H1388">
            <v>1657</v>
          </cell>
          <cell r="I1388">
            <v>51</v>
          </cell>
          <cell r="J1388">
            <v>27</v>
          </cell>
          <cell r="K1388">
            <v>24</v>
          </cell>
          <cell r="L1388">
            <v>7</v>
          </cell>
          <cell r="M1388">
            <v>20</v>
          </cell>
          <cell r="N1388">
            <v>0.59</v>
          </cell>
          <cell r="O1388">
            <v>5.53</v>
          </cell>
          <cell r="P1388">
            <v>0</v>
          </cell>
          <cell r="Q1388">
            <v>1571</v>
          </cell>
        </row>
        <row r="1389">
          <cell r="A1389">
            <v>1207642</v>
          </cell>
          <cell r="B1389">
            <v>44068.955555555556</v>
          </cell>
          <cell r="C1389">
            <v>4130</v>
          </cell>
          <cell r="D1389" t="str">
            <v>Grados CrMo</v>
          </cell>
          <cell r="E1389" t="str">
            <v>31"R</v>
          </cell>
          <cell r="F1389">
            <v>52870</v>
          </cell>
          <cell r="G1389">
            <v>1</v>
          </cell>
          <cell r="H1389">
            <v>1668</v>
          </cell>
          <cell r="I1389">
            <v>51</v>
          </cell>
          <cell r="J1389">
            <v>26</v>
          </cell>
          <cell r="K1389">
            <v>25</v>
          </cell>
          <cell r="L1389">
            <v>6</v>
          </cell>
          <cell r="M1389">
            <v>20</v>
          </cell>
          <cell r="N1389">
            <v>0.61</v>
          </cell>
          <cell r="O1389">
            <v>6.1</v>
          </cell>
          <cell r="P1389">
            <v>0</v>
          </cell>
          <cell r="Q1389">
            <v>1586</v>
          </cell>
        </row>
        <row r="1390">
          <cell r="A1390">
            <v>1207643</v>
          </cell>
          <cell r="B1390">
            <v>44069.023611111108</v>
          </cell>
          <cell r="C1390">
            <v>4130</v>
          </cell>
          <cell r="D1390" t="str">
            <v>Grados CrMo</v>
          </cell>
          <cell r="E1390" t="str">
            <v>52"P</v>
          </cell>
          <cell r="F1390">
            <v>50567.01</v>
          </cell>
          <cell r="G1390">
            <v>1</v>
          </cell>
          <cell r="H1390">
            <v>1653</v>
          </cell>
          <cell r="I1390">
            <v>56</v>
          </cell>
          <cell r="J1390">
            <v>26</v>
          </cell>
          <cell r="K1390">
            <v>30</v>
          </cell>
          <cell r="L1390">
            <v>6</v>
          </cell>
          <cell r="M1390">
            <v>20</v>
          </cell>
          <cell r="N1390">
            <v>0.62</v>
          </cell>
          <cell r="O1390">
            <v>5.0999999999999996</v>
          </cell>
          <cell r="P1390">
            <v>0</v>
          </cell>
          <cell r="Q1390">
            <v>1570</v>
          </cell>
        </row>
        <row r="1391">
          <cell r="A1391">
            <v>1207644</v>
          </cell>
          <cell r="B1391">
            <v>44069.109722222223</v>
          </cell>
          <cell r="C1391" t="str">
            <v>EN355B</v>
          </cell>
          <cell r="D1391" t="str">
            <v>Grados al C</v>
          </cell>
          <cell r="E1391" t="str">
            <v>31"R</v>
          </cell>
          <cell r="F1391">
            <v>53660</v>
          </cell>
          <cell r="G1391">
            <v>1</v>
          </cell>
          <cell r="H1391">
            <v>1682</v>
          </cell>
          <cell r="I1391">
            <v>62</v>
          </cell>
          <cell r="J1391">
            <v>26</v>
          </cell>
          <cell r="K1391">
            <v>36</v>
          </cell>
          <cell r="L1391">
            <v>7</v>
          </cell>
          <cell r="M1391">
            <v>19</v>
          </cell>
          <cell r="N1391">
            <v>0.55000000000000004</v>
          </cell>
          <cell r="O1391">
            <v>7.52</v>
          </cell>
          <cell r="P1391">
            <v>0.98</v>
          </cell>
          <cell r="Q1391">
            <v>1591</v>
          </cell>
        </row>
        <row r="1392">
          <cell r="A1392">
            <v>1207645</v>
          </cell>
          <cell r="B1392">
            <v>44069.171527777777</v>
          </cell>
          <cell r="C1392" t="str">
            <v>EN355B</v>
          </cell>
          <cell r="D1392" t="str">
            <v>Grados al C</v>
          </cell>
          <cell r="E1392" t="str">
            <v>31"R</v>
          </cell>
          <cell r="F1392">
            <v>52439.99</v>
          </cell>
          <cell r="G1392">
            <v>1</v>
          </cell>
          <cell r="H1392">
            <v>1683</v>
          </cell>
          <cell r="I1392">
            <v>52</v>
          </cell>
          <cell r="J1392">
            <v>26</v>
          </cell>
          <cell r="K1392">
            <v>26</v>
          </cell>
          <cell r="L1392">
            <v>6</v>
          </cell>
          <cell r="M1392">
            <v>20</v>
          </cell>
          <cell r="N1392">
            <v>0.82</v>
          </cell>
          <cell r="O1392">
            <v>14.57</v>
          </cell>
          <cell r="P1392">
            <v>1.04</v>
          </cell>
          <cell r="Q1392">
            <v>1595</v>
          </cell>
        </row>
        <row r="1393">
          <cell r="A1393">
            <v>1207646</v>
          </cell>
          <cell r="B1393">
            <v>44069.234027777777</v>
          </cell>
          <cell r="C1393" t="str">
            <v>A350/LF6M TRINITY</v>
          </cell>
          <cell r="D1393" t="str">
            <v>Grados al C</v>
          </cell>
          <cell r="E1393" t="str">
            <v>24"R</v>
          </cell>
          <cell r="F1393">
            <v>54660</v>
          </cell>
          <cell r="G1393">
            <v>1</v>
          </cell>
          <cell r="H1393">
            <v>1661</v>
          </cell>
          <cell r="I1393">
            <v>55</v>
          </cell>
          <cell r="J1393">
            <v>22</v>
          </cell>
          <cell r="K1393">
            <v>33</v>
          </cell>
          <cell r="L1393">
            <v>7</v>
          </cell>
          <cell r="M1393">
            <v>15</v>
          </cell>
          <cell r="N1393">
            <v>0.98</v>
          </cell>
          <cell r="O1393">
            <v>1.98</v>
          </cell>
          <cell r="P1393">
            <v>11.85</v>
          </cell>
          <cell r="Q1393">
            <v>1582</v>
          </cell>
        </row>
        <row r="1394">
          <cell r="A1394">
            <v>1207647</v>
          </cell>
          <cell r="B1394">
            <v>44069.304861111108</v>
          </cell>
          <cell r="C1394" t="str">
            <v>410S</v>
          </cell>
          <cell r="D1394" t="str">
            <v>Martensíticos</v>
          </cell>
          <cell r="E1394" t="str">
            <v>49"Q</v>
          </cell>
          <cell r="F1394">
            <v>51881</v>
          </cell>
          <cell r="G1394">
            <v>1</v>
          </cell>
          <cell r="H1394">
            <v>1642</v>
          </cell>
          <cell r="I1394">
            <v>129</v>
          </cell>
          <cell r="J1394">
            <v>60</v>
          </cell>
          <cell r="K1394">
            <v>69</v>
          </cell>
          <cell r="L1394">
            <v>55</v>
          </cell>
          <cell r="M1394">
            <v>5</v>
          </cell>
          <cell r="N1394">
            <v>1.4</v>
          </cell>
          <cell r="O1394">
            <v>7.08</v>
          </cell>
          <cell r="P1394">
            <v>46.45</v>
          </cell>
          <cell r="Q1394">
            <v>1556</v>
          </cell>
        </row>
        <row r="1395">
          <cell r="A1395">
            <v>1207648</v>
          </cell>
          <cell r="B1395">
            <v>44069.395138888889</v>
          </cell>
          <cell r="C1395">
            <v>4140</v>
          </cell>
          <cell r="D1395" t="str">
            <v>Grados CrMo</v>
          </cell>
          <cell r="E1395" t="str">
            <v>52"P</v>
          </cell>
          <cell r="F1395">
            <v>53676</v>
          </cell>
          <cell r="G1395">
            <v>1</v>
          </cell>
          <cell r="H1395">
            <v>1633</v>
          </cell>
          <cell r="I1395">
            <v>56</v>
          </cell>
          <cell r="J1395">
            <v>24</v>
          </cell>
          <cell r="K1395">
            <v>32</v>
          </cell>
          <cell r="L1395">
            <v>7</v>
          </cell>
          <cell r="M1395">
            <v>17</v>
          </cell>
          <cell r="N1395">
            <v>0.68</v>
          </cell>
          <cell r="O1395">
            <v>8.81</v>
          </cell>
          <cell r="P1395">
            <v>0</v>
          </cell>
          <cell r="Q1395">
            <v>1563</v>
          </cell>
        </row>
        <row r="1396">
          <cell r="A1396">
            <v>1207649</v>
          </cell>
          <cell r="B1396">
            <v>44069.495833333334</v>
          </cell>
          <cell r="C1396" t="str">
            <v>42CRMO4 LIEBHERR</v>
          </cell>
          <cell r="D1396" t="str">
            <v>Grados CrMo</v>
          </cell>
          <cell r="E1396" t="str">
            <v>24"R</v>
          </cell>
          <cell r="F1396">
            <v>55647</v>
          </cell>
          <cell r="G1396">
            <v>1</v>
          </cell>
          <cell r="H1396">
            <v>1644</v>
          </cell>
          <cell r="I1396">
            <v>48</v>
          </cell>
          <cell r="J1396">
            <v>26</v>
          </cell>
          <cell r="K1396">
            <v>22</v>
          </cell>
          <cell r="L1396">
            <v>7</v>
          </cell>
          <cell r="M1396">
            <v>19</v>
          </cell>
          <cell r="N1396">
            <v>0.61</v>
          </cell>
          <cell r="O1396">
            <v>5.92</v>
          </cell>
          <cell r="P1396">
            <v>0</v>
          </cell>
          <cell r="Q1396">
            <v>1580</v>
          </cell>
        </row>
        <row r="1397">
          <cell r="A1397">
            <v>1207650</v>
          </cell>
          <cell r="B1397">
            <v>44069.558333333334</v>
          </cell>
          <cell r="C1397" t="str">
            <v>42CRMO4 LIEBHERR</v>
          </cell>
          <cell r="D1397" t="str">
            <v>Grados CrMo</v>
          </cell>
          <cell r="E1397" t="str">
            <v>24"R</v>
          </cell>
          <cell r="F1397">
            <v>0</v>
          </cell>
          <cell r="G1397">
            <v>1</v>
          </cell>
          <cell r="H1397">
            <v>1644</v>
          </cell>
          <cell r="I1397">
            <v>15</v>
          </cell>
          <cell r="J1397">
            <v>0</v>
          </cell>
          <cell r="K1397">
            <v>15</v>
          </cell>
          <cell r="L1397">
            <v>0</v>
          </cell>
          <cell r="M1397">
            <v>0</v>
          </cell>
          <cell r="N1397">
            <v>0.61</v>
          </cell>
          <cell r="O1397">
            <v>7.2</v>
          </cell>
          <cell r="P1397">
            <v>0</v>
          </cell>
          <cell r="Q1397">
            <v>1565</v>
          </cell>
        </row>
        <row r="1398">
          <cell r="A1398">
            <v>1207651</v>
          </cell>
          <cell r="B1398">
            <v>44069.757638888892</v>
          </cell>
          <cell r="C1398" t="str">
            <v>42CRMO4 LIEBHERR</v>
          </cell>
          <cell r="D1398" t="str">
            <v>Grados CrMo</v>
          </cell>
          <cell r="E1398" t="str">
            <v>24"R</v>
          </cell>
          <cell r="F1398">
            <v>53932</v>
          </cell>
          <cell r="G1398">
            <v>1</v>
          </cell>
          <cell r="H1398">
            <v>1647</v>
          </cell>
          <cell r="I1398">
            <v>55</v>
          </cell>
          <cell r="J1398">
            <v>26</v>
          </cell>
          <cell r="K1398">
            <v>29</v>
          </cell>
          <cell r="L1398">
            <v>7</v>
          </cell>
          <cell r="M1398">
            <v>19</v>
          </cell>
          <cell r="N1398">
            <v>0.6</v>
          </cell>
          <cell r="O1398">
            <v>5.05</v>
          </cell>
          <cell r="P1398">
            <v>0</v>
          </cell>
          <cell r="Q1398">
            <v>1563</v>
          </cell>
        </row>
        <row r="1399">
          <cell r="A1399">
            <v>1207652</v>
          </cell>
          <cell r="B1399">
            <v>44069.829861111109</v>
          </cell>
          <cell r="C1399" t="str">
            <v>CRMOV</v>
          </cell>
          <cell r="D1399" t="str">
            <v>Grados CrMo</v>
          </cell>
          <cell r="E1399" t="str">
            <v>31"R</v>
          </cell>
          <cell r="F1399">
            <v>53572</v>
          </cell>
          <cell r="G1399">
            <v>2</v>
          </cell>
          <cell r="H1399">
            <v>1660</v>
          </cell>
          <cell r="I1399">
            <v>120</v>
          </cell>
          <cell r="J1399">
            <v>46</v>
          </cell>
          <cell r="K1399">
            <v>74</v>
          </cell>
          <cell r="L1399">
            <v>12</v>
          </cell>
          <cell r="M1399">
            <v>34</v>
          </cell>
          <cell r="N1399">
            <v>0.61</v>
          </cell>
          <cell r="O1399">
            <v>16.28</v>
          </cell>
          <cell r="P1399">
            <v>0</v>
          </cell>
          <cell r="Q1399">
            <v>1585</v>
          </cell>
        </row>
        <row r="1400">
          <cell r="A1400">
            <v>1207653</v>
          </cell>
          <cell r="B1400">
            <v>44069.899305555555</v>
          </cell>
          <cell r="C1400" t="str">
            <v>F70</v>
          </cell>
          <cell r="D1400" t="str">
            <v>Grados CrNiMo</v>
          </cell>
          <cell r="E1400" t="str">
            <v>69"P</v>
          </cell>
          <cell r="F1400">
            <v>50774</v>
          </cell>
          <cell r="G1400">
            <v>1</v>
          </cell>
          <cell r="H1400">
            <v>1682</v>
          </cell>
          <cell r="I1400">
            <v>59</v>
          </cell>
          <cell r="J1400">
            <v>26</v>
          </cell>
          <cell r="K1400">
            <v>33</v>
          </cell>
          <cell r="L1400">
            <v>6</v>
          </cell>
          <cell r="M1400">
            <v>20</v>
          </cell>
          <cell r="N1400">
            <v>0.76</v>
          </cell>
          <cell r="O1400">
            <v>16.489999999999998</v>
          </cell>
          <cell r="P1400">
            <v>0</v>
          </cell>
          <cell r="Q1400">
            <v>1586</v>
          </cell>
        </row>
        <row r="1401">
          <cell r="A1401">
            <v>1207654</v>
          </cell>
          <cell r="B1401">
            <v>44070.017361111109</v>
          </cell>
          <cell r="C1401" t="str">
            <v>F70-1</v>
          </cell>
          <cell r="D1401" t="str">
            <v>Grados CrNiMo</v>
          </cell>
          <cell r="E1401" t="str">
            <v>69"P</v>
          </cell>
          <cell r="F1401">
            <v>51005</v>
          </cell>
          <cell r="G1401">
            <v>1</v>
          </cell>
          <cell r="H1401">
            <v>1690</v>
          </cell>
          <cell r="I1401">
            <v>76</v>
          </cell>
          <cell r="J1401">
            <v>26</v>
          </cell>
          <cell r="K1401">
            <v>50</v>
          </cell>
          <cell r="L1401">
            <v>6</v>
          </cell>
          <cell r="M1401">
            <v>20</v>
          </cell>
          <cell r="N1401">
            <v>0.66</v>
          </cell>
          <cell r="O1401">
            <v>10.210000000000001</v>
          </cell>
          <cell r="P1401">
            <v>0</v>
          </cell>
          <cell r="Q1401">
            <v>1573</v>
          </cell>
        </row>
        <row r="1402">
          <cell r="A1402">
            <v>1207655</v>
          </cell>
          <cell r="B1402">
            <v>44070.092361111114</v>
          </cell>
          <cell r="C1402" t="str">
            <v>A105</v>
          </cell>
          <cell r="D1402" t="str">
            <v>Grados al C</v>
          </cell>
          <cell r="E1402" t="str">
            <v>52"P</v>
          </cell>
          <cell r="F1402">
            <v>52824</v>
          </cell>
          <cell r="G1402">
            <v>1</v>
          </cell>
          <cell r="H1402">
            <v>1671</v>
          </cell>
          <cell r="I1402">
            <v>60</v>
          </cell>
          <cell r="J1402">
            <v>25</v>
          </cell>
          <cell r="K1402">
            <v>35</v>
          </cell>
          <cell r="L1402">
            <v>6</v>
          </cell>
          <cell r="M1402">
            <v>19</v>
          </cell>
          <cell r="N1402">
            <v>0.72</v>
          </cell>
          <cell r="O1402">
            <v>11.46</v>
          </cell>
          <cell r="P1402">
            <v>0</v>
          </cell>
          <cell r="Q1402">
            <v>1583</v>
          </cell>
        </row>
        <row r="1403">
          <cell r="A1403">
            <v>1207656</v>
          </cell>
          <cell r="B1403">
            <v>44070.151388888888</v>
          </cell>
          <cell r="C1403" t="str">
            <v>EN355B</v>
          </cell>
          <cell r="D1403" t="str">
            <v>Grados al C</v>
          </cell>
          <cell r="E1403" t="str">
            <v>24"R</v>
          </cell>
          <cell r="F1403">
            <v>54092</v>
          </cell>
          <cell r="G1403">
            <v>1</v>
          </cell>
          <cell r="H1403">
            <v>1676</v>
          </cell>
          <cell r="I1403">
            <v>50</v>
          </cell>
          <cell r="J1403">
            <v>24</v>
          </cell>
          <cell r="K1403">
            <v>26</v>
          </cell>
          <cell r="L1403">
            <v>6</v>
          </cell>
          <cell r="M1403">
            <v>18</v>
          </cell>
          <cell r="N1403">
            <v>0.84</v>
          </cell>
          <cell r="O1403">
            <v>14.98</v>
          </cell>
          <cell r="P1403">
            <v>1.55</v>
          </cell>
          <cell r="Q1403">
            <v>1593</v>
          </cell>
        </row>
        <row r="1404">
          <cell r="A1404">
            <v>1207657</v>
          </cell>
          <cell r="B1404">
            <v>44070.269444444442</v>
          </cell>
          <cell r="C1404" t="str">
            <v>EN355B</v>
          </cell>
          <cell r="D1404" t="str">
            <v>Grados al C</v>
          </cell>
          <cell r="E1404" t="str">
            <v>24"R</v>
          </cell>
          <cell r="F1404">
            <v>55332</v>
          </cell>
          <cell r="G1404">
            <v>1</v>
          </cell>
          <cell r="H1404">
            <v>1671</v>
          </cell>
          <cell r="I1404">
            <v>44</v>
          </cell>
          <cell r="J1404">
            <v>24</v>
          </cell>
          <cell r="K1404">
            <v>20</v>
          </cell>
          <cell r="L1404">
            <v>7</v>
          </cell>
          <cell r="M1404">
            <v>17</v>
          </cell>
          <cell r="N1404">
            <v>0.64</v>
          </cell>
          <cell r="O1404">
            <v>3.86</v>
          </cell>
          <cell r="P1404">
            <v>4.13</v>
          </cell>
          <cell r="Q1404">
            <v>1597</v>
          </cell>
        </row>
        <row r="1405">
          <cell r="A1405">
            <v>1207658</v>
          </cell>
          <cell r="B1405">
            <v>44070.338194444441</v>
          </cell>
          <cell r="C1405" t="str">
            <v>1020 MOD</v>
          </cell>
          <cell r="D1405" t="str">
            <v>Grados al C</v>
          </cell>
          <cell r="E1405" t="str">
            <v>20"R</v>
          </cell>
          <cell r="F1405">
            <v>57482</v>
          </cell>
          <cell r="G1405">
            <v>1</v>
          </cell>
          <cell r="H1405">
            <v>1672</v>
          </cell>
          <cell r="I1405">
            <v>45</v>
          </cell>
          <cell r="J1405">
            <v>23</v>
          </cell>
          <cell r="K1405">
            <v>22</v>
          </cell>
          <cell r="L1405">
            <v>8</v>
          </cell>
          <cell r="M1405">
            <v>15</v>
          </cell>
          <cell r="N1405">
            <v>0.84</v>
          </cell>
          <cell r="O1405">
            <v>4.68</v>
          </cell>
          <cell r="P1405">
            <v>0</v>
          </cell>
          <cell r="Q1405">
            <v>1595</v>
          </cell>
        </row>
        <row r="1406">
          <cell r="A1406">
            <v>1207659</v>
          </cell>
          <cell r="B1406">
            <v>44070.404166666667</v>
          </cell>
          <cell r="C1406" t="str">
            <v>1E0621</v>
          </cell>
          <cell r="D1406" t="str">
            <v>Grados al C</v>
          </cell>
          <cell r="E1406" t="str">
            <v>20"R</v>
          </cell>
          <cell r="F1406">
            <v>56801</v>
          </cell>
          <cell r="G1406">
            <v>1</v>
          </cell>
          <cell r="H1406">
            <v>1666</v>
          </cell>
          <cell r="I1406">
            <v>59</v>
          </cell>
          <cell r="J1406">
            <v>22</v>
          </cell>
          <cell r="K1406">
            <v>37</v>
          </cell>
          <cell r="L1406">
            <v>7</v>
          </cell>
          <cell r="M1406">
            <v>15</v>
          </cell>
          <cell r="N1406">
            <v>0.72</v>
          </cell>
          <cell r="O1406">
            <v>6.9</v>
          </cell>
          <cell r="P1406">
            <v>0</v>
          </cell>
          <cell r="Q1406">
            <v>1588</v>
          </cell>
        </row>
        <row r="1407">
          <cell r="A1407">
            <v>1207660</v>
          </cell>
          <cell r="B1407">
            <v>44070.461805555555</v>
          </cell>
          <cell r="C1407" t="str">
            <v>EN355B</v>
          </cell>
          <cell r="D1407" t="str">
            <v>Grados al C</v>
          </cell>
          <cell r="E1407" t="str">
            <v>24"R</v>
          </cell>
          <cell r="F1407">
            <v>54693</v>
          </cell>
          <cell r="G1407">
            <v>1</v>
          </cell>
          <cell r="H1407">
            <v>1675</v>
          </cell>
          <cell r="I1407">
            <v>49</v>
          </cell>
          <cell r="J1407">
            <v>24</v>
          </cell>
          <cell r="K1407">
            <v>25</v>
          </cell>
          <cell r="L1407">
            <v>6</v>
          </cell>
          <cell r="M1407">
            <v>18</v>
          </cell>
          <cell r="N1407">
            <v>0.64</v>
          </cell>
          <cell r="O1407">
            <v>3.36</v>
          </cell>
          <cell r="P1407">
            <v>6.18</v>
          </cell>
          <cell r="Q1407">
            <v>1598</v>
          </cell>
        </row>
        <row r="1408">
          <cell r="A1408">
            <v>1207661</v>
          </cell>
          <cell r="B1408">
            <v>44070.51666666667</v>
          </cell>
          <cell r="C1408" t="str">
            <v>LF2L</v>
          </cell>
          <cell r="D1408" t="str">
            <v>Grados CrNiMo</v>
          </cell>
          <cell r="E1408" t="str">
            <v>16"R</v>
          </cell>
          <cell r="F1408">
            <v>53804</v>
          </cell>
          <cell r="G1408">
            <v>1</v>
          </cell>
          <cell r="H1408">
            <v>1710</v>
          </cell>
          <cell r="I1408">
            <v>52</v>
          </cell>
          <cell r="J1408">
            <v>31</v>
          </cell>
          <cell r="K1408">
            <v>21</v>
          </cell>
          <cell r="L1408">
            <v>7</v>
          </cell>
          <cell r="M1408">
            <v>24</v>
          </cell>
          <cell r="N1408">
            <v>0.61</v>
          </cell>
          <cell r="O1408">
            <v>2.02</v>
          </cell>
          <cell r="P1408">
            <v>15.54</v>
          </cell>
          <cell r="Q1408">
            <v>1606</v>
          </cell>
        </row>
        <row r="1409">
          <cell r="A1409">
            <v>1207662</v>
          </cell>
          <cell r="B1409">
            <v>44070.575694444444</v>
          </cell>
          <cell r="C1409" t="str">
            <v>CRMOV</v>
          </cell>
          <cell r="D1409" t="str">
            <v>Grados CrMo</v>
          </cell>
          <cell r="E1409" t="str">
            <v>16"R</v>
          </cell>
          <cell r="F1409">
            <v>53992</v>
          </cell>
          <cell r="G1409">
            <v>1</v>
          </cell>
          <cell r="H1409">
            <v>1677</v>
          </cell>
          <cell r="I1409">
            <v>46</v>
          </cell>
          <cell r="J1409">
            <v>22</v>
          </cell>
          <cell r="K1409">
            <v>24</v>
          </cell>
          <cell r="L1409">
            <v>6</v>
          </cell>
          <cell r="M1409">
            <v>16</v>
          </cell>
          <cell r="N1409">
            <v>0.5</v>
          </cell>
          <cell r="O1409">
            <v>4.09</v>
          </cell>
          <cell r="P1409">
            <v>2.09</v>
          </cell>
          <cell r="Q1409">
            <v>1597</v>
          </cell>
        </row>
        <row r="1410">
          <cell r="A1410">
            <v>1207663</v>
          </cell>
          <cell r="B1410">
            <v>44070.633333333331</v>
          </cell>
          <cell r="C1410">
            <v>4340</v>
          </cell>
          <cell r="D1410" t="str">
            <v>Grados CrNiMo</v>
          </cell>
          <cell r="E1410" t="str">
            <v>49"Q</v>
          </cell>
          <cell r="F1410">
            <v>57311</v>
          </cell>
          <cell r="G1410">
            <v>1</v>
          </cell>
          <cell r="H1410">
            <v>1636</v>
          </cell>
          <cell r="I1410">
            <v>61</v>
          </cell>
          <cell r="J1410">
            <v>27</v>
          </cell>
          <cell r="K1410">
            <v>34</v>
          </cell>
          <cell r="L1410">
            <v>7</v>
          </cell>
          <cell r="M1410">
            <v>20</v>
          </cell>
          <cell r="N1410">
            <v>0.75</v>
          </cell>
          <cell r="O1410">
            <v>11.85</v>
          </cell>
          <cell r="P1410">
            <v>0</v>
          </cell>
          <cell r="Q1410">
            <v>1561</v>
          </cell>
        </row>
        <row r="1411">
          <cell r="A1411">
            <v>1207664</v>
          </cell>
          <cell r="B1411">
            <v>44070.71875</v>
          </cell>
          <cell r="C1411" t="str">
            <v>8620H</v>
          </cell>
          <cell r="D1411" t="str">
            <v>Grados CrNiMo</v>
          </cell>
          <cell r="E1411" t="str">
            <v>13"R</v>
          </cell>
          <cell r="F1411">
            <v>56967</v>
          </cell>
          <cell r="G1411">
            <v>1</v>
          </cell>
          <cell r="H1411">
            <v>1674</v>
          </cell>
          <cell r="I1411">
            <v>44</v>
          </cell>
          <cell r="J1411">
            <v>22</v>
          </cell>
          <cell r="K1411">
            <v>22</v>
          </cell>
          <cell r="L1411">
            <v>7</v>
          </cell>
          <cell r="M1411">
            <v>15</v>
          </cell>
          <cell r="N1411">
            <v>0.83</v>
          </cell>
          <cell r="O1411">
            <v>6.29</v>
          </cell>
          <cell r="P1411">
            <v>0</v>
          </cell>
          <cell r="Q1411">
            <v>1600</v>
          </cell>
        </row>
        <row r="1412">
          <cell r="A1412">
            <v>1207665</v>
          </cell>
          <cell r="B1412">
            <v>44080.929166666669</v>
          </cell>
          <cell r="C1412">
            <v>4130</v>
          </cell>
          <cell r="D1412" t="str">
            <v>Grados CrMo</v>
          </cell>
          <cell r="E1412" t="str">
            <v>31"R</v>
          </cell>
          <cell r="F1412">
            <v>48435</v>
          </cell>
          <cell r="G1412">
            <v>2</v>
          </cell>
          <cell r="H1412">
            <v>1674</v>
          </cell>
          <cell r="I1412">
            <v>134</v>
          </cell>
          <cell r="J1412">
            <v>52</v>
          </cell>
          <cell r="K1412">
            <v>82</v>
          </cell>
          <cell r="L1412">
            <v>20</v>
          </cell>
          <cell r="M1412">
            <v>32</v>
          </cell>
          <cell r="N1412">
            <v>0.93</v>
          </cell>
          <cell r="O1412">
            <v>3.64</v>
          </cell>
          <cell r="P1412">
            <v>0</v>
          </cell>
          <cell r="Q1412">
            <v>1576</v>
          </cell>
        </row>
        <row r="1413">
          <cell r="A1413">
            <v>1207666</v>
          </cell>
          <cell r="B1413">
            <v>44081.011805555558</v>
          </cell>
          <cell r="C1413" t="str">
            <v>4140 FM DUFERCO</v>
          </cell>
          <cell r="D1413" t="str">
            <v>Grados CrNiMo</v>
          </cell>
          <cell r="E1413" t="str">
            <v>31"R</v>
          </cell>
          <cell r="F1413">
            <v>51477.01</v>
          </cell>
          <cell r="G1413">
            <v>1</v>
          </cell>
          <cell r="H1413">
            <v>1664</v>
          </cell>
          <cell r="I1413">
            <v>62</v>
          </cell>
          <cell r="J1413">
            <v>28</v>
          </cell>
          <cell r="K1413">
            <v>34</v>
          </cell>
          <cell r="L1413">
            <v>9</v>
          </cell>
          <cell r="M1413">
            <v>19</v>
          </cell>
          <cell r="N1413">
            <v>0.73</v>
          </cell>
          <cell r="O1413">
            <v>2.33</v>
          </cell>
          <cell r="P1413">
            <v>0</v>
          </cell>
          <cell r="Q1413">
            <v>1564</v>
          </cell>
        </row>
        <row r="1414">
          <cell r="A1414">
            <v>1207667</v>
          </cell>
          <cell r="B1414">
            <v>44081.165972222225</v>
          </cell>
          <cell r="C1414">
            <v>4130</v>
          </cell>
          <cell r="D1414" t="str">
            <v>Grados CrMo</v>
          </cell>
          <cell r="E1414" t="str">
            <v>13"R</v>
          </cell>
          <cell r="F1414">
            <v>59134</v>
          </cell>
          <cell r="G1414">
            <v>2</v>
          </cell>
          <cell r="H1414">
            <v>1696</v>
          </cell>
          <cell r="I1414">
            <v>114</v>
          </cell>
          <cell r="J1414">
            <v>59</v>
          </cell>
          <cell r="K1414">
            <v>55</v>
          </cell>
          <cell r="L1414">
            <v>17</v>
          </cell>
          <cell r="M1414">
            <v>42</v>
          </cell>
          <cell r="N1414">
            <v>0.57999999999999996</v>
          </cell>
          <cell r="O1414">
            <v>6.53</v>
          </cell>
          <cell r="P1414">
            <v>0</v>
          </cell>
          <cell r="Q1414">
            <v>1591</v>
          </cell>
        </row>
        <row r="1415">
          <cell r="A1415">
            <v>1207668</v>
          </cell>
          <cell r="B1415">
            <v>44081.219444444447</v>
          </cell>
          <cell r="C1415" t="str">
            <v>4340 BS</v>
          </cell>
          <cell r="D1415" t="str">
            <v>Grados CrNiMo</v>
          </cell>
          <cell r="E1415" t="str">
            <v>69"P</v>
          </cell>
          <cell r="F1415">
            <v>51650</v>
          </cell>
          <cell r="G1415">
            <v>2</v>
          </cell>
          <cell r="H1415">
            <v>1656</v>
          </cell>
          <cell r="I1415">
            <v>129</v>
          </cell>
          <cell r="J1415">
            <v>55</v>
          </cell>
          <cell r="K1415">
            <v>74</v>
          </cell>
          <cell r="L1415">
            <v>15</v>
          </cell>
          <cell r="M1415">
            <v>40</v>
          </cell>
          <cell r="N1415">
            <v>0.8</v>
          </cell>
          <cell r="O1415">
            <v>14.46</v>
          </cell>
          <cell r="P1415">
            <v>0</v>
          </cell>
          <cell r="Q1415">
            <v>1548</v>
          </cell>
        </row>
        <row r="1416">
          <cell r="A1416">
            <v>1207669</v>
          </cell>
          <cell r="B1416">
            <v>44081.40902777778</v>
          </cell>
          <cell r="C1416" t="str">
            <v>4340 BS</v>
          </cell>
          <cell r="D1416" t="str">
            <v>Grados CrNiMo</v>
          </cell>
          <cell r="E1416" t="str">
            <v>69"P</v>
          </cell>
          <cell r="F1416">
            <v>50364.99</v>
          </cell>
          <cell r="G1416">
            <v>1</v>
          </cell>
          <cell r="H1416">
            <v>1630</v>
          </cell>
          <cell r="I1416">
            <v>49</v>
          </cell>
          <cell r="J1416">
            <v>28</v>
          </cell>
          <cell r="K1416">
            <v>21</v>
          </cell>
          <cell r="L1416">
            <v>8</v>
          </cell>
          <cell r="M1416">
            <v>20</v>
          </cell>
          <cell r="N1416">
            <v>0.6</v>
          </cell>
          <cell r="O1416">
            <v>5.31</v>
          </cell>
          <cell r="P1416">
            <v>0</v>
          </cell>
          <cell r="Q1416">
            <v>1556</v>
          </cell>
        </row>
        <row r="1417">
          <cell r="A1417">
            <v>1207670</v>
          </cell>
          <cell r="B1417">
            <v>44081.511111111111</v>
          </cell>
          <cell r="C1417">
            <v>4340</v>
          </cell>
          <cell r="D1417" t="str">
            <v>Grados CrNiMo</v>
          </cell>
          <cell r="E1417" t="str">
            <v>69"P</v>
          </cell>
          <cell r="F1417">
            <v>51933</v>
          </cell>
          <cell r="G1417">
            <v>1</v>
          </cell>
          <cell r="H1417">
            <v>1638</v>
          </cell>
          <cell r="I1417">
            <v>47</v>
          </cell>
          <cell r="J1417">
            <v>30</v>
          </cell>
          <cell r="K1417">
            <v>17</v>
          </cell>
          <cell r="L1417">
            <v>8</v>
          </cell>
          <cell r="M1417">
            <v>22</v>
          </cell>
          <cell r="N1417">
            <v>0.59</v>
          </cell>
          <cell r="O1417">
            <v>3.18</v>
          </cell>
          <cell r="P1417">
            <v>0</v>
          </cell>
          <cell r="Q1417">
            <v>1555</v>
          </cell>
        </row>
        <row r="1418">
          <cell r="A1418">
            <v>1207671</v>
          </cell>
          <cell r="B1418">
            <v>44081.573611111111</v>
          </cell>
          <cell r="C1418">
            <v>4140</v>
          </cell>
          <cell r="D1418" t="str">
            <v>Grados CrMo</v>
          </cell>
          <cell r="E1418" t="str">
            <v>49"Q</v>
          </cell>
          <cell r="F1418">
            <v>57760</v>
          </cell>
          <cell r="G1418">
            <v>1</v>
          </cell>
          <cell r="H1418">
            <v>1635</v>
          </cell>
          <cell r="I1418">
            <v>57</v>
          </cell>
          <cell r="J1418">
            <v>25</v>
          </cell>
          <cell r="K1418">
            <v>32</v>
          </cell>
          <cell r="L1418">
            <v>8</v>
          </cell>
          <cell r="M1418">
            <v>17</v>
          </cell>
          <cell r="N1418">
            <v>0.57999999999999996</v>
          </cell>
          <cell r="O1418">
            <v>5.05</v>
          </cell>
          <cell r="P1418">
            <v>0</v>
          </cell>
          <cell r="Q1418">
            <v>1561</v>
          </cell>
        </row>
        <row r="1419">
          <cell r="A1419">
            <v>1207672</v>
          </cell>
          <cell r="B1419">
            <v>44081.664583333331</v>
          </cell>
          <cell r="C1419" t="str">
            <v>4140 FM DUFERCO</v>
          </cell>
          <cell r="D1419" t="str">
            <v>Grados CrNiMo</v>
          </cell>
          <cell r="E1419" t="str">
            <v>49"Q</v>
          </cell>
          <cell r="F1419">
            <v>56202</v>
          </cell>
          <cell r="G1419">
            <v>1</v>
          </cell>
          <cell r="H1419">
            <v>1627</v>
          </cell>
          <cell r="I1419">
            <v>41</v>
          </cell>
          <cell r="J1419">
            <v>26</v>
          </cell>
          <cell r="K1419">
            <v>15</v>
          </cell>
          <cell r="L1419">
            <v>8</v>
          </cell>
          <cell r="M1419">
            <v>18</v>
          </cell>
          <cell r="N1419">
            <v>0.5</v>
          </cell>
          <cell r="O1419">
            <v>1.75</v>
          </cell>
          <cell r="P1419">
            <v>0</v>
          </cell>
          <cell r="Q1419">
            <v>1553</v>
          </cell>
        </row>
        <row r="1420">
          <cell r="A1420">
            <v>1207673</v>
          </cell>
          <cell r="B1420">
            <v>44081.731249999997</v>
          </cell>
          <cell r="C1420" t="str">
            <v>4140 MOD FM</v>
          </cell>
          <cell r="D1420" t="str">
            <v>Grados CrNiMo</v>
          </cell>
          <cell r="E1420" t="str">
            <v>49"Q</v>
          </cell>
          <cell r="F1420">
            <v>57724</v>
          </cell>
          <cell r="G1420">
            <v>1</v>
          </cell>
          <cell r="H1420">
            <v>1637</v>
          </cell>
          <cell r="I1420">
            <v>49</v>
          </cell>
          <cell r="J1420">
            <v>25</v>
          </cell>
          <cell r="K1420">
            <v>24</v>
          </cell>
          <cell r="L1420">
            <v>7</v>
          </cell>
          <cell r="M1420">
            <v>18</v>
          </cell>
          <cell r="N1420">
            <v>0.52</v>
          </cell>
          <cell r="O1420">
            <v>1.4</v>
          </cell>
          <cell r="P1420">
            <v>0</v>
          </cell>
          <cell r="Q1420">
            <v>1559</v>
          </cell>
        </row>
        <row r="1421">
          <cell r="A1421">
            <v>1207674</v>
          </cell>
          <cell r="B1421">
            <v>44081.8</v>
          </cell>
          <cell r="C1421">
            <v>4140</v>
          </cell>
          <cell r="D1421" t="str">
            <v>Grados CrMo</v>
          </cell>
          <cell r="E1421" t="str">
            <v>16"R</v>
          </cell>
          <cell r="F1421">
            <v>53894</v>
          </cell>
          <cell r="G1421">
            <v>1</v>
          </cell>
          <cell r="H1421">
            <v>1658</v>
          </cell>
          <cell r="I1421">
            <v>39</v>
          </cell>
          <cell r="J1421">
            <v>24</v>
          </cell>
          <cell r="K1421">
            <v>15</v>
          </cell>
          <cell r="L1421">
            <v>7</v>
          </cell>
          <cell r="M1421">
            <v>17</v>
          </cell>
          <cell r="N1421">
            <v>0.53</v>
          </cell>
          <cell r="O1421">
            <v>1.52</v>
          </cell>
          <cell r="P1421">
            <v>0</v>
          </cell>
          <cell r="Q1421">
            <v>1579</v>
          </cell>
        </row>
        <row r="1422">
          <cell r="A1422">
            <v>1207675</v>
          </cell>
          <cell r="B1422">
            <v>44081.864583333336</v>
          </cell>
          <cell r="C1422" t="str">
            <v>A105</v>
          </cell>
          <cell r="D1422" t="str">
            <v>Grados al C</v>
          </cell>
          <cell r="E1422" t="str">
            <v>16"R</v>
          </cell>
          <cell r="F1422">
            <v>54366</v>
          </cell>
          <cell r="G1422">
            <v>1</v>
          </cell>
          <cell r="H1422">
            <v>1687</v>
          </cell>
          <cell r="I1422">
            <v>43</v>
          </cell>
          <cell r="J1422">
            <v>24</v>
          </cell>
          <cell r="K1422">
            <v>19</v>
          </cell>
          <cell r="L1422">
            <v>7</v>
          </cell>
          <cell r="M1422">
            <v>17</v>
          </cell>
          <cell r="N1422">
            <v>0.52</v>
          </cell>
          <cell r="O1422">
            <v>1.69</v>
          </cell>
          <cell r="P1422">
            <v>0</v>
          </cell>
          <cell r="Q1422">
            <v>1599</v>
          </cell>
        </row>
        <row r="1423">
          <cell r="A1423">
            <v>1207676</v>
          </cell>
          <cell r="B1423">
            <v>44081.919444444444</v>
          </cell>
          <cell r="C1423" t="str">
            <v>A105</v>
          </cell>
          <cell r="D1423" t="str">
            <v>Grados al C</v>
          </cell>
          <cell r="E1423" t="str">
            <v>13"R</v>
          </cell>
          <cell r="F1423">
            <v>55083</v>
          </cell>
          <cell r="G1423">
            <v>1</v>
          </cell>
          <cell r="H1423">
            <v>1688</v>
          </cell>
          <cell r="I1423">
            <v>47</v>
          </cell>
          <cell r="J1423">
            <v>25</v>
          </cell>
          <cell r="K1423">
            <v>22</v>
          </cell>
          <cell r="L1423">
            <v>8</v>
          </cell>
          <cell r="M1423">
            <v>17</v>
          </cell>
          <cell r="N1423">
            <v>0.55000000000000004</v>
          </cell>
          <cell r="O1423">
            <v>1.56</v>
          </cell>
          <cell r="P1423">
            <v>0</v>
          </cell>
          <cell r="Q1423">
            <v>1601</v>
          </cell>
        </row>
        <row r="1424">
          <cell r="A1424">
            <v>1207677</v>
          </cell>
          <cell r="B1424">
            <v>44081.982638888891</v>
          </cell>
          <cell r="C1424" t="str">
            <v>EN355B</v>
          </cell>
          <cell r="D1424" t="str">
            <v>Grados al C</v>
          </cell>
          <cell r="E1424" t="str">
            <v>24"R</v>
          </cell>
          <cell r="F1424">
            <v>55211</v>
          </cell>
          <cell r="G1424">
            <v>1</v>
          </cell>
          <cell r="H1424">
            <v>1672</v>
          </cell>
          <cell r="I1424">
            <v>59</v>
          </cell>
          <cell r="J1424">
            <v>25</v>
          </cell>
          <cell r="K1424">
            <v>34</v>
          </cell>
          <cell r="L1424">
            <v>8</v>
          </cell>
          <cell r="M1424">
            <v>17</v>
          </cell>
          <cell r="N1424">
            <v>0.56000000000000005</v>
          </cell>
          <cell r="O1424">
            <v>1.97</v>
          </cell>
          <cell r="P1424">
            <v>0.99</v>
          </cell>
          <cell r="Q1424">
            <v>1576</v>
          </cell>
        </row>
        <row r="1425">
          <cell r="A1425">
            <v>1207678</v>
          </cell>
          <cell r="B1425">
            <v>44082.043749999997</v>
          </cell>
          <cell r="C1425" t="str">
            <v>EN355B</v>
          </cell>
          <cell r="D1425" t="str">
            <v>Grados al C</v>
          </cell>
          <cell r="E1425" t="str">
            <v>24"R</v>
          </cell>
          <cell r="F1425">
            <v>55304</v>
          </cell>
          <cell r="G1425">
            <v>1</v>
          </cell>
          <cell r="H1425">
            <v>1672</v>
          </cell>
          <cell r="I1425">
            <v>61</v>
          </cell>
          <cell r="J1425">
            <v>27</v>
          </cell>
          <cell r="K1425">
            <v>34</v>
          </cell>
          <cell r="L1425">
            <v>7</v>
          </cell>
          <cell r="M1425">
            <v>20</v>
          </cell>
          <cell r="N1425">
            <v>0.49</v>
          </cell>
          <cell r="O1425">
            <v>1.22</v>
          </cell>
          <cell r="P1425">
            <v>1.35</v>
          </cell>
          <cell r="Q1425">
            <v>1596</v>
          </cell>
        </row>
        <row r="1426">
          <cell r="A1426">
            <v>1207679</v>
          </cell>
          <cell r="B1426">
            <v>44082.100694444445</v>
          </cell>
          <cell r="C1426" t="str">
            <v>EN355B</v>
          </cell>
          <cell r="D1426" t="str">
            <v>Grados al C</v>
          </cell>
          <cell r="E1426" t="str">
            <v>24"R</v>
          </cell>
          <cell r="F1426">
            <v>55088</v>
          </cell>
          <cell r="G1426">
            <v>1</v>
          </cell>
          <cell r="H1426">
            <v>1683</v>
          </cell>
          <cell r="I1426">
            <v>53</v>
          </cell>
          <cell r="J1426">
            <v>26</v>
          </cell>
          <cell r="K1426">
            <v>27</v>
          </cell>
          <cell r="L1426">
            <v>9</v>
          </cell>
          <cell r="M1426">
            <v>17</v>
          </cell>
          <cell r="N1426">
            <v>0.52</v>
          </cell>
          <cell r="O1426">
            <v>1.19</v>
          </cell>
          <cell r="P1426">
            <v>3.74</v>
          </cell>
          <cell r="Q1426">
            <v>1591</v>
          </cell>
        </row>
        <row r="1427">
          <cell r="A1427">
            <v>1207680</v>
          </cell>
          <cell r="B1427">
            <v>44082.155555555553</v>
          </cell>
          <cell r="C1427" t="str">
            <v>A105</v>
          </cell>
          <cell r="D1427" t="str">
            <v>Grados al C</v>
          </cell>
          <cell r="E1427" t="str">
            <v>24"R</v>
          </cell>
          <cell r="F1427">
            <v>55175</v>
          </cell>
          <cell r="G1427">
            <v>1</v>
          </cell>
          <cell r="H1427">
            <v>1688</v>
          </cell>
          <cell r="I1427">
            <v>49</v>
          </cell>
          <cell r="J1427">
            <v>27</v>
          </cell>
          <cell r="K1427">
            <v>22</v>
          </cell>
          <cell r="L1427">
            <v>7</v>
          </cell>
          <cell r="M1427">
            <v>20</v>
          </cell>
          <cell r="N1427">
            <v>0.46</v>
          </cell>
          <cell r="O1427">
            <v>1.1399999999999999</v>
          </cell>
          <cell r="P1427">
            <v>0</v>
          </cell>
          <cell r="Q1427">
            <v>1588</v>
          </cell>
        </row>
        <row r="1428">
          <cell r="A1428">
            <v>1207681</v>
          </cell>
          <cell r="B1428">
            <v>44082.229166666664</v>
          </cell>
          <cell r="C1428" t="str">
            <v>A105</v>
          </cell>
          <cell r="D1428" t="str">
            <v>Grados al C</v>
          </cell>
          <cell r="E1428" t="str">
            <v>49"Q</v>
          </cell>
          <cell r="F1428">
            <v>57651.99</v>
          </cell>
          <cell r="G1428">
            <v>1</v>
          </cell>
          <cell r="H1428">
            <v>1659</v>
          </cell>
          <cell r="I1428">
            <v>47</v>
          </cell>
          <cell r="J1428">
            <v>24</v>
          </cell>
          <cell r="K1428">
            <v>23</v>
          </cell>
          <cell r="L1428">
            <v>8</v>
          </cell>
          <cell r="M1428">
            <v>16</v>
          </cell>
          <cell r="N1428">
            <v>0.56000000000000005</v>
          </cell>
          <cell r="O1428">
            <v>3.46</v>
          </cell>
          <cell r="P1428">
            <v>0</v>
          </cell>
          <cell r="Q1428">
            <v>1583</v>
          </cell>
        </row>
        <row r="1429">
          <cell r="A1429">
            <v>1207682</v>
          </cell>
          <cell r="B1429">
            <v>44082.288888888892</v>
          </cell>
          <cell r="C1429">
            <v>1080</v>
          </cell>
          <cell r="D1429" t="str">
            <v>Grados al C</v>
          </cell>
          <cell r="E1429" t="str">
            <v>39"R</v>
          </cell>
          <cell r="F1429">
            <v>51003.01</v>
          </cell>
          <cell r="G1429">
            <v>1</v>
          </cell>
          <cell r="H1429">
            <v>1629</v>
          </cell>
          <cell r="I1429">
            <v>52</v>
          </cell>
          <cell r="J1429">
            <v>28</v>
          </cell>
          <cell r="K1429">
            <v>24</v>
          </cell>
          <cell r="L1429">
            <v>7</v>
          </cell>
          <cell r="M1429">
            <v>21</v>
          </cell>
          <cell r="N1429">
            <v>0.52</v>
          </cell>
          <cell r="O1429">
            <v>3.28</v>
          </cell>
          <cell r="P1429">
            <v>0</v>
          </cell>
          <cell r="Q1429">
            <v>1545</v>
          </cell>
        </row>
        <row r="1430">
          <cell r="A1430">
            <v>1207683</v>
          </cell>
          <cell r="B1430">
            <v>44082.340277777781</v>
          </cell>
          <cell r="C1430">
            <v>1080</v>
          </cell>
          <cell r="D1430" t="str">
            <v>Grados al C</v>
          </cell>
          <cell r="E1430" t="str">
            <v>24"R</v>
          </cell>
          <cell r="F1430">
            <v>54407</v>
          </cell>
          <cell r="G1430">
            <v>1</v>
          </cell>
          <cell r="H1430">
            <v>1633</v>
          </cell>
          <cell r="I1430">
            <v>50</v>
          </cell>
          <cell r="J1430">
            <v>27</v>
          </cell>
          <cell r="K1430">
            <v>23</v>
          </cell>
          <cell r="L1430">
            <v>7</v>
          </cell>
          <cell r="M1430">
            <v>20</v>
          </cell>
          <cell r="N1430">
            <v>0.61</v>
          </cell>
          <cell r="O1430">
            <v>3.9</v>
          </cell>
          <cell r="P1430">
            <v>0</v>
          </cell>
          <cell r="Q1430">
            <v>1551</v>
          </cell>
        </row>
        <row r="1431">
          <cell r="A1431">
            <v>1207684</v>
          </cell>
          <cell r="B1431">
            <v>44082.486111111109</v>
          </cell>
          <cell r="C1431" t="str">
            <v>8630M</v>
          </cell>
          <cell r="D1431" t="str">
            <v>Grados CrNiMo</v>
          </cell>
          <cell r="E1431" t="str">
            <v>69"P</v>
          </cell>
          <cell r="F1431">
            <v>56240.01</v>
          </cell>
          <cell r="G1431">
            <v>1</v>
          </cell>
          <cell r="H1431">
            <v>1638</v>
          </cell>
          <cell r="I1431">
            <v>54</v>
          </cell>
          <cell r="J1431">
            <v>25</v>
          </cell>
          <cell r="K1431">
            <v>29</v>
          </cell>
          <cell r="L1431">
            <v>8</v>
          </cell>
          <cell r="M1431">
            <v>17</v>
          </cell>
          <cell r="N1431">
            <v>0.53</v>
          </cell>
          <cell r="O1431">
            <v>5.34</v>
          </cell>
          <cell r="P1431">
            <v>0</v>
          </cell>
          <cell r="Q1431">
            <v>1565</v>
          </cell>
        </row>
        <row r="1432">
          <cell r="A1432">
            <v>1207685</v>
          </cell>
          <cell r="B1432">
            <v>44082.554861111108</v>
          </cell>
          <cell r="C1432" t="str">
            <v>42CRMO4 LIEBHERR</v>
          </cell>
          <cell r="D1432" t="str">
            <v>Grados CrMo</v>
          </cell>
          <cell r="E1432" t="str">
            <v>20"R</v>
          </cell>
          <cell r="F1432">
            <v>57676.01</v>
          </cell>
          <cell r="G1432">
            <v>1</v>
          </cell>
          <cell r="H1432">
            <v>1649</v>
          </cell>
          <cell r="I1432">
            <v>47</v>
          </cell>
          <cell r="J1432">
            <v>27</v>
          </cell>
          <cell r="K1432">
            <v>20</v>
          </cell>
          <cell r="L1432">
            <v>8</v>
          </cell>
          <cell r="M1432">
            <v>19</v>
          </cell>
          <cell r="N1432">
            <v>0.44</v>
          </cell>
          <cell r="O1432">
            <v>2.96</v>
          </cell>
          <cell r="P1432">
            <v>0</v>
          </cell>
          <cell r="Q1432">
            <v>1574</v>
          </cell>
        </row>
        <row r="1433">
          <cell r="A1433">
            <v>1207686</v>
          </cell>
          <cell r="B1433">
            <v>44082.633333333331</v>
          </cell>
          <cell r="C1433" t="str">
            <v>4130 FM</v>
          </cell>
          <cell r="D1433" t="str">
            <v>Grados CrNiMo</v>
          </cell>
          <cell r="E1433" t="str">
            <v>49"Q</v>
          </cell>
          <cell r="F1433">
            <v>57625</v>
          </cell>
          <cell r="G1433">
            <v>1</v>
          </cell>
          <cell r="H1433">
            <v>1649</v>
          </cell>
          <cell r="I1433">
            <v>48</v>
          </cell>
          <cell r="J1433">
            <v>25</v>
          </cell>
          <cell r="K1433">
            <v>23</v>
          </cell>
          <cell r="L1433">
            <v>7</v>
          </cell>
          <cell r="M1433">
            <v>18</v>
          </cell>
          <cell r="N1433">
            <v>0.45</v>
          </cell>
          <cell r="O1433">
            <v>1.83</v>
          </cell>
          <cell r="P1433">
            <v>0</v>
          </cell>
          <cell r="Q1433">
            <v>1567</v>
          </cell>
        </row>
        <row r="1434">
          <cell r="A1434">
            <v>1207687</v>
          </cell>
          <cell r="B1434">
            <v>44082.711805555555</v>
          </cell>
          <cell r="C1434" t="str">
            <v>H13 FM</v>
          </cell>
          <cell r="D1434" t="str">
            <v>Tool Steels</v>
          </cell>
          <cell r="E1434" t="str">
            <v>49"Q</v>
          </cell>
          <cell r="F1434">
            <v>54455</v>
          </cell>
          <cell r="G1434">
            <v>1</v>
          </cell>
          <cell r="H1434">
            <v>1635</v>
          </cell>
          <cell r="I1434">
            <v>78</v>
          </cell>
          <cell r="J1434">
            <v>38</v>
          </cell>
          <cell r="K1434">
            <v>40</v>
          </cell>
          <cell r="L1434">
            <v>14</v>
          </cell>
          <cell r="M1434">
            <v>24</v>
          </cell>
          <cell r="N1434">
            <v>0.45</v>
          </cell>
          <cell r="O1434">
            <v>2.25</v>
          </cell>
          <cell r="P1434">
            <v>0</v>
          </cell>
          <cell r="Q1434">
            <v>1532</v>
          </cell>
        </row>
        <row r="1435">
          <cell r="A1435">
            <v>1207688</v>
          </cell>
          <cell r="B1435">
            <v>44082.781944444447</v>
          </cell>
          <cell r="C1435" t="str">
            <v>42CRMO4 LIEBHERR</v>
          </cell>
          <cell r="D1435" t="str">
            <v>Grados CrMo</v>
          </cell>
          <cell r="E1435" t="str">
            <v>24"R</v>
          </cell>
          <cell r="F1435">
            <v>55396</v>
          </cell>
          <cell r="G1435">
            <v>1</v>
          </cell>
          <cell r="H1435">
            <v>1649</v>
          </cell>
          <cell r="I1435">
            <v>56</v>
          </cell>
          <cell r="J1435">
            <v>25</v>
          </cell>
          <cell r="K1435">
            <v>31</v>
          </cell>
          <cell r="L1435">
            <v>7</v>
          </cell>
          <cell r="M1435">
            <v>18</v>
          </cell>
          <cell r="N1435">
            <v>0.39</v>
          </cell>
          <cell r="O1435">
            <v>1.89</v>
          </cell>
          <cell r="P1435">
            <v>0</v>
          </cell>
          <cell r="Q1435">
            <v>1564</v>
          </cell>
        </row>
        <row r="1436">
          <cell r="A1436">
            <v>1207689</v>
          </cell>
          <cell r="B1436">
            <v>44082.893055555556</v>
          </cell>
          <cell r="C1436">
            <v>4140</v>
          </cell>
          <cell r="D1436" t="str">
            <v>Grados CrMo</v>
          </cell>
          <cell r="E1436" t="str">
            <v>69"P</v>
          </cell>
          <cell r="F1436">
            <v>52401</v>
          </cell>
          <cell r="G1436">
            <v>1</v>
          </cell>
          <cell r="H1436">
            <v>1631</v>
          </cell>
          <cell r="I1436">
            <v>46</v>
          </cell>
          <cell r="J1436">
            <v>26</v>
          </cell>
          <cell r="K1436">
            <v>20</v>
          </cell>
          <cell r="L1436">
            <v>8</v>
          </cell>
          <cell r="M1436">
            <v>18</v>
          </cell>
          <cell r="N1436">
            <v>0.44</v>
          </cell>
          <cell r="O1436">
            <v>1.07</v>
          </cell>
          <cell r="P1436">
            <v>0</v>
          </cell>
          <cell r="Q1436">
            <v>1549</v>
          </cell>
        </row>
        <row r="1437">
          <cell r="A1437">
            <v>1207690</v>
          </cell>
          <cell r="B1437">
            <v>44082.956944444442</v>
          </cell>
          <cell r="C1437">
            <v>4140</v>
          </cell>
          <cell r="D1437" t="str">
            <v>Grados CrMo</v>
          </cell>
          <cell r="E1437" t="str">
            <v>69"P</v>
          </cell>
          <cell r="F1437">
            <v>52324</v>
          </cell>
          <cell r="G1437">
            <v>1</v>
          </cell>
          <cell r="H1437">
            <v>1639</v>
          </cell>
          <cell r="I1437">
            <v>55</v>
          </cell>
          <cell r="J1437">
            <v>25</v>
          </cell>
          <cell r="K1437">
            <v>30</v>
          </cell>
          <cell r="L1437">
            <v>7</v>
          </cell>
          <cell r="M1437">
            <v>18</v>
          </cell>
          <cell r="N1437">
            <v>0.43</v>
          </cell>
          <cell r="O1437">
            <v>2.94</v>
          </cell>
          <cell r="P1437">
            <v>0</v>
          </cell>
          <cell r="Q1437">
            <v>1555</v>
          </cell>
        </row>
        <row r="1438">
          <cell r="A1438">
            <v>1207691</v>
          </cell>
          <cell r="B1438">
            <v>44083.027777777781</v>
          </cell>
          <cell r="C1438" t="str">
            <v>EN355B</v>
          </cell>
          <cell r="D1438" t="str">
            <v>Grados al C</v>
          </cell>
          <cell r="E1438" t="str">
            <v>24"R</v>
          </cell>
          <cell r="F1438">
            <v>55821</v>
          </cell>
          <cell r="G1438">
            <v>1</v>
          </cell>
          <cell r="H1438">
            <v>1691</v>
          </cell>
          <cell r="I1438">
            <v>58</v>
          </cell>
          <cell r="J1438">
            <v>28</v>
          </cell>
          <cell r="K1438">
            <v>30</v>
          </cell>
          <cell r="L1438">
            <v>7</v>
          </cell>
          <cell r="M1438">
            <v>21</v>
          </cell>
          <cell r="N1438">
            <v>0.46</v>
          </cell>
          <cell r="O1438">
            <v>1.81</v>
          </cell>
          <cell r="P1438">
            <v>4.3099999999999996</v>
          </cell>
          <cell r="Q1438">
            <v>1598</v>
          </cell>
        </row>
        <row r="1439">
          <cell r="A1439">
            <v>1207692</v>
          </cell>
          <cell r="B1439">
            <v>44083.080555555556</v>
          </cell>
          <cell r="C1439" t="str">
            <v>EN355B</v>
          </cell>
          <cell r="D1439" t="str">
            <v>Grados al C</v>
          </cell>
          <cell r="E1439" t="str">
            <v>24"R</v>
          </cell>
          <cell r="F1439">
            <v>56009</v>
          </cell>
          <cell r="G1439">
            <v>1</v>
          </cell>
          <cell r="H1439">
            <v>1603</v>
          </cell>
          <cell r="I1439">
            <v>63</v>
          </cell>
          <cell r="J1439">
            <v>26</v>
          </cell>
          <cell r="K1439">
            <v>37</v>
          </cell>
          <cell r="L1439">
            <v>7</v>
          </cell>
          <cell r="M1439">
            <v>19</v>
          </cell>
          <cell r="N1439">
            <v>0.43</v>
          </cell>
          <cell r="O1439">
            <v>1.23</v>
          </cell>
          <cell r="P1439">
            <v>4.07</v>
          </cell>
          <cell r="Q1439">
            <v>1579</v>
          </cell>
        </row>
        <row r="1440">
          <cell r="A1440">
            <v>1207693</v>
          </cell>
          <cell r="B1440">
            <v>44083.134722222225</v>
          </cell>
          <cell r="C1440" t="str">
            <v>EN355B</v>
          </cell>
          <cell r="D1440" t="str">
            <v>Grados al C</v>
          </cell>
          <cell r="E1440" t="str">
            <v>24"R</v>
          </cell>
          <cell r="F1440">
            <v>54666</v>
          </cell>
          <cell r="G1440">
            <v>1</v>
          </cell>
          <cell r="H1440">
            <v>1691</v>
          </cell>
          <cell r="I1440">
            <v>56</v>
          </cell>
          <cell r="J1440">
            <v>28</v>
          </cell>
          <cell r="K1440">
            <v>28</v>
          </cell>
          <cell r="L1440">
            <v>8</v>
          </cell>
          <cell r="M1440">
            <v>20</v>
          </cell>
          <cell r="N1440">
            <v>0.5</v>
          </cell>
          <cell r="O1440">
            <v>1.72</v>
          </cell>
          <cell r="P1440">
            <v>2.98</v>
          </cell>
          <cell r="Q1440">
            <v>1593</v>
          </cell>
        </row>
        <row r="1441">
          <cell r="A1441">
            <v>1207694</v>
          </cell>
          <cell r="B1441">
            <v>44083.209027777775</v>
          </cell>
          <cell r="C1441" t="str">
            <v>EN355B</v>
          </cell>
          <cell r="D1441" t="str">
            <v>Grados al C</v>
          </cell>
          <cell r="E1441" t="str">
            <v>24"R</v>
          </cell>
          <cell r="F1441">
            <v>54922</v>
          </cell>
          <cell r="G1441">
            <v>1</v>
          </cell>
          <cell r="H1441">
            <v>1680</v>
          </cell>
          <cell r="I1441">
            <v>52</v>
          </cell>
          <cell r="J1441">
            <v>27</v>
          </cell>
          <cell r="K1441">
            <v>25</v>
          </cell>
          <cell r="L1441">
            <v>7</v>
          </cell>
          <cell r="M1441">
            <v>20</v>
          </cell>
          <cell r="N1441">
            <v>0.56999999999999995</v>
          </cell>
          <cell r="O1441">
            <v>3.68</v>
          </cell>
          <cell r="P1441">
            <v>3.13</v>
          </cell>
          <cell r="Q1441">
            <v>1589</v>
          </cell>
        </row>
        <row r="1442">
          <cell r="A1442">
            <v>1207695</v>
          </cell>
          <cell r="B1442">
            <v>44083.276388888888</v>
          </cell>
          <cell r="C1442" t="str">
            <v>1E0621</v>
          </cell>
          <cell r="D1442" t="str">
            <v>Grados al C</v>
          </cell>
          <cell r="E1442" t="str">
            <v>16"R</v>
          </cell>
          <cell r="F1442">
            <v>53288</v>
          </cell>
          <cell r="G1442">
            <v>1</v>
          </cell>
          <cell r="H1442">
            <v>1678</v>
          </cell>
          <cell r="I1442">
            <v>49</v>
          </cell>
          <cell r="J1442">
            <v>25</v>
          </cell>
          <cell r="K1442">
            <v>24</v>
          </cell>
          <cell r="L1442">
            <v>8</v>
          </cell>
          <cell r="M1442">
            <v>17</v>
          </cell>
          <cell r="N1442">
            <v>0.49</v>
          </cell>
          <cell r="O1442">
            <v>2.2000000000000002</v>
          </cell>
          <cell r="P1442">
            <v>0</v>
          </cell>
          <cell r="Q1442">
            <v>1594</v>
          </cell>
        </row>
        <row r="1443">
          <cell r="A1443">
            <v>1207696</v>
          </cell>
          <cell r="B1443">
            <v>44083.32916666667</v>
          </cell>
          <cell r="C1443">
            <v>1045</v>
          </cell>
          <cell r="D1443" t="str">
            <v>Grados al C</v>
          </cell>
          <cell r="E1443" t="str">
            <v>52"P</v>
          </cell>
          <cell r="F1443">
            <v>53079</v>
          </cell>
          <cell r="G1443">
            <v>1</v>
          </cell>
          <cell r="H1443">
            <v>1678</v>
          </cell>
          <cell r="I1443">
            <v>52</v>
          </cell>
          <cell r="J1443">
            <v>30</v>
          </cell>
          <cell r="K1443">
            <v>22</v>
          </cell>
          <cell r="L1443">
            <v>8</v>
          </cell>
          <cell r="M1443">
            <v>22</v>
          </cell>
          <cell r="N1443">
            <v>0.45</v>
          </cell>
          <cell r="O1443">
            <v>2.34</v>
          </cell>
          <cell r="P1443">
            <v>0</v>
          </cell>
          <cell r="Q1443">
            <v>1556</v>
          </cell>
        </row>
        <row r="1444">
          <cell r="A1444">
            <v>1207697</v>
          </cell>
          <cell r="B1444">
            <v>44083.37222222222</v>
          </cell>
          <cell r="C1444" t="str">
            <v>A105</v>
          </cell>
          <cell r="D1444" t="str">
            <v>Grados al C</v>
          </cell>
          <cell r="E1444" t="str">
            <v>31"R</v>
          </cell>
          <cell r="F1444">
            <v>48498</v>
          </cell>
          <cell r="G1444">
            <v>1</v>
          </cell>
          <cell r="H1444">
            <v>1676</v>
          </cell>
          <cell r="I1444">
            <v>46</v>
          </cell>
          <cell r="J1444">
            <v>27</v>
          </cell>
          <cell r="K1444">
            <v>19</v>
          </cell>
          <cell r="L1444">
            <v>7</v>
          </cell>
          <cell r="M1444">
            <v>20</v>
          </cell>
          <cell r="N1444">
            <v>0.47</v>
          </cell>
          <cell r="O1444">
            <v>3.32</v>
          </cell>
          <cell r="P1444">
            <v>0</v>
          </cell>
          <cell r="Q1444">
            <v>1592</v>
          </cell>
        </row>
        <row r="1445">
          <cell r="A1445">
            <v>1207698</v>
          </cell>
          <cell r="B1445">
            <v>44083.442361111112</v>
          </cell>
          <cell r="C1445" t="str">
            <v>4130 FM</v>
          </cell>
          <cell r="D1445" t="str">
            <v>Grados CrNiMo</v>
          </cell>
          <cell r="E1445" t="str">
            <v>31"R</v>
          </cell>
          <cell r="F1445">
            <v>53054</v>
          </cell>
          <cell r="G1445">
            <v>1</v>
          </cell>
          <cell r="H1445">
            <v>1676</v>
          </cell>
          <cell r="I1445">
            <v>44</v>
          </cell>
          <cell r="J1445">
            <v>22</v>
          </cell>
          <cell r="K1445">
            <v>22</v>
          </cell>
          <cell r="L1445">
            <v>7</v>
          </cell>
          <cell r="M1445">
            <v>15</v>
          </cell>
          <cell r="N1445">
            <v>0.56999999999999995</v>
          </cell>
          <cell r="O1445">
            <v>2.84</v>
          </cell>
          <cell r="P1445">
            <v>0</v>
          </cell>
          <cell r="Q1445">
            <v>1573</v>
          </cell>
        </row>
        <row r="1446">
          <cell r="A1446">
            <v>1207699</v>
          </cell>
          <cell r="B1446">
            <v>44083.504166666666</v>
          </cell>
          <cell r="C1446">
            <v>4340</v>
          </cell>
          <cell r="D1446" t="str">
            <v>Grados CrNiMo</v>
          </cell>
          <cell r="E1446" t="str">
            <v>31"R</v>
          </cell>
          <cell r="F1446">
            <v>52101</v>
          </cell>
          <cell r="G1446">
            <v>1</v>
          </cell>
          <cell r="H1446">
            <v>1642</v>
          </cell>
          <cell r="I1446">
            <v>47</v>
          </cell>
          <cell r="J1446">
            <v>26</v>
          </cell>
          <cell r="K1446">
            <v>21</v>
          </cell>
          <cell r="L1446">
            <v>7</v>
          </cell>
          <cell r="M1446">
            <v>19</v>
          </cell>
          <cell r="N1446">
            <v>0.49</v>
          </cell>
          <cell r="O1446">
            <v>2.52</v>
          </cell>
          <cell r="P1446">
            <v>0</v>
          </cell>
          <cell r="Q1446">
            <v>1564</v>
          </cell>
        </row>
        <row r="1447">
          <cell r="A1447">
            <v>1207700</v>
          </cell>
          <cell r="B1447">
            <v>44083.581250000003</v>
          </cell>
          <cell r="C1447">
            <v>4340</v>
          </cell>
          <cell r="D1447" t="str">
            <v>Grados CrNiMo</v>
          </cell>
          <cell r="E1447" t="str">
            <v>49"Q</v>
          </cell>
          <cell r="F1447">
            <v>56945</v>
          </cell>
          <cell r="G1447">
            <v>1</v>
          </cell>
          <cell r="H1447">
            <v>1634</v>
          </cell>
          <cell r="I1447">
            <v>52</v>
          </cell>
          <cell r="J1447">
            <v>29</v>
          </cell>
          <cell r="K1447">
            <v>23</v>
          </cell>
          <cell r="L1447">
            <v>8</v>
          </cell>
          <cell r="M1447">
            <v>21</v>
          </cell>
          <cell r="N1447">
            <v>0.49</v>
          </cell>
          <cell r="O1447">
            <v>2.93</v>
          </cell>
          <cell r="P1447">
            <v>0</v>
          </cell>
          <cell r="Q1447">
            <v>1550</v>
          </cell>
        </row>
        <row r="1448">
          <cell r="A1448">
            <v>1207701</v>
          </cell>
          <cell r="B1448">
            <v>44083.655555555553</v>
          </cell>
          <cell r="C1448" t="str">
            <v>EN355B</v>
          </cell>
          <cell r="D1448" t="str">
            <v>Grados al C</v>
          </cell>
          <cell r="E1448" t="str">
            <v>24"R</v>
          </cell>
          <cell r="F1448">
            <v>52517</v>
          </cell>
          <cell r="G1448">
            <v>1</v>
          </cell>
          <cell r="H1448">
            <v>1673</v>
          </cell>
          <cell r="I1448">
            <v>59</v>
          </cell>
          <cell r="J1448">
            <v>23</v>
          </cell>
          <cell r="K1448">
            <v>36</v>
          </cell>
          <cell r="L1448">
            <v>8</v>
          </cell>
          <cell r="M1448">
            <v>15</v>
          </cell>
          <cell r="N1448">
            <v>0.5</v>
          </cell>
          <cell r="O1448">
            <v>1.68</v>
          </cell>
          <cell r="P1448">
            <v>2.1800000000000002</v>
          </cell>
          <cell r="Q1448">
            <v>1594</v>
          </cell>
        </row>
        <row r="1449">
          <cell r="A1449">
            <v>1207702</v>
          </cell>
          <cell r="B1449">
            <v>44083.71875</v>
          </cell>
          <cell r="C1449" t="str">
            <v>A350 LF3</v>
          </cell>
          <cell r="D1449" t="str">
            <v>Grados CrNiMo</v>
          </cell>
          <cell r="E1449" t="str">
            <v>49"Q</v>
          </cell>
          <cell r="F1449">
            <v>57162.01</v>
          </cell>
          <cell r="G1449">
            <v>1</v>
          </cell>
          <cell r="H1449">
            <v>1665</v>
          </cell>
          <cell r="I1449">
            <v>51</v>
          </cell>
          <cell r="J1449">
            <v>29</v>
          </cell>
          <cell r="K1449">
            <v>22</v>
          </cell>
          <cell r="L1449">
            <v>9</v>
          </cell>
          <cell r="M1449">
            <v>20</v>
          </cell>
          <cell r="N1449">
            <v>0.43</v>
          </cell>
          <cell r="O1449">
            <v>2.3199999999999998</v>
          </cell>
          <cell r="P1449">
            <v>0</v>
          </cell>
          <cell r="Q1449">
            <v>1574</v>
          </cell>
        </row>
        <row r="1450">
          <cell r="A1450">
            <v>1207703</v>
          </cell>
          <cell r="B1450">
            <v>44083.765277777777</v>
          </cell>
          <cell r="C1450" t="str">
            <v>4130 FM</v>
          </cell>
          <cell r="D1450" t="str">
            <v>Grados CrNiMo</v>
          </cell>
          <cell r="E1450" t="str">
            <v>69"P</v>
          </cell>
          <cell r="F1450">
            <v>52354</v>
          </cell>
          <cell r="G1450">
            <v>1</v>
          </cell>
          <cell r="H1450">
            <v>1652</v>
          </cell>
          <cell r="I1450">
            <v>57</v>
          </cell>
          <cell r="J1450">
            <v>24</v>
          </cell>
          <cell r="K1450">
            <v>33</v>
          </cell>
          <cell r="L1450">
            <v>6</v>
          </cell>
          <cell r="M1450">
            <v>18</v>
          </cell>
          <cell r="N1450">
            <v>0.54</v>
          </cell>
          <cell r="O1450">
            <v>3.6</v>
          </cell>
          <cell r="P1450">
            <v>0</v>
          </cell>
          <cell r="Q1450">
            <v>1558</v>
          </cell>
        </row>
        <row r="1451">
          <cell r="A1451">
            <v>1207704</v>
          </cell>
          <cell r="B1451">
            <v>44083.824305555558</v>
          </cell>
          <cell r="C1451" t="str">
            <v>EN355B</v>
          </cell>
          <cell r="D1451" t="str">
            <v>Grados al C</v>
          </cell>
          <cell r="E1451" t="str">
            <v>24"R</v>
          </cell>
          <cell r="F1451">
            <v>53980</v>
          </cell>
          <cell r="G1451">
            <v>1</v>
          </cell>
          <cell r="H1451">
            <v>1684</v>
          </cell>
          <cell r="I1451">
            <v>50</v>
          </cell>
          <cell r="J1451">
            <v>29</v>
          </cell>
          <cell r="K1451">
            <v>21</v>
          </cell>
          <cell r="L1451">
            <v>8</v>
          </cell>
          <cell r="M1451">
            <v>21</v>
          </cell>
          <cell r="N1451">
            <v>0.49</v>
          </cell>
          <cell r="O1451">
            <v>2.37</v>
          </cell>
          <cell r="P1451">
            <v>2.0499999999999998</v>
          </cell>
          <cell r="Q1451">
            <v>1590</v>
          </cell>
        </row>
        <row r="1452">
          <cell r="A1452">
            <v>1207705</v>
          </cell>
          <cell r="B1452">
            <v>44083.886111111111</v>
          </cell>
          <cell r="C1452" t="str">
            <v>EN355B</v>
          </cell>
          <cell r="D1452" t="str">
            <v>Grados al C</v>
          </cell>
          <cell r="E1452" t="str">
            <v>31"R</v>
          </cell>
          <cell r="F1452">
            <v>53745.99</v>
          </cell>
          <cell r="G1452">
            <v>1</v>
          </cell>
          <cell r="H1452">
            <v>1681</v>
          </cell>
          <cell r="I1452">
            <v>54</v>
          </cell>
          <cell r="J1452">
            <v>25</v>
          </cell>
          <cell r="K1452">
            <v>29</v>
          </cell>
          <cell r="L1452">
            <v>6</v>
          </cell>
          <cell r="M1452">
            <v>19</v>
          </cell>
          <cell r="N1452">
            <v>0.5</v>
          </cell>
          <cell r="O1452">
            <v>1.89</v>
          </cell>
          <cell r="P1452">
            <v>2.4300000000000002</v>
          </cell>
          <cell r="Q1452">
            <v>1595</v>
          </cell>
        </row>
        <row r="1453">
          <cell r="A1453">
            <v>1207706</v>
          </cell>
          <cell r="B1453">
            <v>44083.936805555553</v>
          </cell>
          <cell r="C1453" t="str">
            <v>EN355B</v>
          </cell>
          <cell r="D1453" t="str">
            <v>Grados al C</v>
          </cell>
          <cell r="E1453" t="str">
            <v>31"R</v>
          </cell>
          <cell r="F1453">
            <v>53412.01</v>
          </cell>
          <cell r="G1453">
            <v>1</v>
          </cell>
          <cell r="H1453">
            <v>1685</v>
          </cell>
          <cell r="I1453">
            <v>58</v>
          </cell>
          <cell r="J1453">
            <v>26</v>
          </cell>
          <cell r="K1453">
            <v>32</v>
          </cell>
          <cell r="L1453">
            <v>7</v>
          </cell>
          <cell r="M1453">
            <v>19</v>
          </cell>
          <cell r="N1453">
            <v>0.49</v>
          </cell>
          <cell r="O1453">
            <v>1.68</v>
          </cell>
          <cell r="P1453">
            <v>4.8899999999999997</v>
          </cell>
          <cell r="Q1453">
            <v>1585</v>
          </cell>
        </row>
        <row r="1454">
          <cell r="A1454">
            <v>1207707</v>
          </cell>
          <cell r="B1454">
            <v>44084.113888888889</v>
          </cell>
          <cell r="C1454" t="str">
            <v>EN355B</v>
          </cell>
          <cell r="D1454" t="str">
            <v>Grados al C</v>
          </cell>
          <cell r="E1454" t="str">
            <v>31"R</v>
          </cell>
          <cell r="F1454">
            <v>53494</v>
          </cell>
          <cell r="G1454">
            <v>1</v>
          </cell>
          <cell r="H1454">
            <v>1672</v>
          </cell>
          <cell r="I1454">
            <v>50</v>
          </cell>
          <cell r="J1454">
            <v>25</v>
          </cell>
          <cell r="K1454">
            <v>25</v>
          </cell>
          <cell r="L1454">
            <v>8</v>
          </cell>
          <cell r="M1454">
            <v>17</v>
          </cell>
          <cell r="N1454">
            <v>0.43</v>
          </cell>
          <cell r="O1454">
            <v>0.73</v>
          </cell>
          <cell r="P1454">
            <v>3.4</v>
          </cell>
          <cell r="Q1454">
            <v>1588</v>
          </cell>
        </row>
        <row r="1455">
          <cell r="A1455">
            <v>1207708</v>
          </cell>
          <cell r="B1455">
            <v>44084.167361111111</v>
          </cell>
          <cell r="C1455" t="str">
            <v>EN355B</v>
          </cell>
          <cell r="D1455" t="str">
            <v>Grados al C</v>
          </cell>
          <cell r="E1455" t="str">
            <v>24"R</v>
          </cell>
          <cell r="F1455">
            <v>54767</v>
          </cell>
          <cell r="G1455">
            <v>1</v>
          </cell>
          <cell r="H1455">
            <v>1682</v>
          </cell>
          <cell r="I1455">
            <v>51</v>
          </cell>
          <cell r="J1455">
            <v>27</v>
          </cell>
          <cell r="K1455">
            <v>24</v>
          </cell>
          <cell r="L1455">
            <v>8</v>
          </cell>
          <cell r="M1455">
            <v>19</v>
          </cell>
          <cell r="N1455">
            <v>0.52</v>
          </cell>
          <cell r="O1455">
            <v>1.94</v>
          </cell>
          <cell r="P1455">
            <v>2.8</v>
          </cell>
          <cell r="Q1455">
            <v>1591</v>
          </cell>
        </row>
        <row r="1456">
          <cell r="A1456">
            <v>1207709</v>
          </cell>
          <cell r="B1456">
            <v>44084.21875</v>
          </cell>
          <cell r="C1456" t="str">
            <v>EN355B</v>
          </cell>
          <cell r="D1456" t="str">
            <v>Grados al C</v>
          </cell>
          <cell r="E1456" t="str">
            <v>24"R</v>
          </cell>
          <cell r="F1456">
            <v>53807.99</v>
          </cell>
          <cell r="G1456">
            <v>3</v>
          </cell>
          <cell r="H1456">
            <v>1678</v>
          </cell>
          <cell r="I1456">
            <v>102</v>
          </cell>
          <cell r="J1456">
            <v>57</v>
          </cell>
          <cell r="K1456">
            <v>45</v>
          </cell>
          <cell r="L1456">
            <v>13</v>
          </cell>
          <cell r="M1456">
            <v>44</v>
          </cell>
          <cell r="N1456">
            <v>0.52</v>
          </cell>
          <cell r="O1456">
            <v>10.69</v>
          </cell>
          <cell r="P1456">
            <v>3.31</v>
          </cell>
          <cell r="Q1456">
            <v>1598</v>
          </cell>
        </row>
        <row r="1457">
          <cell r="A1457">
            <v>1207710</v>
          </cell>
          <cell r="B1457">
            <v>44084.274305555555</v>
          </cell>
          <cell r="C1457" t="str">
            <v>EN355B</v>
          </cell>
          <cell r="D1457" t="str">
            <v>Grados al C</v>
          </cell>
          <cell r="E1457" t="str">
            <v>24"R</v>
          </cell>
          <cell r="F1457">
            <v>54725</v>
          </cell>
          <cell r="G1457">
            <v>1</v>
          </cell>
          <cell r="H1457">
            <v>1676</v>
          </cell>
          <cell r="I1457">
            <v>52</v>
          </cell>
          <cell r="J1457">
            <v>24</v>
          </cell>
          <cell r="K1457">
            <v>28</v>
          </cell>
          <cell r="L1457">
            <v>8</v>
          </cell>
          <cell r="M1457">
            <v>16</v>
          </cell>
          <cell r="N1457">
            <v>0.72</v>
          </cell>
          <cell r="O1457">
            <v>4.4800000000000004</v>
          </cell>
          <cell r="P1457">
            <v>3.49</v>
          </cell>
          <cell r="Q1457">
            <v>1587</v>
          </cell>
        </row>
        <row r="1458">
          <cell r="A1458">
            <v>1207711</v>
          </cell>
          <cell r="B1458">
            <v>44084.402083333334</v>
          </cell>
          <cell r="C1458" t="str">
            <v>F91</v>
          </cell>
          <cell r="D1458" t="str">
            <v>Martensíticos</v>
          </cell>
          <cell r="E1458" t="str">
            <v>69"P</v>
          </cell>
          <cell r="F1458">
            <v>50993</v>
          </cell>
          <cell r="G1458">
            <v>1</v>
          </cell>
          <cell r="H1458">
            <v>1646</v>
          </cell>
          <cell r="I1458">
            <v>100</v>
          </cell>
          <cell r="J1458">
            <v>27</v>
          </cell>
          <cell r="K1458">
            <v>73</v>
          </cell>
          <cell r="L1458">
            <v>7</v>
          </cell>
          <cell r="M1458">
            <v>20</v>
          </cell>
          <cell r="N1458">
            <v>0.39</v>
          </cell>
          <cell r="O1458">
            <v>2.84</v>
          </cell>
          <cell r="P1458">
            <v>52.34</v>
          </cell>
          <cell r="Q1458">
            <v>1554</v>
          </cell>
        </row>
        <row r="1459">
          <cell r="A1459">
            <v>1207712</v>
          </cell>
          <cell r="B1459">
            <v>44084.503472222219</v>
          </cell>
          <cell r="C1459">
            <v>4140</v>
          </cell>
          <cell r="D1459" t="str">
            <v>Grados CrMo</v>
          </cell>
          <cell r="E1459" t="str">
            <v>24"R</v>
          </cell>
          <cell r="F1459">
            <v>54585.99</v>
          </cell>
          <cell r="G1459">
            <v>3</v>
          </cell>
          <cell r="H1459">
            <v>1644</v>
          </cell>
          <cell r="I1459">
            <v>144</v>
          </cell>
          <cell r="J1459">
            <v>56</v>
          </cell>
          <cell r="K1459">
            <v>88</v>
          </cell>
          <cell r="L1459">
            <v>23</v>
          </cell>
          <cell r="M1459">
            <v>33</v>
          </cell>
          <cell r="N1459">
            <v>0.39</v>
          </cell>
          <cell r="O1459">
            <v>46.44</v>
          </cell>
          <cell r="P1459">
            <v>0</v>
          </cell>
          <cell r="Q1459">
            <v>1572</v>
          </cell>
        </row>
        <row r="1460">
          <cell r="A1460">
            <v>1207713</v>
          </cell>
          <cell r="B1460">
            <v>44084.582638888889</v>
          </cell>
          <cell r="C1460" t="str">
            <v>410S</v>
          </cell>
          <cell r="D1460" t="str">
            <v>Martensíticos</v>
          </cell>
          <cell r="E1460" t="str">
            <v>49"Q</v>
          </cell>
          <cell r="F1460">
            <v>51107.01</v>
          </cell>
          <cell r="G1460">
            <v>1</v>
          </cell>
          <cell r="H1460">
            <v>1648</v>
          </cell>
          <cell r="I1460">
            <v>160</v>
          </cell>
          <cell r="J1460">
            <v>69</v>
          </cell>
          <cell r="K1460">
            <v>91</v>
          </cell>
          <cell r="L1460">
            <v>55</v>
          </cell>
          <cell r="M1460">
            <v>14</v>
          </cell>
          <cell r="N1460">
            <v>0.64</v>
          </cell>
          <cell r="O1460">
            <v>6.27</v>
          </cell>
          <cell r="P1460">
            <v>32.619999999999997</v>
          </cell>
          <cell r="Q1460">
            <v>1568</v>
          </cell>
        </row>
        <row r="1461">
          <cell r="A1461">
            <v>1207714</v>
          </cell>
          <cell r="B1461">
            <v>44084.780555555553</v>
          </cell>
          <cell r="C1461" t="str">
            <v>42CRMO4 LIEBHERR</v>
          </cell>
          <cell r="D1461" t="str">
            <v>Grados CrMo</v>
          </cell>
          <cell r="E1461" t="str">
            <v>20"R</v>
          </cell>
          <cell r="F1461">
            <v>57728.01</v>
          </cell>
          <cell r="G1461">
            <v>1</v>
          </cell>
          <cell r="H1461">
            <v>1664</v>
          </cell>
          <cell r="I1461">
            <v>51</v>
          </cell>
          <cell r="J1461">
            <v>26</v>
          </cell>
          <cell r="K1461">
            <v>25</v>
          </cell>
          <cell r="L1461">
            <v>7</v>
          </cell>
          <cell r="M1461">
            <v>19</v>
          </cell>
          <cell r="N1461">
            <v>0.46</v>
          </cell>
          <cell r="O1461">
            <v>1.67</v>
          </cell>
          <cell r="P1461">
            <v>0</v>
          </cell>
          <cell r="Q1461">
            <v>1580</v>
          </cell>
        </row>
        <row r="1462">
          <cell r="A1462">
            <v>1207715</v>
          </cell>
          <cell r="B1462">
            <v>44084.884027777778</v>
          </cell>
          <cell r="C1462" t="str">
            <v>8620H</v>
          </cell>
          <cell r="D1462" t="str">
            <v>Grados CrNiMo</v>
          </cell>
          <cell r="E1462" t="str">
            <v>16"R</v>
          </cell>
          <cell r="F1462">
            <v>53864</v>
          </cell>
          <cell r="G1462">
            <v>1</v>
          </cell>
          <cell r="H1462">
            <v>1675</v>
          </cell>
          <cell r="I1462">
            <v>56</v>
          </cell>
          <cell r="J1462">
            <v>24</v>
          </cell>
          <cell r="K1462">
            <v>32</v>
          </cell>
          <cell r="L1462">
            <v>7</v>
          </cell>
          <cell r="M1462">
            <v>17</v>
          </cell>
          <cell r="N1462">
            <v>0.69</v>
          </cell>
          <cell r="O1462">
            <v>6.35</v>
          </cell>
          <cell r="P1462">
            <v>0</v>
          </cell>
          <cell r="Q1462">
            <v>1592</v>
          </cell>
        </row>
        <row r="1463">
          <cell r="A1463">
            <v>1207716</v>
          </cell>
          <cell r="B1463">
            <v>44084.972916666666</v>
          </cell>
          <cell r="C1463" t="str">
            <v>42CRMO4 LIEBHERR</v>
          </cell>
          <cell r="D1463" t="str">
            <v>Grados CrMo</v>
          </cell>
          <cell r="E1463" t="str">
            <v>24"R</v>
          </cell>
          <cell r="F1463">
            <v>55186</v>
          </cell>
          <cell r="G1463">
            <v>1</v>
          </cell>
          <cell r="H1463">
            <v>1656</v>
          </cell>
          <cell r="I1463">
            <v>56</v>
          </cell>
          <cell r="J1463">
            <v>26</v>
          </cell>
          <cell r="K1463">
            <v>30</v>
          </cell>
          <cell r="L1463">
            <v>8</v>
          </cell>
          <cell r="M1463">
            <v>18</v>
          </cell>
          <cell r="N1463">
            <v>0.46</v>
          </cell>
          <cell r="O1463">
            <v>3.68</v>
          </cell>
          <cell r="P1463">
            <v>0</v>
          </cell>
          <cell r="Q1463">
            <v>1563</v>
          </cell>
        </row>
        <row r="1464">
          <cell r="A1464">
            <v>1207717</v>
          </cell>
          <cell r="B1464">
            <v>44085.046527777777</v>
          </cell>
          <cell r="C1464" t="str">
            <v>1524 CAT</v>
          </cell>
          <cell r="D1464" t="str">
            <v>Grados al C</v>
          </cell>
          <cell r="E1464" t="str">
            <v>20"R</v>
          </cell>
          <cell r="F1464">
            <v>56620.99</v>
          </cell>
          <cell r="G1464">
            <v>1</v>
          </cell>
          <cell r="H1464">
            <v>1690</v>
          </cell>
          <cell r="I1464">
            <v>55</v>
          </cell>
          <cell r="J1464">
            <v>27</v>
          </cell>
          <cell r="K1464">
            <v>28</v>
          </cell>
          <cell r="L1464">
            <v>8</v>
          </cell>
          <cell r="M1464">
            <v>19</v>
          </cell>
          <cell r="N1464">
            <v>0.46</v>
          </cell>
          <cell r="O1464">
            <v>4</v>
          </cell>
          <cell r="P1464">
            <v>0</v>
          </cell>
          <cell r="Q1464">
            <v>1585</v>
          </cell>
        </row>
        <row r="1465">
          <cell r="A1465">
            <v>1207718</v>
          </cell>
          <cell r="B1465">
            <v>44085.106944444444</v>
          </cell>
          <cell r="C1465" t="str">
            <v>A350/LF6M TRINITY</v>
          </cell>
          <cell r="D1465" t="str">
            <v>Grados al C</v>
          </cell>
          <cell r="E1465" t="str">
            <v>31"R</v>
          </cell>
          <cell r="F1465">
            <v>53154</v>
          </cell>
          <cell r="G1465">
            <v>1</v>
          </cell>
          <cell r="H1465">
            <v>1679</v>
          </cell>
          <cell r="I1465">
            <v>65</v>
          </cell>
          <cell r="J1465">
            <v>27</v>
          </cell>
          <cell r="K1465">
            <v>38</v>
          </cell>
          <cell r="L1465">
            <v>8</v>
          </cell>
          <cell r="M1465">
            <v>19</v>
          </cell>
          <cell r="N1465">
            <v>0.46</v>
          </cell>
          <cell r="O1465">
            <v>2.68</v>
          </cell>
          <cell r="P1465">
            <v>18.97</v>
          </cell>
          <cell r="Q1465">
            <v>1584</v>
          </cell>
        </row>
        <row r="1466">
          <cell r="A1466">
            <v>1207719</v>
          </cell>
          <cell r="B1466">
            <v>44085.175694444442</v>
          </cell>
          <cell r="C1466" t="str">
            <v>4130 TSP</v>
          </cell>
          <cell r="D1466" t="str">
            <v>Grados CrMo</v>
          </cell>
          <cell r="E1466" t="str">
            <v>16"R</v>
          </cell>
          <cell r="F1466">
            <v>56592</v>
          </cell>
          <cell r="G1466">
            <v>1</v>
          </cell>
          <cell r="H1466">
            <v>1668</v>
          </cell>
          <cell r="I1466">
            <v>53</v>
          </cell>
          <cell r="J1466">
            <v>24</v>
          </cell>
          <cell r="K1466">
            <v>29</v>
          </cell>
          <cell r="L1466">
            <v>7</v>
          </cell>
          <cell r="M1466">
            <v>17</v>
          </cell>
          <cell r="N1466">
            <v>0.7</v>
          </cell>
          <cell r="O1466">
            <v>5.87</v>
          </cell>
          <cell r="P1466">
            <v>0</v>
          </cell>
          <cell r="Q1466">
            <v>1593</v>
          </cell>
        </row>
        <row r="1467">
          <cell r="A1467">
            <v>1207720</v>
          </cell>
          <cell r="B1467">
            <v>44085.240972222222</v>
          </cell>
          <cell r="C1467" t="str">
            <v>4142H</v>
          </cell>
          <cell r="D1467" t="str">
            <v>Grados CrMo</v>
          </cell>
          <cell r="E1467" t="str">
            <v>31"R</v>
          </cell>
          <cell r="F1467">
            <v>52759</v>
          </cell>
          <cell r="G1467">
            <v>1</v>
          </cell>
          <cell r="H1467">
            <v>1664</v>
          </cell>
          <cell r="I1467">
            <v>62</v>
          </cell>
          <cell r="J1467">
            <v>26</v>
          </cell>
          <cell r="K1467">
            <v>36</v>
          </cell>
          <cell r="L1467">
            <v>6</v>
          </cell>
          <cell r="M1467">
            <v>20</v>
          </cell>
          <cell r="N1467">
            <v>0.67</v>
          </cell>
          <cell r="O1467">
            <v>9.9700000000000006</v>
          </cell>
          <cell r="P1467">
            <v>0</v>
          </cell>
          <cell r="Q1467">
            <v>1563</v>
          </cell>
        </row>
        <row r="1468">
          <cell r="A1468">
            <v>1207721</v>
          </cell>
          <cell r="B1468">
            <v>44085.313888888886</v>
          </cell>
          <cell r="C1468" t="str">
            <v>8630M</v>
          </cell>
          <cell r="D1468" t="str">
            <v>Grados CrNiMo</v>
          </cell>
          <cell r="E1468" t="str">
            <v>69"P</v>
          </cell>
          <cell r="F1468">
            <v>50950</v>
          </cell>
          <cell r="G1468">
            <v>2</v>
          </cell>
          <cell r="H1468">
            <v>1663</v>
          </cell>
          <cell r="I1468">
            <v>140</v>
          </cell>
          <cell r="J1468">
            <v>72</v>
          </cell>
          <cell r="K1468">
            <v>68</v>
          </cell>
          <cell r="L1468">
            <v>12</v>
          </cell>
          <cell r="M1468">
            <v>60</v>
          </cell>
          <cell r="N1468">
            <v>0.4</v>
          </cell>
          <cell r="O1468">
            <v>5.98</v>
          </cell>
          <cell r="P1468">
            <v>0</v>
          </cell>
          <cell r="Q1468">
            <v>1555</v>
          </cell>
        </row>
        <row r="1469">
          <cell r="A1469">
            <v>1207722</v>
          </cell>
          <cell r="B1469">
            <v>44085.367361111108</v>
          </cell>
          <cell r="C1469" t="str">
            <v>8630M</v>
          </cell>
          <cell r="D1469" t="str">
            <v>Grados CrNiMo</v>
          </cell>
          <cell r="E1469" t="str">
            <v>69"P</v>
          </cell>
          <cell r="F1469">
            <v>51689</v>
          </cell>
          <cell r="G1469">
            <v>1</v>
          </cell>
          <cell r="H1469">
            <v>1670</v>
          </cell>
          <cell r="I1469">
            <v>62</v>
          </cell>
          <cell r="J1469">
            <v>36</v>
          </cell>
          <cell r="K1469">
            <v>26</v>
          </cell>
          <cell r="L1469">
            <v>6</v>
          </cell>
          <cell r="M1469">
            <v>30</v>
          </cell>
          <cell r="N1469">
            <v>0.49</v>
          </cell>
          <cell r="O1469">
            <v>4.7</v>
          </cell>
          <cell r="P1469">
            <v>0</v>
          </cell>
          <cell r="Q1469">
            <v>1557</v>
          </cell>
        </row>
        <row r="1470">
          <cell r="A1470">
            <v>1207723</v>
          </cell>
          <cell r="B1470">
            <v>44085.504166666666</v>
          </cell>
          <cell r="C1470" t="str">
            <v>8630M</v>
          </cell>
          <cell r="D1470" t="str">
            <v>Grados CrNiMo</v>
          </cell>
          <cell r="E1470" t="str">
            <v>69"P</v>
          </cell>
          <cell r="F1470">
            <v>51217</v>
          </cell>
          <cell r="G1470">
            <v>1</v>
          </cell>
          <cell r="H1470">
            <v>1663</v>
          </cell>
          <cell r="I1470">
            <v>79</v>
          </cell>
          <cell r="J1470">
            <v>36</v>
          </cell>
          <cell r="K1470">
            <v>43</v>
          </cell>
          <cell r="L1470">
            <v>6</v>
          </cell>
          <cell r="M1470">
            <v>30</v>
          </cell>
          <cell r="N1470">
            <v>0.49</v>
          </cell>
          <cell r="O1470">
            <v>4.49</v>
          </cell>
          <cell r="P1470">
            <v>0</v>
          </cell>
          <cell r="Q1470">
            <v>1546</v>
          </cell>
        </row>
        <row r="1471">
          <cell r="A1471">
            <v>1207724</v>
          </cell>
          <cell r="B1471">
            <v>44085.568055555559</v>
          </cell>
          <cell r="C1471" t="str">
            <v>8620H</v>
          </cell>
          <cell r="D1471" t="str">
            <v>Grados CrNiMo</v>
          </cell>
          <cell r="E1471" t="str">
            <v>13"R</v>
          </cell>
          <cell r="F1471">
            <v>54755</v>
          </cell>
          <cell r="G1471">
            <v>1</v>
          </cell>
          <cell r="H1471">
            <v>1649</v>
          </cell>
          <cell r="I1471">
            <v>53</v>
          </cell>
          <cell r="J1471">
            <v>26</v>
          </cell>
          <cell r="K1471">
            <v>27</v>
          </cell>
          <cell r="L1471">
            <v>7</v>
          </cell>
          <cell r="M1471">
            <v>19</v>
          </cell>
          <cell r="N1471">
            <v>0.54</v>
          </cell>
          <cell r="O1471">
            <v>3.41</v>
          </cell>
          <cell r="P1471">
            <v>0</v>
          </cell>
          <cell r="Q1471">
            <v>1596</v>
          </cell>
        </row>
        <row r="1472">
          <cell r="A1472">
            <v>1207725</v>
          </cell>
          <cell r="B1472">
            <v>44085.644444444442</v>
          </cell>
          <cell r="C1472" t="str">
            <v>EN355B</v>
          </cell>
          <cell r="D1472" t="str">
            <v>Grados al C</v>
          </cell>
          <cell r="E1472" t="str">
            <v>24"R</v>
          </cell>
          <cell r="F1472">
            <v>55229.01</v>
          </cell>
          <cell r="G1472">
            <v>1</v>
          </cell>
          <cell r="H1472">
            <v>1673</v>
          </cell>
          <cell r="I1472">
            <v>56</v>
          </cell>
          <cell r="J1472">
            <v>23</v>
          </cell>
          <cell r="K1472">
            <v>33</v>
          </cell>
          <cell r="L1472">
            <v>7</v>
          </cell>
          <cell r="M1472">
            <v>16</v>
          </cell>
          <cell r="N1472">
            <v>0.39</v>
          </cell>
          <cell r="O1472">
            <v>1.03</v>
          </cell>
          <cell r="P1472">
            <v>1.8</v>
          </cell>
          <cell r="Q1472">
            <v>1590</v>
          </cell>
        </row>
        <row r="1473">
          <cell r="A1473">
            <v>1207726</v>
          </cell>
          <cell r="B1473">
            <v>44085.710416666669</v>
          </cell>
          <cell r="C1473" t="str">
            <v>1E0621</v>
          </cell>
          <cell r="D1473" t="str">
            <v>Grados al C</v>
          </cell>
          <cell r="E1473" t="str">
            <v>16"R</v>
          </cell>
          <cell r="F1473">
            <v>53406</v>
          </cell>
          <cell r="G1473">
            <v>1</v>
          </cell>
          <cell r="H1473">
            <v>1699</v>
          </cell>
          <cell r="I1473">
            <v>61</v>
          </cell>
          <cell r="J1473">
            <v>26</v>
          </cell>
          <cell r="K1473">
            <v>35</v>
          </cell>
          <cell r="L1473">
            <v>6</v>
          </cell>
          <cell r="M1473">
            <v>20</v>
          </cell>
          <cell r="N1473">
            <v>0.44</v>
          </cell>
          <cell r="O1473">
            <v>2.39</v>
          </cell>
          <cell r="P1473">
            <v>0</v>
          </cell>
          <cell r="Q1473">
            <v>1595</v>
          </cell>
        </row>
        <row r="1474">
          <cell r="A1474">
            <v>1207727</v>
          </cell>
          <cell r="B1474">
            <v>44091.290972222225</v>
          </cell>
          <cell r="C1474" t="str">
            <v>EN355B</v>
          </cell>
          <cell r="D1474" t="str">
            <v>Grados al C</v>
          </cell>
          <cell r="E1474" t="str">
            <v>24"R</v>
          </cell>
          <cell r="F1474">
            <v>55267</v>
          </cell>
          <cell r="G1474">
            <v>1</v>
          </cell>
          <cell r="H1474">
            <v>1703</v>
          </cell>
          <cell r="I1474">
            <v>55</v>
          </cell>
          <cell r="J1474">
            <v>31</v>
          </cell>
          <cell r="K1474">
            <v>24</v>
          </cell>
          <cell r="L1474">
            <v>11</v>
          </cell>
          <cell r="M1474">
            <v>20</v>
          </cell>
          <cell r="N1474">
            <v>0.78</v>
          </cell>
          <cell r="O1474">
            <v>3.24</v>
          </cell>
          <cell r="P1474">
            <v>0.8</v>
          </cell>
          <cell r="Q1474">
            <v>1596</v>
          </cell>
        </row>
        <row r="1475">
          <cell r="A1475">
            <v>1207728</v>
          </cell>
          <cell r="B1475">
            <v>44091.34375</v>
          </cell>
          <cell r="C1475" t="str">
            <v>EN355B</v>
          </cell>
          <cell r="D1475" t="str">
            <v>Grados al C</v>
          </cell>
          <cell r="E1475" t="str">
            <v>24"R</v>
          </cell>
          <cell r="F1475">
            <v>55091</v>
          </cell>
          <cell r="G1475">
            <v>1</v>
          </cell>
          <cell r="H1475">
            <v>1636</v>
          </cell>
          <cell r="I1475">
            <v>68</v>
          </cell>
          <cell r="J1475">
            <v>26</v>
          </cell>
          <cell r="K1475">
            <v>42</v>
          </cell>
          <cell r="L1475">
            <v>6</v>
          </cell>
          <cell r="M1475">
            <v>20</v>
          </cell>
          <cell r="N1475">
            <v>0.69</v>
          </cell>
          <cell r="O1475">
            <v>9.4700000000000006</v>
          </cell>
          <cell r="P1475">
            <v>1.38</v>
          </cell>
          <cell r="Q1475">
            <v>1596</v>
          </cell>
        </row>
        <row r="1476">
          <cell r="A1476">
            <v>1207729</v>
          </cell>
          <cell r="B1476">
            <v>44091.397916666669</v>
          </cell>
          <cell r="C1476" t="str">
            <v>EN355B</v>
          </cell>
          <cell r="D1476" t="str">
            <v>Grados al C</v>
          </cell>
          <cell r="E1476" t="str">
            <v>24"R</v>
          </cell>
          <cell r="F1476">
            <v>54751</v>
          </cell>
          <cell r="G1476">
            <v>1</v>
          </cell>
          <cell r="H1476">
            <v>1693</v>
          </cell>
          <cell r="I1476">
            <v>51</v>
          </cell>
          <cell r="J1476">
            <v>28</v>
          </cell>
          <cell r="K1476">
            <v>23</v>
          </cell>
          <cell r="L1476">
            <v>8</v>
          </cell>
          <cell r="M1476">
            <v>20</v>
          </cell>
          <cell r="N1476">
            <v>0.53</v>
          </cell>
          <cell r="O1476">
            <v>0.43</v>
          </cell>
          <cell r="P1476">
            <v>1.95</v>
          </cell>
          <cell r="Q1476">
            <v>1584</v>
          </cell>
        </row>
        <row r="1477">
          <cell r="A1477">
            <v>1207730</v>
          </cell>
          <cell r="B1477">
            <v>44091.462500000001</v>
          </cell>
          <cell r="C1477" t="str">
            <v>EN355B</v>
          </cell>
          <cell r="D1477" t="str">
            <v>Grados al C</v>
          </cell>
          <cell r="E1477" t="str">
            <v>24"R</v>
          </cell>
          <cell r="F1477">
            <v>54514</v>
          </cell>
          <cell r="G1477">
            <v>1</v>
          </cell>
          <cell r="H1477">
            <v>1697</v>
          </cell>
          <cell r="I1477">
            <v>53</v>
          </cell>
          <cell r="J1477">
            <v>28</v>
          </cell>
          <cell r="K1477">
            <v>25</v>
          </cell>
          <cell r="L1477">
            <v>8</v>
          </cell>
          <cell r="M1477">
            <v>20</v>
          </cell>
          <cell r="N1477">
            <v>0.45</v>
          </cell>
          <cell r="O1477">
            <v>1.54</v>
          </cell>
          <cell r="P1477">
            <v>1.1200000000000001</v>
          </cell>
          <cell r="Q1477">
            <v>1586</v>
          </cell>
        </row>
        <row r="1478">
          <cell r="A1478">
            <v>1207731</v>
          </cell>
          <cell r="B1478">
            <v>44091.522222222222</v>
          </cell>
          <cell r="C1478" t="str">
            <v>EN355B</v>
          </cell>
          <cell r="D1478" t="str">
            <v>Grados al C</v>
          </cell>
          <cell r="E1478" t="str">
            <v>39"R</v>
          </cell>
          <cell r="F1478">
            <v>53712</v>
          </cell>
          <cell r="G1478">
            <v>1</v>
          </cell>
          <cell r="H1478">
            <v>1682</v>
          </cell>
          <cell r="I1478">
            <v>56</v>
          </cell>
          <cell r="J1478">
            <v>26</v>
          </cell>
          <cell r="K1478">
            <v>30</v>
          </cell>
          <cell r="L1478">
            <v>8</v>
          </cell>
          <cell r="M1478">
            <v>18</v>
          </cell>
          <cell r="N1478">
            <v>0.41</v>
          </cell>
          <cell r="O1478">
            <v>0.77</v>
          </cell>
          <cell r="P1478">
            <v>2.36</v>
          </cell>
          <cell r="Q1478">
            <v>1583</v>
          </cell>
        </row>
        <row r="1479">
          <cell r="A1479">
            <v>1207732</v>
          </cell>
          <cell r="B1479">
            <v>44091.631944444445</v>
          </cell>
          <cell r="C1479" t="str">
            <v>EN355B</v>
          </cell>
          <cell r="D1479" t="str">
            <v>Grados al C</v>
          </cell>
          <cell r="E1479" t="str">
            <v>24"R</v>
          </cell>
          <cell r="F1479">
            <v>55277</v>
          </cell>
          <cell r="G1479">
            <v>1</v>
          </cell>
          <cell r="H1479">
            <v>1692</v>
          </cell>
          <cell r="I1479">
            <v>55</v>
          </cell>
          <cell r="J1479">
            <v>27</v>
          </cell>
          <cell r="K1479">
            <v>28</v>
          </cell>
          <cell r="L1479">
            <v>7</v>
          </cell>
          <cell r="M1479">
            <v>20</v>
          </cell>
          <cell r="N1479">
            <v>0.52</v>
          </cell>
          <cell r="O1479">
            <v>2.84</v>
          </cell>
          <cell r="P1479">
            <v>5.55</v>
          </cell>
          <cell r="Q1479">
            <v>1593</v>
          </cell>
        </row>
        <row r="1480">
          <cell r="A1480">
            <v>1207733</v>
          </cell>
          <cell r="B1480">
            <v>44091.681944444441</v>
          </cell>
          <cell r="C1480" t="str">
            <v>EN355B</v>
          </cell>
          <cell r="D1480" t="str">
            <v>Grados al C</v>
          </cell>
          <cell r="E1480" t="str">
            <v>31"R</v>
          </cell>
          <cell r="F1480">
            <v>53077</v>
          </cell>
          <cell r="G1480">
            <v>1</v>
          </cell>
          <cell r="H1480">
            <v>1662</v>
          </cell>
          <cell r="I1480">
            <v>54</v>
          </cell>
          <cell r="J1480">
            <v>25</v>
          </cell>
          <cell r="K1480">
            <v>29</v>
          </cell>
          <cell r="L1480">
            <v>6</v>
          </cell>
          <cell r="M1480">
            <v>19</v>
          </cell>
          <cell r="N1480">
            <v>0.47</v>
          </cell>
          <cell r="O1480">
            <v>1.37</v>
          </cell>
          <cell r="P1480">
            <v>2.46</v>
          </cell>
          <cell r="Q1480">
            <v>1589</v>
          </cell>
        </row>
        <row r="1481">
          <cell r="A1481">
            <v>1207734</v>
          </cell>
          <cell r="B1481">
            <v>44091.731944444444</v>
          </cell>
          <cell r="C1481" t="str">
            <v>EN355B</v>
          </cell>
          <cell r="D1481" t="str">
            <v>Grados al C</v>
          </cell>
          <cell r="E1481" t="str">
            <v>31"R</v>
          </cell>
          <cell r="F1481">
            <v>53248</v>
          </cell>
          <cell r="G1481">
            <v>1</v>
          </cell>
          <cell r="H1481">
            <v>1677</v>
          </cell>
          <cell r="I1481">
            <v>58</v>
          </cell>
          <cell r="J1481">
            <v>24</v>
          </cell>
          <cell r="K1481">
            <v>34</v>
          </cell>
          <cell r="L1481">
            <v>6</v>
          </cell>
          <cell r="M1481">
            <v>18</v>
          </cell>
          <cell r="N1481">
            <v>0.46</v>
          </cell>
          <cell r="O1481">
            <v>2.17</v>
          </cell>
          <cell r="P1481">
            <v>2.11</v>
          </cell>
          <cell r="Q1481">
            <v>1585</v>
          </cell>
        </row>
        <row r="1482">
          <cell r="A1482">
            <v>1207735</v>
          </cell>
          <cell r="B1482">
            <v>44091.788194444445</v>
          </cell>
          <cell r="C1482" t="str">
            <v>EN355B</v>
          </cell>
          <cell r="D1482" t="str">
            <v>Grados al C</v>
          </cell>
          <cell r="E1482" t="str">
            <v>31"R</v>
          </cell>
          <cell r="F1482">
            <v>53479</v>
          </cell>
          <cell r="G1482">
            <v>1</v>
          </cell>
          <cell r="H1482">
            <v>1695</v>
          </cell>
          <cell r="I1482">
            <v>48</v>
          </cell>
          <cell r="J1482">
            <v>26</v>
          </cell>
          <cell r="K1482">
            <v>22</v>
          </cell>
          <cell r="L1482">
            <v>6</v>
          </cell>
          <cell r="M1482">
            <v>20</v>
          </cell>
          <cell r="N1482">
            <v>0.46</v>
          </cell>
          <cell r="O1482">
            <v>2.62</v>
          </cell>
          <cell r="P1482">
            <v>2.7</v>
          </cell>
          <cell r="Q1482">
            <v>1595</v>
          </cell>
        </row>
        <row r="1483">
          <cell r="A1483">
            <v>1207736</v>
          </cell>
          <cell r="B1483">
            <v>44091.850694444445</v>
          </cell>
          <cell r="C1483" t="str">
            <v>F22 EH</v>
          </cell>
          <cell r="D1483" t="str">
            <v>Grados CrMo</v>
          </cell>
          <cell r="E1483" t="str">
            <v>80"P</v>
          </cell>
          <cell r="F1483">
            <v>55074</v>
          </cell>
          <cell r="G1483">
            <v>1</v>
          </cell>
          <cell r="H1483">
            <v>1658</v>
          </cell>
          <cell r="I1483">
            <v>48</v>
          </cell>
          <cell r="J1483">
            <v>28</v>
          </cell>
          <cell r="K1483">
            <v>20</v>
          </cell>
          <cell r="L1483">
            <v>7</v>
          </cell>
          <cell r="M1483">
            <v>21</v>
          </cell>
          <cell r="N1483">
            <v>0.32</v>
          </cell>
          <cell r="O1483">
            <v>1.1399999999999999</v>
          </cell>
          <cell r="P1483">
            <v>0</v>
          </cell>
          <cell r="Q1483">
            <v>1577</v>
          </cell>
        </row>
        <row r="1484">
          <cell r="A1484">
            <v>1207737</v>
          </cell>
          <cell r="B1484">
            <v>44091.913194444445</v>
          </cell>
          <cell r="C1484" t="str">
            <v>EN355B</v>
          </cell>
          <cell r="D1484" t="str">
            <v>Grados al C</v>
          </cell>
          <cell r="E1484" t="str">
            <v>39"R</v>
          </cell>
          <cell r="F1484">
            <v>52246.99</v>
          </cell>
          <cell r="G1484">
            <v>1</v>
          </cell>
          <cell r="H1484">
            <v>1683</v>
          </cell>
          <cell r="I1484">
            <v>48</v>
          </cell>
          <cell r="J1484">
            <v>28</v>
          </cell>
          <cell r="K1484">
            <v>20</v>
          </cell>
          <cell r="L1484">
            <v>5</v>
          </cell>
          <cell r="M1484">
            <v>23</v>
          </cell>
          <cell r="N1484">
            <v>0.35</v>
          </cell>
          <cell r="O1484">
            <v>2.12</v>
          </cell>
          <cell r="P1484">
            <v>0.84</v>
          </cell>
          <cell r="Q1484">
            <v>1593</v>
          </cell>
        </row>
        <row r="1485">
          <cell r="A1485">
            <v>1207738</v>
          </cell>
          <cell r="B1485">
            <v>44091.988888888889</v>
          </cell>
          <cell r="C1485" t="str">
            <v>EN355B</v>
          </cell>
          <cell r="D1485" t="str">
            <v>Grados al C</v>
          </cell>
          <cell r="E1485" t="str">
            <v>31"R</v>
          </cell>
          <cell r="F1485">
            <v>53434</v>
          </cell>
          <cell r="G1485">
            <v>1</v>
          </cell>
          <cell r="H1485">
            <v>1680</v>
          </cell>
          <cell r="I1485">
            <v>45</v>
          </cell>
          <cell r="J1485">
            <v>26</v>
          </cell>
          <cell r="K1485">
            <v>19</v>
          </cell>
          <cell r="L1485">
            <v>6</v>
          </cell>
          <cell r="M1485">
            <v>20</v>
          </cell>
          <cell r="N1485">
            <v>0.36</v>
          </cell>
          <cell r="O1485">
            <v>1.29</v>
          </cell>
          <cell r="P1485">
            <v>0.95</v>
          </cell>
          <cell r="Q1485">
            <v>1585</v>
          </cell>
        </row>
        <row r="1486">
          <cell r="A1486">
            <v>1207739</v>
          </cell>
          <cell r="B1486">
            <v>44092.05</v>
          </cell>
          <cell r="C1486" t="str">
            <v>EN355B</v>
          </cell>
          <cell r="D1486" t="str">
            <v>Grados al C</v>
          </cell>
          <cell r="E1486" t="str">
            <v>39"R</v>
          </cell>
          <cell r="F1486">
            <v>52129</v>
          </cell>
          <cell r="G1486">
            <v>1</v>
          </cell>
          <cell r="H1486">
            <v>1693</v>
          </cell>
          <cell r="I1486">
            <v>56</v>
          </cell>
          <cell r="J1486">
            <v>30</v>
          </cell>
          <cell r="K1486">
            <v>26</v>
          </cell>
          <cell r="L1486">
            <v>6</v>
          </cell>
          <cell r="M1486">
            <v>24</v>
          </cell>
          <cell r="N1486">
            <v>0.36</v>
          </cell>
          <cell r="O1486">
            <v>1.84</v>
          </cell>
          <cell r="P1486">
            <v>5.26</v>
          </cell>
          <cell r="Q1486">
            <v>1591</v>
          </cell>
        </row>
        <row r="1487">
          <cell r="A1487">
            <v>1207740</v>
          </cell>
          <cell r="B1487">
            <v>44092.140277777777</v>
          </cell>
          <cell r="C1487" t="str">
            <v>EN355B</v>
          </cell>
          <cell r="D1487" t="str">
            <v>Grados al C</v>
          </cell>
          <cell r="E1487" t="str">
            <v>39"R</v>
          </cell>
          <cell r="F1487">
            <v>51762</v>
          </cell>
          <cell r="G1487">
            <v>1</v>
          </cell>
          <cell r="H1487">
            <v>1671</v>
          </cell>
          <cell r="I1487">
            <v>52</v>
          </cell>
          <cell r="J1487">
            <v>23</v>
          </cell>
          <cell r="K1487">
            <v>29</v>
          </cell>
          <cell r="L1487">
            <v>6</v>
          </cell>
          <cell r="M1487">
            <v>17</v>
          </cell>
          <cell r="N1487">
            <v>0.49</v>
          </cell>
          <cell r="O1487">
            <v>2.38</v>
          </cell>
          <cell r="P1487">
            <v>2.81</v>
          </cell>
          <cell r="Q1487">
            <v>1599</v>
          </cell>
        </row>
        <row r="1488">
          <cell r="A1488">
            <v>1207741</v>
          </cell>
          <cell r="B1488">
            <v>44092.192361111112</v>
          </cell>
          <cell r="C1488" t="str">
            <v>EN355B</v>
          </cell>
          <cell r="D1488" t="str">
            <v>Grados al C</v>
          </cell>
          <cell r="E1488" t="str">
            <v>20"R</v>
          </cell>
          <cell r="F1488">
            <v>56870</v>
          </cell>
          <cell r="G1488">
            <v>1</v>
          </cell>
          <cell r="H1488">
            <v>1693</v>
          </cell>
          <cell r="I1488">
            <v>50</v>
          </cell>
          <cell r="J1488">
            <v>26</v>
          </cell>
          <cell r="K1488">
            <v>24</v>
          </cell>
          <cell r="L1488">
            <v>6</v>
          </cell>
          <cell r="M1488">
            <v>20</v>
          </cell>
          <cell r="N1488">
            <v>0.55000000000000004</v>
          </cell>
          <cell r="O1488">
            <v>4.25</v>
          </cell>
          <cell r="P1488">
            <v>3.2</v>
          </cell>
          <cell r="Q1488">
            <v>1605</v>
          </cell>
        </row>
        <row r="1489">
          <cell r="A1489">
            <v>1207742</v>
          </cell>
          <cell r="B1489">
            <v>44092.243750000001</v>
          </cell>
          <cell r="C1489" t="str">
            <v>EN355B</v>
          </cell>
          <cell r="D1489" t="str">
            <v>Grados al C</v>
          </cell>
          <cell r="E1489" t="str">
            <v>24"R</v>
          </cell>
          <cell r="F1489">
            <v>54354</v>
          </cell>
          <cell r="G1489">
            <v>1</v>
          </cell>
          <cell r="H1489">
            <v>1689</v>
          </cell>
          <cell r="I1489">
            <v>57</v>
          </cell>
          <cell r="J1489">
            <v>25</v>
          </cell>
          <cell r="K1489">
            <v>32</v>
          </cell>
          <cell r="L1489">
            <v>6</v>
          </cell>
          <cell r="M1489">
            <v>19</v>
          </cell>
          <cell r="N1489">
            <v>0.36</v>
          </cell>
          <cell r="O1489">
            <v>1.87</v>
          </cell>
          <cell r="P1489">
            <v>4.54</v>
          </cell>
          <cell r="Q1489">
            <v>1596</v>
          </cell>
        </row>
        <row r="1490">
          <cell r="A1490">
            <v>1207743</v>
          </cell>
          <cell r="B1490">
            <v>44092.327777777777</v>
          </cell>
          <cell r="C1490" t="str">
            <v>EN355B</v>
          </cell>
          <cell r="D1490" t="str">
            <v>Grados al C</v>
          </cell>
          <cell r="E1490" t="str">
            <v>24"R</v>
          </cell>
          <cell r="F1490">
            <v>55160</v>
          </cell>
          <cell r="G1490">
            <v>1</v>
          </cell>
          <cell r="H1490">
            <v>1691</v>
          </cell>
          <cell r="I1490">
            <v>55</v>
          </cell>
          <cell r="J1490">
            <v>30</v>
          </cell>
          <cell r="K1490">
            <v>25</v>
          </cell>
          <cell r="L1490">
            <v>7</v>
          </cell>
          <cell r="M1490">
            <v>23</v>
          </cell>
          <cell r="N1490">
            <v>0.33</v>
          </cell>
          <cell r="O1490">
            <v>1.1499999999999999</v>
          </cell>
          <cell r="P1490">
            <v>1.1499999999999999</v>
          </cell>
          <cell r="Q1490">
            <v>1584</v>
          </cell>
        </row>
        <row r="1491">
          <cell r="A1491">
            <v>1207744</v>
          </cell>
          <cell r="B1491">
            <v>44092.37777777778</v>
          </cell>
          <cell r="C1491" t="str">
            <v>EN355B</v>
          </cell>
          <cell r="D1491" t="str">
            <v>Grados al C</v>
          </cell>
          <cell r="E1491" t="str">
            <v>24"R</v>
          </cell>
          <cell r="F1491">
            <v>54462</v>
          </cell>
          <cell r="G1491">
            <v>1</v>
          </cell>
          <cell r="H1491">
            <v>1692</v>
          </cell>
          <cell r="I1491">
            <v>64</v>
          </cell>
          <cell r="J1491">
            <v>27</v>
          </cell>
          <cell r="K1491">
            <v>37</v>
          </cell>
          <cell r="L1491">
            <v>6</v>
          </cell>
          <cell r="M1491">
            <v>21</v>
          </cell>
          <cell r="N1491">
            <v>0.46</v>
          </cell>
          <cell r="O1491">
            <v>2.94</v>
          </cell>
          <cell r="P1491">
            <v>1.91</v>
          </cell>
          <cell r="Q1491">
            <v>1588</v>
          </cell>
        </row>
        <row r="1492">
          <cell r="A1492">
            <v>1207745</v>
          </cell>
          <cell r="B1492">
            <v>44092.446527777778</v>
          </cell>
          <cell r="C1492" t="str">
            <v>EN355B</v>
          </cell>
          <cell r="D1492" t="str">
            <v>Grados al C</v>
          </cell>
          <cell r="E1492" t="str">
            <v>24"R</v>
          </cell>
          <cell r="F1492">
            <v>54925</v>
          </cell>
          <cell r="G1492">
            <v>1</v>
          </cell>
          <cell r="H1492">
            <v>1684</v>
          </cell>
          <cell r="I1492">
            <v>49</v>
          </cell>
          <cell r="J1492">
            <v>25</v>
          </cell>
          <cell r="K1492">
            <v>24</v>
          </cell>
          <cell r="L1492">
            <v>6</v>
          </cell>
          <cell r="M1492">
            <v>19</v>
          </cell>
          <cell r="N1492">
            <v>0.39</v>
          </cell>
          <cell r="O1492">
            <v>0.85</v>
          </cell>
          <cell r="P1492">
            <v>1.51</v>
          </cell>
          <cell r="Q1492">
            <v>1595</v>
          </cell>
        </row>
        <row r="1493">
          <cell r="A1493">
            <v>1207746</v>
          </cell>
          <cell r="B1493">
            <v>44092.515972222223</v>
          </cell>
          <cell r="C1493" t="str">
            <v>EN355B</v>
          </cell>
          <cell r="D1493" t="str">
            <v>Grados al C</v>
          </cell>
          <cell r="E1493" t="str">
            <v>24"R</v>
          </cell>
          <cell r="F1493">
            <v>54789</v>
          </cell>
          <cell r="G1493">
            <v>1</v>
          </cell>
          <cell r="H1493">
            <v>1686</v>
          </cell>
          <cell r="I1493">
            <v>51</v>
          </cell>
          <cell r="J1493">
            <v>27</v>
          </cell>
          <cell r="K1493">
            <v>24</v>
          </cell>
          <cell r="L1493">
            <v>6</v>
          </cell>
          <cell r="M1493">
            <v>21</v>
          </cell>
          <cell r="N1493">
            <v>0.43</v>
          </cell>
          <cell r="O1493">
            <v>2.04</v>
          </cell>
          <cell r="P1493">
            <v>2.89</v>
          </cell>
          <cell r="Q1493">
            <v>1593</v>
          </cell>
        </row>
        <row r="1494">
          <cell r="A1494">
            <v>1207747</v>
          </cell>
          <cell r="B1494">
            <v>44092.574999999997</v>
          </cell>
          <cell r="C1494" t="str">
            <v>EN355B</v>
          </cell>
          <cell r="D1494" t="str">
            <v>Grados al C</v>
          </cell>
          <cell r="E1494" t="str">
            <v>31"R</v>
          </cell>
          <cell r="F1494">
            <v>53300.99</v>
          </cell>
          <cell r="G1494">
            <v>1</v>
          </cell>
          <cell r="H1494">
            <v>1685</v>
          </cell>
          <cell r="I1494">
            <v>48</v>
          </cell>
          <cell r="J1494">
            <v>26</v>
          </cell>
          <cell r="K1494">
            <v>22</v>
          </cell>
          <cell r="L1494">
            <v>7</v>
          </cell>
          <cell r="M1494">
            <v>19</v>
          </cell>
          <cell r="N1494">
            <v>0.37</v>
          </cell>
          <cell r="O1494">
            <v>0.99</v>
          </cell>
          <cell r="P1494">
            <v>0.67</v>
          </cell>
          <cell r="Q1494">
            <v>1584</v>
          </cell>
        </row>
        <row r="1495">
          <cell r="A1495">
            <v>1207748</v>
          </cell>
          <cell r="B1495">
            <v>44092.675694444442</v>
          </cell>
          <cell r="C1495" t="str">
            <v>EN355B</v>
          </cell>
          <cell r="D1495" t="str">
            <v>Grados al C</v>
          </cell>
          <cell r="E1495" t="str">
            <v>31"R</v>
          </cell>
          <cell r="F1495">
            <v>53050</v>
          </cell>
          <cell r="G1495">
            <v>1</v>
          </cell>
          <cell r="H1495">
            <v>1683</v>
          </cell>
          <cell r="I1495">
            <v>54</v>
          </cell>
          <cell r="J1495">
            <v>24</v>
          </cell>
          <cell r="K1495">
            <v>30</v>
          </cell>
          <cell r="L1495">
            <v>6</v>
          </cell>
          <cell r="M1495">
            <v>18</v>
          </cell>
          <cell r="N1495">
            <v>0.44</v>
          </cell>
          <cell r="O1495">
            <v>2</v>
          </cell>
          <cell r="P1495">
            <v>2.41</v>
          </cell>
          <cell r="Q1495">
            <v>1596</v>
          </cell>
        </row>
        <row r="1496">
          <cell r="A1496">
            <v>1207749</v>
          </cell>
          <cell r="B1496">
            <v>44092.737500000003</v>
          </cell>
          <cell r="C1496" t="str">
            <v>EN355B</v>
          </cell>
          <cell r="D1496" t="str">
            <v>Grados al C</v>
          </cell>
          <cell r="E1496" t="str">
            <v>31"R</v>
          </cell>
          <cell r="F1496">
            <v>51619.01</v>
          </cell>
          <cell r="G1496">
            <v>1</v>
          </cell>
          <cell r="H1496">
            <v>1684</v>
          </cell>
          <cell r="I1496">
            <v>47</v>
          </cell>
          <cell r="J1496">
            <v>27</v>
          </cell>
          <cell r="K1496">
            <v>20</v>
          </cell>
          <cell r="L1496">
            <v>6</v>
          </cell>
          <cell r="M1496">
            <v>21</v>
          </cell>
          <cell r="N1496">
            <v>0.41</v>
          </cell>
          <cell r="O1496">
            <v>2.2599999999999998</v>
          </cell>
          <cell r="P1496">
            <v>3.25</v>
          </cell>
          <cell r="Q1496">
            <v>1599</v>
          </cell>
        </row>
        <row r="1497">
          <cell r="A1497">
            <v>1207750</v>
          </cell>
          <cell r="B1497">
            <v>44092.852083333331</v>
          </cell>
          <cell r="C1497" t="str">
            <v>EN355B</v>
          </cell>
          <cell r="D1497" t="str">
            <v>Grados al C</v>
          </cell>
          <cell r="E1497" t="str">
            <v>31"R</v>
          </cell>
          <cell r="F1497">
            <v>53558.01</v>
          </cell>
          <cell r="G1497">
            <v>1</v>
          </cell>
          <cell r="H1497">
            <v>1678</v>
          </cell>
          <cell r="I1497">
            <v>46</v>
          </cell>
          <cell r="J1497">
            <v>26</v>
          </cell>
          <cell r="K1497">
            <v>20</v>
          </cell>
          <cell r="L1497">
            <v>9</v>
          </cell>
          <cell r="M1497">
            <v>17</v>
          </cell>
          <cell r="N1497">
            <v>0.63</v>
          </cell>
          <cell r="O1497">
            <v>0.94</v>
          </cell>
          <cell r="P1497">
            <v>2.89</v>
          </cell>
          <cell r="Q1497">
            <v>1596</v>
          </cell>
        </row>
        <row r="1498">
          <cell r="A1498">
            <v>1207751</v>
          </cell>
          <cell r="B1498">
            <v>44092.918055555558</v>
          </cell>
          <cell r="C1498" t="str">
            <v>EN355B</v>
          </cell>
          <cell r="D1498" t="str">
            <v>Grados al C</v>
          </cell>
          <cell r="E1498" t="str">
            <v>39"R</v>
          </cell>
          <cell r="F1498">
            <v>51634</v>
          </cell>
          <cell r="G1498">
            <v>1</v>
          </cell>
          <cell r="H1498">
            <v>1678</v>
          </cell>
          <cell r="I1498">
            <v>46</v>
          </cell>
          <cell r="J1498">
            <v>28</v>
          </cell>
          <cell r="K1498">
            <v>18</v>
          </cell>
          <cell r="L1498">
            <v>9</v>
          </cell>
          <cell r="M1498">
            <v>19</v>
          </cell>
          <cell r="N1498">
            <v>0.63</v>
          </cell>
          <cell r="O1498">
            <v>1.1000000000000001</v>
          </cell>
          <cell r="P1498">
            <v>0.95</v>
          </cell>
          <cell r="Q1498">
            <v>1585</v>
          </cell>
        </row>
        <row r="1499">
          <cell r="A1499">
            <v>1207752</v>
          </cell>
          <cell r="B1499">
            <v>44093.013194444444</v>
          </cell>
          <cell r="C1499" t="str">
            <v>410S</v>
          </cell>
          <cell r="D1499" t="str">
            <v>Martensíticos</v>
          </cell>
          <cell r="E1499" t="str">
            <v>49"Q</v>
          </cell>
          <cell r="F1499">
            <v>54785</v>
          </cell>
          <cell r="G1499">
            <v>1</v>
          </cell>
          <cell r="H1499">
            <v>1652</v>
          </cell>
          <cell r="I1499">
            <v>142</v>
          </cell>
          <cell r="J1499">
            <v>57</v>
          </cell>
          <cell r="K1499">
            <v>85</v>
          </cell>
          <cell r="L1499">
            <v>41</v>
          </cell>
          <cell r="M1499">
            <v>16</v>
          </cell>
          <cell r="N1499">
            <v>0.54</v>
          </cell>
          <cell r="O1499">
            <v>8.8000000000000007</v>
          </cell>
          <cell r="P1499">
            <v>17.010000000000002</v>
          </cell>
          <cell r="Q1499">
            <v>1575</v>
          </cell>
        </row>
        <row r="1500">
          <cell r="A1500">
            <v>1207753</v>
          </cell>
          <cell r="B1500">
            <v>44094.892361111109</v>
          </cell>
          <cell r="C1500" t="str">
            <v>42CRMO4 LIEBHERR</v>
          </cell>
          <cell r="D1500" t="str">
            <v>Grados CrMo</v>
          </cell>
          <cell r="E1500" t="str">
            <v>20"R</v>
          </cell>
          <cell r="F1500">
            <v>56970</v>
          </cell>
          <cell r="G1500">
            <v>1</v>
          </cell>
          <cell r="H1500">
            <v>1649</v>
          </cell>
          <cell r="I1500">
            <v>71</v>
          </cell>
          <cell r="J1500">
            <v>41</v>
          </cell>
          <cell r="K1500">
            <v>30</v>
          </cell>
          <cell r="L1500">
            <v>12</v>
          </cell>
          <cell r="M1500">
            <v>29</v>
          </cell>
          <cell r="N1500">
            <v>0.45</v>
          </cell>
          <cell r="O1500">
            <v>3.6</v>
          </cell>
          <cell r="P1500">
            <v>0</v>
          </cell>
          <cell r="Q1500">
            <v>1573</v>
          </cell>
        </row>
        <row r="1501">
          <cell r="A1501">
            <v>1207754</v>
          </cell>
          <cell r="B1501">
            <v>44094.945138888892</v>
          </cell>
          <cell r="C1501" t="str">
            <v>4130 FM</v>
          </cell>
          <cell r="D1501" t="str">
            <v>Grados CrNiMo</v>
          </cell>
          <cell r="E1501" t="str">
            <v>31"R</v>
          </cell>
          <cell r="F1501">
            <v>53057</v>
          </cell>
          <cell r="G1501">
            <v>1</v>
          </cell>
          <cell r="H1501">
            <v>1692</v>
          </cell>
          <cell r="I1501">
            <v>51</v>
          </cell>
          <cell r="J1501">
            <v>26</v>
          </cell>
          <cell r="K1501">
            <v>25</v>
          </cell>
          <cell r="L1501">
            <v>7</v>
          </cell>
          <cell r="M1501">
            <v>19</v>
          </cell>
          <cell r="N1501">
            <v>0.55000000000000004</v>
          </cell>
          <cell r="O1501">
            <v>1.53</v>
          </cell>
          <cell r="P1501">
            <v>0</v>
          </cell>
          <cell r="Q1501">
            <v>1585</v>
          </cell>
        </row>
        <row r="1502">
          <cell r="A1502">
            <v>1207755</v>
          </cell>
          <cell r="B1502">
            <v>44095.038888888892</v>
          </cell>
          <cell r="C1502" t="str">
            <v>A105</v>
          </cell>
          <cell r="D1502" t="str">
            <v>Grados al C</v>
          </cell>
          <cell r="E1502" t="str">
            <v>49"Q</v>
          </cell>
          <cell r="F1502">
            <v>56175</v>
          </cell>
          <cell r="G1502">
            <v>1</v>
          </cell>
          <cell r="H1502">
            <v>1684</v>
          </cell>
          <cell r="I1502">
            <v>57</v>
          </cell>
          <cell r="J1502">
            <v>27</v>
          </cell>
          <cell r="K1502">
            <v>30</v>
          </cell>
          <cell r="L1502">
            <v>6</v>
          </cell>
          <cell r="M1502">
            <v>21</v>
          </cell>
          <cell r="N1502">
            <v>0.42</v>
          </cell>
          <cell r="O1502">
            <v>3.32</v>
          </cell>
          <cell r="P1502">
            <v>0</v>
          </cell>
          <cell r="Q1502">
            <v>1580</v>
          </cell>
        </row>
        <row r="1503">
          <cell r="A1503">
            <v>1207756</v>
          </cell>
          <cell r="B1503">
            <v>44095.134722222225</v>
          </cell>
          <cell r="C1503">
            <v>4130</v>
          </cell>
          <cell r="D1503" t="str">
            <v>Grados CrMo</v>
          </cell>
          <cell r="E1503" t="str">
            <v>69"P</v>
          </cell>
          <cell r="F1503">
            <v>52564</v>
          </cell>
          <cell r="G1503">
            <v>1</v>
          </cell>
          <cell r="H1503">
            <v>1679</v>
          </cell>
          <cell r="I1503">
            <v>55</v>
          </cell>
          <cell r="J1503">
            <v>25</v>
          </cell>
          <cell r="K1503">
            <v>30</v>
          </cell>
          <cell r="L1503">
            <v>7</v>
          </cell>
          <cell r="M1503">
            <v>18</v>
          </cell>
          <cell r="N1503">
            <v>0.69</v>
          </cell>
          <cell r="O1503">
            <v>1.1100000000000001</v>
          </cell>
          <cell r="P1503">
            <v>0</v>
          </cell>
          <cell r="Q1503">
            <v>1557</v>
          </cell>
        </row>
        <row r="1504">
          <cell r="A1504">
            <v>1207757</v>
          </cell>
          <cell r="B1504">
            <v>44095.211805555555</v>
          </cell>
          <cell r="C1504" t="str">
            <v>F22 SFC1-2</v>
          </cell>
          <cell r="D1504" t="str">
            <v>Grados CrMo</v>
          </cell>
          <cell r="E1504" t="str">
            <v>49"Q</v>
          </cell>
          <cell r="F1504">
            <v>57709</v>
          </cell>
          <cell r="G1504">
            <v>1</v>
          </cell>
          <cell r="H1504">
            <v>1661</v>
          </cell>
          <cell r="I1504">
            <v>52</v>
          </cell>
          <cell r="J1504">
            <v>26</v>
          </cell>
          <cell r="K1504">
            <v>26</v>
          </cell>
          <cell r="L1504">
            <v>6</v>
          </cell>
          <cell r="M1504">
            <v>20</v>
          </cell>
          <cell r="N1504">
            <v>0.34</v>
          </cell>
          <cell r="O1504">
            <v>1.02</v>
          </cell>
          <cell r="P1504">
            <v>0</v>
          </cell>
          <cell r="Q1504">
            <v>1577</v>
          </cell>
        </row>
        <row r="1505">
          <cell r="A1505">
            <v>1207758</v>
          </cell>
          <cell r="B1505">
            <v>44095.288888888892</v>
          </cell>
          <cell r="C1505">
            <v>4340</v>
          </cell>
          <cell r="D1505" t="str">
            <v>Grados CrNiMo</v>
          </cell>
          <cell r="E1505" t="str">
            <v>49"Q</v>
          </cell>
          <cell r="F1505">
            <v>57812</v>
          </cell>
          <cell r="G1505">
            <v>1</v>
          </cell>
          <cell r="H1505">
            <v>1637</v>
          </cell>
          <cell r="I1505">
            <v>50</v>
          </cell>
          <cell r="J1505">
            <v>27</v>
          </cell>
          <cell r="K1505">
            <v>23</v>
          </cell>
          <cell r="L1505">
            <v>6</v>
          </cell>
          <cell r="M1505">
            <v>21</v>
          </cell>
          <cell r="N1505">
            <v>0.37</v>
          </cell>
          <cell r="O1505">
            <v>1.21</v>
          </cell>
          <cell r="P1505">
            <v>0</v>
          </cell>
          <cell r="Q1505">
            <v>1563</v>
          </cell>
        </row>
        <row r="1506">
          <cell r="A1506">
            <v>1207759</v>
          </cell>
          <cell r="B1506">
            <v>44095.338194444441</v>
          </cell>
          <cell r="C1506">
            <v>4340</v>
          </cell>
          <cell r="D1506" t="str">
            <v>Grados CrNiMo</v>
          </cell>
          <cell r="E1506" t="str">
            <v>69"P</v>
          </cell>
          <cell r="F1506">
            <v>52108.01</v>
          </cell>
          <cell r="G1506">
            <v>1</v>
          </cell>
          <cell r="H1506">
            <v>1219</v>
          </cell>
          <cell r="I1506">
            <v>49</v>
          </cell>
          <cell r="J1506">
            <v>26</v>
          </cell>
          <cell r="K1506">
            <v>23</v>
          </cell>
          <cell r="L1506">
            <v>6</v>
          </cell>
          <cell r="M1506">
            <v>20</v>
          </cell>
          <cell r="N1506">
            <v>0.34</v>
          </cell>
          <cell r="O1506">
            <v>1.59</v>
          </cell>
          <cell r="P1506">
            <v>0</v>
          </cell>
          <cell r="Q1506">
            <v>1559</v>
          </cell>
        </row>
        <row r="1507">
          <cell r="A1507">
            <v>1207760</v>
          </cell>
          <cell r="B1507">
            <v>44095.402083333334</v>
          </cell>
          <cell r="C1507" t="str">
            <v>8630M</v>
          </cell>
          <cell r="D1507" t="str">
            <v>Grados CrNiMo</v>
          </cell>
          <cell r="E1507" t="str">
            <v>69"P</v>
          </cell>
          <cell r="F1507">
            <v>52552</v>
          </cell>
          <cell r="G1507">
            <v>1</v>
          </cell>
          <cell r="H1507">
            <v>1678</v>
          </cell>
          <cell r="I1507">
            <v>66</v>
          </cell>
          <cell r="J1507">
            <v>39</v>
          </cell>
          <cell r="K1507">
            <v>27</v>
          </cell>
          <cell r="L1507">
            <v>6</v>
          </cell>
          <cell r="M1507">
            <v>33</v>
          </cell>
          <cell r="N1507">
            <v>0.38</v>
          </cell>
          <cell r="O1507">
            <v>4.63</v>
          </cell>
          <cell r="P1507">
            <v>0</v>
          </cell>
          <cell r="Q1507">
            <v>1557</v>
          </cell>
        </row>
        <row r="1508">
          <cell r="A1508">
            <v>1207761</v>
          </cell>
          <cell r="B1508">
            <v>44095.457638888889</v>
          </cell>
          <cell r="C1508">
            <v>4140</v>
          </cell>
          <cell r="D1508" t="str">
            <v>Grados CrMo</v>
          </cell>
          <cell r="E1508" t="str">
            <v>31"R</v>
          </cell>
          <cell r="F1508">
            <v>48460</v>
          </cell>
          <cell r="G1508">
            <v>1</v>
          </cell>
          <cell r="H1508">
            <v>1665</v>
          </cell>
          <cell r="I1508">
            <v>55</v>
          </cell>
          <cell r="J1508">
            <v>30</v>
          </cell>
          <cell r="K1508">
            <v>25</v>
          </cell>
          <cell r="L1508">
            <v>6</v>
          </cell>
          <cell r="M1508">
            <v>24</v>
          </cell>
          <cell r="N1508">
            <v>0.4</v>
          </cell>
          <cell r="O1508">
            <v>2.13</v>
          </cell>
          <cell r="P1508">
            <v>0</v>
          </cell>
          <cell r="Q1508">
            <v>1566</v>
          </cell>
        </row>
        <row r="1509">
          <cell r="A1509">
            <v>1207762</v>
          </cell>
          <cell r="B1509">
            <v>44095.521527777775</v>
          </cell>
          <cell r="C1509" t="str">
            <v>4120M</v>
          </cell>
          <cell r="D1509" t="str">
            <v>Grados CrMo</v>
          </cell>
          <cell r="E1509" t="str">
            <v>24"Q</v>
          </cell>
          <cell r="F1509">
            <v>52812.01</v>
          </cell>
          <cell r="G1509">
            <v>1</v>
          </cell>
          <cell r="H1509">
            <v>1668</v>
          </cell>
          <cell r="I1509">
            <v>45</v>
          </cell>
          <cell r="J1509">
            <v>23</v>
          </cell>
          <cell r="K1509">
            <v>22</v>
          </cell>
          <cell r="L1509">
            <v>6</v>
          </cell>
          <cell r="M1509">
            <v>17</v>
          </cell>
          <cell r="N1509">
            <v>0.43</v>
          </cell>
          <cell r="O1509">
            <v>3.04</v>
          </cell>
          <cell r="P1509">
            <v>0</v>
          </cell>
          <cell r="Q1509">
            <v>1594</v>
          </cell>
        </row>
        <row r="1510">
          <cell r="A1510">
            <v>1207763</v>
          </cell>
          <cell r="B1510">
            <v>44095.586805555555</v>
          </cell>
          <cell r="C1510" t="str">
            <v>1E0621</v>
          </cell>
          <cell r="D1510" t="str">
            <v>Grados al C</v>
          </cell>
          <cell r="E1510" t="str">
            <v>16"R</v>
          </cell>
          <cell r="F1510">
            <v>54140</v>
          </cell>
          <cell r="G1510">
            <v>1</v>
          </cell>
          <cell r="H1510">
            <v>1687</v>
          </cell>
          <cell r="I1510">
            <v>56</v>
          </cell>
          <cell r="J1510">
            <v>26</v>
          </cell>
          <cell r="K1510">
            <v>30</v>
          </cell>
          <cell r="L1510">
            <v>6</v>
          </cell>
          <cell r="M1510">
            <v>20</v>
          </cell>
          <cell r="N1510">
            <v>0.36</v>
          </cell>
          <cell r="O1510">
            <v>1.55</v>
          </cell>
          <cell r="P1510">
            <v>0</v>
          </cell>
          <cell r="Q1510">
            <v>1591</v>
          </cell>
        </row>
        <row r="1511">
          <cell r="A1511">
            <v>1207764</v>
          </cell>
          <cell r="B1511">
            <v>44095.634027777778</v>
          </cell>
          <cell r="C1511" t="str">
            <v>1E0621</v>
          </cell>
          <cell r="D1511" t="str">
            <v>Grados al C</v>
          </cell>
          <cell r="E1511" t="str">
            <v>16"R</v>
          </cell>
          <cell r="F1511">
            <v>53742</v>
          </cell>
          <cell r="G1511">
            <v>1</v>
          </cell>
          <cell r="H1511">
            <v>1688</v>
          </cell>
          <cell r="I1511">
            <v>51</v>
          </cell>
          <cell r="J1511">
            <v>25</v>
          </cell>
          <cell r="K1511">
            <v>26</v>
          </cell>
          <cell r="L1511">
            <v>6</v>
          </cell>
          <cell r="M1511">
            <v>19</v>
          </cell>
          <cell r="N1511">
            <v>0.38</v>
          </cell>
          <cell r="O1511">
            <v>1.93</v>
          </cell>
          <cell r="P1511">
            <v>0</v>
          </cell>
          <cell r="Q1511">
            <v>1598</v>
          </cell>
        </row>
        <row r="1512">
          <cell r="A1512">
            <v>1207765</v>
          </cell>
          <cell r="B1512">
            <v>44095.682638888888</v>
          </cell>
          <cell r="C1512" t="str">
            <v>A105</v>
          </cell>
          <cell r="D1512" t="str">
            <v>Grados al C</v>
          </cell>
          <cell r="E1512" t="str">
            <v>31"R</v>
          </cell>
          <cell r="F1512">
            <v>52646.99</v>
          </cell>
          <cell r="G1512">
            <v>1</v>
          </cell>
          <cell r="H1512">
            <v>1683</v>
          </cell>
          <cell r="I1512">
            <v>56</v>
          </cell>
          <cell r="J1512">
            <v>26</v>
          </cell>
          <cell r="K1512">
            <v>30</v>
          </cell>
          <cell r="L1512">
            <v>6</v>
          </cell>
          <cell r="M1512">
            <v>20</v>
          </cell>
          <cell r="N1512">
            <v>0.43</v>
          </cell>
          <cell r="O1512">
            <v>2.25</v>
          </cell>
          <cell r="P1512">
            <v>0</v>
          </cell>
          <cell r="Q1512">
            <v>1579</v>
          </cell>
        </row>
        <row r="1513">
          <cell r="A1513">
            <v>1207766</v>
          </cell>
          <cell r="B1513">
            <v>44095.746527777781</v>
          </cell>
          <cell r="C1513" t="str">
            <v>A105</v>
          </cell>
          <cell r="D1513" t="str">
            <v>Grados al C</v>
          </cell>
          <cell r="E1513" t="str">
            <v>39"R</v>
          </cell>
          <cell r="F1513">
            <v>52006</v>
          </cell>
          <cell r="G1513">
            <v>1</v>
          </cell>
          <cell r="H1513">
            <v>1683</v>
          </cell>
          <cell r="I1513">
            <v>47</v>
          </cell>
          <cell r="J1513">
            <v>25</v>
          </cell>
          <cell r="K1513">
            <v>22</v>
          </cell>
          <cell r="L1513">
            <v>5</v>
          </cell>
          <cell r="M1513">
            <v>20</v>
          </cell>
          <cell r="N1513">
            <v>0.35</v>
          </cell>
          <cell r="O1513">
            <v>1.54</v>
          </cell>
          <cell r="P1513">
            <v>0</v>
          </cell>
          <cell r="Q1513">
            <v>1594</v>
          </cell>
        </row>
        <row r="1514">
          <cell r="A1514">
            <v>1207767</v>
          </cell>
          <cell r="B1514">
            <v>44095.80972222222</v>
          </cell>
          <cell r="C1514" t="str">
            <v>EN355B</v>
          </cell>
          <cell r="D1514" t="str">
            <v>Grados al C</v>
          </cell>
          <cell r="E1514" t="str">
            <v>24"R</v>
          </cell>
          <cell r="F1514">
            <v>55145</v>
          </cell>
          <cell r="G1514">
            <v>1</v>
          </cell>
          <cell r="H1514">
            <v>1690</v>
          </cell>
          <cell r="I1514">
            <v>49</v>
          </cell>
          <cell r="J1514">
            <v>27</v>
          </cell>
          <cell r="K1514">
            <v>22</v>
          </cell>
          <cell r="L1514">
            <v>7</v>
          </cell>
          <cell r="M1514">
            <v>20</v>
          </cell>
          <cell r="N1514">
            <v>0.32</v>
          </cell>
          <cell r="O1514">
            <v>0.57999999999999996</v>
          </cell>
          <cell r="P1514">
            <v>1.19</v>
          </cell>
          <cell r="Q1514">
            <v>1593</v>
          </cell>
        </row>
        <row r="1515">
          <cell r="A1515">
            <v>1207768</v>
          </cell>
          <cell r="B1515">
            <v>44095.879861111112</v>
          </cell>
          <cell r="C1515" t="str">
            <v>105M2</v>
          </cell>
          <cell r="D1515" t="str">
            <v>Grados al C</v>
          </cell>
          <cell r="E1515" t="str">
            <v>69"P</v>
          </cell>
          <cell r="F1515">
            <v>52274</v>
          </cell>
          <cell r="G1515">
            <v>1</v>
          </cell>
          <cell r="H1515">
            <v>1669</v>
          </cell>
          <cell r="I1515">
            <v>55</v>
          </cell>
          <cell r="J1515">
            <v>26</v>
          </cell>
          <cell r="K1515">
            <v>29</v>
          </cell>
          <cell r="L1515">
            <v>6</v>
          </cell>
          <cell r="M1515">
            <v>20</v>
          </cell>
          <cell r="N1515">
            <v>0.32</v>
          </cell>
          <cell r="O1515">
            <v>2.27</v>
          </cell>
          <cell r="P1515">
            <v>0</v>
          </cell>
          <cell r="Q1515">
            <v>1570</v>
          </cell>
        </row>
        <row r="1516">
          <cell r="A1516">
            <v>1207769</v>
          </cell>
          <cell r="B1516">
            <v>44095.952777777777</v>
          </cell>
          <cell r="C1516" t="str">
            <v>304L</v>
          </cell>
          <cell r="D1516" t="str">
            <v>Austeníticos</v>
          </cell>
          <cell r="E1516" t="str">
            <v>24"R</v>
          </cell>
          <cell r="F1516">
            <v>55318</v>
          </cell>
          <cell r="G1516">
            <v>1</v>
          </cell>
          <cell r="H1516">
            <v>1646</v>
          </cell>
          <cell r="I1516">
            <v>242</v>
          </cell>
          <cell r="J1516">
            <v>83</v>
          </cell>
          <cell r="K1516">
            <v>159</v>
          </cell>
          <cell r="L1516">
            <v>69</v>
          </cell>
          <cell r="M1516">
            <v>14</v>
          </cell>
          <cell r="N1516">
            <v>0.67</v>
          </cell>
          <cell r="O1516">
            <v>11.01</v>
          </cell>
          <cell r="P1516">
            <v>40.619999999999997</v>
          </cell>
          <cell r="Q1516">
            <v>1530</v>
          </cell>
        </row>
        <row r="1517">
          <cell r="A1517">
            <v>1207770</v>
          </cell>
          <cell r="B1517">
            <v>44096.142361111109</v>
          </cell>
          <cell r="C1517" t="str">
            <v>347H</v>
          </cell>
          <cell r="D1517" t="str">
            <v>Austeníticos</v>
          </cell>
          <cell r="E1517" t="str">
            <v>49"Q</v>
          </cell>
          <cell r="F1517">
            <v>57007</v>
          </cell>
          <cell r="G1517">
            <v>1</v>
          </cell>
          <cell r="H1517">
            <v>1649</v>
          </cell>
          <cell r="I1517">
            <v>175</v>
          </cell>
          <cell r="J1517">
            <v>75</v>
          </cell>
          <cell r="K1517">
            <v>100</v>
          </cell>
          <cell r="L1517">
            <v>65</v>
          </cell>
          <cell r="M1517">
            <v>10</v>
          </cell>
          <cell r="N1517">
            <v>0.54</v>
          </cell>
          <cell r="O1517">
            <v>5.32</v>
          </cell>
          <cell r="P1517">
            <v>2.23</v>
          </cell>
          <cell r="Q1517">
            <v>1526</v>
          </cell>
        </row>
        <row r="1518">
          <cell r="A1518">
            <v>1207771</v>
          </cell>
          <cell r="B1518">
            <v>44096.315972222219</v>
          </cell>
          <cell r="C1518" t="str">
            <v>F51</v>
          </cell>
          <cell r="D1518" t="str">
            <v>Duplex Stainless Steels</v>
          </cell>
          <cell r="E1518" t="str">
            <v>49"Q</v>
          </cell>
          <cell r="F1518">
            <v>54463</v>
          </cell>
          <cell r="G1518">
            <v>1</v>
          </cell>
          <cell r="H1518">
            <v>1658</v>
          </cell>
          <cell r="I1518">
            <v>218</v>
          </cell>
          <cell r="J1518">
            <v>120</v>
          </cell>
          <cell r="K1518">
            <v>98</v>
          </cell>
          <cell r="L1518">
            <v>89</v>
          </cell>
          <cell r="M1518">
            <v>31</v>
          </cell>
          <cell r="N1518">
            <v>0.46</v>
          </cell>
          <cell r="O1518">
            <v>7.25</v>
          </cell>
          <cell r="P1518">
            <v>18.239999999999998</v>
          </cell>
          <cell r="Q1518">
            <v>1515</v>
          </cell>
        </row>
        <row r="1519">
          <cell r="A1519">
            <v>1207772</v>
          </cell>
          <cell r="B1519">
            <v>44096.463194444441</v>
          </cell>
          <cell r="C1519">
            <v>4340</v>
          </cell>
          <cell r="D1519" t="str">
            <v>Grados CrNiMo</v>
          </cell>
          <cell r="E1519" t="str">
            <v>69"P</v>
          </cell>
          <cell r="F1519">
            <v>52162</v>
          </cell>
          <cell r="G1519">
            <v>1</v>
          </cell>
          <cell r="H1519">
            <v>1657</v>
          </cell>
          <cell r="I1519">
            <v>81</v>
          </cell>
          <cell r="J1519">
            <v>27</v>
          </cell>
          <cell r="K1519">
            <v>54</v>
          </cell>
          <cell r="L1519">
            <v>7</v>
          </cell>
          <cell r="M1519">
            <v>20</v>
          </cell>
          <cell r="N1519">
            <v>0.52</v>
          </cell>
          <cell r="O1519">
            <v>6.16</v>
          </cell>
          <cell r="P1519">
            <v>0</v>
          </cell>
          <cell r="Q1519">
            <v>1550</v>
          </cell>
        </row>
        <row r="1520">
          <cell r="A1520">
            <v>1207773</v>
          </cell>
          <cell r="B1520">
            <v>44096.682638888888</v>
          </cell>
          <cell r="C1520">
            <v>4340</v>
          </cell>
          <cell r="D1520" t="str">
            <v>Grados CrNiMo</v>
          </cell>
          <cell r="E1520" t="str">
            <v>69"P</v>
          </cell>
          <cell r="F1520">
            <v>51553</v>
          </cell>
          <cell r="G1520">
            <v>1</v>
          </cell>
          <cell r="H1520">
            <v>1633</v>
          </cell>
          <cell r="I1520">
            <v>47</v>
          </cell>
          <cell r="J1520">
            <v>26</v>
          </cell>
          <cell r="K1520">
            <v>21</v>
          </cell>
          <cell r="L1520">
            <v>7</v>
          </cell>
          <cell r="M1520">
            <v>19</v>
          </cell>
          <cell r="N1520">
            <v>0.4</v>
          </cell>
          <cell r="O1520">
            <v>1.63</v>
          </cell>
          <cell r="P1520">
            <v>0</v>
          </cell>
          <cell r="Q1520">
            <v>1551</v>
          </cell>
        </row>
        <row r="1521">
          <cell r="A1521">
            <v>1207774</v>
          </cell>
          <cell r="B1521">
            <v>44096.749305555553</v>
          </cell>
          <cell r="C1521">
            <v>4340</v>
          </cell>
          <cell r="D1521" t="str">
            <v>Grados CrNiMo</v>
          </cell>
          <cell r="E1521" t="str">
            <v>69"P</v>
          </cell>
          <cell r="F1521">
            <v>51351</v>
          </cell>
          <cell r="G1521">
            <v>1</v>
          </cell>
          <cell r="H1521">
            <v>1647</v>
          </cell>
          <cell r="I1521">
            <v>66</v>
          </cell>
          <cell r="J1521">
            <v>26</v>
          </cell>
          <cell r="K1521">
            <v>40</v>
          </cell>
          <cell r="L1521">
            <v>6</v>
          </cell>
          <cell r="M1521">
            <v>20</v>
          </cell>
          <cell r="N1521">
            <v>0.52</v>
          </cell>
          <cell r="O1521">
            <v>4.08</v>
          </cell>
          <cell r="P1521">
            <v>0</v>
          </cell>
          <cell r="Q1521">
            <v>1538</v>
          </cell>
        </row>
        <row r="1522">
          <cell r="A1522">
            <v>1207775</v>
          </cell>
          <cell r="B1522">
            <v>44096.824305555558</v>
          </cell>
          <cell r="C1522" t="str">
            <v>8630M</v>
          </cell>
          <cell r="D1522" t="str">
            <v>Grados CrNiMo</v>
          </cell>
          <cell r="E1522" t="str">
            <v>13"R</v>
          </cell>
          <cell r="F1522">
            <v>55714</v>
          </cell>
          <cell r="G1522">
            <v>1</v>
          </cell>
          <cell r="H1522">
            <v>1681</v>
          </cell>
          <cell r="I1522">
            <v>65</v>
          </cell>
          <cell r="J1522">
            <v>28</v>
          </cell>
          <cell r="K1522">
            <v>37</v>
          </cell>
          <cell r="L1522">
            <v>7</v>
          </cell>
          <cell r="M1522">
            <v>21</v>
          </cell>
          <cell r="N1522">
            <v>0.49</v>
          </cell>
          <cell r="O1522">
            <v>3.15</v>
          </cell>
          <cell r="P1522">
            <v>0</v>
          </cell>
          <cell r="Q1522">
            <v>1582</v>
          </cell>
        </row>
        <row r="1523">
          <cell r="A1523">
            <v>1207776</v>
          </cell>
          <cell r="B1523">
            <v>44096.902777777781</v>
          </cell>
          <cell r="C1523" t="str">
            <v>42CRMO4 LIEBHERR</v>
          </cell>
          <cell r="D1523" t="str">
            <v>Grados CrMo</v>
          </cell>
          <cell r="E1523" t="str">
            <v>24"R</v>
          </cell>
          <cell r="F1523">
            <v>53608.01</v>
          </cell>
          <cell r="G1523">
            <v>1</v>
          </cell>
          <cell r="H1523">
            <v>1648</v>
          </cell>
          <cell r="I1523">
            <v>49</v>
          </cell>
          <cell r="J1523">
            <v>27</v>
          </cell>
          <cell r="K1523">
            <v>22</v>
          </cell>
          <cell r="L1523">
            <v>7</v>
          </cell>
          <cell r="M1523">
            <v>20</v>
          </cell>
          <cell r="N1523">
            <v>0.36</v>
          </cell>
          <cell r="O1523">
            <v>1.04</v>
          </cell>
          <cell r="P1523">
            <v>0</v>
          </cell>
          <cell r="Q1523">
            <v>1569</v>
          </cell>
        </row>
        <row r="1524">
          <cell r="A1524">
            <v>1207777</v>
          </cell>
          <cell r="B1524">
            <v>44096.977777777778</v>
          </cell>
          <cell r="C1524" t="str">
            <v>F22 EH</v>
          </cell>
          <cell r="D1524" t="str">
            <v>Grados CrMo</v>
          </cell>
          <cell r="E1524" t="str">
            <v>49"Q</v>
          </cell>
          <cell r="F1524">
            <v>56770</v>
          </cell>
          <cell r="G1524">
            <v>1</v>
          </cell>
          <cell r="H1524">
            <v>1670</v>
          </cell>
          <cell r="I1524">
            <v>47</v>
          </cell>
          <cell r="J1524">
            <v>26</v>
          </cell>
          <cell r="K1524">
            <v>21</v>
          </cell>
          <cell r="L1524">
            <v>6</v>
          </cell>
          <cell r="M1524">
            <v>20</v>
          </cell>
          <cell r="N1524">
            <v>0.52</v>
          </cell>
          <cell r="O1524">
            <v>2.78</v>
          </cell>
          <cell r="P1524">
            <v>0</v>
          </cell>
          <cell r="Q1524">
            <v>1573</v>
          </cell>
        </row>
        <row r="1525">
          <cell r="A1525">
            <v>1207778</v>
          </cell>
          <cell r="B1525">
            <v>44097.042361111111</v>
          </cell>
          <cell r="C1525" t="str">
            <v>F22 EH</v>
          </cell>
          <cell r="D1525" t="str">
            <v>Grados CrMo</v>
          </cell>
          <cell r="E1525" t="str">
            <v>49"Q</v>
          </cell>
          <cell r="F1525">
            <v>56833</v>
          </cell>
          <cell r="G1525">
            <v>1</v>
          </cell>
          <cell r="H1525">
            <v>1677</v>
          </cell>
          <cell r="I1525">
            <v>58</v>
          </cell>
          <cell r="J1525">
            <v>27</v>
          </cell>
          <cell r="K1525">
            <v>31</v>
          </cell>
          <cell r="L1525">
            <v>7</v>
          </cell>
          <cell r="M1525">
            <v>20</v>
          </cell>
          <cell r="N1525">
            <v>0.39</v>
          </cell>
          <cell r="O1525">
            <v>2.42</v>
          </cell>
          <cell r="P1525">
            <v>0</v>
          </cell>
          <cell r="Q1525">
            <v>1579</v>
          </cell>
        </row>
        <row r="1526">
          <cell r="A1526">
            <v>1207779</v>
          </cell>
          <cell r="B1526">
            <v>44097.245138888888</v>
          </cell>
          <cell r="C1526" t="str">
            <v>EN355B</v>
          </cell>
          <cell r="D1526" t="str">
            <v>Grados al C</v>
          </cell>
          <cell r="E1526" t="str">
            <v>24"R</v>
          </cell>
          <cell r="F1526">
            <v>55025.01</v>
          </cell>
          <cell r="G1526">
            <v>1</v>
          </cell>
          <cell r="H1526">
            <v>1669</v>
          </cell>
          <cell r="I1526">
            <v>47</v>
          </cell>
          <cell r="J1526">
            <v>23</v>
          </cell>
          <cell r="K1526">
            <v>24</v>
          </cell>
          <cell r="L1526">
            <v>7</v>
          </cell>
          <cell r="M1526">
            <v>16</v>
          </cell>
          <cell r="N1526">
            <v>0.42</v>
          </cell>
          <cell r="O1526">
            <v>1.0900000000000001</v>
          </cell>
          <cell r="P1526">
            <v>1.23</v>
          </cell>
          <cell r="Q1526">
            <v>1592</v>
          </cell>
        </row>
        <row r="1527">
          <cell r="A1527">
            <v>1207780</v>
          </cell>
          <cell r="B1527">
            <v>44097.298611111109</v>
          </cell>
          <cell r="C1527" t="str">
            <v>EN355B</v>
          </cell>
          <cell r="D1527" t="str">
            <v>Grados al C</v>
          </cell>
          <cell r="E1527" t="str">
            <v>24"R</v>
          </cell>
          <cell r="F1527">
            <v>54074</v>
          </cell>
          <cell r="G1527">
            <v>1</v>
          </cell>
          <cell r="H1527">
            <v>1671</v>
          </cell>
          <cell r="I1527">
            <v>44</v>
          </cell>
          <cell r="J1527">
            <v>23</v>
          </cell>
          <cell r="K1527">
            <v>21</v>
          </cell>
          <cell r="L1527">
            <v>7</v>
          </cell>
          <cell r="M1527">
            <v>16</v>
          </cell>
          <cell r="N1527">
            <v>0.4</v>
          </cell>
          <cell r="O1527">
            <v>0.95</v>
          </cell>
          <cell r="P1527">
            <v>1.03</v>
          </cell>
          <cell r="Q1527">
            <v>1588</v>
          </cell>
        </row>
        <row r="1528">
          <cell r="A1528">
            <v>1207781</v>
          </cell>
          <cell r="B1528">
            <v>44097.36041666667</v>
          </cell>
          <cell r="C1528" t="str">
            <v>LF2L</v>
          </cell>
          <cell r="D1528" t="str">
            <v>Grados CrNiMo</v>
          </cell>
          <cell r="E1528" t="str">
            <v>16"R</v>
          </cell>
          <cell r="F1528">
            <v>55810</v>
          </cell>
          <cell r="G1528">
            <v>1</v>
          </cell>
          <cell r="H1528">
            <v>1698</v>
          </cell>
          <cell r="I1528">
            <v>54</v>
          </cell>
          <cell r="J1528">
            <v>27</v>
          </cell>
          <cell r="K1528">
            <v>27</v>
          </cell>
          <cell r="L1528">
            <v>7</v>
          </cell>
          <cell r="M1528">
            <v>20</v>
          </cell>
          <cell r="N1528">
            <v>0.37</v>
          </cell>
          <cell r="O1528">
            <v>1.54</v>
          </cell>
          <cell r="P1528">
            <v>0</v>
          </cell>
          <cell r="Q1528">
            <v>1597</v>
          </cell>
        </row>
        <row r="1529">
          <cell r="A1529">
            <v>1207782</v>
          </cell>
          <cell r="B1529">
            <v>44097.417361111111</v>
          </cell>
          <cell r="C1529" t="str">
            <v>4130 FM</v>
          </cell>
          <cell r="D1529" t="str">
            <v>Grados CrNiMo</v>
          </cell>
          <cell r="E1529" t="str">
            <v>24"Q</v>
          </cell>
          <cell r="F1529">
            <v>51872</v>
          </cell>
          <cell r="G1529">
            <v>1</v>
          </cell>
          <cell r="H1529">
            <v>1668</v>
          </cell>
          <cell r="I1529">
            <v>43</v>
          </cell>
          <cell r="J1529">
            <v>22</v>
          </cell>
          <cell r="K1529">
            <v>21</v>
          </cell>
          <cell r="L1529">
            <v>7</v>
          </cell>
          <cell r="M1529">
            <v>15</v>
          </cell>
          <cell r="N1529">
            <v>0.56000000000000005</v>
          </cell>
          <cell r="O1529">
            <v>3.2</v>
          </cell>
          <cell r="P1529">
            <v>0</v>
          </cell>
          <cell r="Q1529">
            <v>1586</v>
          </cell>
        </row>
        <row r="1530">
          <cell r="A1530">
            <v>1207783</v>
          </cell>
          <cell r="B1530">
            <v>44097.494444444441</v>
          </cell>
          <cell r="C1530">
            <v>4140</v>
          </cell>
          <cell r="D1530" t="str">
            <v>Grados CrMo</v>
          </cell>
          <cell r="E1530" t="str">
            <v>31"R</v>
          </cell>
          <cell r="F1530">
            <v>53169</v>
          </cell>
          <cell r="G1530">
            <v>1</v>
          </cell>
          <cell r="H1530">
            <v>1629</v>
          </cell>
          <cell r="I1530">
            <v>51</v>
          </cell>
          <cell r="J1530">
            <v>21</v>
          </cell>
          <cell r="K1530">
            <v>30</v>
          </cell>
          <cell r="L1530">
            <v>6</v>
          </cell>
          <cell r="M1530">
            <v>15</v>
          </cell>
          <cell r="N1530">
            <v>0.38</v>
          </cell>
          <cell r="O1530">
            <v>1.25</v>
          </cell>
          <cell r="P1530">
            <v>0</v>
          </cell>
          <cell r="Q1530">
            <v>1555</v>
          </cell>
        </row>
        <row r="1531">
          <cell r="A1531">
            <v>1207784</v>
          </cell>
          <cell r="B1531">
            <v>44097.570138888892</v>
          </cell>
          <cell r="C1531" t="str">
            <v>EN355B</v>
          </cell>
          <cell r="D1531" t="str">
            <v>Grados al C</v>
          </cell>
          <cell r="E1531" t="str">
            <v>24"R</v>
          </cell>
          <cell r="F1531">
            <v>54272</v>
          </cell>
          <cell r="G1531">
            <v>1</v>
          </cell>
          <cell r="H1531">
            <v>1679</v>
          </cell>
          <cell r="I1531">
            <v>46</v>
          </cell>
          <cell r="J1531">
            <v>24</v>
          </cell>
          <cell r="K1531">
            <v>22</v>
          </cell>
          <cell r="L1531">
            <v>6</v>
          </cell>
          <cell r="M1531">
            <v>18</v>
          </cell>
          <cell r="N1531">
            <v>0.45</v>
          </cell>
          <cell r="O1531">
            <v>1.63</v>
          </cell>
          <cell r="P1531">
            <v>0.85</v>
          </cell>
          <cell r="Q1531">
            <v>1599</v>
          </cell>
        </row>
        <row r="1532">
          <cell r="A1532">
            <v>1207785</v>
          </cell>
          <cell r="B1532">
            <v>44097.634722222225</v>
          </cell>
          <cell r="C1532" t="str">
            <v>EN355B</v>
          </cell>
          <cell r="D1532" t="str">
            <v>Grados al C</v>
          </cell>
          <cell r="E1532" t="str">
            <v>24"R</v>
          </cell>
          <cell r="F1532">
            <v>55176</v>
          </cell>
          <cell r="G1532">
            <v>1</v>
          </cell>
          <cell r="H1532">
            <v>1681</v>
          </cell>
          <cell r="I1532">
            <v>48</v>
          </cell>
          <cell r="J1532">
            <v>25</v>
          </cell>
          <cell r="K1532">
            <v>23</v>
          </cell>
          <cell r="L1532">
            <v>6</v>
          </cell>
          <cell r="M1532">
            <v>19</v>
          </cell>
          <cell r="N1532">
            <v>0.42</v>
          </cell>
          <cell r="O1532">
            <v>1.5</v>
          </cell>
          <cell r="P1532">
            <v>1.99</v>
          </cell>
          <cell r="Q1532">
            <v>1606</v>
          </cell>
        </row>
        <row r="1533">
          <cell r="A1533">
            <v>1207786</v>
          </cell>
          <cell r="B1533">
            <v>44097.699305555558</v>
          </cell>
          <cell r="C1533" t="str">
            <v>410S</v>
          </cell>
          <cell r="D1533" t="str">
            <v>Martensíticos</v>
          </cell>
          <cell r="E1533" t="str">
            <v>49"Q</v>
          </cell>
          <cell r="F1533">
            <v>53351.01</v>
          </cell>
          <cell r="G1533">
            <v>1</v>
          </cell>
          <cell r="H1533">
            <v>1652</v>
          </cell>
          <cell r="I1533">
            <v>131</v>
          </cell>
          <cell r="J1533">
            <v>73</v>
          </cell>
          <cell r="K1533">
            <v>58</v>
          </cell>
          <cell r="L1533">
            <v>52</v>
          </cell>
          <cell r="M1533">
            <v>21</v>
          </cell>
          <cell r="N1533">
            <v>0.43</v>
          </cell>
          <cell r="O1533">
            <v>4.07</v>
          </cell>
          <cell r="P1533">
            <v>23.39</v>
          </cell>
          <cell r="Q1533">
            <v>1573</v>
          </cell>
        </row>
        <row r="1534">
          <cell r="A1534">
            <v>1207787</v>
          </cell>
          <cell r="B1534">
            <v>44097.797222222223</v>
          </cell>
          <cell r="C1534" t="str">
            <v>410S</v>
          </cell>
          <cell r="D1534" t="str">
            <v>Martensíticos</v>
          </cell>
          <cell r="E1534" t="str">
            <v>24"Q</v>
          </cell>
          <cell r="F1534">
            <v>52436</v>
          </cell>
          <cell r="G1534">
            <v>1</v>
          </cell>
          <cell r="H1534">
            <v>1692</v>
          </cell>
          <cell r="I1534">
            <v>132</v>
          </cell>
          <cell r="J1534">
            <v>65</v>
          </cell>
          <cell r="K1534">
            <v>67</v>
          </cell>
          <cell r="L1534">
            <v>50</v>
          </cell>
          <cell r="M1534">
            <v>15</v>
          </cell>
          <cell r="N1534">
            <v>0.38</v>
          </cell>
          <cell r="O1534">
            <v>4.21</v>
          </cell>
          <cell r="P1534">
            <v>25.05</v>
          </cell>
          <cell r="Q1534">
            <v>1568</v>
          </cell>
        </row>
        <row r="1535">
          <cell r="A1535">
            <v>1207788</v>
          </cell>
          <cell r="B1535">
            <v>44097.90347222222</v>
          </cell>
          <cell r="C1535">
            <v>4140</v>
          </cell>
          <cell r="D1535" t="str">
            <v>Grados CrMo</v>
          </cell>
          <cell r="E1535" t="str">
            <v>49"Q</v>
          </cell>
          <cell r="F1535">
            <v>57848</v>
          </cell>
          <cell r="G1535">
            <v>1</v>
          </cell>
          <cell r="H1535">
            <v>1652</v>
          </cell>
          <cell r="I1535">
            <v>62</v>
          </cell>
          <cell r="J1535">
            <v>25</v>
          </cell>
          <cell r="K1535">
            <v>37</v>
          </cell>
          <cell r="L1535">
            <v>5</v>
          </cell>
          <cell r="M1535">
            <v>20</v>
          </cell>
          <cell r="N1535">
            <v>0.41</v>
          </cell>
          <cell r="O1535">
            <v>3.79</v>
          </cell>
          <cell r="P1535">
            <v>0</v>
          </cell>
          <cell r="Q1535">
            <v>1562</v>
          </cell>
        </row>
        <row r="1536">
          <cell r="A1536">
            <v>1207789</v>
          </cell>
          <cell r="B1536">
            <v>44097.974999999999</v>
          </cell>
          <cell r="C1536">
            <v>4140</v>
          </cell>
          <cell r="D1536" t="str">
            <v>Grados CrMo</v>
          </cell>
          <cell r="E1536" t="str">
            <v>13"R</v>
          </cell>
          <cell r="F1536">
            <v>53964</v>
          </cell>
          <cell r="G1536">
            <v>1</v>
          </cell>
          <cell r="H1536">
            <v>1658</v>
          </cell>
          <cell r="I1536">
            <v>47</v>
          </cell>
          <cell r="J1536">
            <v>24</v>
          </cell>
          <cell r="K1536">
            <v>23</v>
          </cell>
          <cell r="L1536">
            <v>5</v>
          </cell>
          <cell r="M1536">
            <v>19</v>
          </cell>
          <cell r="N1536">
            <v>0.35</v>
          </cell>
          <cell r="O1536">
            <v>1.27</v>
          </cell>
          <cell r="P1536">
            <v>0</v>
          </cell>
          <cell r="Q1536">
            <v>1574</v>
          </cell>
        </row>
        <row r="1537">
          <cell r="A1537">
            <v>1207790</v>
          </cell>
          <cell r="B1537">
            <v>44098.039583333331</v>
          </cell>
          <cell r="C1537">
            <v>4140</v>
          </cell>
          <cell r="D1537" t="str">
            <v>Grados CrMo</v>
          </cell>
          <cell r="E1537" t="str">
            <v>69"P</v>
          </cell>
          <cell r="F1537">
            <v>51623</v>
          </cell>
          <cell r="G1537">
            <v>1</v>
          </cell>
          <cell r="H1537">
            <v>1627</v>
          </cell>
          <cell r="I1537">
            <v>54</v>
          </cell>
          <cell r="J1537">
            <v>25</v>
          </cell>
          <cell r="K1537">
            <v>29</v>
          </cell>
          <cell r="L1537">
            <v>5</v>
          </cell>
          <cell r="M1537">
            <v>20</v>
          </cell>
          <cell r="N1537">
            <v>0.37</v>
          </cell>
          <cell r="O1537">
            <v>2.65</v>
          </cell>
          <cell r="P1537">
            <v>0</v>
          </cell>
          <cell r="Q1537">
            <v>1554</v>
          </cell>
        </row>
        <row r="1538">
          <cell r="A1538">
            <v>1207791</v>
          </cell>
          <cell r="B1538">
            <v>44098.123611111114</v>
          </cell>
          <cell r="C1538">
            <v>4140</v>
          </cell>
          <cell r="D1538" t="str">
            <v>Grados CrMo</v>
          </cell>
          <cell r="E1538" t="str">
            <v>69"P</v>
          </cell>
          <cell r="F1538">
            <v>52517.01</v>
          </cell>
          <cell r="G1538">
            <v>1</v>
          </cell>
          <cell r="H1538">
            <v>1642</v>
          </cell>
          <cell r="I1538">
            <v>56</v>
          </cell>
          <cell r="J1538">
            <v>26</v>
          </cell>
          <cell r="K1538">
            <v>30</v>
          </cell>
          <cell r="L1538">
            <v>5</v>
          </cell>
          <cell r="M1538">
            <v>21</v>
          </cell>
          <cell r="N1538">
            <v>0.37</v>
          </cell>
          <cell r="O1538">
            <v>2.73</v>
          </cell>
          <cell r="P1538">
            <v>0</v>
          </cell>
          <cell r="Q1538">
            <v>1557</v>
          </cell>
        </row>
        <row r="1539">
          <cell r="A1539">
            <v>1207792</v>
          </cell>
          <cell r="B1539">
            <v>44098.220138888886</v>
          </cell>
          <cell r="C1539" t="str">
            <v>EN355B</v>
          </cell>
          <cell r="D1539" t="str">
            <v>Grados al C</v>
          </cell>
          <cell r="E1539" t="str">
            <v>24"R</v>
          </cell>
          <cell r="F1539">
            <v>54532.01</v>
          </cell>
          <cell r="G1539">
            <v>1</v>
          </cell>
          <cell r="H1539">
            <v>1682</v>
          </cell>
          <cell r="I1539">
            <v>51</v>
          </cell>
          <cell r="J1539">
            <v>23</v>
          </cell>
          <cell r="K1539">
            <v>28</v>
          </cell>
          <cell r="L1539">
            <v>5</v>
          </cell>
          <cell r="M1539">
            <v>18</v>
          </cell>
          <cell r="N1539">
            <v>0.52</v>
          </cell>
          <cell r="O1539">
            <v>2.5299999999999998</v>
          </cell>
          <cell r="P1539">
            <v>6.71</v>
          </cell>
          <cell r="Q1539">
            <v>1595</v>
          </cell>
        </row>
        <row r="1540">
          <cell r="A1540">
            <v>1207793</v>
          </cell>
          <cell r="B1540">
            <v>44098.282638888886</v>
          </cell>
          <cell r="C1540" t="str">
            <v>EN355B</v>
          </cell>
          <cell r="D1540" t="str">
            <v>Grados al C</v>
          </cell>
          <cell r="E1540" t="str">
            <v>24"R</v>
          </cell>
          <cell r="F1540">
            <v>53950.99</v>
          </cell>
          <cell r="G1540">
            <v>1</v>
          </cell>
          <cell r="H1540">
            <v>1665</v>
          </cell>
          <cell r="I1540">
            <v>42</v>
          </cell>
          <cell r="J1540">
            <v>20</v>
          </cell>
          <cell r="K1540">
            <v>22</v>
          </cell>
          <cell r="L1540">
            <v>5</v>
          </cell>
          <cell r="M1540">
            <v>15</v>
          </cell>
          <cell r="N1540">
            <v>0.54</v>
          </cell>
          <cell r="O1540">
            <v>2.56</v>
          </cell>
          <cell r="P1540">
            <v>4.46</v>
          </cell>
          <cell r="Q1540">
            <v>1600</v>
          </cell>
        </row>
        <row r="1541">
          <cell r="A1541">
            <v>1207794</v>
          </cell>
          <cell r="B1541">
            <v>44098.351388888892</v>
          </cell>
          <cell r="C1541" t="str">
            <v>EN355B</v>
          </cell>
          <cell r="D1541" t="str">
            <v>Grados al C</v>
          </cell>
          <cell r="E1541" t="str">
            <v>31"R</v>
          </cell>
          <cell r="F1541">
            <v>53973</v>
          </cell>
          <cell r="G1541">
            <v>1</v>
          </cell>
          <cell r="H1541">
            <v>1678</v>
          </cell>
          <cell r="I1541">
            <v>42</v>
          </cell>
          <cell r="J1541">
            <v>23</v>
          </cell>
          <cell r="K1541">
            <v>19</v>
          </cell>
          <cell r="L1541">
            <v>5</v>
          </cell>
          <cell r="M1541">
            <v>18</v>
          </cell>
          <cell r="N1541">
            <v>0.66</v>
          </cell>
          <cell r="O1541">
            <v>5.65</v>
          </cell>
          <cell r="P1541">
            <v>2.5499999999999998</v>
          </cell>
          <cell r="Q1541">
            <v>1596</v>
          </cell>
        </row>
        <row r="1542">
          <cell r="A1542">
            <v>1207795</v>
          </cell>
          <cell r="B1542">
            <v>44098.410416666666</v>
          </cell>
          <cell r="C1542" t="str">
            <v>EN355B</v>
          </cell>
          <cell r="D1542" t="str">
            <v>Grados al C</v>
          </cell>
          <cell r="E1542" t="str">
            <v>31"R</v>
          </cell>
          <cell r="F1542">
            <v>54155.01</v>
          </cell>
          <cell r="G1542">
            <v>1</v>
          </cell>
          <cell r="H1542">
            <v>1674</v>
          </cell>
          <cell r="I1542">
            <v>51</v>
          </cell>
          <cell r="J1542">
            <v>25</v>
          </cell>
          <cell r="K1542">
            <v>26</v>
          </cell>
          <cell r="L1542">
            <v>5</v>
          </cell>
          <cell r="M1542">
            <v>20</v>
          </cell>
          <cell r="N1542">
            <v>0.42</v>
          </cell>
          <cell r="O1542">
            <v>1.97</v>
          </cell>
          <cell r="P1542">
            <v>3.67</v>
          </cell>
          <cell r="Q1542">
            <v>1597</v>
          </cell>
        </row>
        <row r="1543">
          <cell r="A1543">
            <v>1207796</v>
          </cell>
          <cell r="B1543">
            <v>44098.465277777781</v>
          </cell>
          <cell r="C1543" t="str">
            <v>EN355B</v>
          </cell>
          <cell r="D1543" t="str">
            <v>Grados al C</v>
          </cell>
          <cell r="E1543" t="str">
            <v>31"R</v>
          </cell>
          <cell r="F1543">
            <v>53598</v>
          </cell>
          <cell r="G1543">
            <v>1</v>
          </cell>
          <cell r="H1543">
            <v>1656</v>
          </cell>
          <cell r="I1543">
            <v>54</v>
          </cell>
          <cell r="J1543">
            <v>23</v>
          </cell>
          <cell r="K1543">
            <v>31</v>
          </cell>
          <cell r="L1543">
            <v>6</v>
          </cell>
          <cell r="M1543">
            <v>17</v>
          </cell>
          <cell r="N1543">
            <v>0.35</v>
          </cell>
          <cell r="O1543">
            <v>0.52</v>
          </cell>
          <cell r="P1543">
            <v>1.3</v>
          </cell>
          <cell r="Q1543">
            <v>1591</v>
          </cell>
        </row>
        <row r="1544">
          <cell r="A1544">
            <v>1207797</v>
          </cell>
          <cell r="B1544">
            <v>44098.521527777775</v>
          </cell>
          <cell r="C1544" t="str">
            <v>EN355B</v>
          </cell>
          <cell r="D1544" t="str">
            <v>Grados al C</v>
          </cell>
          <cell r="E1544" t="str">
            <v>31"R</v>
          </cell>
          <cell r="F1544">
            <v>52912</v>
          </cell>
          <cell r="G1544">
            <v>1</v>
          </cell>
          <cell r="H1544">
            <v>1667</v>
          </cell>
          <cell r="I1544">
            <v>53</v>
          </cell>
          <cell r="J1544">
            <v>25</v>
          </cell>
          <cell r="K1544">
            <v>28</v>
          </cell>
          <cell r="L1544">
            <v>6</v>
          </cell>
          <cell r="M1544">
            <v>19</v>
          </cell>
          <cell r="N1544">
            <v>0.37</v>
          </cell>
          <cell r="O1544">
            <v>1</v>
          </cell>
          <cell r="P1544">
            <v>1.7</v>
          </cell>
          <cell r="Q1544">
            <v>1591</v>
          </cell>
        </row>
        <row r="1545">
          <cell r="A1545">
            <v>1207798</v>
          </cell>
          <cell r="B1545">
            <v>44098.602777777778</v>
          </cell>
          <cell r="C1545" t="str">
            <v>8630M4</v>
          </cell>
          <cell r="D1545" t="str">
            <v>Grados CrNiMo</v>
          </cell>
          <cell r="E1545" t="str">
            <v>69"P</v>
          </cell>
          <cell r="F1545">
            <v>52582.99</v>
          </cell>
          <cell r="G1545">
            <v>1</v>
          </cell>
          <cell r="H1545">
            <v>1627</v>
          </cell>
          <cell r="I1545">
            <v>47</v>
          </cell>
          <cell r="J1545">
            <v>22</v>
          </cell>
          <cell r="K1545">
            <v>25</v>
          </cell>
          <cell r="L1545">
            <v>6</v>
          </cell>
          <cell r="M1545">
            <v>16</v>
          </cell>
          <cell r="N1545">
            <v>0.43</v>
          </cell>
          <cell r="O1545">
            <v>2.87</v>
          </cell>
          <cell r="P1545">
            <v>0</v>
          </cell>
          <cell r="Q1545">
            <v>1567</v>
          </cell>
        </row>
        <row r="1546">
          <cell r="A1546">
            <v>1207799</v>
          </cell>
          <cell r="B1546">
            <v>44098.668055555558</v>
          </cell>
          <cell r="C1546" t="str">
            <v>EN355B</v>
          </cell>
          <cell r="D1546" t="str">
            <v>Grados al C</v>
          </cell>
          <cell r="E1546" t="str">
            <v>24"R</v>
          </cell>
          <cell r="F1546">
            <v>55081</v>
          </cell>
          <cell r="G1546">
            <v>1</v>
          </cell>
          <cell r="H1546">
            <v>1668</v>
          </cell>
          <cell r="I1546">
            <v>53</v>
          </cell>
          <cell r="J1546">
            <v>24</v>
          </cell>
          <cell r="K1546">
            <v>29</v>
          </cell>
          <cell r="L1546">
            <v>6</v>
          </cell>
          <cell r="M1546">
            <v>18</v>
          </cell>
          <cell r="N1546">
            <v>0.33</v>
          </cell>
          <cell r="O1546">
            <v>0.88</v>
          </cell>
          <cell r="P1546">
            <v>1.32</v>
          </cell>
          <cell r="Q1546">
            <v>1594</v>
          </cell>
        </row>
        <row r="1547">
          <cell r="A1547">
            <v>1207800</v>
          </cell>
          <cell r="B1547">
            <v>44101.986111111109</v>
          </cell>
          <cell r="C1547">
            <v>1035</v>
          </cell>
          <cell r="D1547" t="str">
            <v>Grados al C</v>
          </cell>
          <cell r="E1547" t="str">
            <v>16"R</v>
          </cell>
          <cell r="F1547">
            <v>54448.99</v>
          </cell>
          <cell r="G1547">
            <v>2</v>
          </cell>
          <cell r="H1547">
            <v>1614</v>
          </cell>
          <cell r="I1547">
            <v>123</v>
          </cell>
          <cell r="J1547">
            <v>46</v>
          </cell>
          <cell r="K1547">
            <v>77</v>
          </cell>
          <cell r="L1547">
            <v>13</v>
          </cell>
          <cell r="M1547">
            <v>33</v>
          </cell>
          <cell r="N1547">
            <v>0.9</v>
          </cell>
          <cell r="O1547">
            <v>37.36</v>
          </cell>
          <cell r="P1547">
            <v>0</v>
          </cell>
          <cell r="Q1547">
            <v>1596</v>
          </cell>
        </row>
        <row r="1548">
          <cell r="A1548">
            <v>1207801</v>
          </cell>
          <cell r="B1548">
            <v>44102.040277777778</v>
          </cell>
          <cell r="C1548" t="str">
            <v>A105</v>
          </cell>
          <cell r="D1548" t="str">
            <v>Grados al C</v>
          </cell>
          <cell r="E1548" t="str">
            <v>13"R</v>
          </cell>
          <cell r="F1548">
            <v>55601</v>
          </cell>
          <cell r="G1548">
            <v>1</v>
          </cell>
          <cell r="H1548">
            <v>1689</v>
          </cell>
          <cell r="I1548">
            <v>54</v>
          </cell>
          <cell r="J1548">
            <v>26</v>
          </cell>
          <cell r="K1548">
            <v>28</v>
          </cell>
          <cell r="L1548">
            <v>6</v>
          </cell>
          <cell r="M1548">
            <v>20</v>
          </cell>
          <cell r="N1548">
            <v>0.82</v>
          </cell>
          <cell r="O1548">
            <v>7.21</v>
          </cell>
          <cell r="P1548">
            <v>0</v>
          </cell>
          <cell r="Q1548">
            <v>1602</v>
          </cell>
        </row>
        <row r="1549">
          <cell r="A1549">
            <v>1207802</v>
          </cell>
          <cell r="B1549">
            <v>44102.175694444442</v>
          </cell>
          <cell r="C1549" t="str">
            <v>1E0621</v>
          </cell>
          <cell r="D1549" t="str">
            <v>Grados al C</v>
          </cell>
          <cell r="E1549" t="str">
            <v>16"R</v>
          </cell>
          <cell r="F1549">
            <v>53811</v>
          </cell>
          <cell r="G1549">
            <v>1</v>
          </cell>
          <cell r="H1549">
            <v>1684</v>
          </cell>
          <cell r="I1549">
            <v>66</v>
          </cell>
          <cell r="J1549">
            <v>24</v>
          </cell>
          <cell r="K1549">
            <v>42</v>
          </cell>
          <cell r="L1549">
            <v>6</v>
          </cell>
          <cell r="M1549">
            <v>18</v>
          </cell>
          <cell r="N1549">
            <v>0.71</v>
          </cell>
          <cell r="O1549">
            <v>5.79</v>
          </cell>
          <cell r="P1549">
            <v>0</v>
          </cell>
          <cell r="Q1549">
            <v>1598</v>
          </cell>
        </row>
        <row r="1550">
          <cell r="A1550">
            <v>1207803</v>
          </cell>
          <cell r="B1550">
            <v>44102.25277777778</v>
          </cell>
          <cell r="C1550" t="str">
            <v>F70-1</v>
          </cell>
          <cell r="D1550" t="str">
            <v>Grados CrNiMo</v>
          </cell>
          <cell r="E1550" t="str">
            <v>69"P</v>
          </cell>
          <cell r="F1550">
            <v>51149</v>
          </cell>
          <cell r="G1550">
            <v>1</v>
          </cell>
          <cell r="H1550">
            <v>1684</v>
          </cell>
          <cell r="I1550">
            <v>61</v>
          </cell>
          <cell r="J1550">
            <v>27</v>
          </cell>
          <cell r="K1550">
            <v>34</v>
          </cell>
          <cell r="L1550">
            <v>7</v>
          </cell>
          <cell r="M1550">
            <v>20</v>
          </cell>
          <cell r="N1550">
            <v>0.78</v>
          </cell>
          <cell r="O1550">
            <v>5.89</v>
          </cell>
          <cell r="P1550">
            <v>0</v>
          </cell>
          <cell r="Q1550">
            <v>1584</v>
          </cell>
        </row>
        <row r="1551">
          <cell r="A1551">
            <v>1207804</v>
          </cell>
          <cell r="B1551">
            <v>44102.431944444441</v>
          </cell>
          <cell r="C1551" t="str">
            <v>4130 FM</v>
          </cell>
          <cell r="D1551" t="str">
            <v>Grados CrNiMo</v>
          </cell>
          <cell r="E1551" t="str">
            <v>24"Q</v>
          </cell>
          <cell r="F1551">
            <v>52665.99</v>
          </cell>
          <cell r="G1551">
            <v>1</v>
          </cell>
          <cell r="H1551">
            <v>1679</v>
          </cell>
          <cell r="I1551">
            <v>52</v>
          </cell>
          <cell r="J1551">
            <v>25</v>
          </cell>
          <cell r="K1551">
            <v>27</v>
          </cell>
          <cell r="L1551">
            <v>6</v>
          </cell>
          <cell r="M1551">
            <v>19</v>
          </cell>
          <cell r="N1551">
            <v>0.87</v>
          </cell>
          <cell r="O1551">
            <v>8.67</v>
          </cell>
          <cell r="P1551">
            <v>0</v>
          </cell>
          <cell r="Q1551">
            <v>1584</v>
          </cell>
        </row>
        <row r="1552">
          <cell r="A1552">
            <v>1207805</v>
          </cell>
          <cell r="B1552">
            <v>44102.561805555553</v>
          </cell>
          <cell r="C1552" t="str">
            <v>8630M4</v>
          </cell>
          <cell r="D1552" t="str">
            <v>Grados CrNiMo</v>
          </cell>
          <cell r="E1552" t="str">
            <v>69"P</v>
          </cell>
          <cell r="F1552">
            <v>52373.99</v>
          </cell>
          <cell r="G1552">
            <v>1</v>
          </cell>
          <cell r="H1552">
            <v>1658</v>
          </cell>
          <cell r="I1552">
            <v>74</v>
          </cell>
          <cell r="J1552">
            <v>33</v>
          </cell>
          <cell r="K1552">
            <v>41</v>
          </cell>
          <cell r="L1552">
            <v>8</v>
          </cell>
          <cell r="M1552">
            <v>25</v>
          </cell>
          <cell r="N1552">
            <v>0.61</v>
          </cell>
          <cell r="O1552">
            <v>7.42</v>
          </cell>
          <cell r="P1552">
            <v>0</v>
          </cell>
          <cell r="Q1552">
            <v>1558</v>
          </cell>
        </row>
        <row r="1553">
          <cell r="A1553">
            <v>1207806</v>
          </cell>
          <cell r="B1553">
            <v>44102.618750000001</v>
          </cell>
          <cell r="C1553" t="str">
            <v>8630M4</v>
          </cell>
          <cell r="D1553" t="str">
            <v>Grados CrNiMo</v>
          </cell>
          <cell r="E1553" t="str">
            <v>69"P</v>
          </cell>
          <cell r="F1553">
            <v>52709</v>
          </cell>
          <cell r="G1553">
            <v>1</v>
          </cell>
          <cell r="H1553">
            <v>1679</v>
          </cell>
          <cell r="I1553">
            <v>69</v>
          </cell>
          <cell r="J1553">
            <v>36</v>
          </cell>
          <cell r="K1553">
            <v>33</v>
          </cell>
          <cell r="L1553">
            <v>6</v>
          </cell>
          <cell r="M1553">
            <v>30</v>
          </cell>
          <cell r="N1553">
            <v>0.55000000000000004</v>
          </cell>
          <cell r="O1553">
            <v>6.73</v>
          </cell>
          <cell r="P1553">
            <v>0</v>
          </cell>
          <cell r="Q1553">
            <v>1559</v>
          </cell>
        </row>
        <row r="1554">
          <cell r="A1554">
            <v>1207807</v>
          </cell>
          <cell r="B1554">
            <v>44102.675694444442</v>
          </cell>
          <cell r="C1554" t="str">
            <v>EN355B</v>
          </cell>
          <cell r="D1554" t="str">
            <v>Grados al C</v>
          </cell>
          <cell r="E1554" t="str">
            <v>31"R</v>
          </cell>
          <cell r="F1554">
            <v>53849</v>
          </cell>
          <cell r="G1554">
            <v>1</v>
          </cell>
          <cell r="H1554">
            <v>1682</v>
          </cell>
          <cell r="I1554">
            <v>59</v>
          </cell>
          <cell r="J1554">
            <v>25</v>
          </cell>
          <cell r="K1554">
            <v>34</v>
          </cell>
          <cell r="L1554">
            <v>5</v>
          </cell>
          <cell r="M1554">
            <v>20</v>
          </cell>
          <cell r="N1554">
            <v>0.56999999999999995</v>
          </cell>
          <cell r="O1554">
            <v>2.66</v>
          </cell>
          <cell r="P1554">
            <v>5.25</v>
          </cell>
          <cell r="Q1554">
            <v>1580</v>
          </cell>
        </row>
        <row r="1555">
          <cell r="A1555">
            <v>1207808</v>
          </cell>
          <cell r="B1555">
            <v>44102.740277777775</v>
          </cell>
          <cell r="C1555" t="str">
            <v>EN355B</v>
          </cell>
          <cell r="D1555" t="str">
            <v>Grados al C</v>
          </cell>
          <cell r="E1555" t="str">
            <v>31"R</v>
          </cell>
          <cell r="F1555">
            <v>53765.01</v>
          </cell>
          <cell r="G1555">
            <v>1</v>
          </cell>
          <cell r="H1555">
            <v>1575</v>
          </cell>
          <cell r="I1555">
            <v>45</v>
          </cell>
          <cell r="J1555">
            <v>21</v>
          </cell>
          <cell r="K1555">
            <v>24</v>
          </cell>
          <cell r="L1555">
            <v>5</v>
          </cell>
          <cell r="M1555">
            <v>16</v>
          </cell>
          <cell r="N1555">
            <v>0.6</v>
          </cell>
          <cell r="O1555">
            <v>2.13</v>
          </cell>
          <cell r="P1555">
            <v>5.78</v>
          </cell>
          <cell r="Q1555">
            <v>1597</v>
          </cell>
        </row>
        <row r="1556">
          <cell r="A1556">
            <v>1207809</v>
          </cell>
          <cell r="B1556">
            <v>44102.8</v>
          </cell>
          <cell r="C1556" t="str">
            <v>EN355B</v>
          </cell>
          <cell r="D1556" t="str">
            <v>Grados al C</v>
          </cell>
          <cell r="E1556" t="str">
            <v>24"R</v>
          </cell>
          <cell r="F1556">
            <v>50269</v>
          </cell>
          <cell r="G1556">
            <v>1</v>
          </cell>
          <cell r="H1556">
            <v>1673</v>
          </cell>
          <cell r="I1556">
            <v>45</v>
          </cell>
          <cell r="J1556">
            <v>23</v>
          </cell>
          <cell r="K1556">
            <v>22</v>
          </cell>
          <cell r="L1556">
            <v>5</v>
          </cell>
          <cell r="M1556">
            <v>18</v>
          </cell>
          <cell r="N1556">
            <v>0.61</v>
          </cell>
          <cell r="O1556">
            <v>3.13</v>
          </cell>
          <cell r="P1556">
            <v>6.1</v>
          </cell>
          <cell r="Q1556">
            <v>1587</v>
          </cell>
        </row>
        <row r="1557">
          <cell r="A1557">
            <v>1207810</v>
          </cell>
          <cell r="B1557">
            <v>44102.854861111111</v>
          </cell>
          <cell r="C1557" t="str">
            <v>4130 FM</v>
          </cell>
          <cell r="D1557" t="str">
            <v>Grados CrNiMo</v>
          </cell>
          <cell r="E1557" t="str">
            <v>31"R</v>
          </cell>
          <cell r="F1557">
            <v>52257</v>
          </cell>
          <cell r="G1557">
            <v>1</v>
          </cell>
          <cell r="H1557">
            <v>1660</v>
          </cell>
          <cell r="I1557">
            <v>68</v>
          </cell>
          <cell r="J1557">
            <v>23</v>
          </cell>
          <cell r="K1557">
            <v>45</v>
          </cell>
          <cell r="L1557">
            <v>6</v>
          </cell>
          <cell r="M1557">
            <v>17</v>
          </cell>
          <cell r="N1557">
            <v>0.62</v>
          </cell>
          <cell r="O1557">
            <v>7.33</v>
          </cell>
          <cell r="P1557">
            <v>0</v>
          </cell>
          <cell r="Q1557">
            <v>1571</v>
          </cell>
        </row>
        <row r="1558">
          <cell r="A1558">
            <v>1207811</v>
          </cell>
          <cell r="B1558">
            <v>44102.909722222219</v>
          </cell>
          <cell r="C1558" t="str">
            <v>4130 FM</v>
          </cell>
          <cell r="D1558" t="str">
            <v>Grados CrNiMo</v>
          </cell>
          <cell r="E1558" t="str">
            <v>24"Q</v>
          </cell>
          <cell r="F1558">
            <v>52182</v>
          </cell>
          <cell r="G1558">
            <v>1</v>
          </cell>
          <cell r="H1558">
            <v>1646</v>
          </cell>
          <cell r="I1558">
            <v>54</v>
          </cell>
          <cell r="J1558">
            <v>21</v>
          </cell>
          <cell r="K1558">
            <v>33</v>
          </cell>
          <cell r="L1558">
            <v>6</v>
          </cell>
          <cell r="M1558">
            <v>15</v>
          </cell>
          <cell r="N1558">
            <v>0.54</v>
          </cell>
          <cell r="O1558">
            <v>4.2300000000000004</v>
          </cell>
          <cell r="P1558">
            <v>0</v>
          </cell>
          <cell r="Q1558">
            <v>1571</v>
          </cell>
        </row>
        <row r="1559">
          <cell r="A1559">
            <v>1207812</v>
          </cell>
          <cell r="B1559">
            <v>44102.984027777777</v>
          </cell>
          <cell r="C1559" t="str">
            <v>42CRMO4 LIEBHERR</v>
          </cell>
          <cell r="D1559" t="str">
            <v>Grados CrMo</v>
          </cell>
          <cell r="E1559" t="str">
            <v>24"R</v>
          </cell>
          <cell r="F1559">
            <v>59806</v>
          </cell>
          <cell r="G1559">
            <v>1</v>
          </cell>
          <cell r="H1559">
            <v>1650</v>
          </cell>
          <cell r="I1559">
            <v>51</v>
          </cell>
          <cell r="J1559">
            <v>25</v>
          </cell>
          <cell r="K1559">
            <v>26</v>
          </cell>
          <cell r="L1559">
            <v>5</v>
          </cell>
          <cell r="M1559">
            <v>20</v>
          </cell>
          <cell r="N1559">
            <v>0.54</v>
          </cell>
          <cell r="O1559">
            <v>5.5</v>
          </cell>
          <cell r="P1559">
            <v>0</v>
          </cell>
          <cell r="Q1559">
            <v>1579</v>
          </cell>
        </row>
        <row r="1560">
          <cell r="A1560">
            <v>1207813</v>
          </cell>
          <cell r="B1560">
            <v>44103.054166666669</v>
          </cell>
          <cell r="C1560" t="str">
            <v>42CRMO4 LIEBHERR</v>
          </cell>
          <cell r="D1560" t="str">
            <v>Grados CrMo</v>
          </cell>
          <cell r="E1560" t="str">
            <v>24"R</v>
          </cell>
          <cell r="F1560">
            <v>59022</v>
          </cell>
          <cell r="G1560">
            <v>1</v>
          </cell>
          <cell r="H1560">
            <v>1615</v>
          </cell>
          <cell r="I1560">
            <v>78</v>
          </cell>
          <cell r="J1560">
            <v>20</v>
          </cell>
          <cell r="K1560">
            <v>58</v>
          </cell>
          <cell r="L1560">
            <v>5</v>
          </cell>
          <cell r="M1560">
            <v>15</v>
          </cell>
          <cell r="N1560">
            <v>0.57999999999999996</v>
          </cell>
          <cell r="O1560">
            <v>5.17</v>
          </cell>
          <cell r="P1560">
            <v>0</v>
          </cell>
          <cell r="Q1560">
            <v>1552</v>
          </cell>
        </row>
        <row r="1561">
          <cell r="A1561">
            <v>1207814</v>
          </cell>
          <cell r="B1561">
            <v>44103.104861111111</v>
          </cell>
          <cell r="C1561" t="str">
            <v>8630M4</v>
          </cell>
          <cell r="D1561" t="str">
            <v>Grados CrNiMo</v>
          </cell>
          <cell r="E1561" t="str">
            <v>52"P</v>
          </cell>
          <cell r="F1561">
            <v>52468.01</v>
          </cell>
          <cell r="G1561">
            <v>1</v>
          </cell>
          <cell r="H1561">
            <v>1665</v>
          </cell>
          <cell r="I1561">
            <v>83</v>
          </cell>
          <cell r="J1561">
            <v>35</v>
          </cell>
          <cell r="K1561">
            <v>48</v>
          </cell>
          <cell r="L1561">
            <v>5</v>
          </cell>
          <cell r="M1561">
            <v>30</v>
          </cell>
          <cell r="N1561">
            <v>0.78</v>
          </cell>
          <cell r="O1561">
            <v>13.65</v>
          </cell>
          <cell r="P1561">
            <v>0</v>
          </cell>
          <cell r="Q1561">
            <v>1557</v>
          </cell>
        </row>
        <row r="1562">
          <cell r="A1562">
            <v>1207815</v>
          </cell>
          <cell r="B1562">
            <v>44103.192361111112</v>
          </cell>
          <cell r="C1562" t="str">
            <v>8630M4</v>
          </cell>
          <cell r="D1562" t="str">
            <v>Grados CrNiMo</v>
          </cell>
          <cell r="E1562" t="str">
            <v>52"P</v>
          </cell>
          <cell r="F1562">
            <v>52376</v>
          </cell>
          <cell r="G1562">
            <v>1</v>
          </cell>
          <cell r="H1562">
            <v>1665</v>
          </cell>
          <cell r="I1562">
            <v>65</v>
          </cell>
          <cell r="J1562">
            <v>36</v>
          </cell>
          <cell r="K1562">
            <v>29</v>
          </cell>
          <cell r="L1562">
            <v>6</v>
          </cell>
          <cell r="M1562">
            <v>30</v>
          </cell>
          <cell r="N1562">
            <v>0.5</v>
          </cell>
          <cell r="O1562">
            <v>6.32</v>
          </cell>
          <cell r="P1562">
            <v>0</v>
          </cell>
          <cell r="Q1562">
            <v>1569</v>
          </cell>
        </row>
        <row r="1563">
          <cell r="A1563">
            <v>1207816</v>
          </cell>
          <cell r="B1563">
            <v>44103.282638888886</v>
          </cell>
          <cell r="C1563" t="str">
            <v>8630M4</v>
          </cell>
          <cell r="D1563" t="str">
            <v>Grados CrNiMo</v>
          </cell>
          <cell r="E1563" t="str">
            <v>63"P</v>
          </cell>
          <cell r="F1563">
            <v>49091</v>
          </cell>
          <cell r="G1563">
            <v>1</v>
          </cell>
          <cell r="H1563">
            <v>1673</v>
          </cell>
          <cell r="I1563">
            <v>71</v>
          </cell>
          <cell r="J1563">
            <v>36</v>
          </cell>
          <cell r="K1563">
            <v>35</v>
          </cell>
          <cell r="L1563">
            <v>5</v>
          </cell>
          <cell r="M1563">
            <v>31</v>
          </cell>
          <cell r="N1563">
            <v>0.56000000000000005</v>
          </cell>
          <cell r="O1563">
            <v>8.44</v>
          </cell>
          <cell r="P1563">
            <v>0</v>
          </cell>
          <cell r="Q1563">
            <v>1553</v>
          </cell>
        </row>
        <row r="1564">
          <cell r="A1564">
            <v>1207817</v>
          </cell>
          <cell r="B1564">
            <v>44103.406944444447</v>
          </cell>
          <cell r="C1564" t="str">
            <v>410S</v>
          </cell>
          <cell r="D1564" t="str">
            <v>Martensíticos</v>
          </cell>
          <cell r="E1564" t="str">
            <v>69"P</v>
          </cell>
          <cell r="F1564">
            <v>52707</v>
          </cell>
          <cell r="G1564">
            <v>1</v>
          </cell>
          <cell r="H1564">
            <v>1658</v>
          </cell>
          <cell r="I1564">
            <v>133</v>
          </cell>
          <cell r="J1564">
            <v>68</v>
          </cell>
          <cell r="K1564">
            <v>65</v>
          </cell>
          <cell r="L1564">
            <v>53</v>
          </cell>
          <cell r="M1564">
            <v>15</v>
          </cell>
          <cell r="N1564">
            <v>0.82</v>
          </cell>
          <cell r="O1564">
            <v>10.33</v>
          </cell>
          <cell r="P1564">
            <v>17.16</v>
          </cell>
          <cell r="Q1564">
            <v>1578</v>
          </cell>
        </row>
        <row r="1565">
          <cell r="A1565">
            <v>1207818</v>
          </cell>
          <cell r="B1565">
            <v>44103.487500000003</v>
          </cell>
          <cell r="C1565" t="str">
            <v>42CRMO4 LIEBHERR</v>
          </cell>
          <cell r="D1565" t="str">
            <v>Grados CrMo</v>
          </cell>
          <cell r="E1565" t="str">
            <v>20"R</v>
          </cell>
          <cell r="F1565">
            <v>56585.99</v>
          </cell>
          <cell r="G1565">
            <v>1</v>
          </cell>
          <cell r="H1565">
            <v>1679</v>
          </cell>
          <cell r="I1565">
            <v>59</v>
          </cell>
          <cell r="J1565">
            <v>26</v>
          </cell>
          <cell r="K1565">
            <v>33</v>
          </cell>
          <cell r="L1565">
            <v>5</v>
          </cell>
          <cell r="M1565">
            <v>21</v>
          </cell>
          <cell r="N1565">
            <v>0.7</v>
          </cell>
          <cell r="O1565">
            <v>7.54</v>
          </cell>
          <cell r="P1565">
            <v>0</v>
          </cell>
          <cell r="Q1565">
            <v>1582</v>
          </cell>
        </row>
        <row r="1566">
          <cell r="A1566">
            <v>1207819</v>
          </cell>
          <cell r="B1566">
            <v>44103.559027777781</v>
          </cell>
          <cell r="C1566" t="str">
            <v>42CRMO4 LIEBHERR</v>
          </cell>
          <cell r="D1566" t="str">
            <v>Grados CrMo</v>
          </cell>
          <cell r="E1566" t="str">
            <v>24"R</v>
          </cell>
          <cell r="F1566">
            <v>58407</v>
          </cell>
          <cell r="G1566">
            <v>2</v>
          </cell>
          <cell r="H1566">
            <v>1660</v>
          </cell>
          <cell r="I1566">
            <v>154</v>
          </cell>
          <cell r="J1566">
            <v>50</v>
          </cell>
          <cell r="K1566">
            <v>104</v>
          </cell>
          <cell r="L1566">
            <v>10</v>
          </cell>
          <cell r="M1566">
            <v>40</v>
          </cell>
          <cell r="N1566">
            <v>0.66</v>
          </cell>
          <cell r="O1566">
            <v>17.95</v>
          </cell>
          <cell r="P1566">
            <v>0</v>
          </cell>
          <cell r="Q1566">
            <v>1570</v>
          </cell>
        </row>
        <row r="1567">
          <cell r="A1567">
            <v>1207820</v>
          </cell>
          <cell r="B1567">
            <v>44103.64166666667</v>
          </cell>
          <cell r="C1567" t="str">
            <v>A105</v>
          </cell>
          <cell r="D1567" t="str">
            <v>Grados al C</v>
          </cell>
          <cell r="E1567" t="str">
            <v>69"P</v>
          </cell>
          <cell r="F1567">
            <v>52630</v>
          </cell>
          <cell r="G1567">
            <v>1</v>
          </cell>
          <cell r="H1567">
            <v>1668</v>
          </cell>
          <cell r="I1567">
            <v>50</v>
          </cell>
          <cell r="J1567">
            <v>25</v>
          </cell>
          <cell r="K1567">
            <v>25</v>
          </cell>
          <cell r="L1567">
            <v>5</v>
          </cell>
          <cell r="M1567">
            <v>20</v>
          </cell>
          <cell r="N1567">
            <v>0.56999999999999995</v>
          </cell>
          <cell r="O1567">
            <v>5.47</v>
          </cell>
          <cell r="P1567">
            <v>0</v>
          </cell>
          <cell r="Q1567">
            <v>1580</v>
          </cell>
        </row>
        <row r="1568">
          <cell r="A1568">
            <v>1207821</v>
          </cell>
          <cell r="B1568">
            <v>44103.71875</v>
          </cell>
          <cell r="C1568" t="str">
            <v>EN355B</v>
          </cell>
          <cell r="D1568" t="str">
            <v>Grados al C</v>
          </cell>
          <cell r="E1568" t="str">
            <v>31"R</v>
          </cell>
          <cell r="F1568">
            <v>53983</v>
          </cell>
          <cell r="G1568">
            <v>1</v>
          </cell>
          <cell r="H1568">
            <v>1677</v>
          </cell>
          <cell r="I1568">
            <v>52</v>
          </cell>
          <cell r="J1568">
            <v>23</v>
          </cell>
          <cell r="K1568">
            <v>29</v>
          </cell>
          <cell r="L1568">
            <v>5</v>
          </cell>
          <cell r="M1568">
            <v>18</v>
          </cell>
          <cell r="N1568">
            <v>0.82</v>
          </cell>
          <cell r="O1568">
            <v>6.34</v>
          </cell>
          <cell r="P1568">
            <v>5.07</v>
          </cell>
          <cell r="Q1568">
            <v>1603</v>
          </cell>
        </row>
        <row r="1569">
          <cell r="A1569">
            <v>1207822</v>
          </cell>
          <cell r="B1569">
            <v>44103.822916666664</v>
          </cell>
          <cell r="C1569" t="str">
            <v>1524 CAT</v>
          </cell>
          <cell r="D1569" t="str">
            <v>Grados al C</v>
          </cell>
          <cell r="E1569" t="str">
            <v>20"R</v>
          </cell>
          <cell r="F1569">
            <v>56691</v>
          </cell>
          <cell r="G1569">
            <v>1</v>
          </cell>
          <cell r="H1569">
            <v>1667</v>
          </cell>
          <cell r="I1569">
            <v>47</v>
          </cell>
          <cell r="J1569">
            <v>22</v>
          </cell>
          <cell r="K1569">
            <v>25</v>
          </cell>
          <cell r="L1569">
            <v>5</v>
          </cell>
          <cell r="M1569">
            <v>17</v>
          </cell>
          <cell r="N1569">
            <v>0.64</v>
          </cell>
          <cell r="O1569">
            <v>5.67</v>
          </cell>
          <cell r="P1569">
            <v>0</v>
          </cell>
          <cell r="Q1569">
            <v>1591</v>
          </cell>
        </row>
        <row r="1570">
          <cell r="A1570">
            <v>1207823</v>
          </cell>
          <cell r="B1570">
            <v>44103.879166666666</v>
          </cell>
          <cell r="C1570" t="str">
            <v>EN355B</v>
          </cell>
          <cell r="D1570" t="str">
            <v>Grados al C</v>
          </cell>
          <cell r="E1570" t="str">
            <v>31"R</v>
          </cell>
          <cell r="F1570">
            <v>53353</v>
          </cell>
          <cell r="G1570">
            <v>1</v>
          </cell>
          <cell r="H1570">
            <v>1658</v>
          </cell>
          <cell r="I1570">
            <v>51</v>
          </cell>
          <cell r="J1570">
            <v>21</v>
          </cell>
          <cell r="K1570">
            <v>30</v>
          </cell>
          <cell r="L1570">
            <v>5</v>
          </cell>
          <cell r="M1570">
            <v>16</v>
          </cell>
          <cell r="N1570">
            <v>0.64</v>
          </cell>
          <cell r="O1570">
            <v>2.85</v>
          </cell>
          <cell r="P1570">
            <v>1.7</v>
          </cell>
          <cell r="Q1570">
            <v>1580</v>
          </cell>
        </row>
        <row r="1571">
          <cell r="A1571">
            <v>1207824</v>
          </cell>
          <cell r="B1571">
            <v>44103.957638888889</v>
          </cell>
          <cell r="C1571" t="str">
            <v>EN355B</v>
          </cell>
          <cell r="D1571" t="str">
            <v>Grados al C</v>
          </cell>
          <cell r="E1571" t="str">
            <v>24"R</v>
          </cell>
          <cell r="F1571">
            <v>52549</v>
          </cell>
          <cell r="G1571">
            <v>1</v>
          </cell>
          <cell r="H1571">
            <v>1677</v>
          </cell>
          <cell r="I1571">
            <v>48</v>
          </cell>
          <cell r="J1571">
            <v>23</v>
          </cell>
          <cell r="K1571">
            <v>25</v>
          </cell>
          <cell r="L1571">
            <v>5</v>
          </cell>
          <cell r="M1571">
            <v>18</v>
          </cell>
          <cell r="N1571">
            <v>0.67</v>
          </cell>
          <cell r="O1571">
            <v>6.2</v>
          </cell>
          <cell r="P1571">
            <v>5.14</v>
          </cell>
          <cell r="Q1571">
            <v>1597</v>
          </cell>
        </row>
        <row r="1572">
          <cell r="A1572">
            <v>1207825</v>
          </cell>
          <cell r="B1572">
            <v>44104.03125</v>
          </cell>
          <cell r="C1572" t="str">
            <v>EN355B</v>
          </cell>
          <cell r="D1572" t="str">
            <v>Grados al C</v>
          </cell>
          <cell r="E1572" t="str">
            <v>31"R</v>
          </cell>
          <cell r="F1572">
            <v>52006.99</v>
          </cell>
          <cell r="G1572">
            <v>1</v>
          </cell>
          <cell r="H1572">
            <v>1665</v>
          </cell>
          <cell r="I1572">
            <v>43</v>
          </cell>
          <cell r="J1572">
            <v>22</v>
          </cell>
          <cell r="K1572">
            <v>21</v>
          </cell>
          <cell r="L1572">
            <v>6</v>
          </cell>
          <cell r="M1572">
            <v>16</v>
          </cell>
          <cell r="N1572">
            <v>0.65</v>
          </cell>
          <cell r="O1572">
            <v>3.95</v>
          </cell>
          <cell r="P1572">
            <v>2.42</v>
          </cell>
          <cell r="Q1572">
            <v>1587</v>
          </cell>
        </row>
        <row r="1573">
          <cell r="A1573">
            <v>1207826</v>
          </cell>
          <cell r="B1573">
            <v>44104.107638888891</v>
          </cell>
          <cell r="C1573">
            <v>1045</v>
          </cell>
          <cell r="D1573" t="str">
            <v>Grados al C</v>
          </cell>
          <cell r="E1573" t="str">
            <v>63"P</v>
          </cell>
          <cell r="F1573">
            <v>49646</v>
          </cell>
          <cell r="G1573">
            <v>1</v>
          </cell>
          <cell r="H1573">
            <v>1641</v>
          </cell>
          <cell r="I1573">
            <v>49</v>
          </cell>
          <cell r="J1573">
            <v>23</v>
          </cell>
          <cell r="K1573">
            <v>26</v>
          </cell>
          <cell r="L1573">
            <v>5</v>
          </cell>
          <cell r="M1573">
            <v>18</v>
          </cell>
          <cell r="N1573">
            <v>0.84</v>
          </cell>
          <cell r="O1573">
            <v>9.14</v>
          </cell>
          <cell r="P1573">
            <v>0</v>
          </cell>
          <cell r="Q1573">
            <v>1551</v>
          </cell>
        </row>
        <row r="1574">
          <cell r="A1574">
            <v>1207827</v>
          </cell>
          <cell r="B1574">
            <v>44104.175000000003</v>
          </cell>
          <cell r="C1574">
            <v>1045</v>
          </cell>
          <cell r="D1574" t="str">
            <v>Grados al C</v>
          </cell>
          <cell r="E1574" t="str">
            <v>52"P</v>
          </cell>
          <cell r="F1574">
            <v>53260</v>
          </cell>
          <cell r="G1574">
            <v>1</v>
          </cell>
          <cell r="H1574">
            <v>1626</v>
          </cell>
          <cell r="I1574">
            <v>65</v>
          </cell>
          <cell r="J1574">
            <v>21</v>
          </cell>
          <cell r="K1574">
            <v>44</v>
          </cell>
          <cell r="L1574">
            <v>5</v>
          </cell>
          <cell r="M1574">
            <v>16</v>
          </cell>
          <cell r="N1574">
            <v>0.76</v>
          </cell>
          <cell r="O1574">
            <v>8.4600000000000009</v>
          </cell>
          <cell r="P1574">
            <v>0</v>
          </cell>
          <cell r="Q1574">
            <v>1544</v>
          </cell>
        </row>
        <row r="1575">
          <cell r="A1575">
            <v>1207828</v>
          </cell>
          <cell r="B1575">
            <v>44104.238888888889</v>
          </cell>
          <cell r="C1575" t="str">
            <v>EN355B</v>
          </cell>
          <cell r="D1575" t="str">
            <v>Grados al C</v>
          </cell>
          <cell r="E1575" t="str">
            <v>24"R</v>
          </cell>
          <cell r="F1575">
            <v>58704</v>
          </cell>
          <cell r="G1575">
            <v>1</v>
          </cell>
          <cell r="H1575">
            <v>1683</v>
          </cell>
          <cell r="I1575">
            <v>61</v>
          </cell>
          <cell r="J1575">
            <v>26</v>
          </cell>
          <cell r="K1575">
            <v>35</v>
          </cell>
          <cell r="L1575">
            <v>5</v>
          </cell>
          <cell r="M1575">
            <v>21</v>
          </cell>
          <cell r="N1575">
            <v>0.56000000000000005</v>
          </cell>
          <cell r="O1575">
            <v>3.11</v>
          </cell>
          <cell r="P1575">
            <v>3.92</v>
          </cell>
          <cell r="Q1575">
            <v>1596</v>
          </cell>
        </row>
        <row r="1576">
          <cell r="A1576">
            <v>1207829</v>
          </cell>
          <cell r="B1576">
            <v>44104.293055555558</v>
          </cell>
          <cell r="C1576">
            <v>1080</v>
          </cell>
          <cell r="D1576" t="str">
            <v>Grados al C</v>
          </cell>
          <cell r="E1576" t="str">
            <v>24"R</v>
          </cell>
          <cell r="F1576">
            <v>54509</v>
          </cell>
          <cell r="G1576">
            <v>1</v>
          </cell>
          <cell r="H1576">
            <v>1639</v>
          </cell>
          <cell r="I1576">
            <v>59</v>
          </cell>
          <cell r="J1576">
            <v>28</v>
          </cell>
          <cell r="K1576">
            <v>31</v>
          </cell>
          <cell r="L1576">
            <v>6</v>
          </cell>
          <cell r="M1576">
            <v>22</v>
          </cell>
          <cell r="N1576">
            <v>0.56000000000000005</v>
          </cell>
          <cell r="O1576">
            <v>5.35</v>
          </cell>
          <cell r="P1576">
            <v>0</v>
          </cell>
          <cell r="Q1576">
            <v>1556</v>
          </cell>
        </row>
        <row r="1577">
          <cell r="A1577">
            <v>1207830</v>
          </cell>
          <cell r="B1577">
            <v>44104.359722222223</v>
          </cell>
          <cell r="C1577">
            <v>1020</v>
          </cell>
          <cell r="D1577" t="str">
            <v>Grados al C</v>
          </cell>
          <cell r="E1577" t="str">
            <v>20"R</v>
          </cell>
          <cell r="F1577">
            <v>56728</v>
          </cell>
          <cell r="G1577">
            <v>1</v>
          </cell>
          <cell r="H1577">
            <v>1687</v>
          </cell>
          <cell r="I1577">
            <v>48</v>
          </cell>
          <cell r="J1577">
            <v>26</v>
          </cell>
          <cell r="K1577">
            <v>22</v>
          </cell>
          <cell r="L1577">
            <v>5</v>
          </cell>
          <cell r="M1577">
            <v>21</v>
          </cell>
          <cell r="N1577">
            <v>0.52</v>
          </cell>
          <cell r="O1577">
            <v>5.64</v>
          </cell>
          <cell r="P1577">
            <v>0</v>
          </cell>
          <cell r="Q1577">
            <v>1606</v>
          </cell>
        </row>
        <row r="1578">
          <cell r="A1578">
            <v>1207831</v>
          </cell>
          <cell r="B1578">
            <v>44104.445138888892</v>
          </cell>
          <cell r="C1578" t="str">
            <v>A105</v>
          </cell>
          <cell r="D1578" t="str">
            <v>Grados al C</v>
          </cell>
          <cell r="E1578" t="str">
            <v>24"R</v>
          </cell>
          <cell r="F1578">
            <v>55017</v>
          </cell>
          <cell r="G1578">
            <v>1</v>
          </cell>
          <cell r="H1578">
            <v>1673</v>
          </cell>
          <cell r="I1578">
            <v>48</v>
          </cell>
          <cell r="J1578">
            <v>24</v>
          </cell>
          <cell r="K1578">
            <v>24</v>
          </cell>
          <cell r="L1578">
            <v>5</v>
          </cell>
          <cell r="M1578">
            <v>19</v>
          </cell>
          <cell r="N1578">
            <v>0.57999999999999996</v>
          </cell>
          <cell r="O1578">
            <v>5.41</v>
          </cell>
          <cell r="P1578">
            <v>0</v>
          </cell>
          <cell r="Q1578">
            <v>1594</v>
          </cell>
        </row>
        <row r="1579">
          <cell r="A1579">
            <v>1207832</v>
          </cell>
          <cell r="B1579">
            <v>44104.51666666667</v>
          </cell>
          <cell r="C1579" t="str">
            <v>EN355B</v>
          </cell>
          <cell r="D1579" t="str">
            <v>Grados al C</v>
          </cell>
          <cell r="E1579" t="str">
            <v>24"R</v>
          </cell>
          <cell r="F1579">
            <v>54482</v>
          </cell>
          <cell r="G1579">
            <v>1</v>
          </cell>
          <cell r="H1579">
            <v>1682</v>
          </cell>
          <cell r="I1579">
            <v>51</v>
          </cell>
          <cell r="J1579">
            <v>25</v>
          </cell>
          <cell r="K1579">
            <v>26</v>
          </cell>
          <cell r="L1579">
            <v>5</v>
          </cell>
          <cell r="M1579">
            <v>20</v>
          </cell>
          <cell r="N1579">
            <v>0.52</v>
          </cell>
          <cell r="O1579">
            <v>2.92</v>
          </cell>
          <cell r="P1579">
            <v>1.97</v>
          </cell>
          <cell r="Q1579">
            <v>1591</v>
          </cell>
        </row>
        <row r="1580">
          <cell r="A1580">
            <v>1207833</v>
          </cell>
          <cell r="B1580">
            <v>44104.586805555555</v>
          </cell>
          <cell r="C1580" t="str">
            <v>A871 TYPE 1</v>
          </cell>
          <cell r="D1580" t="str">
            <v>Grados al C</v>
          </cell>
          <cell r="E1580" t="str">
            <v>24"R</v>
          </cell>
          <cell r="F1580">
            <v>54643</v>
          </cell>
          <cell r="G1580">
            <v>1</v>
          </cell>
          <cell r="H1580">
            <v>1664</v>
          </cell>
          <cell r="I1580">
            <v>56</v>
          </cell>
          <cell r="J1580">
            <v>24</v>
          </cell>
          <cell r="K1580">
            <v>32</v>
          </cell>
          <cell r="L1580">
            <v>5</v>
          </cell>
          <cell r="M1580">
            <v>19</v>
          </cell>
          <cell r="N1580">
            <v>0.62</v>
          </cell>
          <cell r="O1580">
            <v>10.85</v>
          </cell>
          <cell r="P1580">
            <v>0</v>
          </cell>
          <cell r="Q1580">
            <v>1586</v>
          </cell>
        </row>
        <row r="1581">
          <cell r="A1581">
            <v>1207834</v>
          </cell>
          <cell r="B1581">
            <v>44104.64166666667</v>
          </cell>
          <cell r="C1581" t="str">
            <v>F22 SFC1-2</v>
          </cell>
          <cell r="D1581" t="str">
            <v>Grados CrMo</v>
          </cell>
          <cell r="E1581" t="str">
            <v>69"P</v>
          </cell>
          <cell r="F1581">
            <v>51603</v>
          </cell>
          <cell r="G1581">
            <v>1</v>
          </cell>
          <cell r="H1581">
            <v>1659</v>
          </cell>
          <cell r="I1581">
            <v>54</v>
          </cell>
          <cell r="J1581">
            <v>24</v>
          </cell>
          <cell r="K1581">
            <v>30</v>
          </cell>
          <cell r="L1581">
            <v>5</v>
          </cell>
          <cell r="M1581">
            <v>19</v>
          </cell>
          <cell r="N1581">
            <v>0.65</v>
          </cell>
          <cell r="O1581">
            <v>7.32</v>
          </cell>
          <cell r="P1581">
            <v>0</v>
          </cell>
          <cell r="Q1581">
            <v>1574</v>
          </cell>
        </row>
        <row r="1582">
          <cell r="A1582">
            <v>1207835</v>
          </cell>
          <cell r="B1582">
            <v>44104.693749999999</v>
          </cell>
          <cell r="C1582" t="str">
            <v>F22 EH</v>
          </cell>
          <cell r="D1582" t="str">
            <v>Grados CrMo</v>
          </cell>
          <cell r="E1582" t="str">
            <v>80"P</v>
          </cell>
          <cell r="F1582">
            <v>56120</v>
          </cell>
          <cell r="G1582">
            <v>1</v>
          </cell>
          <cell r="H1582">
            <v>1657</v>
          </cell>
          <cell r="I1582">
            <v>59</v>
          </cell>
          <cell r="J1582">
            <v>25</v>
          </cell>
          <cell r="K1582">
            <v>34</v>
          </cell>
          <cell r="L1582">
            <v>6</v>
          </cell>
          <cell r="M1582">
            <v>19</v>
          </cell>
          <cell r="N1582">
            <v>0.5</v>
          </cell>
          <cell r="O1582">
            <v>5.01</v>
          </cell>
          <cell r="P1582">
            <v>0</v>
          </cell>
          <cell r="Q1582">
            <v>1582</v>
          </cell>
        </row>
        <row r="1583">
          <cell r="A1583">
            <v>1207836</v>
          </cell>
          <cell r="B1583">
            <v>44104.75</v>
          </cell>
          <cell r="C1583">
            <v>4140</v>
          </cell>
          <cell r="D1583" t="str">
            <v>Grados CrMo</v>
          </cell>
          <cell r="E1583" t="str">
            <v>31"R</v>
          </cell>
          <cell r="F1583">
            <v>48435</v>
          </cell>
          <cell r="G1583">
            <v>1</v>
          </cell>
          <cell r="H1583">
            <v>1648</v>
          </cell>
          <cell r="I1583">
            <v>54</v>
          </cell>
          <cell r="J1583">
            <v>24</v>
          </cell>
          <cell r="K1583">
            <v>30</v>
          </cell>
          <cell r="L1583">
            <v>6</v>
          </cell>
          <cell r="M1583">
            <v>18</v>
          </cell>
          <cell r="N1583">
            <v>0.56999999999999995</v>
          </cell>
          <cell r="O1583">
            <v>4.92</v>
          </cell>
          <cell r="P1583">
            <v>0</v>
          </cell>
          <cell r="Q1583">
            <v>1552</v>
          </cell>
        </row>
        <row r="1584">
          <cell r="A1584">
            <v>1207837</v>
          </cell>
          <cell r="B1584">
            <v>44104.855555555558</v>
          </cell>
          <cell r="C1584" t="str">
            <v>316L FM</v>
          </cell>
          <cell r="D1584" t="str">
            <v>Austeníticos</v>
          </cell>
          <cell r="E1584" t="str">
            <v>49"Q</v>
          </cell>
          <cell r="F1584">
            <v>55470</v>
          </cell>
          <cell r="G1584">
            <v>1</v>
          </cell>
          <cell r="H1584">
            <v>1618</v>
          </cell>
          <cell r="I1584">
            <v>282</v>
          </cell>
          <cell r="J1584">
            <v>125</v>
          </cell>
          <cell r="K1584">
            <v>157</v>
          </cell>
          <cell r="L1584">
            <v>113</v>
          </cell>
          <cell r="M1584">
            <v>12</v>
          </cell>
          <cell r="N1584">
            <v>0.78</v>
          </cell>
          <cell r="O1584">
            <v>29.27</v>
          </cell>
          <cell r="P1584">
            <v>28.91</v>
          </cell>
          <cell r="Q1584">
            <v>1522</v>
          </cell>
        </row>
        <row r="1585">
          <cell r="A1585">
            <v>1207838</v>
          </cell>
          <cell r="B1585">
            <v>44104.99722222222</v>
          </cell>
          <cell r="C1585" t="str">
            <v>347H</v>
          </cell>
          <cell r="D1585" t="str">
            <v>Austeníticos</v>
          </cell>
          <cell r="E1585" t="str">
            <v>49"Q</v>
          </cell>
          <cell r="F1585">
            <v>54821</v>
          </cell>
          <cell r="G1585">
            <v>1</v>
          </cell>
          <cell r="H1585">
            <v>1646</v>
          </cell>
          <cell r="I1585">
            <v>211</v>
          </cell>
          <cell r="J1585">
            <v>79</v>
          </cell>
          <cell r="K1585">
            <v>132</v>
          </cell>
          <cell r="L1585">
            <v>64</v>
          </cell>
          <cell r="M1585">
            <v>15</v>
          </cell>
          <cell r="N1585">
            <v>0.76</v>
          </cell>
          <cell r="O1585">
            <v>25.81</v>
          </cell>
          <cell r="P1585">
            <v>0.64</v>
          </cell>
          <cell r="Q1585">
            <v>1526</v>
          </cell>
        </row>
        <row r="1586">
          <cell r="A1586">
            <v>1207839</v>
          </cell>
          <cell r="B1586">
            <v>44105.260416666664</v>
          </cell>
          <cell r="C1586" t="str">
            <v>347H</v>
          </cell>
          <cell r="D1586" t="str">
            <v>Austeníticos</v>
          </cell>
          <cell r="E1586" t="str">
            <v>49"Q</v>
          </cell>
          <cell r="F1586">
            <v>51875</v>
          </cell>
          <cell r="G1586">
            <v>1</v>
          </cell>
          <cell r="H1586">
            <v>1655</v>
          </cell>
          <cell r="I1586">
            <v>189</v>
          </cell>
          <cell r="J1586">
            <v>83</v>
          </cell>
          <cell r="K1586">
            <v>106</v>
          </cell>
          <cell r="L1586">
            <v>63</v>
          </cell>
          <cell r="M1586">
            <v>20</v>
          </cell>
          <cell r="N1586">
            <v>0.69</v>
          </cell>
          <cell r="O1586">
            <v>21.83</v>
          </cell>
          <cell r="P1586">
            <v>9.02</v>
          </cell>
          <cell r="Q1586">
            <v>1538</v>
          </cell>
        </row>
        <row r="1587">
          <cell r="A1587">
            <v>1207840</v>
          </cell>
          <cell r="B1587">
            <v>44105.466666666667</v>
          </cell>
          <cell r="C1587" t="str">
            <v>8630M4</v>
          </cell>
          <cell r="D1587" t="str">
            <v>Grados CrNiMo</v>
          </cell>
          <cell r="E1587" t="str">
            <v>69"P</v>
          </cell>
          <cell r="F1587">
            <v>53529.01</v>
          </cell>
          <cell r="G1587">
            <v>1</v>
          </cell>
          <cell r="H1587">
            <v>1676</v>
          </cell>
          <cell r="I1587">
            <v>79</v>
          </cell>
          <cell r="J1587">
            <v>37</v>
          </cell>
          <cell r="K1587">
            <v>42</v>
          </cell>
          <cell r="L1587">
            <v>6</v>
          </cell>
          <cell r="M1587">
            <v>31</v>
          </cell>
          <cell r="N1587">
            <v>0.67</v>
          </cell>
          <cell r="O1587">
            <v>22.24</v>
          </cell>
          <cell r="P1587">
            <v>0</v>
          </cell>
          <cell r="Q1587">
            <v>1556</v>
          </cell>
        </row>
        <row r="1588">
          <cell r="A1588">
            <v>1207841</v>
          </cell>
          <cell r="B1588">
            <v>44105.5625</v>
          </cell>
          <cell r="C1588" t="str">
            <v>8630M4</v>
          </cell>
          <cell r="D1588" t="str">
            <v>Grados CrNiMo</v>
          </cell>
          <cell r="E1588" t="str">
            <v>63"P</v>
          </cell>
          <cell r="F1588">
            <v>48805</v>
          </cell>
          <cell r="G1588">
            <v>1</v>
          </cell>
          <cell r="H1588">
            <v>1675</v>
          </cell>
          <cell r="I1588">
            <v>78</v>
          </cell>
          <cell r="J1588">
            <v>37</v>
          </cell>
          <cell r="K1588">
            <v>41</v>
          </cell>
          <cell r="L1588">
            <v>6</v>
          </cell>
          <cell r="M1588">
            <v>31</v>
          </cell>
          <cell r="N1588">
            <v>0.49</v>
          </cell>
          <cell r="O1588">
            <v>6.21</v>
          </cell>
          <cell r="P1588">
            <v>0</v>
          </cell>
          <cell r="Q1588">
            <v>1551</v>
          </cell>
        </row>
        <row r="1589">
          <cell r="A1589">
            <v>1207842</v>
          </cell>
          <cell r="B1589">
            <v>44105.618750000001</v>
          </cell>
          <cell r="C1589" t="str">
            <v>8630M4</v>
          </cell>
          <cell r="D1589" t="str">
            <v>Grados CrNiMo</v>
          </cell>
          <cell r="E1589" t="str">
            <v>69"P</v>
          </cell>
          <cell r="F1589">
            <v>52592.01</v>
          </cell>
          <cell r="G1589">
            <v>1</v>
          </cell>
          <cell r="H1589">
            <v>1661</v>
          </cell>
          <cell r="I1589">
            <v>77</v>
          </cell>
          <cell r="J1589">
            <v>35</v>
          </cell>
          <cell r="K1589">
            <v>42</v>
          </cell>
          <cell r="L1589">
            <v>6</v>
          </cell>
          <cell r="M1589">
            <v>29</v>
          </cell>
          <cell r="N1589">
            <v>0.49</v>
          </cell>
          <cell r="O1589">
            <v>8</v>
          </cell>
          <cell r="P1589">
            <v>0</v>
          </cell>
          <cell r="Q1589">
            <v>1554</v>
          </cell>
        </row>
        <row r="1590">
          <cell r="A1590">
            <v>1207843</v>
          </cell>
          <cell r="B1590">
            <v>44105.688194444447</v>
          </cell>
          <cell r="C1590" t="str">
            <v>8620H</v>
          </cell>
          <cell r="D1590" t="str">
            <v>Grados CrNiMo</v>
          </cell>
          <cell r="E1590" t="str">
            <v>16"R</v>
          </cell>
          <cell r="F1590">
            <v>53297</v>
          </cell>
          <cell r="G1590">
            <v>1</v>
          </cell>
          <cell r="H1590">
            <v>1685</v>
          </cell>
          <cell r="I1590">
            <v>59</v>
          </cell>
          <cell r="J1590">
            <v>25</v>
          </cell>
          <cell r="K1590">
            <v>34</v>
          </cell>
          <cell r="L1590">
            <v>5</v>
          </cell>
          <cell r="M1590">
            <v>20</v>
          </cell>
          <cell r="N1590">
            <v>0.67</v>
          </cell>
          <cell r="O1590">
            <v>6.82</v>
          </cell>
          <cell r="P1590">
            <v>0</v>
          </cell>
          <cell r="Q1590">
            <v>1592</v>
          </cell>
        </row>
        <row r="1591">
          <cell r="A1591">
            <v>1207844</v>
          </cell>
          <cell r="B1591">
            <v>44105.773611111108</v>
          </cell>
          <cell r="C1591" t="str">
            <v>EN355B</v>
          </cell>
          <cell r="D1591" t="str">
            <v>Grados al C</v>
          </cell>
          <cell r="E1591" t="str">
            <v>24"R</v>
          </cell>
          <cell r="F1591">
            <v>55090</v>
          </cell>
          <cell r="G1591">
            <v>1</v>
          </cell>
          <cell r="H1591">
            <v>1665</v>
          </cell>
          <cell r="I1591">
            <v>58</v>
          </cell>
          <cell r="J1591">
            <v>21</v>
          </cell>
          <cell r="K1591">
            <v>37</v>
          </cell>
          <cell r="L1591">
            <v>4</v>
          </cell>
          <cell r="M1591">
            <v>17</v>
          </cell>
          <cell r="N1591">
            <v>0.82</v>
          </cell>
          <cell r="O1591">
            <v>5.14</v>
          </cell>
          <cell r="P1591">
            <v>8.07</v>
          </cell>
          <cell r="Q1591">
            <v>1595</v>
          </cell>
        </row>
        <row r="1592">
          <cell r="A1592">
            <v>1207845</v>
          </cell>
          <cell r="B1592">
            <v>44105.835416666669</v>
          </cell>
          <cell r="C1592" t="str">
            <v>EN355B</v>
          </cell>
          <cell r="D1592" t="str">
            <v>Grados al C</v>
          </cell>
          <cell r="E1592" t="str">
            <v>24"R</v>
          </cell>
          <cell r="F1592">
            <v>54521</v>
          </cell>
          <cell r="G1592">
            <v>1</v>
          </cell>
          <cell r="H1592">
            <v>1671</v>
          </cell>
          <cell r="I1592">
            <v>49</v>
          </cell>
          <cell r="J1592">
            <v>23</v>
          </cell>
          <cell r="K1592">
            <v>26</v>
          </cell>
          <cell r="L1592">
            <v>5</v>
          </cell>
          <cell r="M1592">
            <v>18</v>
          </cell>
          <cell r="N1592">
            <v>0.55000000000000004</v>
          </cell>
          <cell r="O1592">
            <v>2.4700000000000002</v>
          </cell>
          <cell r="P1592">
            <v>4.45</v>
          </cell>
          <cell r="Q1592">
            <v>1595</v>
          </cell>
        </row>
        <row r="1593">
          <cell r="A1593">
            <v>1207846</v>
          </cell>
          <cell r="B1593">
            <v>44105.904166666667</v>
          </cell>
          <cell r="C1593" t="str">
            <v>EN355B</v>
          </cell>
          <cell r="D1593" t="str">
            <v>Grados al C</v>
          </cell>
          <cell r="E1593" t="str">
            <v>24"R</v>
          </cell>
          <cell r="F1593">
            <v>54940.99</v>
          </cell>
          <cell r="G1593">
            <v>1</v>
          </cell>
          <cell r="H1593">
            <v>1663</v>
          </cell>
          <cell r="I1593">
            <v>50</v>
          </cell>
          <cell r="J1593">
            <v>22</v>
          </cell>
          <cell r="K1593">
            <v>28</v>
          </cell>
          <cell r="L1593">
            <v>5</v>
          </cell>
          <cell r="M1593">
            <v>17</v>
          </cell>
          <cell r="N1593">
            <v>0.85</v>
          </cell>
          <cell r="O1593">
            <v>6.19</v>
          </cell>
          <cell r="P1593">
            <v>3.34</v>
          </cell>
          <cell r="Q1593">
            <v>1591</v>
          </cell>
        </row>
        <row r="1594">
          <cell r="A1594">
            <v>1207847</v>
          </cell>
          <cell r="B1594">
            <v>44105.953472222223</v>
          </cell>
          <cell r="C1594">
            <v>1552</v>
          </cell>
          <cell r="D1594" t="str">
            <v>Grados al C</v>
          </cell>
          <cell r="E1594" t="str">
            <v>13"R</v>
          </cell>
          <cell r="F1594">
            <v>53949</v>
          </cell>
          <cell r="G1594">
            <v>1</v>
          </cell>
          <cell r="H1594">
            <v>1637</v>
          </cell>
          <cell r="I1594">
            <v>46</v>
          </cell>
          <cell r="J1594">
            <v>20</v>
          </cell>
          <cell r="K1594">
            <v>26</v>
          </cell>
          <cell r="L1594">
            <v>5</v>
          </cell>
          <cell r="M1594">
            <v>15</v>
          </cell>
          <cell r="N1594">
            <v>0.73</v>
          </cell>
          <cell r="O1594">
            <v>5.41</v>
          </cell>
          <cell r="P1594">
            <v>0</v>
          </cell>
          <cell r="Q1594">
            <v>1569</v>
          </cell>
        </row>
        <row r="1595">
          <cell r="A1595">
            <v>1207848</v>
          </cell>
          <cell r="B1595">
            <v>44106.024305555555</v>
          </cell>
          <cell r="C1595">
            <v>4130</v>
          </cell>
          <cell r="D1595" t="str">
            <v>Grados CrMo</v>
          </cell>
          <cell r="E1595" t="str">
            <v>49"Q</v>
          </cell>
          <cell r="F1595">
            <v>57295</v>
          </cell>
          <cell r="G1595">
            <v>1</v>
          </cell>
          <cell r="H1595">
            <v>1638</v>
          </cell>
          <cell r="I1595">
            <v>48</v>
          </cell>
          <cell r="J1595">
            <v>21</v>
          </cell>
          <cell r="K1595">
            <v>27</v>
          </cell>
          <cell r="L1595">
            <v>5</v>
          </cell>
          <cell r="M1595">
            <v>16</v>
          </cell>
          <cell r="N1595">
            <v>0.69</v>
          </cell>
          <cell r="O1595">
            <v>7.86</v>
          </cell>
          <cell r="P1595">
            <v>0</v>
          </cell>
          <cell r="Q1595">
            <v>1563</v>
          </cell>
        </row>
        <row r="1596">
          <cell r="A1596">
            <v>1207849</v>
          </cell>
          <cell r="B1596">
            <v>44106.086111111108</v>
          </cell>
          <cell r="C1596" t="str">
            <v>4130 FM</v>
          </cell>
          <cell r="D1596" t="str">
            <v>Grados CrNiMo</v>
          </cell>
          <cell r="E1596" t="str">
            <v>69"P</v>
          </cell>
          <cell r="F1596">
            <v>51963</v>
          </cell>
          <cell r="G1596">
            <v>1</v>
          </cell>
          <cell r="H1596">
            <v>1642</v>
          </cell>
          <cell r="I1596">
            <v>62</v>
          </cell>
          <cell r="J1596">
            <v>22</v>
          </cell>
          <cell r="K1596">
            <v>40</v>
          </cell>
          <cell r="L1596">
            <v>6</v>
          </cell>
          <cell r="M1596">
            <v>16</v>
          </cell>
          <cell r="N1596">
            <v>0.56000000000000005</v>
          </cell>
          <cell r="O1596">
            <v>5.35</v>
          </cell>
          <cell r="P1596">
            <v>0</v>
          </cell>
          <cell r="Q1596">
            <v>1560</v>
          </cell>
        </row>
        <row r="1597">
          <cell r="A1597">
            <v>1207850</v>
          </cell>
          <cell r="B1597">
            <v>44106.150694444441</v>
          </cell>
          <cell r="C1597" t="str">
            <v>4130 FM</v>
          </cell>
          <cell r="D1597" t="str">
            <v>Grados CrNiMo</v>
          </cell>
          <cell r="E1597" t="str">
            <v>49"Q</v>
          </cell>
          <cell r="F1597">
            <v>57676</v>
          </cell>
          <cell r="G1597">
            <v>1</v>
          </cell>
          <cell r="H1597">
            <v>1645</v>
          </cell>
          <cell r="I1597">
            <v>52</v>
          </cell>
          <cell r="J1597">
            <v>23</v>
          </cell>
          <cell r="K1597">
            <v>29</v>
          </cell>
          <cell r="L1597">
            <v>5</v>
          </cell>
          <cell r="M1597">
            <v>18</v>
          </cell>
          <cell r="N1597">
            <v>0.79</v>
          </cell>
          <cell r="O1597">
            <v>5.64</v>
          </cell>
          <cell r="P1597">
            <v>0</v>
          </cell>
          <cell r="Q1597">
            <v>1571</v>
          </cell>
        </row>
        <row r="1598">
          <cell r="A1598">
            <v>1207851</v>
          </cell>
          <cell r="B1598">
            <v>44106.20416666667</v>
          </cell>
          <cell r="C1598" t="str">
            <v>A105</v>
          </cell>
          <cell r="D1598" t="str">
            <v>Grados al C</v>
          </cell>
          <cell r="E1598" t="str">
            <v>31"R</v>
          </cell>
          <cell r="F1598">
            <v>51953</v>
          </cell>
          <cell r="G1598">
            <v>1</v>
          </cell>
          <cell r="H1598">
            <v>1691</v>
          </cell>
          <cell r="I1598">
            <v>53</v>
          </cell>
          <cell r="J1598">
            <v>27</v>
          </cell>
          <cell r="K1598">
            <v>26</v>
          </cell>
          <cell r="L1598">
            <v>6</v>
          </cell>
          <cell r="M1598">
            <v>21</v>
          </cell>
          <cell r="N1598">
            <v>0.65</v>
          </cell>
          <cell r="O1598">
            <v>5.55</v>
          </cell>
          <cell r="P1598">
            <v>0</v>
          </cell>
          <cell r="Q1598">
            <v>1595</v>
          </cell>
        </row>
        <row r="1599">
          <cell r="A1599">
            <v>1207852</v>
          </cell>
          <cell r="B1599">
            <v>44106.280555555553</v>
          </cell>
          <cell r="C1599" t="str">
            <v>A105</v>
          </cell>
          <cell r="D1599" t="str">
            <v>Grados al C</v>
          </cell>
          <cell r="E1599" t="str">
            <v>24"R</v>
          </cell>
          <cell r="F1599">
            <v>52422</v>
          </cell>
          <cell r="G1599">
            <v>1</v>
          </cell>
          <cell r="H1599">
            <v>1684</v>
          </cell>
          <cell r="I1599">
            <v>53</v>
          </cell>
          <cell r="J1599">
            <v>25</v>
          </cell>
          <cell r="K1599">
            <v>28</v>
          </cell>
          <cell r="L1599">
            <v>5</v>
          </cell>
          <cell r="M1599">
            <v>20</v>
          </cell>
          <cell r="N1599">
            <v>0.61</v>
          </cell>
          <cell r="O1599">
            <v>5.16</v>
          </cell>
          <cell r="P1599">
            <v>0</v>
          </cell>
          <cell r="Q1599">
            <v>1590</v>
          </cell>
        </row>
        <row r="1600">
          <cell r="A1600">
            <v>1207853</v>
          </cell>
          <cell r="B1600">
            <v>44106.355555555558</v>
          </cell>
          <cell r="C1600" t="str">
            <v>LF2H</v>
          </cell>
          <cell r="D1600" t="str">
            <v>Grados CrNiMo</v>
          </cell>
          <cell r="E1600" t="str">
            <v>52"P</v>
          </cell>
          <cell r="F1600">
            <v>52814</v>
          </cell>
          <cell r="G1600">
            <v>1</v>
          </cell>
          <cell r="H1600">
            <v>1709</v>
          </cell>
          <cell r="I1600">
            <v>78</v>
          </cell>
          <cell r="J1600">
            <v>28</v>
          </cell>
          <cell r="K1600">
            <v>50</v>
          </cell>
          <cell r="L1600">
            <v>6</v>
          </cell>
          <cell r="M1600">
            <v>22</v>
          </cell>
          <cell r="N1600">
            <v>0.53</v>
          </cell>
          <cell r="O1600">
            <v>7.22</v>
          </cell>
          <cell r="P1600">
            <v>10.81</v>
          </cell>
          <cell r="Q1600">
            <v>1584</v>
          </cell>
        </row>
        <row r="1601">
          <cell r="A1601">
            <v>1207854</v>
          </cell>
          <cell r="B1601">
            <v>44106.429861111108</v>
          </cell>
          <cell r="C1601" t="str">
            <v>1040M</v>
          </cell>
          <cell r="D1601" t="str">
            <v>Grados al C</v>
          </cell>
          <cell r="E1601" t="str">
            <v>13"R</v>
          </cell>
          <cell r="F1601">
            <v>53971</v>
          </cell>
          <cell r="G1601">
            <v>1</v>
          </cell>
          <cell r="H1601">
            <v>1673</v>
          </cell>
          <cell r="I1601">
            <v>60</v>
          </cell>
          <cell r="J1601">
            <v>25</v>
          </cell>
          <cell r="K1601">
            <v>35</v>
          </cell>
          <cell r="L1601">
            <v>6</v>
          </cell>
          <cell r="M1601">
            <v>19</v>
          </cell>
          <cell r="N1601">
            <v>0.8</v>
          </cell>
          <cell r="O1601">
            <v>10.4</v>
          </cell>
          <cell r="P1601">
            <v>0</v>
          </cell>
          <cell r="Q1601">
            <v>1589</v>
          </cell>
        </row>
        <row r="1602">
          <cell r="A1602">
            <v>1207855</v>
          </cell>
          <cell r="B1602">
            <v>44106.561805555553</v>
          </cell>
          <cell r="C1602" t="str">
            <v>4130 FM</v>
          </cell>
          <cell r="D1602" t="str">
            <v>Grados CrNiMo</v>
          </cell>
          <cell r="E1602" t="str">
            <v>24"Q</v>
          </cell>
          <cell r="F1602">
            <v>49613</v>
          </cell>
          <cell r="G1602">
            <v>1</v>
          </cell>
          <cell r="H1602">
            <v>1664</v>
          </cell>
          <cell r="I1602">
            <v>57</v>
          </cell>
          <cell r="J1602">
            <v>26</v>
          </cell>
          <cell r="K1602">
            <v>31</v>
          </cell>
          <cell r="L1602">
            <v>6</v>
          </cell>
          <cell r="M1602">
            <v>20</v>
          </cell>
          <cell r="N1602">
            <v>0.72</v>
          </cell>
          <cell r="O1602">
            <v>8.1999999999999993</v>
          </cell>
          <cell r="P1602">
            <v>0</v>
          </cell>
          <cell r="Q1602">
            <v>1586</v>
          </cell>
        </row>
        <row r="1603">
          <cell r="A1603">
            <v>1207856</v>
          </cell>
          <cell r="B1603">
            <v>44106.65347222222</v>
          </cell>
          <cell r="C1603" t="str">
            <v>LF6</v>
          </cell>
          <cell r="D1603" t="str">
            <v>Grados al C</v>
          </cell>
          <cell r="E1603" t="str">
            <v>52"P</v>
          </cell>
          <cell r="F1603">
            <v>52870.99</v>
          </cell>
          <cell r="G1603">
            <v>1</v>
          </cell>
          <cell r="H1603">
            <v>1699</v>
          </cell>
          <cell r="I1603">
            <v>69</v>
          </cell>
          <cell r="J1603">
            <v>26</v>
          </cell>
          <cell r="K1603">
            <v>43</v>
          </cell>
          <cell r="L1603">
            <v>5</v>
          </cell>
          <cell r="M1603">
            <v>21</v>
          </cell>
          <cell r="N1603">
            <v>0.5</v>
          </cell>
          <cell r="O1603">
            <v>3.33</v>
          </cell>
          <cell r="P1603">
            <v>9.41</v>
          </cell>
          <cell r="Q1603">
            <v>1575</v>
          </cell>
        </row>
        <row r="1604">
          <cell r="A1604">
            <v>1207857</v>
          </cell>
          <cell r="B1604">
            <v>44115.936111111114</v>
          </cell>
          <cell r="C1604" t="str">
            <v>EN355B</v>
          </cell>
          <cell r="D1604" t="str">
            <v>Grados al C</v>
          </cell>
          <cell r="E1604" t="str">
            <v>24"R</v>
          </cell>
          <cell r="F1604">
            <v>52165</v>
          </cell>
          <cell r="G1604">
            <v>1</v>
          </cell>
          <cell r="H1604">
            <v>1698</v>
          </cell>
          <cell r="I1604">
            <v>61</v>
          </cell>
          <cell r="J1604">
            <v>28</v>
          </cell>
          <cell r="K1604">
            <v>33</v>
          </cell>
          <cell r="L1604">
            <v>8</v>
          </cell>
          <cell r="M1604">
            <v>20</v>
          </cell>
          <cell r="N1604">
            <v>0.75</v>
          </cell>
          <cell r="O1604">
            <v>2.34</v>
          </cell>
          <cell r="P1604">
            <v>4.5199999999999996</v>
          </cell>
          <cell r="Q1604">
            <v>1588</v>
          </cell>
        </row>
        <row r="1605">
          <cell r="A1605">
            <v>1207858</v>
          </cell>
          <cell r="B1605">
            <v>44116.043749999997</v>
          </cell>
          <cell r="C1605" t="str">
            <v>EN355B</v>
          </cell>
          <cell r="D1605" t="str">
            <v>Grados al C</v>
          </cell>
          <cell r="E1605" t="str">
            <v>24"R</v>
          </cell>
          <cell r="F1605">
            <v>54523</v>
          </cell>
          <cell r="G1605">
            <v>1</v>
          </cell>
          <cell r="H1605">
            <v>1687</v>
          </cell>
          <cell r="I1605">
            <v>62</v>
          </cell>
          <cell r="J1605">
            <v>25</v>
          </cell>
          <cell r="K1605">
            <v>37</v>
          </cell>
          <cell r="L1605">
            <v>7</v>
          </cell>
          <cell r="M1605">
            <v>18</v>
          </cell>
          <cell r="N1605">
            <v>0.99</v>
          </cell>
          <cell r="O1605">
            <v>9.27</v>
          </cell>
          <cell r="P1605">
            <v>1.48</v>
          </cell>
          <cell r="Q1605">
            <v>1597</v>
          </cell>
        </row>
        <row r="1606">
          <cell r="A1606">
            <v>1207859</v>
          </cell>
          <cell r="B1606">
            <v>44116.102777777778</v>
          </cell>
          <cell r="C1606" t="str">
            <v>1E0621</v>
          </cell>
          <cell r="D1606" t="str">
            <v>Grados al C</v>
          </cell>
          <cell r="E1606" t="str">
            <v>16"R</v>
          </cell>
          <cell r="F1606">
            <v>54203</v>
          </cell>
          <cell r="G1606">
            <v>1</v>
          </cell>
          <cell r="H1606">
            <v>1697</v>
          </cell>
          <cell r="I1606">
            <v>75</v>
          </cell>
          <cell r="J1606">
            <v>27</v>
          </cell>
          <cell r="K1606">
            <v>48</v>
          </cell>
          <cell r="L1606">
            <v>7</v>
          </cell>
          <cell r="M1606">
            <v>20</v>
          </cell>
          <cell r="N1606">
            <v>0.76</v>
          </cell>
          <cell r="O1606">
            <v>13.36</v>
          </cell>
          <cell r="P1606">
            <v>0</v>
          </cell>
          <cell r="Q1606">
            <v>1593</v>
          </cell>
        </row>
        <row r="1607">
          <cell r="A1607">
            <v>1207860</v>
          </cell>
          <cell r="B1607">
            <v>44116.189583333333</v>
          </cell>
          <cell r="C1607">
            <v>4340</v>
          </cell>
          <cell r="D1607" t="str">
            <v>Grados CrNiMo</v>
          </cell>
          <cell r="E1607" t="str">
            <v>69"P</v>
          </cell>
          <cell r="F1607">
            <v>51835</v>
          </cell>
          <cell r="G1607">
            <v>1</v>
          </cell>
          <cell r="H1607">
            <v>1697</v>
          </cell>
          <cell r="I1607">
            <v>59</v>
          </cell>
          <cell r="J1607">
            <v>25</v>
          </cell>
          <cell r="K1607">
            <v>34</v>
          </cell>
          <cell r="L1607">
            <v>7</v>
          </cell>
          <cell r="M1607">
            <v>18</v>
          </cell>
          <cell r="N1607">
            <v>0.72</v>
          </cell>
          <cell r="O1607">
            <v>5.49</v>
          </cell>
          <cell r="P1607">
            <v>0</v>
          </cell>
          <cell r="Q1607">
            <v>1558</v>
          </cell>
        </row>
        <row r="1608">
          <cell r="A1608">
            <v>1207861</v>
          </cell>
          <cell r="B1608">
            <v>44116.248611111114</v>
          </cell>
          <cell r="C1608">
            <v>4340</v>
          </cell>
          <cell r="D1608" t="str">
            <v>Grados CrNiMo</v>
          </cell>
          <cell r="E1608" t="str">
            <v>69"P</v>
          </cell>
          <cell r="F1608">
            <v>52225</v>
          </cell>
          <cell r="G1608">
            <v>1</v>
          </cell>
          <cell r="H1608">
            <v>1633</v>
          </cell>
          <cell r="I1608">
            <v>56</v>
          </cell>
          <cell r="J1608">
            <v>25</v>
          </cell>
          <cell r="K1608">
            <v>31</v>
          </cell>
          <cell r="L1608">
            <v>7</v>
          </cell>
          <cell r="M1608">
            <v>18</v>
          </cell>
          <cell r="N1608">
            <v>0.65</v>
          </cell>
          <cell r="O1608">
            <v>5.37</v>
          </cell>
          <cell r="P1608">
            <v>0</v>
          </cell>
          <cell r="Q1608">
            <v>1554</v>
          </cell>
        </row>
        <row r="1609">
          <cell r="A1609">
            <v>1207862</v>
          </cell>
          <cell r="B1609">
            <v>44116.323611111111</v>
          </cell>
          <cell r="C1609" t="str">
            <v>4320 MODIFIED JOYGLOBAL</v>
          </cell>
          <cell r="D1609" t="str">
            <v>Grados CrNiMo</v>
          </cell>
          <cell r="E1609" t="str">
            <v>52"P</v>
          </cell>
          <cell r="F1609">
            <v>52727</v>
          </cell>
          <cell r="G1609">
            <v>1</v>
          </cell>
          <cell r="H1609">
            <v>1661</v>
          </cell>
          <cell r="I1609">
            <v>55</v>
          </cell>
          <cell r="J1609">
            <v>24</v>
          </cell>
          <cell r="K1609">
            <v>31</v>
          </cell>
          <cell r="L1609">
            <v>6</v>
          </cell>
          <cell r="M1609">
            <v>18</v>
          </cell>
          <cell r="N1609">
            <v>0.66</v>
          </cell>
          <cell r="O1609">
            <v>5.17</v>
          </cell>
          <cell r="P1609">
            <v>0</v>
          </cell>
          <cell r="Q1609">
            <v>1573</v>
          </cell>
        </row>
        <row r="1610">
          <cell r="A1610">
            <v>1207863</v>
          </cell>
          <cell r="B1610">
            <v>44116.378472222219</v>
          </cell>
          <cell r="C1610" t="str">
            <v>8630M</v>
          </cell>
          <cell r="D1610" t="str">
            <v>Grados CrNiMo</v>
          </cell>
          <cell r="E1610" t="str">
            <v>69"P</v>
          </cell>
          <cell r="F1610">
            <v>51856</v>
          </cell>
          <cell r="G1610">
            <v>1</v>
          </cell>
          <cell r="H1610">
            <v>1655</v>
          </cell>
          <cell r="I1610">
            <v>72</v>
          </cell>
          <cell r="J1610">
            <v>35</v>
          </cell>
          <cell r="K1610">
            <v>37</v>
          </cell>
          <cell r="L1610">
            <v>7</v>
          </cell>
          <cell r="M1610">
            <v>28</v>
          </cell>
          <cell r="N1610">
            <v>0.73</v>
          </cell>
          <cell r="O1610">
            <v>16.2</v>
          </cell>
          <cell r="P1610">
            <v>0</v>
          </cell>
          <cell r="Q1610">
            <v>1562</v>
          </cell>
        </row>
        <row r="1611">
          <cell r="A1611">
            <v>1207864</v>
          </cell>
          <cell r="B1611">
            <v>44116.456944444442</v>
          </cell>
          <cell r="C1611" t="str">
            <v>4140 FM O&amp;G</v>
          </cell>
          <cell r="D1611" t="str">
            <v>Grados CrNiMo</v>
          </cell>
          <cell r="E1611" t="str">
            <v>49"Q</v>
          </cell>
          <cell r="F1611">
            <v>57639</v>
          </cell>
          <cell r="G1611">
            <v>1</v>
          </cell>
          <cell r="H1611">
            <v>1641</v>
          </cell>
          <cell r="I1611">
            <v>53</v>
          </cell>
          <cell r="J1611">
            <v>27</v>
          </cell>
          <cell r="K1611">
            <v>26</v>
          </cell>
          <cell r="L1611">
            <v>7</v>
          </cell>
          <cell r="M1611">
            <v>20</v>
          </cell>
          <cell r="N1611">
            <v>0.59</v>
          </cell>
          <cell r="O1611">
            <v>6.13</v>
          </cell>
          <cell r="P1611">
            <v>0</v>
          </cell>
          <cell r="Q1611">
            <v>1552</v>
          </cell>
        </row>
        <row r="1612">
          <cell r="A1612">
            <v>1207865</v>
          </cell>
          <cell r="B1612">
            <v>44116.543055555558</v>
          </cell>
          <cell r="C1612" t="str">
            <v>1045 FM</v>
          </cell>
          <cell r="D1612" t="str">
            <v>Grados al C</v>
          </cell>
          <cell r="E1612" t="str">
            <v>49"Q</v>
          </cell>
          <cell r="F1612">
            <v>57913.99</v>
          </cell>
          <cell r="G1612">
            <v>1</v>
          </cell>
          <cell r="H1612">
            <v>1642</v>
          </cell>
          <cell r="I1612">
            <v>65</v>
          </cell>
          <cell r="J1612">
            <v>27</v>
          </cell>
          <cell r="K1612">
            <v>38</v>
          </cell>
          <cell r="L1612">
            <v>7</v>
          </cell>
          <cell r="M1612">
            <v>20</v>
          </cell>
          <cell r="N1612">
            <v>0.65</v>
          </cell>
          <cell r="O1612">
            <v>6.09</v>
          </cell>
          <cell r="P1612">
            <v>0</v>
          </cell>
          <cell r="Q1612">
            <v>1562</v>
          </cell>
        </row>
        <row r="1613">
          <cell r="A1613">
            <v>1207866</v>
          </cell>
          <cell r="B1613">
            <v>44116.603472222225</v>
          </cell>
          <cell r="C1613">
            <v>4130</v>
          </cell>
          <cell r="D1613" t="str">
            <v>Grados CrMo</v>
          </cell>
          <cell r="E1613" t="str">
            <v>31"R</v>
          </cell>
          <cell r="F1613">
            <v>48523</v>
          </cell>
          <cell r="G1613">
            <v>1</v>
          </cell>
          <cell r="H1613">
            <v>1590</v>
          </cell>
          <cell r="I1613">
            <v>55</v>
          </cell>
          <cell r="J1613">
            <v>26</v>
          </cell>
          <cell r="K1613">
            <v>29</v>
          </cell>
          <cell r="L1613">
            <v>6</v>
          </cell>
          <cell r="M1613">
            <v>20</v>
          </cell>
          <cell r="N1613">
            <v>0.83</v>
          </cell>
          <cell r="O1613">
            <v>10.23</v>
          </cell>
          <cell r="P1613">
            <v>0</v>
          </cell>
          <cell r="Q1613">
            <v>1573</v>
          </cell>
        </row>
        <row r="1614">
          <cell r="A1614">
            <v>1207867</v>
          </cell>
          <cell r="B1614">
            <v>44116.690972222219</v>
          </cell>
          <cell r="C1614" t="str">
            <v>1018 FM</v>
          </cell>
          <cell r="D1614" t="str">
            <v>Grados al C</v>
          </cell>
          <cell r="E1614" t="str">
            <v>31"R</v>
          </cell>
          <cell r="F1614">
            <v>53706</v>
          </cell>
          <cell r="G1614">
            <v>1</v>
          </cell>
          <cell r="H1614">
            <v>1688</v>
          </cell>
          <cell r="I1614">
            <v>60</v>
          </cell>
          <cell r="J1614">
            <v>26</v>
          </cell>
          <cell r="K1614">
            <v>34</v>
          </cell>
          <cell r="L1614">
            <v>6</v>
          </cell>
          <cell r="M1614">
            <v>20</v>
          </cell>
          <cell r="N1614">
            <v>0.65</v>
          </cell>
          <cell r="O1614">
            <v>6.35</v>
          </cell>
          <cell r="P1614">
            <v>0</v>
          </cell>
          <cell r="Q1614">
            <v>1595</v>
          </cell>
        </row>
        <row r="1615">
          <cell r="A1615">
            <v>1207868</v>
          </cell>
          <cell r="B1615">
            <v>44116.744444444441</v>
          </cell>
          <cell r="C1615" t="str">
            <v>EN355B</v>
          </cell>
          <cell r="D1615" t="str">
            <v>Grados al C</v>
          </cell>
          <cell r="E1615" t="str">
            <v>31"R</v>
          </cell>
          <cell r="F1615">
            <v>53444</v>
          </cell>
          <cell r="G1615">
            <v>1</v>
          </cell>
          <cell r="H1615">
            <v>1693</v>
          </cell>
          <cell r="I1615">
            <v>51</v>
          </cell>
          <cell r="J1615">
            <v>27</v>
          </cell>
          <cell r="K1615">
            <v>24</v>
          </cell>
          <cell r="L1615">
            <v>7</v>
          </cell>
          <cell r="M1615">
            <v>20</v>
          </cell>
          <cell r="N1615">
            <v>0.56999999999999995</v>
          </cell>
          <cell r="O1615">
            <v>3.02</v>
          </cell>
          <cell r="P1615">
            <v>3.82</v>
          </cell>
          <cell r="Q1615">
            <v>1596</v>
          </cell>
        </row>
        <row r="1616">
          <cell r="A1616">
            <v>1207869</v>
          </cell>
          <cell r="B1616">
            <v>44116.804861111108</v>
          </cell>
          <cell r="C1616" t="str">
            <v>EN355B</v>
          </cell>
          <cell r="D1616" t="str">
            <v>Grados al C</v>
          </cell>
          <cell r="E1616" t="str">
            <v>31"R</v>
          </cell>
          <cell r="F1616">
            <v>53274.01</v>
          </cell>
          <cell r="G1616">
            <v>1</v>
          </cell>
          <cell r="H1616">
            <v>1684</v>
          </cell>
          <cell r="I1616">
            <v>51</v>
          </cell>
          <cell r="J1616">
            <v>26</v>
          </cell>
          <cell r="K1616">
            <v>25</v>
          </cell>
          <cell r="L1616">
            <v>7</v>
          </cell>
          <cell r="M1616">
            <v>19</v>
          </cell>
          <cell r="N1616">
            <v>0.56000000000000005</v>
          </cell>
          <cell r="O1616">
            <v>3.22</v>
          </cell>
          <cell r="P1616">
            <v>1.82</v>
          </cell>
          <cell r="Q1616">
            <v>1589</v>
          </cell>
        </row>
        <row r="1617">
          <cell r="A1617">
            <v>1207870</v>
          </cell>
          <cell r="B1617">
            <v>44116.877083333333</v>
          </cell>
          <cell r="C1617" t="str">
            <v>LF6M VALMONT</v>
          </cell>
          <cell r="D1617" t="str">
            <v>Grados al C</v>
          </cell>
          <cell r="E1617" t="str">
            <v>24"R</v>
          </cell>
          <cell r="F1617">
            <v>54703</v>
          </cell>
          <cell r="G1617">
            <v>1</v>
          </cell>
          <cell r="H1617">
            <v>1687</v>
          </cell>
          <cell r="I1617">
            <v>67</v>
          </cell>
          <cell r="J1617">
            <v>26</v>
          </cell>
          <cell r="K1617">
            <v>41</v>
          </cell>
          <cell r="L1617">
            <v>6</v>
          </cell>
          <cell r="M1617">
            <v>20</v>
          </cell>
          <cell r="N1617">
            <v>0.67</v>
          </cell>
          <cell r="O1617">
            <v>16.52</v>
          </cell>
          <cell r="P1617">
            <v>0</v>
          </cell>
          <cell r="Q1617">
            <v>1582</v>
          </cell>
        </row>
        <row r="1618">
          <cell r="A1618">
            <v>1207871</v>
          </cell>
          <cell r="B1618">
            <v>44116.946527777778</v>
          </cell>
          <cell r="C1618" t="str">
            <v>LF6M VALMONT</v>
          </cell>
          <cell r="D1618" t="str">
            <v>Grados al C</v>
          </cell>
          <cell r="E1618" t="str">
            <v>24"R</v>
          </cell>
          <cell r="F1618">
            <v>55306</v>
          </cell>
          <cell r="G1618">
            <v>1</v>
          </cell>
          <cell r="H1618">
            <v>1677</v>
          </cell>
          <cell r="I1618">
            <v>61</v>
          </cell>
          <cell r="J1618">
            <v>24</v>
          </cell>
          <cell r="K1618">
            <v>37</v>
          </cell>
          <cell r="L1618">
            <v>7</v>
          </cell>
          <cell r="M1618">
            <v>17</v>
          </cell>
          <cell r="N1618">
            <v>0.64</v>
          </cell>
          <cell r="O1618">
            <v>6.32</v>
          </cell>
          <cell r="P1618">
            <v>1.94</v>
          </cell>
          <cell r="Q1618">
            <v>1576</v>
          </cell>
        </row>
        <row r="1619">
          <cell r="A1619">
            <v>1207872</v>
          </cell>
          <cell r="B1619">
            <v>44117.011111111111</v>
          </cell>
          <cell r="C1619" t="str">
            <v>A350/LF6M TRINITY</v>
          </cell>
          <cell r="D1619" t="str">
            <v>Grados al C</v>
          </cell>
          <cell r="E1619" t="str">
            <v>24"R</v>
          </cell>
          <cell r="F1619">
            <v>54407.01</v>
          </cell>
          <cell r="G1619">
            <v>1</v>
          </cell>
          <cell r="H1619">
            <v>1683</v>
          </cell>
          <cell r="I1619">
            <v>60</v>
          </cell>
          <cell r="J1619">
            <v>25</v>
          </cell>
          <cell r="K1619">
            <v>35</v>
          </cell>
          <cell r="L1619">
            <v>7</v>
          </cell>
          <cell r="M1619">
            <v>18</v>
          </cell>
          <cell r="N1619">
            <v>0.75</v>
          </cell>
          <cell r="O1619">
            <v>3.45</v>
          </cell>
          <cell r="P1619">
            <v>16.489999999999998</v>
          </cell>
          <cell r="Q1619">
            <v>1581</v>
          </cell>
        </row>
        <row r="1620">
          <cell r="A1620">
            <v>1207873</v>
          </cell>
          <cell r="B1620">
            <v>44117.131944444445</v>
          </cell>
          <cell r="C1620" t="str">
            <v>EN355B</v>
          </cell>
          <cell r="D1620" t="str">
            <v>Grados al C</v>
          </cell>
          <cell r="E1620" t="str">
            <v>31"R</v>
          </cell>
          <cell r="F1620">
            <v>54512.99</v>
          </cell>
          <cell r="G1620">
            <v>1</v>
          </cell>
          <cell r="H1620">
            <v>1683</v>
          </cell>
          <cell r="I1620">
            <v>47</v>
          </cell>
          <cell r="J1620">
            <v>25</v>
          </cell>
          <cell r="K1620">
            <v>22</v>
          </cell>
          <cell r="L1620">
            <v>7</v>
          </cell>
          <cell r="M1620">
            <v>18</v>
          </cell>
          <cell r="N1620">
            <v>0.55000000000000004</v>
          </cell>
          <cell r="O1620">
            <v>3.05</v>
          </cell>
          <cell r="P1620">
            <v>1.57</v>
          </cell>
          <cell r="Q1620">
            <v>1596</v>
          </cell>
        </row>
        <row r="1621">
          <cell r="A1621">
            <v>1207874</v>
          </cell>
          <cell r="B1621">
            <v>44117.199305555558</v>
          </cell>
          <cell r="C1621" t="str">
            <v>EN355B</v>
          </cell>
          <cell r="D1621" t="str">
            <v>Grados al C</v>
          </cell>
          <cell r="E1621" t="str">
            <v>31"R</v>
          </cell>
          <cell r="F1621">
            <v>53691</v>
          </cell>
          <cell r="G1621">
            <v>1</v>
          </cell>
          <cell r="H1621">
            <v>1679</v>
          </cell>
          <cell r="I1621">
            <v>50</v>
          </cell>
          <cell r="J1621">
            <v>26</v>
          </cell>
          <cell r="K1621">
            <v>24</v>
          </cell>
          <cell r="L1621">
            <v>7</v>
          </cell>
          <cell r="M1621">
            <v>19</v>
          </cell>
          <cell r="N1621">
            <v>0.61</v>
          </cell>
          <cell r="O1621">
            <v>3.87</v>
          </cell>
          <cell r="P1621">
            <v>3.27</v>
          </cell>
          <cell r="Q1621">
            <v>1594</v>
          </cell>
        </row>
        <row r="1622">
          <cell r="A1622">
            <v>1207875</v>
          </cell>
          <cell r="B1622">
            <v>44117.256249999999</v>
          </cell>
          <cell r="C1622" t="str">
            <v>LF6</v>
          </cell>
          <cell r="D1622" t="str">
            <v>Grados al C</v>
          </cell>
          <cell r="E1622" t="str">
            <v>24"R</v>
          </cell>
          <cell r="F1622">
            <v>54736</v>
          </cell>
          <cell r="G1622">
            <v>1</v>
          </cell>
          <cell r="H1622">
            <v>1708</v>
          </cell>
          <cell r="I1622">
            <v>54</v>
          </cell>
          <cell r="J1622">
            <v>28</v>
          </cell>
          <cell r="K1622">
            <v>26</v>
          </cell>
          <cell r="L1622">
            <v>7</v>
          </cell>
          <cell r="M1622">
            <v>21</v>
          </cell>
          <cell r="N1622">
            <v>0.6</v>
          </cell>
          <cell r="O1622">
            <v>2.38</v>
          </cell>
          <cell r="P1622">
            <v>3.94</v>
          </cell>
          <cell r="Q1622">
            <v>1584</v>
          </cell>
        </row>
        <row r="1623">
          <cell r="A1623">
            <v>1207876</v>
          </cell>
          <cell r="B1623">
            <v>44117.317361111112</v>
          </cell>
          <cell r="C1623" t="str">
            <v>4130 FM</v>
          </cell>
          <cell r="D1623" t="str">
            <v>Grados CrNiMo</v>
          </cell>
          <cell r="E1623" t="str">
            <v>49"Q</v>
          </cell>
          <cell r="F1623">
            <v>53527.99</v>
          </cell>
          <cell r="G1623">
            <v>1</v>
          </cell>
          <cell r="H1623">
            <v>1646</v>
          </cell>
          <cell r="I1623">
            <v>62</v>
          </cell>
          <cell r="J1623">
            <v>25</v>
          </cell>
          <cell r="K1623">
            <v>37</v>
          </cell>
          <cell r="L1623">
            <v>7</v>
          </cell>
          <cell r="M1623">
            <v>18</v>
          </cell>
          <cell r="N1623">
            <v>0.69</v>
          </cell>
          <cell r="O1623">
            <v>6.03</v>
          </cell>
          <cell r="P1623">
            <v>0</v>
          </cell>
          <cell r="Q1623">
            <v>1556</v>
          </cell>
        </row>
        <row r="1624">
          <cell r="A1624">
            <v>1207877</v>
          </cell>
          <cell r="B1624">
            <v>44117.375694444447</v>
          </cell>
          <cell r="C1624" t="str">
            <v>4130 FM</v>
          </cell>
          <cell r="D1624" t="str">
            <v>Grados CrNiMo</v>
          </cell>
          <cell r="E1624" t="str">
            <v>49"Q</v>
          </cell>
          <cell r="F1624">
            <v>57696.99</v>
          </cell>
          <cell r="G1624">
            <v>1</v>
          </cell>
          <cell r="H1624">
            <v>1652</v>
          </cell>
          <cell r="I1624">
            <v>62</v>
          </cell>
          <cell r="J1624">
            <v>26</v>
          </cell>
          <cell r="K1624">
            <v>36</v>
          </cell>
          <cell r="L1624">
            <v>7</v>
          </cell>
          <cell r="M1624">
            <v>19</v>
          </cell>
          <cell r="N1624">
            <v>0.55000000000000004</v>
          </cell>
          <cell r="O1624">
            <v>4.13</v>
          </cell>
          <cell r="P1624">
            <v>0</v>
          </cell>
          <cell r="Q1624">
            <v>1570</v>
          </cell>
        </row>
        <row r="1625">
          <cell r="A1625">
            <v>1207878</v>
          </cell>
          <cell r="B1625">
            <v>44117.520138888889</v>
          </cell>
          <cell r="C1625" t="str">
            <v>4130 FM</v>
          </cell>
          <cell r="D1625" t="str">
            <v>Grados CrNiMo</v>
          </cell>
          <cell r="E1625" t="str">
            <v>49"Q</v>
          </cell>
          <cell r="F1625">
            <v>57308</v>
          </cell>
          <cell r="G1625">
            <v>1</v>
          </cell>
          <cell r="H1625">
            <v>1653</v>
          </cell>
          <cell r="I1625">
            <v>59</v>
          </cell>
          <cell r="J1625">
            <v>27</v>
          </cell>
          <cell r="K1625">
            <v>32</v>
          </cell>
          <cell r="L1625">
            <v>7</v>
          </cell>
          <cell r="M1625">
            <v>20</v>
          </cell>
          <cell r="N1625">
            <v>0.66</v>
          </cell>
          <cell r="O1625">
            <v>4.79</v>
          </cell>
          <cell r="P1625">
            <v>0</v>
          </cell>
          <cell r="Q1625">
            <v>1566</v>
          </cell>
        </row>
        <row r="1626">
          <cell r="A1626">
            <v>1207879</v>
          </cell>
          <cell r="B1626">
            <v>44117.573611111111</v>
          </cell>
          <cell r="C1626">
            <v>4140</v>
          </cell>
          <cell r="D1626" t="str">
            <v>Grados CrMo</v>
          </cell>
          <cell r="E1626" t="str">
            <v>24"R</v>
          </cell>
          <cell r="F1626">
            <v>54555</v>
          </cell>
          <cell r="G1626">
            <v>1</v>
          </cell>
          <cell r="H1626">
            <v>1663</v>
          </cell>
          <cell r="I1626">
            <v>61</v>
          </cell>
          <cell r="J1626">
            <v>28</v>
          </cell>
          <cell r="K1626">
            <v>33</v>
          </cell>
          <cell r="L1626">
            <v>7</v>
          </cell>
          <cell r="M1626">
            <v>21</v>
          </cell>
          <cell r="N1626">
            <v>0.57999999999999996</v>
          </cell>
          <cell r="O1626">
            <v>5.26</v>
          </cell>
          <cell r="P1626">
            <v>0</v>
          </cell>
          <cell r="Q1626">
            <v>1572</v>
          </cell>
        </row>
        <row r="1627">
          <cell r="A1627">
            <v>1207880</v>
          </cell>
          <cell r="B1627">
            <v>44117.633333333331</v>
          </cell>
          <cell r="C1627">
            <v>4130</v>
          </cell>
          <cell r="D1627" t="str">
            <v>Grados CrMo</v>
          </cell>
          <cell r="E1627" t="str">
            <v>13"R</v>
          </cell>
          <cell r="F1627">
            <v>55966</v>
          </cell>
          <cell r="G1627">
            <v>1</v>
          </cell>
          <cell r="H1627">
            <v>1681</v>
          </cell>
          <cell r="I1627">
            <v>57</v>
          </cell>
          <cell r="J1627">
            <v>24</v>
          </cell>
          <cell r="K1627">
            <v>33</v>
          </cell>
          <cell r="L1627">
            <v>6</v>
          </cell>
          <cell r="M1627">
            <v>18</v>
          </cell>
          <cell r="N1627">
            <v>0.62</v>
          </cell>
          <cell r="O1627">
            <v>5.03</v>
          </cell>
          <cell r="P1627">
            <v>0</v>
          </cell>
          <cell r="Q1627">
            <v>1589</v>
          </cell>
        </row>
        <row r="1628">
          <cell r="A1628">
            <v>1207881</v>
          </cell>
          <cell r="B1628">
            <v>44117.69027777778</v>
          </cell>
          <cell r="C1628">
            <v>4130</v>
          </cell>
          <cell r="D1628" t="str">
            <v>Grados CrMo</v>
          </cell>
          <cell r="E1628" t="str">
            <v>20"R</v>
          </cell>
          <cell r="F1628">
            <v>59333</v>
          </cell>
          <cell r="G1628">
            <v>1</v>
          </cell>
          <cell r="H1628">
            <v>1624</v>
          </cell>
          <cell r="I1628">
            <v>65</v>
          </cell>
          <cell r="J1628">
            <v>25</v>
          </cell>
          <cell r="K1628">
            <v>40</v>
          </cell>
          <cell r="L1628">
            <v>7</v>
          </cell>
          <cell r="M1628">
            <v>18</v>
          </cell>
          <cell r="N1628">
            <v>0.7</v>
          </cell>
          <cell r="O1628">
            <v>7.96</v>
          </cell>
          <cell r="P1628">
            <v>0</v>
          </cell>
          <cell r="Q1628">
            <v>1592</v>
          </cell>
        </row>
        <row r="1629">
          <cell r="A1629">
            <v>1207882</v>
          </cell>
          <cell r="B1629">
            <v>44117.746527777781</v>
          </cell>
          <cell r="C1629" t="str">
            <v>EN355B</v>
          </cell>
          <cell r="D1629" t="str">
            <v>Grados al C</v>
          </cell>
          <cell r="E1629" t="str">
            <v>24"R</v>
          </cell>
          <cell r="F1629">
            <v>55058</v>
          </cell>
          <cell r="G1629">
            <v>1</v>
          </cell>
          <cell r="H1629">
            <v>1680</v>
          </cell>
          <cell r="I1629">
            <v>47</v>
          </cell>
          <cell r="J1629">
            <v>26</v>
          </cell>
          <cell r="K1629">
            <v>21</v>
          </cell>
          <cell r="L1629">
            <v>6</v>
          </cell>
          <cell r="M1629">
            <v>20</v>
          </cell>
          <cell r="N1629">
            <v>0.63</v>
          </cell>
          <cell r="O1629">
            <v>3.39</v>
          </cell>
          <cell r="P1629">
            <v>2.41</v>
          </cell>
          <cell r="Q1629">
            <v>1596</v>
          </cell>
        </row>
        <row r="1630">
          <cell r="A1630">
            <v>1207883</v>
          </cell>
          <cell r="B1630">
            <v>44117.85</v>
          </cell>
          <cell r="C1630" t="str">
            <v>EN355B</v>
          </cell>
          <cell r="D1630" t="str">
            <v>Grados al C</v>
          </cell>
          <cell r="E1630" t="str">
            <v>24"R</v>
          </cell>
          <cell r="F1630">
            <v>54291</v>
          </cell>
          <cell r="G1630">
            <v>1</v>
          </cell>
          <cell r="H1630">
            <v>1684</v>
          </cell>
          <cell r="I1630">
            <v>58</v>
          </cell>
          <cell r="J1630">
            <v>25</v>
          </cell>
          <cell r="K1630">
            <v>33</v>
          </cell>
          <cell r="L1630">
            <v>7</v>
          </cell>
          <cell r="M1630">
            <v>18</v>
          </cell>
          <cell r="N1630">
            <v>0.69</v>
          </cell>
          <cell r="O1630">
            <v>3.25</v>
          </cell>
          <cell r="P1630">
            <v>8.58</v>
          </cell>
          <cell r="Q1630">
            <v>1588</v>
          </cell>
        </row>
        <row r="1631">
          <cell r="A1631">
            <v>1207884</v>
          </cell>
          <cell r="B1631">
            <v>44117.900694444441</v>
          </cell>
          <cell r="C1631" t="str">
            <v>EN355B</v>
          </cell>
          <cell r="D1631" t="str">
            <v>Grados al C</v>
          </cell>
          <cell r="E1631" t="str">
            <v>31"R</v>
          </cell>
          <cell r="F1631">
            <v>52827</v>
          </cell>
          <cell r="G1631">
            <v>1</v>
          </cell>
          <cell r="H1631">
            <v>1673</v>
          </cell>
          <cell r="I1631">
            <v>57</v>
          </cell>
          <cell r="J1631">
            <v>23</v>
          </cell>
          <cell r="K1631">
            <v>34</v>
          </cell>
          <cell r="L1631">
            <v>6</v>
          </cell>
          <cell r="M1631">
            <v>17</v>
          </cell>
          <cell r="N1631">
            <v>0.66</v>
          </cell>
          <cell r="O1631">
            <v>5.14</v>
          </cell>
          <cell r="P1631">
            <v>3.9</v>
          </cell>
          <cell r="Q1631">
            <v>1592</v>
          </cell>
        </row>
        <row r="1632">
          <cell r="A1632">
            <v>1207885</v>
          </cell>
          <cell r="B1632">
            <v>44117.964583333334</v>
          </cell>
          <cell r="C1632" t="str">
            <v>EN355B</v>
          </cell>
          <cell r="D1632" t="str">
            <v>Grados al C</v>
          </cell>
          <cell r="E1632" t="str">
            <v>31"R</v>
          </cell>
          <cell r="F1632">
            <v>53165.99</v>
          </cell>
          <cell r="G1632">
            <v>1</v>
          </cell>
          <cell r="H1632">
            <v>1686</v>
          </cell>
          <cell r="I1632">
            <v>51</v>
          </cell>
          <cell r="J1632">
            <v>23</v>
          </cell>
          <cell r="K1632">
            <v>28</v>
          </cell>
          <cell r="L1632">
            <v>6</v>
          </cell>
          <cell r="M1632">
            <v>17</v>
          </cell>
          <cell r="N1632">
            <v>0.84</v>
          </cell>
          <cell r="O1632">
            <v>6.16</v>
          </cell>
          <cell r="P1632">
            <v>7.5</v>
          </cell>
          <cell r="Q1632">
            <v>1598</v>
          </cell>
        </row>
        <row r="1633">
          <cell r="A1633">
            <v>1207886</v>
          </cell>
          <cell r="B1633">
            <v>44118.01458333333</v>
          </cell>
          <cell r="C1633" t="str">
            <v>EN355B</v>
          </cell>
          <cell r="D1633" t="str">
            <v>Grados al C</v>
          </cell>
          <cell r="E1633" t="str">
            <v>31"R</v>
          </cell>
          <cell r="F1633">
            <v>52464</v>
          </cell>
          <cell r="G1633">
            <v>1</v>
          </cell>
          <cell r="H1633">
            <v>1689</v>
          </cell>
          <cell r="I1633">
            <v>55</v>
          </cell>
          <cell r="J1633">
            <v>24</v>
          </cell>
          <cell r="K1633">
            <v>31</v>
          </cell>
          <cell r="L1633">
            <v>6</v>
          </cell>
          <cell r="M1633">
            <v>18</v>
          </cell>
          <cell r="N1633">
            <v>0.87</v>
          </cell>
          <cell r="O1633">
            <v>6.07</v>
          </cell>
          <cell r="P1633">
            <v>11.14</v>
          </cell>
          <cell r="Q1633">
            <v>1597</v>
          </cell>
        </row>
        <row r="1634">
          <cell r="A1634">
            <v>1207887</v>
          </cell>
          <cell r="B1634">
            <v>44118.079861111109</v>
          </cell>
          <cell r="C1634" t="str">
            <v>EN355B</v>
          </cell>
          <cell r="D1634" t="str">
            <v>Grados al C</v>
          </cell>
          <cell r="E1634" t="str">
            <v>31"R</v>
          </cell>
          <cell r="F1634">
            <v>52691</v>
          </cell>
          <cell r="G1634">
            <v>1</v>
          </cell>
          <cell r="H1634">
            <v>1677</v>
          </cell>
          <cell r="I1634">
            <v>51</v>
          </cell>
          <cell r="J1634">
            <v>23</v>
          </cell>
          <cell r="K1634">
            <v>28</v>
          </cell>
          <cell r="L1634">
            <v>6</v>
          </cell>
          <cell r="M1634">
            <v>17</v>
          </cell>
          <cell r="N1634">
            <v>0.69</v>
          </cell>
          <cell r="O1634">
            <v>6.42</v>
          </cell>
          <cell r="P1634">
            <v>5.05</v>
          </cell>
          <cell r="Q1634">
            <v>1590</v>
          </cell>
        </row>
        <row r="1635">
          <cell r="A1635">
            <v>1207888</v>
          </cell>
          <cell r="B1635">
            <v>44118.140972222223</v>
          </cell>
          <cell r="C1635" t="str">
            <v>A105</v>
          </cell>
          <cell r="D1635" t="str">
            <v>Grados al C</v>
          </cell>
          <cell r="E1635" t="str">
            <v>69"P</v>
          </cell>
          <cell r="F1635">
            <v>52793</v>
          </cell>
          <cell r="G1635">
            <v>1</v>
          </cell>
          <cell r="H1635">
            <v>1658</v>
          </cell>
          <cell r="I1635">
            <v>56</v>
          </cell>
          <cell r="J1635">
            <v>24</v>
          </cell>
          <cell r="K1635">
            <v>32</v>
          </cell>
          <cell r="L1635">
            <v>6</v>
          </cell>
          <cell r="M1635">
            <v>18</v>
          </cell>
          <cell r="N1635">
            <v>0.67</v>
          </cell>
          <cell r="O1635">
            <v>7.54</v>
          </cell>
          <cell r="P1635">
            <v>0</v>
          </cell>
          <cell r="Q1635">
            <v>1567</v>
          </cell>
        </row>
        <row r="1636">
          <cell r="A1636">
            <v>1207889</v>
          </cell>
          <cell r="B1636">
            <v>44118.224999999999</v>
          </cell>
          <cell r="C1636" t="str">
            <v>1018 FM</v>
          </cell>
          <cell r="D1636" t="str">
            <v>Grados al C</v>
          </cell>
          <cell r="E1636" t="str">
            <v>49"Q</v>
          </cell>
          <cell r="F1636">
            <v>57788</v>
          </cell>
          <cell r="G1636">
            <v>1</v>
          </cell>
          <cell r="H1636">
            <v>1664</v>
          </cell>
          <cell r="I1636">
            <v>59</v>
          </cell>
          <cell r="J1636">
            <v>24</v>
          </cell>
          <cell r="K1636">
            <v>35</v>
          </cell>
          <cell r="L1636">
            <v>7</v>
          </cell>
          <cell r="M1636">
            <v>17</v>
          </cell>
          <cell r="N1636">
            <v>0.66</v>
          </cell>
          <cell r="O1636">
            <v>4.3099999999999996</v>
          </cell>
          <cell r="P1636">
            <v>0</v>
          </cell>
          <cell r="Q1636">
            <v>1580</v>
          </cell>
        </row>
        <row r="1637">
          <cell r="A1637">
            <v>1207890</v>
          </cell>
          <cell r="B1637">
            <v>44118.277083333334</v>
          </cell>
          <cell r="C1637">
            <v>4340</v>
          </cell>
          <cell r="D1637" t="str">
            <v>Grados CrNiMo</v>
          </cell>
          <cell r="E1637" t="str">
            <v>52"P</v>
          </cell>
          <cell r="F1637">
            <v>51967</v>
          </cell>
          <cell r="G1637">
            <v>1</v>
          </cell>
          <cell r="H1637">
            <v>1642</v>
          </cell>
          <cell r="I1637">
            <v>51</v>
          </cell>
          <cell r="J1637">
            <v>25</v>
          </cell>
          <cell r="K1637">
            <v>26</v>
          </cell>
          <cell r="L1637">
            <v>7</v>
          </cell>
          <cell r="M1637">
            <v>18</v>
          </cell>
          <cell r="N1637">
            <v>0.67</v>
          </cell>
          <cell r="O1637">
            <v>2.5499999999999998</v>
          </cell>
          <cell r="P1637">
            <v>0</v>
          </cell>
          <cell r="Q1637">
            <v>1553</v>
          </cell>
        </row>
        <row r="1638">
          <cell r="A1638">
            <v>1207891</v>
          </cell>
          <cell r="B1638">
            <v>44118.36041666667</v>
          </cell>
          <cell r="C1638" t="str">
            <v>EN355B</v>
          </cell>
          <cell r="D1638" t="str">
            <v>Grados al C</v>
          </cell>
          <cell r="E1638" t="str">
            <v>24"R</v>
          </cell>
          <cell r="F1638">
            <v>53595</v>
          </cell>
          <cell r="G1638">
            <v>1</v>
          </cell>
          <cell r="H1638">
            <v>1686</v>
          </cell>
          <cell r="I1638">
            <v>58</v>
          </cell>
          <cell r="J1638">
            <v>27</v>
          </cell>
          <cell r="K1638">
            <v>31</v>
          </cell>
          <cell r="L1638">
            <v>6</v>
          </cell>
          <cell r="M1638">
            <v>21</v>
          </cell>
          <cell r="N1638">
            <v>0.67</v>
          </cell>
          <cell r="O1638">
            <v>3.24</v>
          </cell>
          <cell r="P1638">
            <v>2.97</v>
          </cell>
          <cell r="Q1638">
            <v>1593</v>
          </cell>
        </row>
        <row r="1639">
          <cell r="A1639">
            <v>1207892</v>
          </cell>
          <cell r="B1639">
            <v>44118.460416666669</v>
          </cell>
          <cell r="C1639" t="str">
            <v>EN355B</v>
          </cell>
          <cell r="D1639" t="str">
            <v>Grados al C</v>
          </cell>
          <cell r="E1639" t="str">
            <v>24"R</v>
          </cell>
          <cell r="F1639">
            <v>54744</v>
          </cell>
          <cell r="G1639">
            <v>1</v>
          </cell>
          <cell r="H1639">
            <v>1676</v>
          </cell>
          <cell r="I1639">
            <v>49</v>
          </cell>
          <cell r="J1639">
            <v>26</v>
          </cell>
          <cell r="K1639">
            <v>23</v>
          </cell>
          <cell r="L1639">
            <v>7</v>
          </cell>
          <cell r="M1639">
            <v>19</v>
          </cell>
          <cell r="N1639">
            <v>0.54</v>
          </cell>
          <cell r="O1639">
            <v>1.83</v>
          </cell>
          <cell r="P1639">
            <v>2.34</v>
          </cell>
          <cell r="Q1639">
            <v>1586</v>
          </cell>
        </row>
        <row r="1640">
          <cell r="A1640">
            <v>1207893</v>
          </cell>
          <cell r="B1640">
            <v>44118.548611111109</v>
          </cell>
          <cell r="C1640" t="str">
            <v>A871 TYPE 1</v>
          </cell>
          <cell r="D1640" t="str">
            <v>Grados al C</v>
          </cell>
          <cell r="E1640" t="str">
            <v>20"R</v>
          </cell>
          <cell r="F1640">
            <v>56996</v>
          </cell>
          <cell r="G1640">
            <v>1</v>
          </cell>
          <cell r="H1640">
            <v>1677</v>
          </cell>
          <cell r="I1640">
            <v>57</v>
          </cell>
          <cell r="J1640">
            <v>24</v>
          </cell>
          <cell r="K1640">
            <v>33</v>
          </cell>
          <cell r="L1640">
            <v>6</v>
          </cell>
          <cell r="M1640">
            <v>18</v>
          </cell>
          <cell r="N1640">
            <v>0.85</v>
          </cell>
          <cell r="O1640">
            <v>10.36</v>
          </cell>
          <cell r="P1640">
            <v>0</v>
          </cell>
          <cell r="Q1640">
            <v>1596</v>
          </cell>
        </row>
        <row r="1641">
          <cell r="A1641">
            <v>1207894</v>
          </cell>
          <cell r="B1641">
            <v>44118.654861111114</v>
          </cell>
          <cell r="C1641" t="str">
            <v>A871 TYPE 1</v>
          </cell>
          <cell r="D1641" t="str">
            <v>Grados al C</v>
          </cell>
          <cell r="E1641" t="str">
            <v>24"R</v>
          </cell>
          <cell r="F1641">
            <v>54298</v>
          </cell>
          <cell r="G1641">
            <v>1</v>
          </cell>
          <cell r="H1641">
            <v>1694</v>
          </cell>
          <cell r="I1641">
            <v>78</v>
          </cell>
          <cell r="J1641">
            <v>29</v>
          </cell>
          <cell r="K1641">
            <v>49</v>
          </cell>
          <cell r="L1641">
            <v>7</v>
          </cell>
          <cell r="M1641">
            <v>22</v>
          </cell>
          <cell r="N1641">
            <v>0.62</v>
          </cell>
          <cell r="O1641">
            <v>8.89</v>
          </cell>
          <cell r="P1641">
            <v>0</v>
          </cell>
          <cell r="Q1641">
            <v>1571</v>
          </cell>
        </row>
        <row r="1642">
          <cell r="A1642">
            <v>1207895</v>
          </cell>
          <cell r="B1642">
            <v>44118.711111111108</v>
          </cell>
          <cell r="C1642" t="str">
            <v>A871 TYPE 1</v>
          </cell>
          <cell r="D1642" t="str">
            <v>Grados al C</v>
          </cell>
          <cell r="E1642" t="str">
            <v>24"R</v>
          </cell>
          <cell r="F1642">
            <v>54652</v>
          </cell>
          <cell r="G1642">
            <v>1</v>
          </cell>
          <cell r="H1642">
            <v>1663</v>
          </cell>
          <cell r="I1642">
            <v>52</v>
          </cell>
          <cell r="J1642">
            <v>23</v>
          </cell>
          <cell r="K1642">
            <v>29</v>
          </cell>
          <cell r="L1642">
            <v>8</v>
          </cell>
          <cell r="M1642">
            <v>15</v>
          </cell>
          <cell r="N1642">
            <v>0.7</v>
          </cell>
          <cell r="O1642">
            <v>4.5199999999999996</v>
          </cell>
          <cell r="P1642">
            <v>0</v>
          </cell>
          <cell r="Q1642">
            <v>1585</v>
          </cell>
        </row>
        <row r="1643">
          <cell r="A1643">
            <v>1207896</v>
          </cell>
          <cell r="B1643">
            <v>44118.788194444445</v>
          </cell>
          <cell r="C1643" t="str">
            <v>B50A368E1</v>
          </cell>
          <cell r="D1643" t="str">
            <v>Grados CrNiMo</v>
          </cell>
          <cell r="E1643" t="str">
            <v>69"P</v>
          </cell>
          <cell r="F1643">
            <v>50016</v>
          </cell>
          <cell r="G1643">
            <v>1</v>
          </cell>
          <cell r="H1643">
            <v>1650</v>
          </cell>
          <cell r="I1643">
            <v>57</v>
          </cell>
          <cell r="J1643">
            <v>24</v>
          </cell>
          <cell r="K1643">
            <v>33</v>
          </cell>
          <cell r="L1643">
            <v>6</v>
          </cell>
          <cell r="M1643">
            <v>18</v>
          </cell>
          <cell r="N1643">
            <v>0.87</v>
          </cell>
          <cell r="O1643">
            <v>9.73</v>
          </cell>
          <cell r="P1643">
            <v>0</v>
          </cell>
          <cell r="Q1643">
            <v>1562</v>
          </cell>
        </row>
        <row r="1644">
          <cell r="A1644">
            <v>1207897</v>
          </cell>
          <cell r="B1644">
            <v>44118.84375</v>
          </cell>
          <cell r="C1644" t="str">
            <v>4340 FM</v>
          </cell>
          <cell r="D1644" t="str">
            <v>Grados CrNiMo</v>
          </cell>
          <cell r="E1644" t="str">
            <v>49"Q</v>
          </cell>
          <cell r="F1644">
            <v>56769</v>
          </cell>
          <cell r="G1644">
            <v>1</v>
          </cell>
          <cell r="H1644">
            <v>1642</v>
          </cell>
          <cell r="I1644">
            <v>60</v>
          </cell>
          <cell r="J1644">
            <v>25</v>
          </cell>
          <cell r="K1644">
            <v>35</v>
          </cell>
          <cell r="L1644">
            <v>7</v>
          </cell>
          <cell r="M1644">
            <v>18</v>
          </cell>
          <cell r="N1644">
            <v>0.95</v>
          </cell>
          <cell r="O1644">
            <v>8.84</v>
          </cell>
          <cell r="P1644">
            <v>0</v>
          </cell>
          <cell r="Q1644">
            <v>1559</v>
          </cell>
        </row>
        <row r="1645">
          <cell r="A1645">
            <v>1207898</v>
          </cell>
          <cell r="B1645">
            <v>44118.936805555553</v>
          </cell>
          <cell r="C1645" t="str">
            <v>8630M4</v>
          </cell>
          <cell r="D1645" t="str">
            <v>Grados CrNiMo</v>
          </cell>
          <cell r="E1645" t="str">
            <v>69"P</v>
          </cell>
          <cell r="F1645">
            <v>51900</v>
          </cell>
          <cell r="G1645">
            <v>1</v>
          </cell>
          <cell r="H1645">
            <v>1560</v>
          </cell>
          <cell r="I1645">
            <v>61</v>
          </cell>
          <cell r="J1645">
            <v>28</v>
          </cell>
          <cell r="K1645">
            <v>33</v>
          </cell>
          <cell r="L1645">
            <v>8</v>
          </cell>
          <cell r="M1645">
            <v>20</v>
          </cell>
          <cell r="N1645">
            <v>0.65</v>
          </cell>
          <cell r="O1645">
            <v>6.25</v>
          </cell>
          <cell r="P1645">
            <v>0</v>
          </cell>
          <cell r="Q1645">
            <v>1565</v>
          </cell>
        </row>
        <row r="1646">
          <cell r="A1646">
            <v>1207899</v>
          </cell>
          <cell r="B1646">
            <v>44119.006944444445</v>
          </cell>
          <cell r="C1646" t="str">
            <v>EN355B</v>
          </cell>
          <cell r="D1646" t="str">
            <v>Grados al C</v>
          </cell>
          <cell r="E1646" t="str">
            <v>31"R</v>
          </cell>
          <cell r="F1646">
            <v>53013.01</v>
          </cell>
          <cell r="G1646">
            <v>1</v>
          </cell>
          <cell r="H1646">
            <v>1689</v>
          </cell>
          <cell r="I1646">
            <v>54</v>
          </cell>
          <cell r="J1646">
            <v>26</v>
          </cell>
          <cell r="K1646">
            <v>28</v>
          </cell>
          <cell r="L1646">
            <v>6</v>
          </cell>
          <cell r="M1646">
            <v>20</v>
          </cell>
          <cell r="N1646">
            <v>0.72</v>
          </cell>
          <cell r="O1646">
            <v>4.08</v>
          </cell>
          <cell r="P1646">
            <v>4.29</v>
          </cell>
          <cell r="Q1646">
            <v>1593</v>
          </cell>
        </row>
        <row r="1647">
          <cell r="A1647">
            <v>1207900</v>
          </cell>
          <cell r="B1647">
            <v>44119.05972222222</v>
          </cell>
          <cell r="C1647" t="str">
            <v>EN355B</v>
          </cell>
          <cell r="D1647" t="str">
            <v>Grados al C</v>
          </cell>
          <cell r="E1647" t="str">
            <v>31"R</v>
          </cell>
          <cell r="F1647">
            <v>53210</v>
          </cell>
          <cell r="G1647">
            <v>1</v>
          </cell>
          <cell r="H1647">
            <v>1674</v>
          </cell>
          <cell r="I1647">
            <v>58</v>
          </cell>
          <cell r="J1647">
            <v>23</v>
          </cell>
          <cell r="K1647">
            <v>35</v>
          </cell>
          <cell r="L1647">
            <v>6</v>
          </cell>
          <cell r="M1647">
            <v>17</v>
          </cell>
          <cell r="N1647">
            <v>0.72</v>
          </cell>
          <cell r="O1647">
            <v>3.73</v>
          </cell>
          <cell r="P1647">
            <v>2.57</v>
          </cell>
          <cell r="Q1647">
            <v>1580</v>
          </cell>
        </row>
        <row r="1648">
          <cell r="A1648">
            <v>1207901</v>
          </cell>
          <cell r="B1648">
            <v>44119.117361111108</v>
          </cell>
          <cell r="C1648" t="str">
            <v>EN355B</v>
          </cell>
          <cell r="D1648" t="str">
            <v>Grados al C</v>
          </cell>
          <cell r="E1648" t="str">
            <v>31"R</v>
          </cell>
          <cell r="F1648">
            <v>53419.01</v>
          </cell>
          <cell r="G1648">
            <v>1</v>
          </cell>
          <cell r="H1648">
            <v>1683</v>
          </cell>
          <cell r="I1648">
            <v>50</v>
          </cell>
          <cell r="J1648">
            <v>24</v>
          </cell>
          <cell r="K1648">
            <v>26</v>
          </cell>
          <cell r="L1648">
            <v>6</v>
          </cell>
          <cell r="M1648">
            <v>18</v>
          </cell>
          <cell r="N1648">
            <v>0.69</v>
          </cell>
          <cell r="O1648">
            <v>4.4400000000000004</v>
          </cell>
          <cell r="P1648">
            <v>5.24</v>
          </cell>
          <cell r="Q1648">
            <v>1598</v>
          </cell>
        </row>
        <row r="1649">
          <cell r="A1649">
            <v>1207902</v>
          </cell>
          <cell r="B1649">
            <v>44119.188194444447</v>
          </cell>
          <cell r="C1649" t="str">
            <v>A105</v>
          </cell>
          <cell r="D1649" t="str">
            <v>Grados al C</v>
          </cell>
          <cell r="E1649" t="str">
            <v>24"R</v>
          </cell>
          <cell r="F1649">
            <v>55307</v>
          </cell>
          <cell r="G1649">
            <v>1</v>
          </cell>
          <cell r="H1649">
            <v>1681</v>
          </cell>
          <cell r="I1649">
            <v>55</v>
          </cell>
          <cell r="J1649">
            <v>23</v>
          </cell>
          <cell r="K1649">
            <v>32</v>
          </cell>
          <cell r="L1649">
            <v>3</v>
          </cell>
          <cell r="M1649">
            <v>20</v>
          </cell>
          <cell r="N1649">
            <v>0.66</v>
          </cell>
          <cell r="O1649">
            <v>4.47</v>
          </cell>
          <cell r="P1649">
            <v>2.08</v>
          </cell>
          <cell r="Q1649">
            <v>1588</v>
          </cell>
        </row>
        <row r="1650">
          <cell r="A1650">
            <v>1207903</v>
          </cell>
          <cell r="B1650">
            <v>44119.256249999999</v>
          </cell>
          <cell r="C1650" t="str">
            <v>EN355B</v>
          </cell>
          <cell r="D1650" t="str">
            <v>Grados al C</v>
          </cell>
          <cell r="E1650" t="str">
            <v>24"R</v>
          </cell>
          <cell r="F1650">
            <v>53421</v>
          </cell>
          <cell r="G1650">
            <v>1</v>
          </cell>
          <cell r="H1650">
            <v>1681</v>
          </cell>
          <cell r="I1650">
            <v>54</v>
          </cell>
          <cell r="J1650">
            <v>28</v>
          </cell>
          <cell r="K1650">
            <v>26</v>
          </cell>
          <cell r="L1650">
            <v>6</v>
          </cell>
          <cell r="M1650">
            <v>22</v>
          </cell>
          <cell r="N1650">
            <v>0.67</v>
          </cell>
          <cell r="O1650">
            <v>5.99</v>
          </cell>
          <cell r="P1650">
            <v>4.6399999999999997</v>
          </cell>
          <cell r="Q1650">
            <v>1591</v>
          </cell>
        </row>
        <row r="1651">
          <cell r="A1651">
            <v>1207904</v>
          </cell>
          <cell r="B1651">
            <v>44119.3125</v>
          </cell>
          <cell r="C1651" t="str">
            <v>EN355B</v>
          </cell>
          <cell r="D1651" t="str">
            <v>Grados al C</v>
          </cell>
          <cell r="E1651" t="str">
            <v>24"R</v>
          </cell>
          <cell r="F1651">
            <v>54575</v>
          </cell>
          <cell r="G1651">
            <v>1</v>
          </cell>
          <cell r="H1651">
            <v>1677</v>
          </cell>
          <cell r="I1651">
            <v>52</v>
          </cell>
          <cell r="J1651">
            <v>26</v>
          </cell>
          <cell r="K1651">
            <v>26</v>
          </cell>
          <cell r="L1651">
            <v>7</v>
          </cell>
          <cell r="M1651">
            <v>19</v>
          </cell>
          <cell r="N1651">
            <v>0.56999999999999995</v>
          </cell>
          <cell r="O1651">
            <v>3.38</v>
          </cell>
          <cell r="P1651">
            <v>3.54</v>
          </cell>
          <cell r="Q1651">
            <v>1584</v>
          </cell>
        </row>
        <row r="1652">
          <cell r="A1652">
            <v>1207905</v>
          </cell>
          <cell r="B1652">
            <v>44119.370833333334</v>
          </cell>
          <cell r="C1652" t="str">
            <v>EN355B</v>
          </cell>
          <cell r="D1652" t="str">
            <v>Grados al C</v>
          </cell>
          <cell r="E1652" t="str">
            <v>24"R</v>
          </cell>
          <cell r="F1652">
            <v>54206</v>
          </cell>
          <cell r="G1652">
            <v>1</v>
          </cell>
          <cell r="H1652">
            <v>1672</v>
          </cell>
          <cell r="I1652">
            <v>52</v>
          </cell>
          <cell r="J1652">
            <v>25</v>
          </cell>
          <cell r="K1652">
            <v>27</v>
          </cell>
          <cell r="L1652">
            <v>7</v>
          </cell>
          <cell r="M1652">
            <v>18</v>
          </cell>
          <cell r="N1652">
            <v>0.57999999999999996</v>
          </cell>
          <cell r="O1652">
            <v>3.8</v>
          </cell>
          <cell r="P1652">
            <v>1.76</v>
          </cell>
          <cell r="Q1652">
            <v>1588</v>
          </cell>
        </row>
        <row r="1653">
          <cell r="A1653">
            <v>1207906</v>
          </cell>
          <cell r="B1653">
            <v>44119.443749999999</v>
          </cell>
          <cell r="C1653" t="str">
            <v>1045 FM</v>
          </cell>
          <cell r="D1653" t="str">
            <v>Grados al C</v>
          </cell>
          <cell r="E1653" t="str">
            <v>31"R</v>
          </cell>
          <cell r="F1653">
            <v>53144.99</v>
          </cell>
          <cell r="G1653">
            <v>1</v>
          </cell>
          <cell r="H1653">
            <v>1667</v>
          </cell>
          <cell r="I1653">
            <v>70</v>
          </cell>
          <cell r="J1653">
            <v>26</v>
          </cell>
          <cell r="K1653">
            <v>44</v>
          </cell>
          <cell r="L1653">
            <v>6</v>
          </cell>
          <cell r="M1653">
            <v>20</v>
          </cell>
          <cell r="N1653">
            <v>0.69</v>
          </cell>
          <cell r="O1653">
            <v>7.17</v>
          </cell>
          <cell r="P1653">
            <v>0</v>
          </cell>
          <cell r="Q1653">
            <v>1565</v>
          </cell>
        </row>
        <row r="1654">
          <cell r="A1654">
            <v>1207907</v>
          </cell>
          <cell r="B1654">
            <v>44119.495833333334</v>
          </cell>
          <cell r="C1654" t="str">
            <v>1045 FM</v>
          </cell>
          <cell r="D1654" t="str">
            <v>Grados al C</v>
          </cell>
          <cell r="E1654" t="str">
            <v>31"R</v>
          </cell>
          <cell r="F1654">
            <v>53676</v>
          </cell>
          <cell r="G1654">
            <v>1</v>
          </cell>
          <cell r="H1654">
            <v>1667</v>
          </cell>
          <cell r="I1654">
            <v>74</v>
          </cell>
          <cell r="J1654">
            <v>26</v>
          </cell>
          <cell r="K1654">
            <v>48</v>
          </cell>
          <cell r="L1654">
            <v>6</v>
          </cell>
          <cell r="M1654">
            <v>20</v>
          </cell>
          <cell r="N1654">
            <v>0.84</v>
          </cell>
          <cell r="O1654">
            <v>11.88</v>
          </cell>
          <cell r="P1654">
            <v>0</v>
          </cell>
          <cell r="Q1654">
            <v>1555</v>
          </cell>
        </row>
        <row r="1655">
          <cell r="A1655">
            <v>1207908</v>
          </cell>
          <cell r="B1655">
            <v>44119.548611111109</v>
          </cell>
          <cell r="C1655" t="str">
            <v>4140 FM INDUSTRIAL</v>
          </cell>
          <cell r="D1655" t="str">
            <v>Grados CrMo</v>
          </cell>
          <cell r="E1655" t="str">
            <v>49"Q</v>
          </cell>
          <cell r="F1655">
            <v>57458</v>
          </cell>
          <cell r="G1655">
            <v>1</v>
          </cell>
          <cell r="H1655">
            <v>1644</v>
          </cell>
          <cell r="I1655">
            <v>67</v>
          </cell>
          <cell r="J1655">
            <v>26</v>
          </cell>
          <cell r="K1655">
            <v>41</v>
          </cell>
          <cell r="L1655">
            <v>6</v>
          </cell>
          <cell r="M1655">
            <v>20</v>
          </cell>
          <cell r="N1655">
            <v>0.56999999999999995</v>
          </cell>
          <cell r="O1655">
            <v>6.07</v>
          </cell>
          <cell r="P1655">
            <v>0</v>
          </cell>
          <cell r="Q1655">
            <v>1556</v>
          </cell>
        </row>
        <row r="1656">
          <cell r="A1656">
            <v>1207909</v>
          </cell>
          <cell r="B1656">
            <v>44119.618750000001</v>
          </cell>
          <cell r="C1656" t="str">
            <v>4340 FM</v>
          </cell>
          <cell r="D1656" t="str">
            <v>Grados CrNiMo</v>
          </cell>
          <cell r="E1656" t="str">
            <v>69"P</v>
          </cell>
          <cell r="F1656">
            <v>51356</v>
          </cell>
          <cell r="G1656">
            <v>1</v>
          </cell>
          <cell r="H1656">
            <v>1644</v>
          </cell>
          <cell r="I1656">
            <v>62</v>
          </cell>
          <cell r="J1656">
            <v>27</v>
          </cell>
          <cell r="K1656">
            <v>35</v>
          </cell>
          <cell r="L1656">
            <v>12</v>
          </cell>
          <cell r="M1656">
            <v>15</v>
          </cell>
          <cell r="N1656">
            <v>0.55000000000000004</v>
          </cell>
          <cell r="O1656">
            <v>2.61</v>
          </cell>
          <cell r="P1656">
            <v>0</v>
          </cell>
          <cell r="Q1656">
            <v>1543</v>
          </cell>
        </row>
        <row r="1657">
          <cell r="A1657">
            <v>1207910</v>
          </cell>
          <cell r="B1657">
            <v>44123.018055555556</v>
          </cell>
          <cell r="C1657" t="str">
            <v>EN355B</v>
          </cell>
          <cell r="D1657" t="str">
            <v>Grados al C</v>
          </cell>
          <cell r="E1657" t="str">
            <v>24"R</v>
          </cell>
          <cell r="F1657">
            <v>55015</v>
          </cell>
          <cell r="G1657">
            <v>1</v>
          </cell>
          <cell r="H1657">
            <v>1649</v>
          </cell>
          <cell r="I1657">
            <v>68</v>
          </cell>
          <cell r="J1657">
            <v>32</v>
          </cell>
          <cell r="K1657">
            <v>36</v>
          </cell>
          <cell r="L1657">
            <v>10</v>
          </cell>
          <cell r="M1657">
            <v>22</v>
          </cell>
          <cell r="N1657">
            <v>0.71</v>
          </cell>
          <cell r="O1657">
            <v>4.1900000000000004</v>
          </cell>
          <cell r="P1657">
            <v>3.09</v>
          </cell>
          <cell r="Q1657">
            <v>1587</v>
          </cell>
        </row>
        <row r="1658">
          <cell r="A1658">
            <v>1207911</v>
          </cell>
          <cell r="B1658">
            <v>44123.072916666664</v>
          </cell>
          <cell r="C1658" t="str">
            <v>EN355B</v>
          </cell>
          <cell r="D1658" t="str">
            <v>Grados al C</v>
          </cell>
          <cell r="E1658" t="str">
            <v>24"R</v>
          </cell>
          <cell r="F1658">
            <v>54533</v>
          </cell>
          <cell r="G1658">
            <v>1</v>
          </cell>
          <cell r="H1658">
            <v>1701</v>
          </cell>
          <cell r="I1658">
            <v>66</v>
          </cell>
          <cell r="J1658">
            <v>26</v>
          </cell>
          <cell r="K1658">
            <v>40</v>
          </cell>
          <cell r="L1658">
            <v>8</v>
          </cell>
          <cell r="M1658">
            <v>18</v>
          </cell>
          <cell r="N1658">
            <v>0.78</v>
          </cell>
          <cell r="O1658">
            <v>9.4499999999999993</v>
          </cell>
          <cell r="P1658">
            <v>2.38</v>
          </cell>
          <cell r="Q1658">
            <v>1599</v>
          </cell>
        </row>
        <row r="1659">
          <cell r="A1659">
            <v>1207912</v>
          </cell>
          <cell r="B1659">
            <v>44123.136111111111</v>
          </cell>
          <cell r="C1659" t="str">
            <v>EN355B</v>
          </cell>
          <cell r="D1659" t="str">
            <v>Grados al C</v>
          </cell>
          <cell r="E1659" t="str">
            <v>24"R</v>
          </cell>
          <cell r="F1659">
            <v>54545</v>
          </cell>
          <cell r="G1659">
            <v>1</v>
          </cell>
          <cell r="H1659">
            <v>1699</v>
          </cell>
          <cell r="I1659">
            <v>53</v>
          </cell>
          <cell r="J1659">
            <v>28</v>
          </cell>
          <cell r="K1659">
            <v>25</v>
          </cell>
          <cell r="L1659">
            <v>8</v>
          </cell>
          <cell r="M1659">
            <v>20</v>
          </cell>
          <cell r="N1659">
            <v>0.94</v>
          </cell>
          <cell r="O1659">
            <v>5.96</v>
          </cell>
          <cell r="P1659">
            <v>7.6</v>
          </cell>
          <cell r="Q1659">
            <v>1597</v>
          </cell>
        </row>
        <row r="1660">
          <cell r="A1660">
            <v>1207913</v>
          </cell>
          <cell r="B1660">
            <v>44123.238888888889</v>
          </cell>
          <cell r="C1660" t="str">
            <v>1045 FM</v>
          </cell>
          <cell r="D1660" t="str">
            <v>Grados al C</v>
          </cell>
          <cell r="E1660" t="str">
            <v>49"Q</v>
          </cell>
          <cell r="F1660">
            <v>57932.99</v>
          </cell>
          <cell r="G1660">
            <v>1</v>
          </cell>
          <cell r="H1660">
            <v>1662</v>
          </cell>
          <cell r="I1660">
            <v>63</v>
          </cell>
          <cell r="J1660">
            <v>27</v>
          </cell>
          <cell r="K1660">
            <v>36</v>
          </cell>
          <cell r="L1660">
            <v>7</v>
          </cell>
          <cell r="M1660">
            <v>20</v>
          </cell>
          <cell r="N1660">
            <v>0.8</v>
          </cell>
          <cell r="O1660">
            <v>12.61</v>
          </cell>
          <cell r="P1660">
            <v>0</v>
          </cell>
          <cell r="Q1660">
            <v>1564</v>
          </cell>
        </row>
        <row r="1661">
          <cell r="A1661">
            <v>1207914</v>
          </cell>
          <cell r="B1661">
            <v>44123.322916666664</v>
          </cell>
          <cell r="C1661" t="str">
            <v>4140 FM DUFERCO</v>
          </cell>
          <cell r="D1661" t="str">
            <v>Grados CrNiMo</v>
          </cell>
          <cell r="E1661" t="str">
            <v>49"Q</v>
          </cell>
          <cell r="F1661">
            <v>55484</v>
          </cell>
          <cell r="G1661">
            <v>1</v>
          </cell>
          <cell r="H1661">
            <v>1662</v>
          </cell>
          <cell r="I1661">
            <v>62</v>
          </cell>
          <cell r="J1661">
            <v>29</v>
          </cell>
          <cell r="K1661">
            <v>33</v>
          </cell>
          <cell r="L1661">
            <v>12</v>
          </cell>
          <cell r="M1661">
            <v>17</v>
          </cell>
          <cell r="N1661">
            <v>0.98</v>
          </cell>
          <cell r="O1661">
            <v>30.02</v>
          </cell>
          <cell r="P1661">
            <v>0</v>
          </cell>
          <cell r="Q1661">
            <v>1566</v>
          </cell>
        </row>
        <row r="1662">
          <cell r="A1662">
            <v>1207915</v>
          </cell>
          <cell r="B1662">
            <v>44123.38958333333</v>
          </cell>
          <cell r="C1662" t="str">
            <v>4130 FM</v>
          </cell>
          <cell r="D1662" t="str">
            <v>Grados CrNiMo</v>
          </cell>
          <cell r="E1662" t="str">
            <v>49"Q</v>
          </cell>
          <cell r="F1662">
            <v>57220</v>
          </cell>
          <cell r="G1662">
            <v>1</v>
          </cell>
          <cell r="H1662">
            <v>1659</v>
          </cell>
          <cell r="I1662">
            <v>61</v>
          </cell>
          <cell r="J1662">
            <v>26</v>
          </cell>
          <cell r="K1662">
            <v>35</v>
          </cell>
          <cell r="L1662">
            <v>7</v>
          </cell>
          <cell r="M1662">
            <v>19</v>
          </cell>
          <cell r="N1662">
            <v>0.72</v>
          </cell>
          <cell r="O1662">
            <v>10.210000000000001</v>
          </cell>
          <cell r="P1662">
            <v>0</v>
          </cell>
          <cell r="Q1662">
            <v>1576</v>
          </cell>
        </row>
        <row r="1663">
          <cell r="A1663">
            <v>1207916</v>
          </cell>
          <cell r="B1663">
            <v>44123.447222222225</v>
          </cell>
          <cell r="C1663" t="str">
            <v>EN355B</v>
          </cell>
          <cell r="D1663" t="str">
            <v>Grados al C</v>
          </cell>
          <cell r="E1663" t="str">
            <v>24"R</v>
          </cell>
          <cell r="F1663">
            <v>54635.99</v>
          </cell>
          <cell r="G1663">
            <v>1</v>
          </cell>
          <cell r="H1663">
            <v>1704</v>
          </cell>
          <cell r="I1663">
            <v>72</v>
          </cell>
          <cell r="J1663">
            <v>28</v>
          </cell>
          <cell r="K1663">
            <v>44</v>
          </cell>
          <cell r="L1663">
            <v>8</v>
          </cell>
          <cell r="M1663">
            <v>20</v>
          </cell>
          <cell r="N1663">
            <v>0.82</v>
          </cell>
          <cell r="O1663">
            <v>19.28</v>
          </cell>
          <cell r="P1663">
            <v>15.38</v>
          </cell>
          <cell r="Q1663">
            <v>1597</v>
          </cell>
        </row>
        <row r="1664">
          <cell r="A1664">
            <v>1207917</v>
          </cell>
          <cell r="B1664">
            <v>44123.548611111109</v>
          </cell>
          <cell r="C1664" t="str">
            <v>EN355B</v>
          </cell>
          <cell r="D1664" t="str">
            <v>Grados al C</v>
          </cell>
          <cell r="E1664" t="str">
            <v>31"R</v>
          </cell>
          <cell r="F1664">
            <v>52899</v>
          </cell>
          <cell r="G1664">
            <v>1</v>
          </cell>
          <cell r="H1664">
            <v>1673</v>
          </cell>
          <cell r="I1664">
            <v>46</v>
          </cell>
          <cell r="J1664">
            <v>22</v>
          </cell>
          <cell r="K1664">
            <v>24</v>
          </cell>
          <cell r="L1664">
            <v>7</v>
          </cell>
          <cell r="M1664">
            <v>15</v>
          </cell>
          <cell r="N1664">
            <v>0.72</v>
          </cell>
          <cell r="O1664">
            <v>3.01</v>
          </cell>
          <cell r="P1664">
            <v>2.76</v>
          </cell>
          <cell r="Q1664">
            <v>1588</v>
          </cell>
        </row>
        <row r="1665">
          <cell r="A1665">
            <v>1207918</v>
          </cell>
          <cell r="B1665">
            <v>44123.600694444445</v>
          </cell>
          <cell r="C1665">
            <v>1045</v>
          </cell>
          <cell r="D1665" t="str">
            <v>Grados al C</v>
          </cell>
          <cell r="E1665" t="str">
            <v>31"R</v>
          </cell>
          <cell r="F1665">
            <v>52605</v>
          </cell>
          <cell r="G1665">
            <v>1</v>
          </cell>
          <cell r="H1665">
            <v>1656</v>
          </cell>
          <cell r="I1665">
            <v>56</v>
          </cell>
          <cell r="J1665">
            <v>25</v>
          </cell>
          <cell r="K1665">
            <v>31</v>
          </cell>
          <cell r="L1665">
            <v>8</v>
          </cell>
          <cell r="M1665">
            <v>17</v>
          </cell>
          <cell r="N1665">
            <v>0.91</v>
          </cell>
          <cell r="O1665">
            <v>8.9</v>
          </cell>
          <cell r="P1665">
            <v>0</v>
          </cell>
          <cell r="Q1665">
            <v>1572</v>
          </cell>
        </row>
        <row r="1666">
          <cell r="A1666">
            <v>1207919</v>
          </cell>
          <cell r="B1666">
            <v>44123.65347222222</v>
          </cell>
          <cell r="C1666" t="str">
            <v>1045 FM</v>
          </cell>
          <cell r="D1666" t="str">
            <v>Grados al C</v>
          </cell>
          <cell r="E1666" t="str">
            <v>69"P</v>
          </cell>
          <cell r="F1666">
            <v>52252</v>
          </cell>
          <cell r="G1666">
            <v>1</v>
          </cell>
          <cell r="H1666">
            <v>1648</v>
          </cell>
          <cell r="I1666">
            <v>56</v>
          </cell>
          <cell r="J1666">
            <v>27</v>
          </cell>
          <cell r="K1666">
            <v>29</v>
          </cell>
          <cell r="L1666">
            <v>7</v>
          </cell>
          <cell r="M1666">
            <v>20</v>
          </cell>
          <cell r="N1666">
            <v>0.87</v>
          </cell>
          <cell r="O1666">
            <v>10.15</v>
          </cell>
          <cell r="P1666">
            <v>0</v>
          </cell>
          <cell r="Q1666">
            <v>1556</v>
          </cell>
        </row>
        <row r="1667">
          <cell r="A1667">
            <v>1207920</v>
          </cell>
          <cell r="B1667">
            <v>44123.758333333331</v>
          </cell>
          <cell r="C1667" t="str">
            <v>1045 FM</v>
          </cell>
          <cell r="D1667" t="str">
            <v>Grados al C</v>
          </cell>
          <cell r="E1667" t="str">
            <v>69"P</v>
          </cell>
          <cell r="F1667">
            <v>52901.99</v>
          </cell>
          <cell r="G1667">
            <v>1</v>
          </cell>
          <cell r="H1667">
            <v>1661</v>
          </cell>
          <cell r="I1667">
            <v>61</v>
          </cell>
          <cell r="J1667">
            <v>29</v>
          </cell>
          <cell r="K1667">
            <v>32</v>
          </cell>
          <cell r="L1667">
            <v>6</v>
          </cell>
          <cell r="M1667">
            <v>23</v>
          </cell>
          <cell r="N1667">
            <v>0.66</v>
          </cell>
          <cell r="O1667">
            <v>7.75</v>
          </cell>
          <cell r="P1667">
            <v>0</v>
          </cell>
          <cell r="Q1667">
            <v>1562</v>
          </cell>
        </row>
        <row r="1668">
          <cell r="A1668">
            <v>1207921</v>
          </cell>
          <cell r="B1668">
            <v>44123.84375</v>
          </cell>
          <cell r="C1668" t="str">
            <v>1E0621</v>
          </cell>
          <cell r="D1668" t="str">
            <v>Grados al C</v>
          </cell>
          <cell r="E1668" t="str">
            <v>16"R</v>
          </cell>
          <cell r="F1668">
            <v>53340</v>
          </cell>
          <cell r="G1668">
            <v>1</v>
          </cell>
          <cell r="H1668">
            <v>1687</v>
          </cell>
          <cell r="I1668">
            <v>55</v>
          </cell>
          <cell r="J1668">
            <v>27</v>
          </cell>
          <cell r="K1668">
            <v>28</v>
          </cell>
          <cell r="L1668">
            <v>7</v>
          </cell>
          <cell r="M1668">
            <v>20</v>
          </cell>
          <cell r="N1668">
            <v>0.59</v>
          </cell>
          <cell r="O1668">
            <v>5.94</v>
          </cell>
          <cell r="P1668">
            <v>0</v>
          </cell>
          <cell r="Q1668">
            <v>1595</v>
          </cell>
        </row>
        <row r="1669">
          <cell r="A1669">
            <v>1207922</v>
          </cell>
          <cell r="B1669">
            <v>44123.896527777775</v>
          </cell>
          <cell r="C1669" t="str">
            <v>1E0621</v>
          </cell>
          <cell r="D1669" t="str">
            <v>Grados al C</v>
          </cell>
          <cell r="E1669" t="str">
            <v>16"R</v>
          </cell>
          <cell r="F1669">
            <v>53268</v>
          </cell>
          <cell r="G1669">
            <v>1</v>
          </cell>
          <cell r="H1669">
            <v>1688</v>
          </cell>
          <cell r="I1669">
            <v>55</v>
          </cell>
          <cell r="J1669">
            <v>25</v>
          </cell>
          <cell r="K1669">
            <v>30</v>
          </cell>
          <cell r="L1669">
            <v>7</v>
          </cell>
          <cell r="M1669">
            <v>18</v>
          </cell>
          <cell r="N1669">
            <v>0.69</v>
          </cell>
          <cell r="O1669">
            <v>5.53</v>
          </cell>
          <cell r="P1669">
            <v>0</v>
          </cell>
          <cell r="Q1669">
            <v>1601</v>
          </cell>
        </row>
        <row r="1670">
          <cell r="A1670">
            <v>1207923</v>
          </cell>
          <cell r="B1670">
            <v>44123.96875</v>
          </cell>
          <cell r="C1670" t="str">
            <v>EN355B</v>
          </cell>
          <cell r="D1670" t="str">
            <v>Grados al C</v>
          </cell>
          <cell r="E1670" t="str">
            <v>31"R</v>
          </cell>
          <cell r="F1670">
            <v>52182</v>
          </cell>
          <cell r="G1670">
            <v>1</v>
          </cell>
          <cell r="H1670">
            <v>1681</v>
          </cell>
          <cell r="I1670">
            <v>56</v>
          </cell>
          <cell r="J1670">
            <v>25</v>
          </cell>
          <cell r="K1670">
            <v>31</v>
          </cell>
          <cell r="L1670">
            <v>6</v>
          </cell>
          <cell r="M1670">
            <v>19</v>
          </cell>
          <cell r="N1670">
            <v>0.72</v>
          </cell>
          <cell r="O1670">
            <v>5.08</v>
          </cell>
          <cell r="P1670">
            <v>4</v>
          </cell>
          <cell r="Q1670">
            <v>1591</v>
          </cell>
        </row>
        <row r="1671">
          <cell r="A1671">
            <v>1207924</v>
          </cell>
          <cell r="B1671">
            <v>44124.027777777781</v>
          </cell>
          <cell r="C1671" t="str">
            <v>EN355B</v>
          </cell>
          <cell r="D1671" t="str">
            <v>Grados al C</v>
          </cell>
          <cell r="E1671" t="str">
            <v>31"R</v>
          </cell>
          <cell r="F1671">
            <v>52786</v>
          </cell>
          <cell r="G1671">
            <v>1</v>
          </cell>
          <cell r="H1671">
            <v>1681</v>
          </cell>
          <cell r="I1671">
            <v>55</v>
          </cell>
          <cell r="J1671">
            <v>27</v>
          </cell>
          <cell r="K1671">
            <v>28</v>
          </cell>
          <cell r="L1671">
            <v>8</v>
          </cell>
          <cell r="M1671">
            <v>19</v>
          </cell>
          <cell r="N1671">
            <v>0.61</v>
          </cell>
          <cell r="O1671">
            <v>2.93</v>
          </cell>
          <cell r="P1671">
            <v>2.2799999999999998</v>
          </cell>
          <cell r="Q1671">
            <v>1590</v>
          </cell>
        </row>
        <row r="1672">
          <cell r="A1672">
            <v>1207925</v>
          </cell>
          <cell r="B1672">
            <v>44124.099305555559</v>
          </cell>
          <cell r="C1672" t="str">
            <v>EN355B</v>
          </cell>
          <cell r="D1672" t="str">
            <v>Grados al C</v>
          </cell>
          <cell r="E1672" t="str">
            <v>24"R</v>
          </cell>
          <cell r="F1672">
            <v>55377</v>
          </cell>
          <cell r="G1672">
            <v>1</v>
          </cell>
          <cell r="H1672">
            <v>1682</v>
          </cell>
          <cell r="I1672">
            <v>53</v>
          </cell>
          <cell r="J1672">
            <v>25</v>
          </cell>
          <cell r="K1672">
            <v>28</v>
          </cell>
          <cell r="L1672">
            <v>5</v>
          </cell>
          <cell r="M1672">
            <v>20</v>
          </cell>
          <cell r="N1672">
            <v>0.63</v>
          </cell>
          <cell r="O1672">
            <v>2.89</v>
          </cell>
          <cell r="P1672">
            <v>2.67</v>
          </cell>
          <cell r="Q1672">
            <v>1595</v>
          </cell>
        </row>
        <row r="1673">
          <cell r="A1673">
            <v>1207926</v>
          </cell>
          <cell r="B1673">
            <v>44124.163888888892</v>
          </cell>
          <cell r="C1673" t="str">
            <v>EN355B</v>
          </cell>
          <cell r="D1673" t="str">
            <v>Grados al C</v>
          </cell>
          <cell r="E1673" t="str">
            <v>24"R</v>
          </cell>
          <cell r="F1673">
            <v>55546</v>
          </cell>
          <cell r="G1673">
            <v>1</v>
          </cell>
          <cell r="H1673">
            <v>1675</v>
          </cell>
          <cell r="I1673">
            <v>50</v>
          </cell>
          <cell r="J1673">
            <v>24</v>
          </cell>
          <cell r="K1673">
            <v>26</v>
          </cell>
          <cell r="L1673">
            <v>7</v>
          </cell>
          <cell r="M1673">
            <v>17</v>
          </cell>
          <cell r="N1673">
            <v>0.88</v>
          </cell>
          <cell r="O1673">
            <v>5.0999999999999996</v>
          </cell>
          <cell r="P1673">
            <v>9.98</v>
          </cell>
          <cell r="Q1673">
            <v>1595</v>
          </cell>
        </row>
        <row r="1674">
          <cell r="A1674">
            <v>1207927</v>
          </cell>
          <cell r="B1674">
            <v>44124.307638888888</v>
          </cell>
          <cell r="C1674" t="str">
            <v>EN355B</v>
          </cell>
          <cell r="D1674" t="str">
            <v>Grados al C</v>
          </cell>
          <cell r="E1674" t="str">
            <v>24"R</v>
          </cell>
          <cell r="F1674">
            <v>54853</v>
          </cell>
          <cell r="G1674">
            <v>1</v>
          </cell>
          <cell r="H1674">
            <v>1675</v>
          </cell>
          <cell r="I1674">
            <v>63</v>
          </cell>
          <cell r="J1674">
            <v>27</v>
          </cell>
          <cell r="K1674">
            <v>36</v>
          </cell>
          <cell r="L1674">
            <v>7</v>
          </cell>
          <cell r="M1674">
            <v>20</v>
          </cell>
          <cell r="N1674">
            <v>0.64</v>
          </cell>
          <cell r="O1674">
            <v>2.48</v>
          </cell>
          <cell r="P1674">
            <v>6.74</v>
          </cell>
          <cell r="Q1674">
            <v>1591</v>
          </cell>
        </row>
        <row r="1675">
          <cell r="A1675">
            <v>1207928</v>
          </cell>
          <cell r="B1675">
            <v>44124.411111111112</v>
          </cell>
          <cell r="C1675" t="str">
            <v>EN355B</v>
          </cell>
          <cell r="D1675" t="str">
            <v>Grados al C</v>
          </cell>
          <cell r="E1675" t="str">
            <v>24"R</v>
          </cell>
          <cell r="F1675">
            <v>55283</v>
          </cell>
          <cell r="G1675">
            <v>2</v>
          </cell>
          <cell r="H1675">
            <v>1658</v>
          </cell>
          <cell r="I1675">
            <v>101</v>
          </cell>
          <cell r="J1675">
            <v>45</v>
          </cell>
          <cell r="K1675">
            <v>56</v>
          </cell>
          <cell r="L1675">
            <v>14</v>
          </cell>
          <cell r="M1675">
            <v>31</v>
          </cell>
          <cell r="N1675">
            <v>0.64</v>
          </cell>
          <cell r="O1675">
            <v>7.62</v>
          </cell>
          <cell r="P1675">
            <v>10.98</v>
          </cell>
          <cell r="Q1675">
            <v>1593</v>
          </cell>
        </row>
        <row r="1676">
          <cell r="A1676">
            <v>1207929</v>
          </cell>
          <cell r="B1676">
            <v>44124.493750000001</v>
          </cell>
          <cell r="C1676" t="str">
            <v>EN355B</v>
          </cell>
          <cell r="D1676" t="str">
            <v>Grados al C</v>
          </cell>
          <cell r="E1676" t="str">
            <v>31"R</v>
          </cell>
          <cell r="F1676">
            <v>53339</v>
          </cell>
          <cell r="G1676">
            <v>1</v>
          </cell>
          <cell r="H1676">
            <v>1685</v>
          </cell>
          <cell r="I1676">
            <v>49</v>
          </cell>
          <cell r="J1676">
            <v>26</v>
          </cell>
          <cell r="K1676">
            <v>23</v>
          </cell>
          <cell r="L1676">
            <v>7</v>
          </cell>
          <cell r="M1676">
            <v>19</v>
          </cell>
          <cell r="N1676">
            <v>0.69</v>
          </cell>
          <cell r="O1676">
            <v>2.73</v>
          </cell>
          <cell r="P1676">
            <v>5.75</v>
          </cell>
          <cell r="Q1676">
            <v>1593</v>
          </cell>
        </row>
        <row r="1677">
          <cell r="A1677">
            <v>1207930</v>
          </cell>
          <cell r="B1677">
            <v>44124.548611111109</v>
          </cell>
          <cell r="C1677">
            <v>1045</v>
          </cell>
          <cell r="D1677" t="str">
            <v>Grados al C</v>
          </cell>
          <cell r="E1677" t="str">
            <v>20"R</v>
          </cell>
          <cell r="F1677">
            <v>57804</v>
          </cell>
          <cell r="G1677">
            <v>1</v>
          </cell>
          <cell r="H1677">
            <v>1675</v>
          </cell>
          <cell r="I1677">
            <v>55</v>
          </cell>
          <cell r="J1677">
            <v>26</v>
          </cell>
          <cell r="K1677">
            <v>29</v>
          </cell>
          <cell r="L1677">
            <v>8</v>
          </cell>
          <cell r="M1677">
            <v>18</v>
          </cell>
          <cell r="N1677">
            <v>0.69</v>
          </cell>
          <cell r="O1677">
            <v>4.3499999999999996</v>
          </cell>
          <cell r="P1677">
            <v>0</v>
          </cell>
          <cell r="Q1677">
            <v>1583</v>
          </cell>
        </row>
        <row r="1678">
          <cell r="A1678">
            <v>1207931</v>
          </cell>
          <cell r="B1678">
            <v>44124.777777777781</v>
          </cell>
          <cell r="C1678">
            <v>1020</v>
          </cell>
          <cell r="D1678" t="str">
            <v>Grados al C</v>
          </cell>
          <cell r="E1678" t="str">
            <v>20"R</v>
          </cell>
          <cell r="F1678">
            <v>56357</v>
          </cell>
          <cell r="G1678">
            <v>1</v>
          </cell>
          <cell r="H1678">
            <v>1671</v>
          </cell>
          <cell r="I1678">
            <v>54</v>
          </cell>
          <cell r="J1678">
            <v>25</v>
          </cell>
          <cell r="K1678">
            <v>29</v>
          </cell>
          <cell r="L1678">
            <v>8</v>
          </cell>
          <cell r="M1678">
            <v>17</v>
          </cell>
          <cell r="N1678">
            <v>0.8</v>
          </cell>
          <cell r="O1678">
            <v>7.57</v>
          </cell>
          <cell r="P1678">
            <v>0</v>
          </cell>
          <cell r="Q1678">
            <v>1594</v>
          </cell>
        </row>
        <row r="1679">
          <cell r="A1679">
            <v>1207932</v>
          </cell>
          <cell r="B1679">
            <v>44124.852777777778</v>
          </cell>
          <cell r="C1679">
            <v>4140</v>
          </cell>
          <cell r="D1679" t="str">
            <v>Grados CrMo</v>
          </cell>
          <cell r="E1679" t="str">
            <v>52"P</v>
          </cell>
          <cell r="F1679">
            <v>52938</v>
          </cell>
          <cell r="G1679">
            <v>1</v>
          </cell>
          <cell r="H1679">
            <v>1642</v>
          </cell>
          <cell r="I1679">
            <v>60</v>
          </cell>
          <cell r="J1679">
            <v>27</v>
          </cell>
          <cell r="K1679">
            <v>33</v>
          </cell>
          <cell r="L1679">
            <v>7</v>
          </cell>
          <cell r="M1679">
            <v>20</v>
          </cell>
          <cell r="N1679">
            <v>0.69</v>
          </cell>
          <cell r="O1679">
            <v>5.96</v>
          </cell>
          <cell r="P1679">
            <v>0</v>
          </cell>
          <cell r="Q1679">
            <v>1562</v>
          </cell>
        </row>
        <row r="1680">
          <cell r="A1680">
            <v>1207933</v>
          </cell>
          <cell r="B1680">
            <v>44124.95208333333</v>
          </cell>
          <cell r="C1680" t="str">
            <v>A105</v>
          </cell>
          <cell r="D1680" t="str">
            <v>Grados al C</v>
          </cell>
          <cell r="E1680" t="str">
            <v>52"P</v>
          </cell>
          <cell r="F1680">
            <v>53145</v>
          </cell>
          <cell r="G1680">
            <v>1</v>
          </cell>
          <cell r="H1680">
            <v>1642</v>
          </cell>
          <cell r="I1680">
            <v>50</v>
          </cell>
          <cell r="J1680">
            <v>27</v>
          </cell>
          <cell r="K1680">
            <v>23</v>
          </cell>
          <cell r="L1680">
            <v>7</v>
          </cell>
          <cell r="M1680">
            <v>20</v>
          </cell>
          <cell r="N1680">
            <v>0.64</v>
          </cell>
          <cell r="O1680">
            <v>3.16</v>
          </cell>
          <cell r="P1680">
            <v>0</v>
          </cell>
          <cell r="Q1680">
            <v>1574</v>
          </cell>
        </row>
        <row r="1681">
          <cell r="A1681">
            <v>1207934</v>
          </cell>
          <cell r="B1681">
            <v>44125.009722222225</v>
          </cell>
          <cell r="C1681" t="str">
            <v>LF6M VALMONT</v>
          </cell>
          <cell r="D1681" t="str">
            <v>Grados al C</v>
          </cell>
          <cell r="E1681" t="str">
            <v>24"R</v>
          </cell>
          <cell r="F1681">
            <v>54834.01</v>
          </cell>
          <cell r="G1681">
            <v>1</v>
          </cell>
          <cell r="H1681">
            <v>1694</v>
          </cell>
          <cell r="I1681">
            <v>70</v>
          </cell>
          <cell r="J1681">
            <v>26</v>
          </cell>
          <cell r="K1681">
            <v>44</v>
          </cell>
          <cell r="L1681">
            <v>7</v>
          </cell>
          <cell r="M1681">
            <v>19</v>
          </cell>
          <cell r="N1681">
            <v>0.55000000000000004</v>
          </cell>
          <cell r="O1681">
            <v>1.64</v>
          </cell>
          <cell r="P1681">
            <v>5.01</v>
          </cell>
          <cell r="Q1681">
            <v>1581</v>
          </cell>
        </row>
        <row r="1682">
          <cell r="A1682">
            <v>1207935</v>
          </cell>
          <cell r="B1682">
            <v>44125.066666666666</v>
          </cell>
          <cell r="C1682">
            <v>1080</v>
          </cell>
          <cell r="D1682" t="str">
            <v>Grados al C</v>
          </cell>
          <cell r="E1682" t="str">
            <v>24"R</v>
          </cell>
          <cell r="F1682">
            <v>55057.01</v>
          </cell>
          <cell r="G1682">
            <v>1</v>
          </cell>
          <cell r="H1682">
            <v>1649</v>
          </cell>
          <cell r="I1682">
            <v>59</v>
          </cell>
          <cell r="J1682">
            <v>30</v>
          </cell>
          <cell r="K1682">
            <v>29</v>
          </cell>
          <cell r="L1682">
            <v>10</v>
          </cell>
          <cell r="M1682">
            <v>20</v>
          </cell>
          <cell r="N1682">
            <v>1.24</v>
          </cell>
          <cell r="O1682">
            <v>20.83</v>
          </cell>
          <cell r="P1682">
            <v>0</v>
          </cell>
          <cell r="Q1682">
            <v>1553</v>
          </cell>
        </row>
        <row r="1683">
          <cell r="A1683">
            <v>1207936</v>
          </cell>
          <cell r="B1683">
            <v>44125.126388888886</v>
          </cell>
          <cell r="C1683" t="str">
            <v>A105</v>
          </cell>
          <cell r="D1683" t="str">
            <v>Grados al C</v>
          </cell>
          <cell r="E1683" t="str">
            <v>16"R</v>
          </cell>
          <cell r="F1683">
            <v>53980</v>
          </cell>
          <cell r="G1683">
            <v>1</v>
          </cell>
          <cell r="H1683">
            <v>1689</v>
          </cell>
          <cell r="I1683">
            <v>52</v>
          </cell>
          <cell r="J1683">
            <v>25</v>
          </cell>
          <cell r="K1683">
            <v>27</v>
          </cell>
          <cell r="L1683">
            <v>7</v>
          </cell>
          <cell r="M1683">
            <v>18</v>
          </cell>
          <cell r="N1683">
            <v>0.56000000000000005</v>
          </cell>
          <cell r="O1683">
            <v>3.11</v>
          </cell>
          <cell r="P1683">
            <v>0</v>
          </cell>
          <cell r="Q1683">
            <v>1602</v>
          </cell>
        </row>
        <row r="1684">
          <cell r="A1684">
            <v>1207937</v>
          </cell>
          <cell r="B1684">
            <v>44125.20208333333</v>
          </cell>
          <cell r="C1684" t="str">
            <v>EN355B</v>
          </cell>
          <cell r="D1684" t="str">
            <v>Grados al C</v>
          </cell>
          <cell r="E1684" t="str">
            <v>24"R</v>
          </cell>
          <cell r="F1684">
            <v>55134</v>
          </cell>
          <cell r="G1684">
            <v>1</v>
          </cell>
          <cell r="H1684">
            <v>1683</v>
          </cell>
          <cell r="I1684">
            <v>54</v>
          </cell>
          <cell r="J1684">
            <v>26</v>
          </cell>
          <cell r="K1684">
            <v>28</v>
          </cell>
          <cell r="L1684">
            <v>6</v>
          </cell>
          <cell r="M1684">
            <v>20</v>
          </cell>
          <cell r="N1684">
            <v>0.71</v>
          </cell>
          <cell r="O1684">
            <v>3.81</v>
          </cell>
          <cell r="P1684">
            <v>7.18</v>
          </cell>
          <cell r="Q1684">
            <v>1593</v>
          </cell>
        </row>
        <row r="1685">
          <cell r="A1685">
            <v>1207938</v>
          </cell>
          <cell r="B1685">
            <v>44125.270833333336</v>
          </cell>
          <cell r="C1685" t="str">
            <v>EN355B</v>
          </cell>
          <cell r="D1685" t="str">
            <v>Grados al C</v>
          </cell>
          <cell r="E1685" t="str">
            <v>24"R</v>
          </cell>
          <cell r="F1685">
            <v>55036</v>
          </cell>
          <cell r="G1685">
            <v>1</v>
          </cell>
          <cell r="H1685">
            <v>1689</v>
          </cell>
          <cell r="I1685">
            <v>47</v>
          </cell>
          <cell r="J1685">
            <v>26</v>
          </cell>
          <cell r="K1685">
            <v>21</v>
          </cell>
          <cell r="L1685">
            <v>6</v>
          </cell>
          <cell r="M1685">
            <v>20</v>
          </cell>
          <cell r="N1685">
            <v>0.73</v>
          </cell>
          <cell r="O1685">
            <v>4.5599999999999996</v>
          </cell>
          <cell r="P1685">
            <v>3.02</v>
          </cell>
          <cell r="Q1685">
            <v>1589</v>
          </cell>
        </row>
        <row r="1686">
          <cell r="A1686">
            <v>1207939</v>
          </cell>
          <cell r="B1686">
            <v>44125.35</v>
          </cell>
          <cell r="C1686" t="str">
            <v>4130 FM</v>
          </cell>
          <cell r="D1686" t="str">
            <v>Grados CrNiMo</v>
          </cell>
          <cell r="E1686" t="str">
            <v>31"R</v>
          </cell>
          <cell r="F1686">
            <v>53474</v>
          </cell>
          <cell r="G1686">
            <v>1</v>
          </cell>
          <cell r="H1686">
            <v>1652</v>
          </cell>
          <cell r="I1686">
            <v>51</v>
          </cell>
          <cell r="J1686">
            <v>23</v>
          </cell>
          <cell r="K1686">
            <v>28</v>
          </cell>
          <cell r="L1686">
            <v>6</v>
          </cell>
          <cell r="M1686">
            <v>17</v>
          </cell>
          <cell r="N1686">
            <v>0.67</v>
          </cell>
          <cell r="O1686">
            <v>3.86</v>
          </cell>
          <cell r="P1686">
            <v>0</v>
          </cell>
          <cell r="Q1686">
            <v>1573</v>
          </cell>
        </row>
        <row r="1687">
          <cell r="A1687">
            <v>1207940</v>
          </cell>
          <cell r="B1687">
            <v>44125.425694444442</v>
          </cell>
          <cell r="C1687" t="str">
            <v>4140 FM DUFERCO</v>
          </cell>
          <cell r="D1687" t="str">
            <v>Grados CrNiMo</v>
          </cell>
          <cell r="E1687" t="str">
            <v>31"R</v>
          </cell>
          <cell r="F1687">
            <v>52402</v>
          </cell>
          <cell r="G1687">
            <v>1</v>
          </cell>
          <cell r="H1687">
            <v>1649</v>
          </cell>
          <cell r="I1687">
            <v>50</v>
          </cell>
          <cell r="J1687">
            <v>28</v>
          </cell>
          <cell r="K1687">
            <v>22</v>
          </cell>
          <cell r="L1687">
            <v>7</v>
          </cell>
          <cell r="M1687">
            <v>21</v>
          </cell>
          <cell r="N1687">
            <v>0.75</v>
          </cell>
          <cell r="O1687">
            <v>4.05</v>
          </cell>
          <cell r="P1687">
            <v>0</v>
          </cell>
          <cell r="Q1687">
            <v>1557</v>
          </cell>
        </row>
        <row r="1688">
          <cell r="A1688">
            <v>1207941</v>
          </cell>
          <cell r="B1688">
            <v>44125.504861111112</v>
          </cell>
          <cell r="C1688" t="str">
            <v>H13 FM</v>
          </cell>
          <cell r="D1688" t="str">
            <v>Tool Steels</v>
          </cell>
          <cell r="E1688" t="str">
            <v>24"Q</v>
          </cell>
          <cell r="F1688">
            <v>60709</v>
          </cell>
          <cell r="G1688">
            <v>1</v>
          </cell>
          <cell r="H1688">
            <v>1658</v>
          </cell>
          <cell r="I1688">
            <v>86</v>
          </cell>
          <cell r="J1688">
            <v>41</v>
          </cell>
          <cell r="K1688">
            <v>45</v>
          </cell>
          <cell r="L1688">
            <v>13</v>
          </cell>
          <cell r="M1688">
            <v>28</v>
          </cell>
          <cell r="N1688">
            <v>0.59</v>
          </cell>
          <cell r="O1688">
            <v>8.06</v>
          </cell>
          <cell r="P1688">
            <v>0</v>
          </cell>
          <cell r="Q1688">
            <v>1541</v>
          </cell>
        </row>
        <row r="1689">
          <cell r="A1689">
            <v>1207942</v>
          </cell>
          <cell r="B1689">
            <v>44125.590277777781</v>
          </cell>
          <cell r="C1689" t="str">
            <v>4340 FM</v>
          </cell>
          <cell r="D1689" t="str">
            <v>Grados CrNiMo</v>
          </cell>
          <cell r="E1689" t="str">
            <v>31"R</v>
          </cell>
          <cell r="F1689">
            <v>52359</v>
          </cell>
          <cell r="G1689">
            <v>1</v>
          </cell>
          <cell r="H1689">
            <v>1649</v>
          </cell>
          <cell r="I1689">
            <v>52</v>
          </cell>
          <cell r="J1689">
            <v>24</v>
          </cell>
          <cell r="K1689">
            <v>28</v>
          </cell>
          <cell r="L1689">
            <v>7</v>
          </cell>
          <cell r="M1689">
            <v>17</v>
          </cell>
          <cell r="N1689">
            <v>0.75</v>
          </cell>
          <cell r="O1689">
            <v>6.03</v>
          </cell>
          <cell r="P1689">
            <v>0</v>
          </cell>
          <cell r="Q1689">
            <v>1565</v>
          </cell>
        </row>
        <row r="1690">
          <cell r="A1690">
            <v>1207943</v>
          </cell>
          <cell r="B1690">
            <v>44125.662499999999</v>
          </cell>
          <cell r="C1690">
            <v>4340</v>
          </cell>
          <cell r="D1690" t="str">
            <v>Grados CrNiMo</v>
          </cell>
          <cell r="E1690" t="str">
            <v>31"R</v>
          </cell>
          <cell r="F1690">
            <v>52393.99</v>
          </cell>
          <cell r="G1690">
            <v>1</v>
          </cell>
          <cell r="H1690">
            <v>1626</v>
          </cell>
          <cell r="I1690">
            <v>49</v>
          </cell>
          <cell r="J1690">
            <v>22</v>
          </cell>
          <cell r="K1690">
            <v>27</v>
          </cell>
          <cell r="L1690">
            <v>7</v>
          </cell>
          <cell r="M1690">
            <v>15</v>
          </cell>
          <cell r="N1690">
            <v>0.64</v>
          </cell>
          <cell r="O1690">
            <v>2.98</v>
          </cell>
          <cell r="P1690">
            <v>0</v>
          </cell>
          <cell r="Q1690">
            <v>1560</v>
          </cell>
        </row>
        <row r="1691">
          <cell r="A1691">
            <v>1207944</v>
          </cell>
          <cell r="B1691">
            <v>44125.718055555553</v>
          </cell>
          <cell r="C1691">
            <v>4340</v>
          </cell>
          <cell r="D1691" t="str">
            <v>Grados CrNiMo</v>
          </cell>
          <cell r="E1691" t="str">
            <v>69"P</v>
          </cell>
          <cell r="F1691">
            <v>52572</v>
          </cell>
          <cell r="G1691">
            <v>1</v>
          </cell>
          <cell r="H1691">
            <v>1649</v>
          </cell>
          <cell r="I1691">
            <v>51</v>
          </cell>
          <cell r="J1691">
            <v>26</v>
          </cell>
          <cell r="K1691">
            <v>25</v>
          </cell>
          <cell r="L1691">
            <v>6</v>
          </cell>
          <cell r="M1691">
            <v>20</v>
          </cell>
          <cell r="N1691">
            <v>0.63</v>
          </cell>
          <cell r="O1691">
            <v>4.41</v>
          </cell>
          <cell r="P1691">
            <v>0</v>
          </cell>
          <cell r="Q1691">
            <v>1553</v>
          </cell>
        </row>
        <row r="1692">
          <cell r="A1692">
            <v>1207945</v>
          </cell>
          <cell r="B1692">
            <v>44125.786805555559</v>
          </cell>
          <cell r="C1692">
            <v>4340</v>
          </cell>
          <cell r="D1692" t="str">
            <v>Grados CrNiMo</v>
          </cell>
          <cell r="E1692" t="str">
            <v>69"P</v>
          </cell>
          <cell r="F1692">
            <v>52650</v>
          </cell>
          <cell r="G1692">
            <v>1</v>
          </cell>
          <cell r="H1692">
            <v>1630</v>
          </cell>
          <cell r="I1692">
            <v>54</v>
          </cell>
          <cell r="J1692">
            <v>25</v>
          </cell>
          <cell r="K1692">
            <v>29</v>
          </cell>
          <cell r="L1692">
            <v>7</v>
          </cell>
          <cell r="M1692">
            <v>18</v>
          </cell>
          <cell r="N1692">
            <v>0.53</v>
          </cell>
          <cell r="O1692">
            <v>3.45</v>
          </cell>
          <cell r="P1692">
            <v>0</v>
          </cell>
          <cell r="Q1692">
            <v>1549</v>
          </cell>
        </row>
        <row r="1693">
          <cell r="A1693">
            <v>1207946</v>
          </cell>
          <cell r="B1693">
            <v>44125.840277777781</v>
          </cell>
          <cell r="C1693" t="str">
            <v>8630M5</v>
          </cell>
          <cell r="D1693" t="str">
            <v>Grados CrNiMo</v>
          </cell>
          <cell r="E1693" t="str">
            <v>52"P</v>
          </cell>
          <cell r="F1693">
            <v>52795</v>
          </cell>
          <cell r="G1693">
            <v>1</v>
          </cell>
          <cell r="H1693">
            <v>1652</v>
          </cell>
          <cell r="I1693">
            <v>52</v>
          </cell>
          <cell r="J1693">
            <v>26</v>
          </cell>
          <cell r="K1693">
            <v>26</v>
          </cell>
          <cell r="L1693">
            <v>6</v>
          </cell>
          <cell r="M1693">
            <v>20</v>
          </cell>
          <cell r="N1693">
            <v>0.73</v>
          </cell>
          <cell r="O1693">
            <v>5.91</v>
          </cell>
          <cell r="P1693">
            <v>0</v>
          </cell>
          <cell r="Q1693">
            <v>1566</v>
          </cell>
        </row>
        <row r="1694">
          <cell r="A1694">
            <v>1207947</v>
          </cell>
          <cell r="B1694">
            <v>44125.901388888888</v>
          </cell>
          <cell r="C1694" t="str">
            <v>8630M5</v>
          </cell>
          <cell r="D1694" t="str">
            <v>Grados CrNiMo</v>
          </cell>
          <cell r="E1694" t="str">
            <v>16"R</v>
          </cell>
          <cell r="F1694">
            <v>56965</v>
          </cell>
          <cell r="G1694">
            <v>1</v>
          </cell>
          <cell r="H1694">
            <v>1678</v>
          </cell>
          <cell r="I1694">
            <v>60</v>
          </cell>
          <cell r="J1694">
            <v>24</v>
          </cell>
          <cell r="K1694">
            <v>36</v>
          </cell>
          <cell r="L1694">
            <v>6</v>
          </cell>
          <cell r="M1694">
            <v>18</v>
          </cell>
          <cell r="N1694">
            <v>0.64</v>
          </cell>
          <cell r="O1694">
            <v>5.23</v>
          </cell>
          <cell r="P1694">
            <v>0</v>
          </cell>
          <cell r="Q1694">
            <v>1580</v>
          </cell>
        </row>
        <row r="1695">
          <cell r="A1695">
            <v>1207948</v>
          </cell>
          <cell r="B1695">
            <v>44125.973611111112</v>
          </cell>
          <cell r="C1695">
            <v>4330</v>
          </cell>
          <cell r="D1695" t="str">
            <v>Grados CrNiMo</v>
          </cell>
          <cell r="E1695" t="str">
            <v>24"Q</v>
          </cell>
          <cell r="F1695">
            <v>52270</v>
          </cell>
          <cell r="G1695">
            <v>1</v>
          </cell>
          <cell r="H1695">
            <v>1657</v>
          </cell>
          <cell r="I1695">
            <v>54</v>
          </cell>
          <cell r="J1695">
            <v>27</v>
          </cell>
          <cell r="K1695">
            <v>27</v>
          </cell>
          <cell r="L1695">
            <v>8</v>
          </cell>
          <cell r="M1695">
            <v>19</v>
          </cell>
          <cell r="N1695">
            <v>0.68</v>
          </cell>
          <cell r="O1695">
            <v>4.1900000000000004</v>
          </cell>
          <cell r="P1695">
            <v>0</v>
          </cell>
          <cell r="Q1695">
            <v>1569</v>
          </cell>
        </row>
        <row r="1696">
          <cell r="A1696">
            <v>1207949</v>
          </cell>
          <cell r="B1696">
            <v>44126.055555555555</v>
          </cell>
          <cell r="C1696" t="str">
            <v>EN355B</v>
          </cell>
          <cell r="D1696" t="str">
            <v>Grados al C</v>
          </cell>
          <cell r="E1696" t="str">
            <v>24"R</v>
          </cell>
          <cell r="F1696">
            <v>55148</v>
          </cell>
          <cell r="G1696">
            <v>1</v>
          </cell>
          <cell r="H1696">
            <v>1691</v>
          </cell>
          <cell r="I1696">
            <v>69</v>
          </cell>
          <cell r="J1696">
            <v>27</v>
          </cell>
          <cell r="K1696">
            <v>42</v>
          </cell>
          <cell r="L1696">
            <v>7</v>
          </cell>
          <cell r="M1696">
            <v>20</v>
          </cell>
          <cell r="N1696">
            <v>0.64</v>
          </cell>
          <cell r="O1696">
            <v>3.2</v>
          </cell>
          <cell r="P1696">
            <v>1.94</v>
          </cell>
          <cell r="Q1696">
            <v>1590</v>
          </cell>
        </row>
        <row r="1697">
          <cell r="A1697">
            <v>1207950</v>
          </cell>
          <cell r="B1697">
            <v>44126.174305555556</v>
          </cell>
          <cell r="C1697" t="str">
            <v>EN355B</v>
          </cell>
          <cell r="D1697" t="str">
            <v>Grados al C</v>
          </cell>
          <cell r="E1697" t="str">
            <v>24"R</v>
          </cell>
          <cell r="F1697">
            <v>55306</v>
          </cell>
          <cell r="G1697">
            <v>1</v>
          </cell>
          <cell r="H1697">
            <v>1685</v>
          </cell>
          <cell r="I1697">
            <v>51</v>
          </cell>
          <cell r="J1697">
            <v>26</v>
          </cell>
          <cell r="K1697">
            <v>25</v>
          </cell>
          <cell r="L1697">
            <v>6</v>
          </cell>
          <cell r="M1697">
            <v>20</v>
          </cell>
          <cell r="N1697">
            <v>0.71</v>
          </cell>
          <cell r="O1697">
            <v>5.97</v>
          </cell>
          <cell r="P1697">
            <v>0.96</v>
          </cell>
          <cell r="Q1697">
            <v>1585</v>
          </cell>
        </row>
        <row r="1698">
          <cell r="A1698">
            <v>1207951</v>
          </cell>
          <cell r="B1698">
            <v>44126.227777777778</v>
          </cell>
          <cell r="C1698" t="str">
            <v>EN355B</v>
          </cell>
          <cell r="D1698" t="str">
            <v>Grados al C</v>
          </cell>
          <cell r="E1698" t="str">
            <v>24"R</v>
          </cell>
          <cell r="F1698">
            <v>55259</v>
          </cell>
          <cell r="G1698">
            <v>1</v>
          </cell>
          <cell r="H1698">
            <v>1580</v>
          </cell>
          <cell r="I1698">
            <v>62</v>
          </cell>
          <cell r="J1698">
            <v>25</v>
          </cell>
          <cell r="K1698">
            <v>37</v>
          </cell>
          <cell r="L1698">
            <v>7</v>
          </cell>
          <cell r="M1698">
            <v>18</v>
          </cell>
          <cell r="N1698">
            <v>0.93</v>
          </cell>
          <cell r="O1698">
            <v>10.87</v>
          </cell>
          <cell r="P1698">
            <v>9.73</v>
          </cell>
          <cell r="Q1698">
            <v>1595</v>
          </cell>
        </row>
        <row r="1699">
          <cell r="A1699">
            <v>1207952</v>
          </cell>
          <cell r="B1699">
            <v>44126.306944444441</v>
          </cell>
          <cell r="C1699" t="str">
            <v>EN355B</v>
          </cell>
          <cell r="D1699" t="str">
            <v>Grados al C</v>
          </cell>
          <cell r="E1699" t="str">
            <v>24"R</v>
          </cell>
          <cell r="F1699">
            <v>55594</v>
          </cell>
          <cell r="G1699">
            <v>1</v>
          </cell>
          <cell r="H1699">
            <v>1680</v>
          </cell>
          <cell r="I1699">
            <v>47</v>
          </cell>
          <cell r="J1699">
            <v>24</v>
          </cell>
          <cell r="K1699">
            <v>23</v>
          </cell>
          <cell r="L1699">
            <v>7</v>
          </cell>
          <cell r="M1699">
            <v>17</v>
          </cell>
          <cell r="N1699">
            <v>0.86</v>
          </cell>
          <cell r="O1699">
            <v>5.08</v>
          </cell>
          <cell r="P1699">
            <v>2.08</v>
          </cell>
          <cell r="Q1699">
            <v>1595</v>
          </cell>
        </row>
        <row r="1700">
          <cell r="A1700">
            <v>1207953</v>
          </cell>
          <cell r="B1700">
            <v>44126.442361111112</v>
          </cell>
          <cell r="C1700" t="str">
            <v>EN355B</v>
          </cell>
          <cell r="D1700" t="str">
            <v>Grados al C</v>
          </cell>
          <cell r="E1700" t="str">
            <v>24"R</v>
          </cell>
          <cell r="F1700">
            <v>51656.01</v>
          </cell>
          <cell r="G1700">
            <v>1</v>
          </cell>
          <cell r="H1700">
            <v>1674</v>
          </cell>
          <cell r="I1700">
            <v>44</v>
          </cell>
          <cell r="J1700">
            <v>22</v>
          </cell>
          <cell r="K1700">
            <v>22</v>
          </cell>
          <cell r="L1700">
            <v>7</v>
          </cell>
          <cell r="M1700">
            <v>15</v>
          </cell>
          <cell r="N1700">
            <v>0.72</v>
          </cell>
          <cell r="O1700">
            <v>2.62</v>
          </cell>
          <cell r="P1700">
            <v>1.27</v>
          </cell>
          <cell r="Q1700">
            <v>1588</v>
          </cell>
        </row>
        <row r="1701">
          <cell r="A1701">
            <v>1207954</v>
          </cell>
          <cell r="B1701">
            <v>44126.508333333331</v>
          </cell>
          <cell r="C1701" t="str">
            <v>A105</v>
          </cell>
          <cell r="D1701" t="str">
            <v>Grados al C</v>
          </cell>
          <cell r="E1701" t="str">
            <v>49"Q</v>
          </cell>
          <cell r="F1701">
            <v>58543</v>
          </cell>
          <cell r="G1701">
            <v>1</v>
          </cell>
          <cell r="H1701">
            <v>1653</v>
          </cell>
          <cell r="I1701">
            <v>51</v>
          </cell>
          <cell r="J1701">
            <v>21</v>
          </cell>
          <cell r="K1701">
            <v>30</v>
          </cell>
          <cell r="L1701">
            <v>6</v>
          </cell>
          <cell r="M1701">
            <v>15</v>
          </cell>
          <cell r="N1701">
            <v>0.85</v>
          </cell>
          <cell r="O1701">
            <v>5.46</v>
          </cell>
          <cell r="P1701">
            <v>0</v>
          </cell>
          <cell r="Q1701">
            <v>1572</v>
          </cell>
        </row>
        <row r="1702">
          <cell r="A1702">
            <v>1207955</v>
          </cell>
          <cell r="B1702">
            <v>44126.570833333331</v>
          </cell>
          <cell r="C1702" t="str">
            <v>A105</v>
          </cell>
          <cell r="D1702" t="str">
            <v>Grados al C</v>
          </cell>
          <cell r="E1702" t="str">
            <v>49"Q</v>
          </cell>
          <cell r="F1702">
            <v>59217.99</v>
          </cell>
          <cell r="G1702">
            <v>1</v>
          </cell>
          <cell r="H1702">
            <v>1676</v>
          </cell>
          <cell r="I1702">
            <v>60</v>
          </cell>
          <cell r="J1702">
            <v>23</v>
          </cell>
          <cell r="K1702">
            <v>37</v>
          </cell>
          <cell r="L1702">
            <v>8</v>
          </cell>
          <cell r="M1702">
            <v>15</v>
          </cell>
          <cell r="N1702">
            <v>0.76</v>
          </cell>
          <cell r="O1702">
            <v>4.2300000000000004</v>
          </cell>
          <cell r="P1702">
            <v>0</v>
          </cell>
          <cell r="Q1702">
            <v>1582</v>
          </cell>
        </row>
        <row r="1703">
          <cell r="A1703">
            <v>1207956</v>
          </cell>
          <cell r="B1703">
            <v>44126.622916666667</v>
          </cell>
          <cell r="C1703" t="str">
            <v>4130 FM</v>
          </cell>
          <cell r="D1703" t="str">
            <v>Grados CrNiMo</v>
          </cell>
          <cell r="E1703" t="str">
            <v>49"Q</v>
          </cell>
          <cell r="F1703">
            <v>57832</v>
          </cell>
          <cell r="G1703">
            <v>1</v>
          </cell>
          <cell r="H1703">
            <v>1659</v>
          </cell>
          <cell r="I1703">
            <v>52</v>
          </cell>
          <cell r="J1703">
            <v>26</v>
          </cell>
          <cell r="K1703">
            <v>26</v>
          </cell>
          <cell r="L1703">
            <v>8</v>
          </cell>
          <cell r="M1703">
            <v>18</v>
          </cell>
          <cell r="N1703">
            <v>0.78</v>
          </cell>
          <cell r="O1703">
            <v>4.82</v>
          </cell>
          <cell r="P1703">
            <v>0</v>
          </cell>
          <cell r="Q1703">
            <v>1563</v>
          </cell>
        </row>
        <row r="1704">
          <cell r="A1704">
            <v>1207957</v>
          </cell>
          <cell r="B1704">
            <v>44126.6875</v>
          </cell>
          <cell r="C1704" t="str">
            <v>F70-1</v>
          </cell>
          <cell r="D1704" t="str">
            <v>Grados CrNiMo</v>
          </cell>
          <cell r="E1704" t="str">
            <v>69"P</v>
          </cell>
          <cell r="F1704">
            <v>51731</v>
          </cell>
          <cell r="G1704">
            <v>1</v>
          </cell>
          <cell r="H1704">
            <v>1679</v>
          </cell>
          <cell r="I1704">
            <v>55</v>
          </cell>
          <cell r="J1704">
            <v>24</v>
          </cell>
          <cell r="K1704">
            <v>31</v>
          </cell>
          <cell r="L1704">
            <v>6</v>
          </cell>
          <cell r="M1704">
            <v>18</v>
          </cell>
          <cell r="N1704">
            <v>0.67</v>
          </cell>
          <cell r="O1704">
            <v>3.67</v>
          </cell>
          <cell r="P1704">
            <v>0</v>
          </cell>
          <cell r="Q1704">
            <v>1579</v>
          </cell>
        </row>
        <row r="1705">
          <cell r="A1705">
            <v>1207958</v>
          </cell>
          <cell r="B1705">
            <v>44126.767361111109</v>
          </cell>
          <cell r="C1705" t="str">
            <v>EN355B</v>
          </cell>
          <cell r="D1705" t="str">
            <v>Grados al C</v>
          </cell>
          <cell r="E1705" t="str">
            <v>24"R</v>
          </cell>
          <cell r="F1705">
            <v>55394</v>
          </cell>
          <cell r="G1705">
            <v>1</v>
          </cell>
          <cell r="H1705">
            <v>1687</v>
          </cell>
          <cell r="I1705">
            <v>56</v>
          </cell>
          <cell r="J1705">
            <v>27</v>
          </cell>
          <cell r="K1705">
            <v>29</v>
          </cell>
          <cell r="L1705">
            <v>7</v>
          </cell>
          <cell r="M1705">
            <v>20</v>
          </cell>
          <cell r="N1705">
            <v>0.56000000000000005</v>
          </cell>
          <cell r="O1705">
            <v>2.31</v>
          </cell>
          <cell r="P1705">
            <v>2.4</v>
          </cell>
          <cell r="Q1705">
            <v>1590</v>
          </cell>
        </row>
        <row r="1706">
          <cell r="A1706">
            <v>1207959</v>
          </cell>
          <cell r="B1706">
            <v>44126.82708333333</v>
          </cell>
          <cell r="C1706" t="str">
            <v>EN355B</v>
          </cell>
          <cell r="D1706" t="str">
            <v>Grados al C</v>
          </cell>
          <cell r="E1706" t="str">
            <v>24"R</v>
          </cell>
          <cell r="F1706">
            <v>55832</v>
          </cell>
          <cell r="G1706">
            <v>2</v>
          </cell>
          <cell r="H1706">
            <v>1685</v>
          </cell>
          <cell r="I1706">
            <v>53</v>
          </cell>
          <cell r="J1706">
            <v>29</v>
          </cell>
          <cell r="K1706">
            <v>24</v>
          </cell>
          <cell r="L1706">
            <v>9</v>
          </cell>
          <cell r="M1706">
            <v>20</v>
          </cell>
          <cell r="N1706">
            <v>0.66</v>
          </cell>
          <cell r="O1706">
            <v>3.16</v>
          </cell>
          <cell r="P1706">
            <v>2.48</v>
          </cell>
          <cell r="Q1706">
            <v>1685</v>
          </cell>
        </row>
        <row r="1707">
          <cell r="A1707">
            <v>1207960</v>
          </cell>
          <cell r="B1707">
            <v>44127.000694444447</v>
          </cell>
          <cell r="C1707" t="str">
            <v>EN355B</v>
          </cell>
          <cell r="D1707" t="str">
            <v>Grados al C</v>
          </cell>
          <cell r="E1707" t="str">
            <v>24"R</v>
          </cell>
          <cell r="F1707">
            <v>55024.99</v>
          </cell>
          <cell r="G1707">
            <v>1</v>
          </cell>
          <cell r="H1707">
            <v>1602</v>
          </cell>
          <cell r="I1707">
            <v>42</v>
          </cell>
          <cell r="J1707">
            <v>23</v>
          </cell>
          <cell r="K1707">
            <v>19</v>
          </cell>
          <cell r="L1707">
            <v>3</v>
          </cell>
          <cell r="M1707">
            <v>20</v>
          </cell>
          <cell r="N1707">
            <v>0.92</v>
          </cell>
          <cell r="O1707">
            <v>5.41</v>
          </cell>
          <cell r="P1707">
            <v>2.09</v>
          </cell>
          <cell r="Q1707">
            <v>1589</v>
          </cell>
        </row>
        <row r="1708">
          <cell r="A1708">
            <v>1207961</v>
          </cell>
          <cell r="B1708">
            <v>44127.057638888888</v>
          </cell>
          <cell r="C1708" t="str">
            <v>EN355B</v>
          </cell>
          <cell r="D1708" t="str">
            <v>Grados al C</v>
          </cell>
          <cell r="E1708" t="str">
            <v>24"R</v>
          </cell>
          <cell r="F1708">
            <v>55041</v>
          </cell>
          <cell r="G1708">
            <v>1</v>
          </cell>
          <cell r="H1708">
            <v>1602</v>
          </cell>
          <cell r="I1708">
            <v>55</v>
          </cell>
          <cell r="J1708">
            <v>27</v>
          </cell>
          <cell r="K1708">
            <v>28</v>
          </cell>
          <cell r="L1708">
            <v>7</v>
          </cell>
          <cell r="M1708">
            <v>20</v>
          </cell>
          <cell r="N1708">
            <v>0.84</v>
          </cell>
          <cell r="O1708">
            <v>4</v>
          </cell>
          <cell r="P1708">
            <v>3.89</v>
          </cell>
          <cell r="Q1708">
            <v>1591</v>
          </cell>
        </row>
        <row r="1709">
          <cell r="A1709">
            <v>1207962</v>
          </cell>
          <cell r="B1709">
            <v>44127.134722222225</v>
          </cell>
          <cell r="C1709" t="str">
            <v>EN355B</v>
          </cell>
          <cell r="D1709" t="str">
            <v>Grados al C</v>
          </cell>
          <cell r="E1709" t="str">
            <v>31"R</v>
          </cell>
          <cell r="F1709">
            <v>54640</v>
          </cell>
          <cell r="G1709">
            <v>1</v>
          </cell>
          <cell r="H1709">
            <v>1687</v>
          </cell>
          <cell r="I1709">
            <v>53</v>
          </cell>
          <cell r="J1709">
            <v>26</v>
          </cell>
          <cell r="K1709">
            <v>27</v>
          </cell>
          <cell r="L1709">
            <v>7</v>
          </cell>
          <cell r="M1709">
            <v>19</v>
          </cell>
          <cell r="N1709">
            <v>0.96</v>
          </cell>
          <cell r="O1709">
            <v>5.47</v>
          </cell>
          <cell r="P1709">
            <v>5.51</v>
          </cell>
          <cell r="Q1709">
            <v>1599</v>
          </cell>
        </row>
        <row r="1710">
          <cell r="A1710">
            <v>1207963</v>
          </cell>
          <cell r="B1710">
            <v>44127.208333333336</v>
          </cell>
          <cell r="C1710" t="str">
            <v>EN355B</v>
          </cell>
          <cell r="D1710" t="str">
            <v>Grados al C</v>
          </cell>
          <cell r="E1710" t="str">
            <v>31"R</v>
          </cell>
          <cell r="F1710">
            <v>55981.01</v>
          </cell>
          <cell r="G1710">
            <v>1</v>
          </cell>
          <cell r="H1710">
            <v>1674</v>
          </cell>
          <cell r="I1710">
            <v>50</v>
          </cell>
          <cell r="J1710">
            <v>22</v>
          </cell>
          <cell r="K1710">
            <v>28</v>
          </cell>
          <cell r="L1710">
            <v>7</v>
          </cell>
          <cell r="M1710">
            <v>15</v>
          </cell>
          <cell r="N1710">
            <v>0.86</v>
          </cell>
          <cell r="O1710">
            <v>3.22</v>
          </cell>
          <cell r="P1710">
            <v>8.23</v>
          </cell>
          <cell r="Q1710">
            <v>1597</v>
          </cell>
        </row>
        <row r="1711">
          <cell r="A1711">
            <v>1207964</v>
          </cell>
          <cell r="B1711">
            <v>44127.399305555555</v>
          </cell>
          <cell r="C1711" t="str">
            <v>EN355B</v>
          </cell>
          <cell r="D1711" t="str">
            <v>Grados al C</v>
          </cell>
          <cell r="E1711" t="str">
            <v>24"R</v>
          </cell>
          <cell r="F1711">
            <v>54597</v>
          </cell>
          <cell r="G1711">
            <v>1</v>
          </cell>
          <cell r="H1711">
            <v>1680</v>
          </cell>
          <cell r="I1711">
            <v>48</v>
          </cell>
          <cell r="J1711">
            <v>24</v>
          </cell>
          <cell r="K1711">
            <v>24</v>
          </cell>
          <cell r="L1711">
            <v>7</v>
          </cell>
          <cell r="M1711">
            <v>17</v>
          </cell>
          <cell r="N1711">
            <v>0.87</v>
          </cell>
          <cell r="O1711">
            <v>3.76</v>
          </cell>
          <cell r="P1711">
            <v>3.95</v>
          </cell>
          <cell r="Q1711">
            <v>1589</v>
          </cell>
        </row>
        <row r="1712">
          <cell r="A1712">
            <v>1207965</v>
          </cell>
          <cell r="B1712">
            <v>44127.515972222223</v>
          </cell>
          <cell r="C1712" t="str">
            <v>EN355B</v>
          </cell>
          <cell r="D1712" t="str">
            <v>Grados al C</v>
          </cell>
          <cell r="E1712" t="str">
            <v>24"R</v>
          </cell>
          <cell r="F1712">
            <v>55099</v>
          </cell>
          <cell r="G1712">
            <v>1</v>
          </cell>
          <cell r="H1712">
            <v>1681</v>
          </cell>
          <cell r="I1712">
            <v>50</v>
          </cell>
          <cell r="J1712">
            <v>23</v>
          </cell>
          <cell r="K1712">
            <v>27</v>
          </cell>
          <cell r="L1712">
            <v>8</v>
          </cell>
          <cell r="M1712">
            <v>15</v>
          </cell>
          <cell r="N1712">
            <v>0.93</v>
          </cell>
          <cell r="O1712">
            <v>5.09</v>
          </cell>
          <cell r="P1712">
            <v>2.4500000000000002</v>
          </cell>
          <cell r="Q1712">
            <v>1599</v>
          </cell>
        </row>
        <row r="1713">
          <cell r="A1713">
            <v>1207966</v>
          </cell>
          <cell r="B1713">
            <v>44127.61041666667</v>
          </cell>
          <cell r="C1713">
            <v>1552</v>
          </cell>
          <cell r="D1713" t="str">
            <v>Grados al C</v>
          </cell>
          <cell r="E1713" t="str">
            <v>13"R</v>
          </cell>
          <cell r="F1713">
            <v>54201</v>
          </cell>
          <cell r="G1713">
            <v>1</v>
          </cell>
          <cell r="H1713">
            <v>1648</v>
          </cell>
          <cell r="I1713">
            <v>48</v>
          </cell>
          <cell r="J1713">
            <v>22</v>
          </cell>
          <cell r="K1713">
            <v>26</v>
          </cell>
          <cell r="L1713">
            <v>7</v>
          </cell>
          <cell r="M1713">
            <v>15</v>
          </cell>
          <cell r="N1713">
            <v>0.8</v>
          </cell>
          <cell r="O1713">
            <v>5.58</v>
          </cell>
          <cell r="P1713">
            <v>0</v>
          </cell>
          <cell r="Q1713">
            <v>1576</v>
          </cell>
        </row>
        <row r="1714">
          <cell r="A1714">
            <v>1207967</v>
          </cell>
          <cell r="B1714">
            <v>44136.936805555553</v>
          </cell>
          <cell r="C1714" t="str">
            <v>1018 FM</v>
          </cell>
          <cell r="D1714" t="str">
            <v>Grados al C</v>
          </cell>
          <cell r="E1714" t="str">
            <v>31"R</v>
          </cell>
          <cell r="F1714">
            <v>53944</v>
          </cell>
          <cell r="G1714">
            <v>1</v>
          </cell>
          <cell r="H1714">
            <v>1749</v>
          </cell>
          <cell r="I1714">
            <v>56</v>
          </cell>
          <cell r="J1714">
            <v>29</v>
          </cell>
          <cell r="K1714">
            <v>27</v>
          </cell>
          <cell r="L1714">
            <v>11</v>
          </cell>
          <cell r="M1714">
            <v>18</v>
          </cell>
          <cell r="N1714">
            <v>1.57</v>
          </cell>
          <cell r="O1714">
            <v>10.38</v>
          </cell>
          <cell r="P1714">
            <v>0</v>
          </cell>
          <cell r="Q1714">
            <v>1593</v>
          </cell>
        </row>
        <row r="1715">
          <cell r="A1715">
            <v>1207968</v>
          </cell>
          <cell r="B1715">
            <v>44137.021527777775</v>
          </cell>
          <cell r="C1715" t="str">
            <v>1018 FM</v>
          </cell>
          <cell r="D1715" t="str">
            <v>Grados al C</v>
          </cell>
          <cell r="E1715" t="str">
            <v>31"R</v>
          </cell>
          <cell r="F1715">
            <v>54752</v>
          </cell>
          <cell r="G1715">
            <v>1</v>
          </cell>
          <cell r="H1715">
            <v>1691</v>
          </cell>
          <cell r="I1715">
            <v>50</v>
          </cell>
          <cell r="J1715">
            <v>26</v>
          </cell>
          <cell r="K1715">
            <v>24</v>
          </cell>
          <cell r="L1715">
            <v>8</v>
          </cell>
          <cell r="M1715">
            <v>18</v>
          </cell>
          <cell r="N1715">
            <v>1.36</v>
          </cell>
          <cell r="O1715">
            <v>9.0299999999999994</v>
          </cell>
          <cell r="P1715">
            <v>0</v>
          </cell>
          <cell r="Q1715">
            <v>1583</v>
          </cell>
        </row>
        <row r="1716">
          <cell r="A1716">
            <v>1207969</v>
          </cell>
          <cell r="B1716">
            <v>44137.079861111109</v>
          </cell>
          <cell r="C1716" t="str">
            <v>EN355B</v>
          </cell>
          <cell r="D1716" t="str">
            <v>Grados al C</v>
          </cell>
          <cell r="E1716" t="str">
            <v>24"R</v>
          </cell>
          <cell r="F1716">
            <v>55182</v>
          </cell>
          <cell r="G1716">
            <v>1</v>
          </cell>
          <cell r="H1716">
            <v>1712</v>
          </cell>
          <cell r="I1716">
            <v>59</v>
          </cell>
          <cell r="J1716">
            <v>26</v>
          </cell>
          <cell r="K1716">
            <v>33</v>
          </cell>
          <cell r="L1716">
            <v>7</v>
          </cell>
          <cell r="M1716">
            <v>19</v>
          </cell>
          <cell r="N1716">
            <v>0.87</v>
          </cell>
          <cell r="O1716">
            <v>4.1900000000000004</v>
          </cell>
          <cell r="P1716">
            <v>0.63</v>
          </cell>
          <cell r="Q1716">
            <v>1596</v>
          </cell>
        </row>
        <row r="1717">
          <cell r="A1717">
            <v>1207970</v>
          </cell>
          <cell r="B1717">
            <v>44137.13958333333</v>
          </cell>
          <cell r="C1717" t="str">
            <v>EN355B</v>
          </cell>
          <cell r="D1717" t="str">
            <v>Grados al C</v>
          </cell>
          <cell r="E1717" t="str">
            <v>24"R</v>
          </cell>
          <cell r="F1717">
            <v>55363</v>
          </cell>
          <cell r="G1717">
            <v>1</v>
          </cell>
          <cell r="H1717">
            <v>1694</v>
          </cell>
          <cell r="I1717">
            <v>59</v>
          </cell>
          <cell r="J1717">
            <v>25</v>
          </cell>
          <cell r="K1717">
            <v>34</v>
          </cell>
          <cell r="L1717">
            <v>7</v>
          </cell>
          <cell r="M1717">
            <v>18</v>
          </cell>
          <cell r="N1717">
            <v>0.95</v>
          </cell>
          <cell r="O1717">
            <v>4.62</v>
          </cell>
          <cell r="P1717">
            <v>2.54</v>
          </cell>
          <cell r="Q1717">
            <v>1593</v>
          </cell>
        </row>
        <row r="1718">
          <cell r="A1718">
            <v>1207971</v>
          </cell>
          <cell r="B1718">
            <v>44137.207638888889</v>
          </cell>
          <cell r="C1718" t="str">
            <v>1045 FM</v>
          </cell>
          <cell r="D1718" t="str">
            <v>Grados al C</v>
          </cell>
          <cell r="E1718" t="str">
            <v>69"P</v>
          </cell>
          <cell r="F1718">
            <v>53297</v>
          </cell>
          <cell r="G1718">
            <v>1</v>
          </cell>
          <cell r="H1718">
            <v>1638</v>
          </cell>
          <cell r="I1718">
            <v>50</v>
          </cell>
          <cell r="J1718">
            <v>26</v>
          </cell>
          <cell r="K1718">
            <v>24</v>
          </cell>
          <cell r="L1718">
            <v>7</v>
          </cell>
          <cell r="M1718">
            <v>19</v>
          </cell>
          <cell r="N1718">
            <v>0.93</v>
          </cell>
          <cell r="O1718">
            <v>6.15</v>
          </cell>
          <cell r="P1718">
            <v>0</v>
          </cell>
          <cell r="Q1718">
            <v>1551</v>
          </cell>
        </row>
        <row r="1719">
          <cell r="A1719">
            <v>1207972</v>
          </cell>
          <cell r="B1719">
            <v>44137.258333333331</v>
          </cell>
          <cell r="C1719">
            <v>1045</v>
          </cell>
          <cell r="D1719" t="str">
            <v>Grados al C</v>
          </cell>
          <cell r="E1719" t="str">
            <v>69"P</v>
          </cell>
          <cell r="F1719">
            <v>53552</v>
          </cell>
          <cell r="G1719">
            <v>1</v>
          </cell>
          <cell r="H1719">
            <v>1640</v>
          </cell>
          <cell r="I1719">
            <v>55</v>
          </cell>
          <cell r="J1719">
            <v>25</v>
          </cell>
          <cell r="K1719">
            <v>30</v>
          </cell>
          <cell r="L1719">
            <v>7</v>
          </cell>
          <cell r="M1719">
            <v>18</v>
          </cell>
          <cell r="N1719">
            <v>0.84</v>
          </cell>
          <cell r="O1719">
            <v>6.25</v>
          </cell>
          <cell r="P1719">
            <v>0</v>
          </cell>
          <cell r="Q1719">
            <v>1557</v>
          </cell>
        </row>
        <row r="1720">
          <cell r="A1720">
            <v>1207973</v>
          </cell>
          <cell r="B1720">
            <v>44137.323611111111</v>
          </cell>
          <cell r="C1720">
            <v>1045</v>
          </cell>
          <cell r="D1720" t="str">
            <v>Grados al C</v>
          </cell>
          <cell r="E1720" t="str">
            <v>49"Q</v>
          </cell>
          <cell r="F1720">
            <v>59303</v>
          </cell>
          <cell r="G1720">
            <v>1</v>
          </cell>
          <cell r="H1720">
            <v>1649</v>
          </cell>
          <cell r="I1720">
            <v>49</v>
          </cell>
          <cell r="J1720">
            <v>27</v>
          </cell>
          <cell r="K1720">
            <v>22</v>
          </cell>
          <cell r="L1720">
            <v>7</v>
          </cell>
          <cell r="M1720">
            <v>20</v>
          </cell>
          <cell r="N1720">
            <v>0.96</v>
          </cell>
          <cell r="O1720">
            <v>6.99</v>
          </cell>
          <cell r="P1720">
            <v>0</v>
          </cell>
          <cell r="Q1720">
            <v>1563</v>
          </cell>
        </row>
        <row r="1721">
          <cell r="A1721">
            <v>1207974</v>
          </cell>
          <cell r="B1721">
            <v>44137.39166666667</v>
          </cell>
          <cell r="C1721" t="str">
            <v>4130 FM</v>
          </cell>
          <cell r="D1721" t="str">
            <v>Grados CrNiMo</v>
          </cell>
          <cell r="E1721" t="str">
            <v>49"Q</v>
          </cell>
          <cell r="F1721">
            <v>58342</v>
          </cell>
          <cell r="G1721">
            <v>1</v>
          </cell>
          <cell r="H1721">
            <v>1658</v>
          </cell>
          <cell r="I1721">
            <v>67</v>
          </cell>
          <cell r="J1721">
            <v>26</v>
          </cell>
          <cell r="K1721">
            <v>41</v>
          </cell>
          <cell r="L1721">
            <v>7</v>
          </cell>
          <cell r="M1721">
            <v>19</v>
          </cell>
          <cell r="N1721">
            <v>0.93</v>
          </cell>
          <cell r="O1721">
            <v>5.97</v>
          </cell>
          <cell r="P1721">
            <v>0</v>
          </cell>
          <cell r="Q1721">
            <v>1561</v>
          </cell>
        </row>
        <row r="1722">
          <cell r="A1722">
            <v>1207975</v>
          </cell>
          <cell r="B1722">
            <v>44137.443055555559</v>
          </cell>
          <cell r="C1722" t="str">
            <v>4120M</v>
          </cell>
          <cell r="D1722" t="str">
            <v>Grados CrMo</v>
          </cell>
          <cell r="E1722" t="str">
            <v>24"Q</v>
          </cell>
          <cell r="F1722">
            <v>53763</v>
          </cell>
          <cell r="G1722">
            <v>1</v>
          </cell>
          <cell r="H1722">
            <v>1665</v>
          </cell>
          <cell r="I1722">
            <v>57</v>
          </cell>
          <cell r="J1722">
            <v>23</v>
          </cell>
          <cell r="K1722">
            <v>34</v>
          </cell>
          <cell r="L1722">
            <v>6</v>
          </cell>
          <cell r="M1722">
            <v>17</v>
          </cell>
          <cell r="N1722">
            <v>0.85</v>
          </cell>
          <cell r="O1722">
            <v>5.74</v>
          </cell>
          <cell r="P1722">
            <v>0</v>
          </cell>
          <cell r="Q1722">
            <v>1587</v>
          </cell>
        </row>
        <row r="1723">
          <cell r="A1723">
            <v>1207976</v>
          </cell>
          <cell r="B1723">
            <v>44137.572916666664</v>
          </cell>
          <cell r="C1723" t="str">
            <v>4140 FM O&amp;G</v>
          </cell>
          <cell r="D1723" t="str">
            <v>Grados CrNiMo</v>
          </cell>
          <cell r="E1723" t="str">
            <v>49"Q</v>
          </cell>
          <cell r="F1723">
            <v>58849</v>
          </cell>
          <cell r="G1723">
            <v>1</v>
          </cell>
          <cell r="H1723">
            <v>1641</v>
          </cell>
          <cell r="I1723">
            <v>50</v>
          </cell>
          <cell r="J1723">
            <v>24</v>
          </cell>
          <cell r="K1723">
            <v>26</v>
          </cell>
          <cell r="L1723">
            <v>6</v>
          </cell>
          <cell r="M1723">
            <v>18</v>
          </cell>
          <cell r="N1723">
            <v>0.9</v>
          </cell>
          <cell r="O1723">
            <v>5.35</v>
          </cell>
          <cell r="P1723">
            <v>0</v>
          </cell>
          <cell r="Q1723">
            <v>1563</v>
          </cell>
        </row>
        <row r="1724">
          <cell r="A1724">
            <v>1207977</v>
          </cell>
          <cell r="B1724">
            <v>44137.636805555558</v>
          </cell>
          <cell r="C1724">
            <v>4140</v>
          </cell>
          <cell r="D1724" t="str">
            <v>Grados CrMo</v>
          </cell>
          <cell r="E1724" t="str">
            <v>69"P</v>
          </cell>
          <cell r="F1724">
            <v>53232</v>
          </cell>
          <cell r="G1724">
            <v>1</v>
          </cell>
          <cell r="H1724">
            <v>1637</v>
          </cell>
          <cell r="I1724">
            <v>52</v>
          </cell>
          <cell r="J1724">
            <v>25</v>
          </cell>
          <cell r="K1724">
            <v>27</v>
          </cell>
          <cell r="L1724">
            <v>7</v>
          </cell>
          <cell r="M1724">
            <v>18</v>
          </cell>
          <cell r="N1724">
            <v>0.8</v>
          </cell>
          <cell r="O1724">
            <v>5.14</v>
          </cell>
          <cell r="P1724">
            <v>0</v>
          </cell>
          <cell r="Q1724">
            <v>1556</v>
          </cell>
        </row>
        <row r="1725">
          <cell r="A1725">
            <v>1207978</v>
          </cell>
          <cell r="B1725">
            <v>44137.701388888891</v>
          </cell>
          <cell r="C1725" t="str">
            <v>4130 FM</v>
          </cell>
          <cell r="D1725" t="str">
            <v>Grados CrNiMo</v>
          </cell>
          <cell r="E1725" t="str">
            <v>31"R</v>
          </cell>
          <cell r="F1725">
            <v>53302</v>
          </cell>
          <cell r="G1725">
            <v>1</v>
          </cell>
          <cell r="H1725">
            <v>1661</v>
          </cell>
          <cell r="I1725">
            <v>46</v>
          </cell>
          <cell r="J1725">
            <v>25</v>
          </cell>
          <cell r="K1725">
            <v>21</v>
          </cell>
          <cell r="L1725">
            <v>7</v>
          </cell>
          <cell r="M1725">
            <v>18</v>
          </cell>
          <cell r="N1725">
            <v>0.9</v>
          </cell>
          <cell r="O1725">
            <v>5.63</v>
          </cell>
          <cell r="P1725">
            <v>0</v>
          </cell>
          <cell r="Q1725">
            <v>1579</v>
          </cell>
        </row>
        <row r="1726">
          <cell r="A1726">
            <v>1207979</v>
          </cell>
          <cell r="B1726">
            <v>44137.755555555559</v>
          </cell>
          <cell r="C1726">
            <v>1552</v>
          </cell>
          <cell r="D1726" t="str">
            <v>Grados al C</v>
          </cell>
          <cell r="E1726" t="str">
            <v>13"R</v>
          </cell>
          <cell r="F1726">
            <v>56403</v>
          </cell>
          <cell r="G1726">
            <v>1</v>
          </cell>
          <cell r="H1726">
            <v>1658</v>
          </cell>
          <cell r="I1726">
            <v>54</v>
          </cell>
          <cell r="J1726">
            <v>25</v>
          </cell>
          <cell r="K1726">
            <v>29</v>
          </cell>
          <cell r="L1726">
            <v>7</v>
          </cell>
          <cell r="M1726">
            <v>18</v>
          </cell>
          <cell r="N1726">
            <v>0.76</v>
          </cell>
          <cell r="O1726">
            <v>4.54</v>
          </cell>
          <cell r="P1726">
            <v>0</v>
          </cell>
          <cell r="Q1726">
            <v>1574</v>
          </cell>
        </row>
        <row r="1727">
          <cell r="A1727">
            <v>1207980</v>
          </cell>
          <cell r="B1727">
            <v>44137.80972222222</v>
          </cell>
          <cell r="C1727" t="str">
            <v>EN355B</v>
          </cell>
          <cell r="D1727" t="str">
            <v>Grados al C</v>
          </cell>
          <cell r="E1727" t="str">
            <v>24"R</v>
          </cell>
          <cell r="F1727">
            <v>55016</v>
          </cell>
          <cell r="G1727">
            <v>1</v>
          </cell>
          <cell r="H1727">
            <v>1684</v>
          </cell>
          <cell r="I1727">
            <v>55</v>
          </cell>
          <cell r="J1727">
            <v>27</v>
          </cell>
          <cell r="K1727">
            <v>28</v>
          </cell>
          <cell r="L1727">
            <v>7</v>
          </cell>
          <cell r="M1727">
            <v>20</v>
          </cell>
          <cell r="N1727">
            <v>0.87</v>
          </cell>
          <cell r="O1727">
            <v>3.84</v>
          </cell>
          <cell r="P1727">
            <v>2.79</v>
          </cell>
          <cell r="Q1727">
            <v>1586</v>
          </cell>
        </row>
        <row r="1728">
          <cell r="A1728">
            <v>1207981</v>
          </cell>
          <cell r="B1728">
            <v>44137.869444444441</v>
          </cell>
          <cell r="C1728" t="str">
            <v>EN355B</v>
          </cell>
          <cell r="D1728" t="str">
            <v>Grados al C</v>
          </cell>
          <cell r="E1728" t="str">
            <v>24"R</v>
          </cell>
          <cell r="F1728">
            <v>55449</v>
          </cell>
          <cell r="G1728">
            <v>1</v>
          </cell>
          <cell r="H1728">
            <v>1672</v>
          </cell>
          <cell r="I1728">
            <v>50</v>
          </cell>
          <cell r="J1728">
            <v>26</v>
          </cell>
          <cell r="K1728">
            <v>24</v>
          </cell>
          <cell r="L1728">
            <v>6</v>
          </cell>
          <cell r="M1728">
            <v>20</v>
          </cell>
          <cell r="N1728">
            <v>0.83</v>
          </cell>
          <cell r="O1728">
            <v>3.54</v>
          </cell>
          <cell r="P1728">
            <v>3.47</v>
          </cell>
          <cell r="Q1728">
            <v>1595</v>
          </cell>
        </row>
        <row r="1729">
          <cell r="A1729">
            <v>1207982</v>
          </cell>
          <cell r="B1729">
            <v>44137.930555555555</v>
          </cell>
          <cell r="C1729" t="str">
            <v>EN355B</v>
          </cell>
          <cell r="D1729" t="str">
            <v>Grados al C</v>
          </cell>
          <cell r="E1729" t="str">
            <v>24"R</v>
          </cell>
          <cell r="F1729">
            <v>54981.01</v>
          </cell>
          <cell r="G1729">
            <v>1</v>
          </cell>
          <cell r="H1729">
            <v>1676</v>
          </cell>
          <cell r="I1729">
            <v>50</v>
          </cell>
          <cell r="J1729">
            <v>25</v>
          </cell>
          <cell r="K1729">
            <v>25</v>
          </cell>
          <cell r="L1729">
            <v>7</v>
          </cell>
          <cell r="M1729">
            <v>18</v>
          </cell>
          <cell r="N1729">
            <v>0.82</v>
          </cell>
          <cell r="O1729">
            <v>3.39</v>
          </cell>
          <cell r="P1729">
            <v>2.67</v>
          </cell>
          <cell r="Q1729">
            <v>1586</v>
          </cell>
        </row>
        <row r="1730">
          <cell r="A1730">
            <v>1207983</v>
          </cell>
          <cell r="B1730">
            <v>44138.001388888886</v>
          </cell>
          <cell r="C1730" t="str">
            <v>EN355B</v>
          </cell>
          <cell r="D1730" t="str">
            <v>Grados al C</v>
          </cell>
          <cell r="E1730" t="str">
            <v>24"R</v>
          </cell>
          <cell r="F1730">
            <v>55283</v>
          </cell>
          <cell r="G1730">
            <v>1</v>
          </cell>
          <cell r="H1730">
            <v>1678</v>
          </cell>
          <cell r="I1730">
            <v>49</v>
          </cell>
          <cell r="J1730">
            <v>25</v>
          </cell>
          <cell r="K1730">
            <v>24</v>
          </cell>
          <cell r="L1730">
            <v>7</v>
          </cell>
          <cell r="M1730">
            <v>18</v>
          </cell>
          <cell r="N1730">
            <v>0.8</v>
          </cell>
          <cell r="O1730">
            <v>3.86</v>
          </cell>
          <cell r="P1730">
            <v>0.87</v>
          </cell>
          <cell r="Q1730">
            <v>1594</v>
          </cell>
        </row>
        <row r="1731">
          <cell r="A1731">
            <v>1207984</v>
          </cell>
          <cell r="B1731">
            <v>44138.052777777775</v>
          </cell>
          <cell r="C1731" t="str">
            <v>EN355B</v>
          </cell>
          <cell r="D1731" t="str">
            <v>Grados al C</v>
          </cell>
          <cell r="E1731" t="str">
            <v>31"R</v>
          </cell>
          <cell r="F1731">
            <v>53992</v>
          </cell>
          <cell r="G1731">
            <v>1</v>
          </cell>
          <cell r="H1731">
            <v>1698</v>
          </cell>
          <cell r="I1731">
            <v>54</v>
          </cell>
          <cell r="J1731">
            <v>27</v>
          </cell>
          <cell r="K1731">
            <v>27</v>
          </cell>
          <cell r="L1731">
            <v>7</v>
          </cell>
          <cell r="M1731">
            <v>20</v>
          </cell>
          <cell r="N1731">
            <v>0.8</v>
          </cell>
          <cell r="O1731">
            <v>5.03</v>
          </cell>
          <cell r="P1731">
            <v>2.74</v>
          </cell>
          <cell r="Q1731">
            <v>1596</v>
          </cell>
        </row>
        <row r="1732">
          <cell r="A1732">
            <v>1207985</v>
          </cell>
          <cell r="B1732">
            <v>44138.137499999997</v>
          </cell>
          <cell r="C1732" t="str">
            <v>EN355B</v>
          </cell>
          <cell r="D1732" t="str">
            <v>Grados al C</v>
          </cell>
          <cell r="E1732" t="str">
            <v>31"R</v>
          </cell>
          <cell r="F1732">
            <v>53015</v>
          </cell>
          <cell r="G1732">
            <v>1</v>
          </cell>
          <cell r="H1732">
            <v>1685</v>
          </cell>
          <cell r="I1732">
            <v>49</v>
          </cell>
          <cell r="J1732">
            <v>27</v>
          </cell>
          <cell r="K1732">
            <v>22</v>
          </cell>
          <cell r="L1732">
            <v>7</v>
          </cell>
          <cell r="M1732">
            <v>20</v>
          </cell>
          <cell r="N1732">
            <v>0.69</v>
          </cell>
          <cell r="O1732">
            <v>2.14</v>
          </cell>
          <cell r="P1732">
            <v>0.96</v>
          </cell>
          <cell r="Q1732">
            <v>1587</v>
          </cell>
        </row>
        <row r="1733">
          <cell r="A1733">
            <v>1207986</v>
          </cell>
          <cell r="B1733">
            <v>44138.186111111114</v>
          </cell>
          <cell r="C1733" t="str">
            <v>EN355B</v>
          </cell>
          <cell r="D1733" t="str">
            <v>Grados al C</v>
          </cell>
          <cell r="E1733" t="str">
            <v>31"R</v>
          </cell>
          <cell r="F1733">
            <v>53467.99</v>
          </cell>
          <cell r="G1733">
            <v>1</v>
          </cell>
          <cell r="H1733">
            <v>1671</v>
          </cell>
          <cell r="I1733">
            <v>45</v>
          </cell>
          <cell r="J1733">
            <v>24</v>
          </cell>
          <cell r="K1733">
            <v>21</v>
          </cell>
          <cell r="L1733">
            <v>7</v>
          </cell>
          <cell r="M1733">
            <v>17</v>
          </cell>
          <cell r="N1733">
            <v>0.71</v>
          </cell>
          <cell r="O1733">
            <v>2.1800000000000002</v>
          </cell>
          <cell r="P1733">
            <v>2.2599999999999998</v>
          </cell>
          <cell r="Q1733">
            <v>1589</v>
          </cell>
        </row>
        <row r="1734">
          <cell r="A1734">
            <v>1207987</v>
          </cell>
          <cell r="B1734">
            <v>44138.247916666667</v>
          </cell>
          <cell r="C1734" t="str">
            <v>EN355B</v>
          </cell>
          <cell r="D1734" t="str">
            <v>Grados al C</v>
          </cell>
          <cell r="E1734" t="str">
            <v>31"R</v>
          </cell>
          <cell r="F1734">
            <v>52480</v>
          </cell>
          <cell r="G1734">
            <v>1</v>
          </cell>
          <cell r="H1734">
            <v>1679</v>
          </cell>
          <cell r="I1734">
            <v>48</v>
          </cell>
          <cell r="J1734">
            <v>23</v>
          </cell>
          <cell r="K1734">
            <v>25</v>
          </cell>
          <cell r="L1734">
            <v>6</v>
          </cell>
          <cell r="M1734">
            <v>17</v>
          </cell>
          <cell r="N1734">
            <v>0.84</v>
          </cell>
          <cell r="O1734">
            <v>3.14</v>
          </cell>
          <cell r="P1734">
            <v>3.4</v>
          </cell>
          <cell r="Q1734">
            <v>1595</v>
          </cell>
        </row>
        <row r="1735">
          <cell r="A1735">
            <v>1207988</v>
          </cell>
          <cell r="B1735">
            <v>44138.338888888888</v>
          </cell>
          <cell r="C1735" t="str">
            <v>17-4 PH</v>
          </cell>
          <cell r="D1735" t="str">
            <v>Duplex Stainless Steels</v>
          </cell>
          <cell r="E1735" t="str">
            <v>24"R</v>
          </cell>
          <cell r="F1735">
            <v>57766</v>
          </cell>
          <cell r="G1735">
            <v>1</v>
          </cell>
          <cell r="H1735">
            <v>1602</v>
          </cell>
          <cell r="I1735">
            <v>216</v>
          </cell>
          <cell r="J1735">
            <v>109</v>
          </cell>
          <cell r="K1735">
            <v>107</v>
          </cell>
          <cell r="L1735">
            <v>89</v>
          </cell>
          <cell r="M1735">
            <v>20</v>
          </cell>
          <cell r="N1735">
            <v>0.73</v>
          </cell>
          <cell r="O1735">
            <v>18.66</v>
          </cell>
          <cell r="P1735">
            <v>14.87</v>
          </cell>
          <cell r="Q1735">
            <v>1523</v>
          </cell>
        </row>
        <row r="1736">
          <cell r="A1736">
            <v>1207989</v>
          </cell>
          <cell r="B1736">
            <v>44138.467361111114</v>
          </cell>
          <cell r="C1736" t="str">
            <v>347H</v>
          </cell>
          <cell r="D1736" t="str">
            <v>Austeníticos</v>
          </cell>
          <cell r="E1736" t="str">
            <v>69"P</v>
          </cell>
          <cell r="F1736">
            <v>59745</v>
          </cell>
          <cell r="G1736">
            <v>1</v>
          </cell>
          <cell r="H1736">
            <v>1608</v>
          </cell>
          <cell r="I1736">
            <v>198</v>
          </cell>
          <cell r="J1736">
            <v>90</v>
          </cell>
          <cell r="K1736">
            <v>108</v>
          </cell>
          <cell r="L1736">
            <v>78</v>
          </cell>
          <cell r="M1736">
            <v>12</v>
          </cell>
          <cell r="N1736">
            <v>0.79</v>
          </cell>
          <cell r="O1736">
            <v>12.43</v>
          </cell>
          <cell r="P1736">
            <v>9.7100000000000009</v>
          </cell>
          <cell r="Q1736">
            <v>1526</v>
          </cell>
        </row>
        <row r="1737">
          <cell r="A1737">
            <v>1207990</v>
          </cell>
          <cell r="B1737">
            <v>44138.621527777781</v>
          </cell>
          <cell r="C1737" t="str">
            <v>316L</v>
          </cell>
          <cell r="D1737" t="str">
            <v>Austeníticos</v>
          </cell>
          <cell r="E1737" t="str">
            <v>31"R</v>
          </cell>
          <cell r="F1737">
            <v>57279</v>
          </cell>
          <cell r="G1737">
            <v>1</v>
          </cell>
          <cell r="H1737">
            <v>1626</v>
          </cell>
          <cell r="I1737">
            <v>247</v>
          </cell>
          <cell r="J1737">
            <v>116</v>
          </cell>
          <cell r="K1737">
            <v>131</v>
          </cell>
          <cell r="L1737">
            <v>91</v>
          </cell>
          <cell r="M1737">
            <v>25</v>
          </cell>
          <cell r="N1737">
            <v>0.69</v>
          </cell>
          <cell r="O1737">
            <v>23.47</v>
          </cell>
          <cell r="P1737">
            <v>12.42</v>
          </cell>
          <cell r="Q1737">
            <v>1526</v>
          </cell>
        </row>
        <row r="1738">
          <cell r="A1738">
            <v>1207991</v>
          </cell>
          <cell r="B1738">
            <v>44138.784722222219</v>
          </cell>
          <cell r="C1738" t="str">
            <v>304L</v>
          </cell>
          <cell r="D1738" t="str">
            <v>Austeníticos</v>
          </cell>
          <cell r="E1738" t="str">
            <v>24"R</v>
          </cell>
          <cell r="F1738">
            <v>56823.01</v>
          </cell>
          <cell r="G1738">
            <v>1</v>
          </cell>
          <cell r="H1738">
            <v>1655</v>
          </cell>
          <cell r="I1738">
            <v>216</v>
          </cell>
          <cell r="J1738">
            <v>105</v>
          </cell>
          <cell r="K1738">
            <v>111</v>
          </cell>
          <cell r="L1738">
            <v>73</v>
          </cell>
          <cell r="M1738">
            <v>32</v>
          </cell>
          <cell r="N1738">
            <v>0.84</v>
          </cell>
          <cell r="O1738">
            <v>23.38</v>
          </cell>
          <cell r="P1738">
            <v>11.13</v>
          </cell>
          <cell r="Q1738">
            <v>1520</v>
          </cell>
        </row>
        <row r="1739">
          <cell r="A1739">
            <v>1207992</v>
          </cell>
          <cell r="B1739">
            <v>44139.03125</v>
          </cell>
          <cell r="C1739">
            <v>4340</v>
          </cell>
          <cell r="D1739" t="str">
            <v>Grados CrNiMo</v>
          </cell>
          <cell r="E1739" t="str">
            <v>49"Q</v>
          </cell>
          <cell r="F1739">
            <v>58217</v>
          </cell>
          <cell r="G1739">
            <v>1</v>
          </cell>
          <cell r="H1739">
            <v>1643</v>
          </cell>
          <cell r="I1739">
            <v>59</v>
          </cell>
          <cell r="J1739">
            <v>25</v>
          </cell>
          <cell r="K1739">
            <v>34</v>
          </cell>
          <cell r="L1739">
            <v>5</v>
          </cell>
          <cell r="M1739">
            <v>20</v>
          </cell>
          <cell r="N1739">
            <v>0.64</v>
          </cell>
          <cell r="O1739">
            <v>4.29</v>
          </cell>
          <cell r="P1739">
            <v>0</v>
          </cell>
          <cell r="Q1739">
            <v>1551</v>
          </cell>
        </row>
        <row r="1740">
          <cell r="A1740">
            <v>1207993</v>
          </cell>
          <cell r="B1740">
            <v>44139.080555555556</v>
          </cell>
          <cell r="C1740" t="str">
            <v>4330V</v>
          </cell>
          <cell r="D1740" t="str">
            <v>Grados CrNiMo</v>
          </cell>
          <cell r="E1740" t="str">
            <v>69"P</v>
          </cell>
          <cell r="F1740">
            <v>51606</v>
          </cell>
          <cell r="G1740">
            <v>1</v>
          </cell>
          <cell r="H1740">
            <v>1650</v>
          </cell>
          <cell r="I1740">
            <v>49</v>
          </cell>
          <cell r="J1740">
            <v>25</v>
          </cell>
          <cell r="K1740">
            <v>24</v>
          </cell>
          <cell r="L1740">
            <v>5</v>
          </cell>
          <cell r="M1740">
            <v>20</v>
          </cell>
          <cell r="N1740">
            <v>0.66</v>
          </cell>
          <cell r="O1740">
            <v>5.17</v>
          </cell>
          <cell r="P1740">
            <v>0</v>
          </cell>
          <cell r="Q1740">
            <v>1559</v>
          </cell>
        </row>
        <row r="1741">
          <cell r="A1741">
            <v>1207994</v>
          </cell>
          <cell r="B1741">
            <v>44139.194444444445</v>
          </cell>
          <cell r="C1741" t="str">
            <v>8620H</v>
          </cell>
          <cell r="D1741" t="str">
            <v>Grados CrNiMo</v>
          </cell>
          <cell r="E1741" t="str">
            <v>13"R</v>
          </cell>
          <cell r="F1741">
            <v>55452</v>
          </cell>
          <cell r="G1741">
            <v>1</v>
          </cell>
          <cell r="H1741">
            <v>1676</v>
          </cell>
          <cell r="I1741">
            <v>51</v>
          </cell>
          <cell r="J1741">
            <v>23</v>
          </cell>
          <cell r="K1741">
            <v>28</v>
          </cell>
          <cell r="L1741">
            <v>5</v>
          </cell>
          <cell r="M1741">
            <v>18</v>
          </cell>
          <cell r="N1741">
            <v>0.62</v>
          </cell>
          <cell r="O1741">
            <v>4.6100000000000003</v>
          </cell>
          <cell r="P1741">
            <v>0</v>
          </cell>
          <cell r="Q1741">
            <v>1592</v>
          </cell>
        </row>
        <row r="1742">
          <cell r="A1742">
            <v>1207995</v>
          </cell>
          <cell r="B1742">
            <v>44139.258333333331</v>
          </cell>
          <cell r="C1742" t="str">
            <v>8620H</v>
          </cell>
          <cell r="D1742" t="str">
            <v>Grados CrNiMo</v>
          </cell>
          <cell r="E1742" t="str">
            <v>52"P</v>
          </cell>
          <cell r="F1742">
            <v>53286</v>
          </cell>
          <cell r="G1742">
            <v>1</v>
          </cell>
          <cell r="H1742">
            <v>1664</v>
          </cell>
          <cell r="I1742">
            <v>53</v>
          </cell>
          <cell r="J1742">
            <v>22</v>
          </cell>
          <cell r="K1742">
            <v>31</v>
          </cell>
          <cell r="L1742">
            <v>6</v>
          </cell>
          <cell r="M1742">
            <v>16</v>
          </cell>
          <cell r="N1742">
            <v>0.64</v>
          </cell>
          <cell r="O1742">
            <v>5.37</v>
          </cell>
          <cell r="P1742">
            <v>0</v>
          </cell>
          <cell r="Q1742">
            <v>1575</v>
          </cell>
        </row>
        <row r="1743">
          <cell r="A1743">
            <v>1207996</v>
          </cell>
          <cell r="B1743">
            <v>44139.328472222223</v>
          </cell>
          <cell r="C1743" t="str">
            <v>EN355B</v>
          </cell>
          <cell r="D1743" t="str">
            <v>Grados al C</v>
          </cell>
          <cell r="E1743" t="str">
            <v>24"R</v>
          </cell>
          <cell r="F1743">
            <v>55293</v>
          </cell>
          <cell r="G1743">
            <v>1</v>
          </cell>
          <cell r="H1743">
            <v>1671</v>
          </cell>
          <cell r="I1743">
            <v>48</v>
          </cell>
          <cell r="J1743">
            <v>22</v>
          </cell>
          <cell r="K1743">
            <v>26</v>
          </cell>
          <cell r="L1743">
            <v>6</v>
          </cell>
          <cell r="M1743">
            <v>16</v>
          </cell>
          <cell r="N1743">
            <v>0.9</v>
          </cell>
          <cell r="O1743">
            <v>2.81</v>
          </cell>
          <cell r="P1743">
            <v>1.58</v>
          </cell>
          <cell r="Q1743">
            <v>1594</v>
          </cell>
        </row>
        <row r="1744">
          <cell r="A1744">
            <v>1207997</v>
          </cell>
          <cell r="B1744">
            <v>44139.378472222219</v>
          </cell>
          <cell r="C1744" t="str">
            <v>EN355B</v>
          </cell>
          <cell r="D1744" t="str">
            <v>Grados al C</v>
          </cell>
          <cell r="E1744" t="str">
            <v>24"R</v>
          </cell>
          <cell r="F1744">
            <v>50297</v>
          </cell>
          <cell r="G1744">
            <v>3</v>
          </cell>
          <cell r="H1744">
            <v>1400</v>
          </cell>
          <cell r="I1744">
            <v>112</v>
          </cell>
          <cell r="J1744">
            <v>46</v>
          </cell>
          <cell r="K1744">
            <v>66</v>
          </cell>
          <cell r="L1744">
            <v>10</v>
          </cell>
          <cell r="M1744">
            <v>36</v>
          </cell>
          <cell r="N1744">
            <v>0.69</v>
          </cell>
          <cell r="O1744">
            <v>11.53</v>
          </cell>
          <cell r="P1744">
            <v>3.24</v>
          </cell>
          <cell r="Q1744">
            <v>1591</v>
          </cell>
        </row>
        <row r="1745">
          <cell r="A1745">
            <v>1207998</v>
          </cell>
          <cell r="B1745">
            <v>44139.446527777778</v>
          </cell>
          <cell r="C1745" t="str">
            <v>EN355B</v>
          </cell>
          <cell r="D1745" t="str">
            <v>Grados al C</v>
          </cell>
          <cell r="E1745" t="str">
            <v>24"R</v>
          </cell>
          <cell r="F1745">
            <v>47943</v>
          </cell>
          <cell r="G1745">
            <v>1</v>
          </cell>
          <cell r="H1745">
            <v>1688</v>
          </cell>
          <cell r="I1745">
            <v>55</v>
          </cell>
          <cell r="J1745">
            <v>25</v>
          </cell>
          <cell r="K1745">
            <v>30</v>
          </cell>
          <cell r="L1745">
            <v>5</v>
          </cell>
          <cell r="M1745">
            <v>20</v>
          </cell>
          <cell r="N1745">
            <v>0.65</v>
          </cell>
          <cell r="O1745">
            <v>4.45</v>
          </cell>
          <cell r="P1745">
            <v>2.13</v>
          </cell>
          <cell r="Q1745">
            <v>1594</v>
          </cell>
        </row>
        <row r="1746">
          <cell r="A1746">
            <v>1207999</v>
          </cell>
          <cell r="B1746">
            <v>44139.533333333333</v>
          </cell>
          <cell r="C1746" t="str">
            <v>EN355B</v>
          </cell>
          <cell r="D1746" t="str">
            <v>Grados al C</v>
          </cell>
          <cell r="E1746" t="str">
            <v>24"R</v>
          </cell>
          <cell r="F1746">
            <v>0</v>
          </cell>
          <cell r="G1746">
            <v>1</v>
          </cell>
          <cell r="H1746">
            <v>1601</v>
          </cell>
          <cell r="I1746">
            <v>49</v>
          </cell>
          <cell r="J1746">
            <v>23</v>
          </cell>
          <cell r="K1746">
            <v>26</v>
          </cell>
          <cell r="L1746">
            <v>5</v>
          </cell>
          <cell r="M1746">
            <v>18</v>
          </cell>
          <cell r="N1746">
            <v>0.79</v>
          </cell>
          <cell r="O1746">
            <v>2.88</v>
          </cell>
          <cell r="P1746">
            <v>1.71</v>
          </cell>
          <cell r="Q1746">
            <v>1596</v>
          </cell>
        </row>
        <row r="1747">
          <cell r="A1747">
            <v>1208000</v>
          </cell>
          <cell r="B1747">
            <v>44139.791666666664</v>
          </cell>
          <cell r="C1747" t="str">
            <v>EN355B</v>
          </cell>
          <cell r="D1747" t="str">
            <v>Grados al C</v>
          </cell>
          <cell r="E1747" t="str">
            <v>31"R</v>
          </cell>
          <cell r="F1747">
            <v>53515</v>
          </cell>
          <cell r="G1747">
            <v>2</v>
          </cell>
          <cell r="H1747">
            <v>1678</v>
          </cell>
          <cell r="I1747">
            <v>104</v>
          </cell>
          <cell r="J1747">
            <v>45</v>
          </cell>
          <cell r="K1747">
            <v>59</v>
          </cell>
          <cell r="L1747">
            <v>11</v>
          </cell>
          <cell r="M1747">
            <v>34</v>
          </cell>
          <cell r="N1747">
            <v>0.71</v>
          </cell>
          <cell r="O1747">
            <v>5.82</v>
          </cell>
          <cell r="P1747">
            <v>5.15</v>
          </cell>
          <cell r="Q1747">
            <v>1597</v>
          </cell>
        </row>
        <row r="1748">
          <cell r="A1748">
            <v>1208001</v>
          </cell>
          <cell r="B1748">
            <v>44139.898611111108</v>
          </cell>
          <cell r="C1748" t="str">
            <v>EN355B</v>
          </cell>
          <cell r="D1748" t="str">
            <v>Grados al C</v>
          </cell>
          <cell r="E1748" t="str">
            <v>31"R</v>
          </cell>
          <cell r="F1748">
            <v>51432</v>
          </cell>
          <cell r="G1748">
            <v>1</v>
          </cell>
          <cell r="H1748">
            <v>1688</v>
          </cell>
          <cell r="I1748">
            <v>51</v>
          </cell>
          <cell r="J1748">
            <v>24</v>
          </cell>
          <cell r="K1748">
            <v>27</v>
          </cell>
          <cell r="L1748">
            <v>5</v>
          </cell>
          <cell r="M1748">
            <v>19</v>
          </cell>
          <cell r="N1748">
            <v>0.72</v>
          </cell>
          <cell r="O1748">
            <v>2.63</v>
          </cell>
          <cell r="P1748">
            <v>3.89</v>
          </cell>
          <cell r="Q1748">
            <v>1597</v>
          </cell>
        </row>
        <row r="1749">
          <cell r="A1749">
            <v>1208002</v>
          </cell>
          <cell r="B1749">
            <v>44140.001388888886</v>
          </cell>
          <cell r="C1749" t="str">
            <v>EN355B</v>
          </cell>
          <cell r="D1749" t="str">
            <v>Grados al C</v>
          </cell>
          <cell r="E1749" t="str">
            <v>31"R</v>
          </cell>
          <cell r="F1749">
            <v>53369</v>
          </cell>
          <cell r="G1749">
            <v>1</v>
          </cell>
          <cell r="H1749">
            <v>1680</v>
          </cell>
          <cell r="I1749">
            <v>54</v>
          </cell>
          <cell r="J1749">
            <v>24</v>
          </cell>
          <cell r="K1749">
            <v>30</v>
          </cell>
          <cell r="L1749">
            <v>7</v>
          </cell>
          <cell r="M1749">
            <v>17</v>
          </cell>
          <cell r="N1749">
            <v>0.95</v>
          </cell>
          <cell r="O1749">
            <v>8.65</v>
          </cell>
          <cell r="P1749">
            <v>9.2100000000000009</v>
          </cell>
          <cell r="Q1749">
            <v>1585</v>
          </cell>
        </row>
        <row r="1750">
          <cell r="A1750">
            <v>1208003</v>
          </cell>
          <cell r="B1750">
            <v>44140.051388888889</v>
          </cell>
          <cell r="C1750" t="str">
            <v>EN355B</v>
          </cell>
          <cell r="D1750" t="str">
            <v>Grados al C</v>
          </cell>
          <cell r="E1750" t="str">
            <v>31"R</v>
          </cell>
          <cell r="F1750">
            <v>54003.99</v>
          </cell>
          <cell r="G1750">
            <v>1</v>
          </cell>
          <cell r="H1750">
            <v>1604</v>
          </cell>
          <cell r="I1750">
            <v>51</v>
          </cell>
          <cell r="J1750">
            <v>24</v>
          </cell>
          <cell r="K1750">
            <v>27</v>
          </cell>
          <cell r="L1750">
            <v>6</v>
          </cell>
          <cell r="M1750">
            <v>18</v>
          </cell>
          <cell r="N1750">
            <v>0.75</v>
          </cell>
          <cell r="O1750">
            <v>3.42</v>
          </cell>
          <cell r="P1750">
            <v>4.68</v>
          </cell>
          <cell r="Q1750">
            <v>1588</v>
          </cell>
        </row>
        <row r="1751">
          <cell r="A1751">
            <v>1208004</v>
          </cell>
          <cell r="B1751">
            <v>44140.129861111112</v>
          </cell>
          <cell r="C1751" t="str">
            <v>1524 CAT</v>
          </cell>
          <cell r="D1751" t="str">
            <v>Grados al C</v>
          </cell>
          <cell r="E1751" t="str">
            <v>20"R</v>
          </cell>
          <cell r="F1751">
            <v>57267.01</v>
          </cell>
          <cell r="G1751">
            <v>1</v>
          </cell>
          <cell r="H1751">
            <v>1690</v>
          </cell>
          <cell r="I1751">
            <v>49</v>
          </cell>
          <cell r="J1751">
            <v>24</v>
          </cell>
          <cell r="K1751">
            <v>25</v>
          </cell>
          <cell r="L1751">
            <v>6</v>
          </cell>
          <cell r="M1751">
            <v>18</v>
          </cell>
          <cell r="N1751">
            <v>0.72</v>
          </cell>
          <cell r="O1751">
            <v>4.05</v>
          </cell>
          <cell r="P1751">
            <v>0</v>
          </cell>
          <cell r="Q1751">
            <v>1600</v>
          </cell>
        </row>
        <row r="1752">
          <cell r="A1752">
            <v>1208005</v>
          </cell>
          <cell r="B1752">
            <v>44140.181250000001</v>
          </cell>
          <cell r="C1752" t="str">
            <v>B50A</v>
          </cell>
          <cell r="D1752" t="str">
            <v>Grados CrMo</v>
          </cell>
          <cell r="E1752" t="str">
            <v>16"R</v>
          </cell>
          <cell r="F1752">
            <v>54183.99</v>
          </cell>
          <cell r="G1752">
            <v>1</v>
          </cell>
          <cell r="H1752">
            <v>1694</v>
          </cell>
          <cell r="I1752">
            <v>46</v>
          </cell>
          <cell r="J1752">
            <v>27</v>
          </cell>
          <cell r="K1752">
            <v>19</v>
          </cell>
          <cell r="L1752">
            <v>8</v>
          </cell>
          <cell r="M1752">
            <v>19</v>
          </cell>
          <cell r="N1752">
            <v>0.76</v>
          </cell>
          <cell r="O1752">
            <v>2.89</v>
          </cell>
          <cell r="P1752">
            <v>0</v>
          </cell>
          <cell r="Q1752">
            <v>1595</v>
          </cell>
        </row>
        <row r="1753">
          <cell r="A1753">
            <v>1208006</v>
          </cell>
          <cell r="B1753">
            <v>44140.236111111109</v>
          </cell>
          <cell r="C1753">
            <v>4140</v>
          </cell>
          <cell r="D1753" t="str">
            <v>Grados CrMo</v>
          </cell>
          <cell r="E1753" t="str">
            <v>16"R</v>
          </cell>
          <cell r="F1753">
            <v>57347</v>
          </cell>
          <cell r="G1753">
            <v>1</v>
          </cell>
          <cell r="H1753">
            <v>1654</v>
          </cell>
          <cell r="I1753">
            <v>54</v>
          </cell>
          <cell r="J1753">
            <v>23</v>
          </cell>
          <cell r="K1753">
            <v>31</v>
          </cell>
          <cell r="L1753">
            <v>6</v>
          </cell>
          <cell r="M1753">
            <v>17</v>
          </cell>
          <cell r="N1753">
            <v>0.82</v>
          </cell>
          <cell r="O1753">
            <v>5.01</v>
          </cell>
          <cell r="P1753">
            <v>0</v>
          </cell>
          <cell r="Q1753">
            <v>1567</v>
          </cell>
        </row>
        <row r="1754">
          <cell r="A1754">
            <v>1208007</v>
          </cell>
          <cell r="B1754">
            <v>44140.311805555553</v>
          </cell>
          <cell r="C1754" t="str">
            <v>42CRMO4 AVON</v>
          </cell>
          <cell r="D1754" t="str">
            <v>Grados CrMo</v>
          </cell>
          <cell r="E1754" t="str">
            <v>31"R</v>
          </cell>
          <cell r="F1754">
            <v>53370</v>
          </cell>
          <cell r="G1754">
            <v>1</v>
          </cell>
          <cell r="H1754">
            <v>1641</v>
          </cell>
          <cell r="I1754">
            <v>44</v>
          </cell>
          <cell r="J1754">
            <v>20</v>
          </cell>
          <cell r="K1754">
            <v>24</v>
          </cell>
          <cell r="L1754">
            <v>5</v>
          </cell>
          <cell r="M1754">
            <v>15</v>
          </cell>
          <cell r="N1754">
            <v>0.82</v>
          </cell>
          <cell r="O1754">
            <v>3.86</v>
          </cell>
          <cell r="P1754">
            <v>0</v>
          </cell>
          <cell r="Q1754">
            <v>1558</v>
          </cell>
        </row>
        <row r="1755">
          <cell r="A1755">
            <v>1208008</v>
          </cell>
          <cell r="B1755">
            <v>44140.372916666667</v>
          </cell>
          <cell r="C1755" t="str">
            <v>EN355B</v>
          </cell>
          <cell r="D1755" t="str">
            <v>Grados al C</v>
          </cell>
          <cell r="E1755" t="str">
            <v>24"R</v>
          </cell>
          <cell r="F1755">
            <v>50882</v>
          </cell>
          <cell r="G1755">
            <v>1</v>
          </cell>
          <cell r="H1755">
            <v>1678</v>
          </cell>
          <cell r="I1755">
            <v>44</v>
          </cell>
          <cell r="J1755">
            <v>22</v>
          </cell>
          <cell r="K1755">
            <v>22</v>
          </cell>
          <cell r="L1755">
            <v>6</v>
          </cell>
          <cell r="M1755">
            <v>16</v>
          </cell>
          <cell r="N1755">
            <v>0.72</v>
          </cell>
          <cell r="O1755">
            <v>2.87</v>
          </cell>
          <cell r="P1755">
            <v>2.7</v>
          </cell>
          <cell r="Q1755">
            <v>1586</v>
          </cell>
        </row>
        <row r="1756">
          <cell r="A1756">
            <v>1208009</v>
          </cell>
          <cell r="B1756">
            <v>44140.421527777777</v>
          </cell>
          <cell r="C1756" t="str">
            <v>EN355B</v>
          </cell>
          <cell r="D1756" t="str">
            <v>Grados al C</v>
          </cell>
          <cell r="E1756" t="str">
            <v>24"R</v>
          </cell>
          <cell r="F1756">
            <v>54409</v>
          </cell>
          <cell r="G1756">
            <v>1</v>
          </cell>
          <cell r="H1756">
            <v>1660</v>
          </cell>
          <cell r="I1756">
            <v>43</v>
          </cell>
          <cell r="J1756">
            <v>20</v>
          </cell>
          <cell r="K1756">
            <v>23</v>
          </cell>
          <cell r="L1756">
            <v>5</v>
          </cell>
          <cell r="M1756">
            <v>15</v>
          </cell>
          <cell r="N1756">
            <v>0.81</v>
          </cell>
          <cell r="O1756">
            <v>3.13</v>
          </cell>
          <cell r="P1756">
            <v>1.2</v>
          </cell>
          <cell r="Q1756">
            <v>1592</v>
          </cell>
        </row>
        <row r="1757">
          <cell r="A1757">
            <v>1208010</v>
          </cell>
          <cell r="B1757">
            <v>44140.474999999999</v>
          </cell>
          <cell r="C1757" t="str">
            <v>EN355B</v>
          </cell>
          <cell r="D1757" t="str">
            <v>Grados al C</v>
          </cell>
          <cell r="E1757" t="str">
            <v>31"R</v>
          </cell>
          <cell r="F1757">
            <v>53876</v>
          </cell>
          <cell r="G1757">
            <v>1</v>
          </cell>
          <cell r="H1757">
            <v>1682</v>
          </cell>
          <cell r="I1757">
            <v>56</v>
          </cell>
          <cell r="J1757">
            <v>21</v>
          </cell>
          <cell r="K1757">
            <v>35</v>
          </cell>
          <cell r="L1757">
            <v>6</v>
          </cell>
          <cell r="M1757">
            <v>15</v>
          </cell>
          <cell r="N1757">
            <v>0.89</v>
          </cell>
          <cell r="O1757">
            <v>3.75</v>
          </cell>
          <cell r="P1757">
            <v>6.5</v>
          </cell>
          <cell r="Q1757">
            <v>1586</v>
          </cell>
        </row>
        <row r="1758">
          <cell r="A1758">
            <v>1208011</v>
          </cell>
          <cell r="B1758">
            <v>44140.522222222222</v>
          </cell>
          <cell r="C1758" t="str">
            <v>EN355B</v>
          </cell>
          <cell r="D1758" t="str">
            <v>Grados al C</v>
          </cell>
          <cell r="E1758" t="str">
            <v>31"R</v>
          </cell>
          <cell r="F1758">
            <v>53544</v>
          </cell>
          <cell r="G1758">
            <v>1</v>
          </cell>
          <cell r="H1758">
            <v>1683</v>
          </cell>
          <cell r="I1758">
            <v>50</v>
          </cell>
          <cell r="J1758">
            <v>22</v>
          </cell>
          <cell r="K1758">
            <v>28</v>
          </cell>
          <cell r="L1758">
            <v>7</v>
          </cell>
          <cell r="M1758">
            <v>15</v>
          </cell>
          <cell r="N1758">
            <v>1</v>
          </cell>
          <cell r="O1758">
            <v>3.77</v>
          </cell>
          <cell r="P1758">
            <v>2.5299999999999998</v>
          </cell>
          <cell r="Q1758">
            <v>1588</v>
          </cell>
        </row>
        <row r="1759">
          <cell r="A1759">
            <v>1208012</v>
          </cell>
          <cell r="B1759">
            <v>44140.603472222225</v>
          </cell>
          <cell r="C1759" t="str">
            <v>EN355B</v>
          </cell>
          <cell r="D1759" t="str">
            <v>Grados al C</v>
          </cell>
          <cell r="E1759" t="str">
            <v>31"R</v>
          </cell>
          <cell r="F1759">
            <v>53494</v>
          </cell>
          <cell r="G1759">
            <v>1</v>
          </cell>
          <cell r="H1759">
            <v>1690</v>
          </cell>
          <cell r="I1759">
            <v>58</v>
          </cell>
          <cell r="J1759">
            <v>25</v>
          </cell>
          <cell r="K1759">
            <v>33</v>
          </cell>
          <cell r="L1759">
            <v>5</v>
          </cell>
          <cell r="M1759">
            <v>20</v>
          </cell>
          <cell r="N1759">
            <v>0.67</v>
          </cell>
          <cell r="O1759">
            <v>4.2699999999999996</v>
          </cell>
          <cell r="P1759">
            <v>4.4000000000000004</v>
          </cell>
          <cell r="Q1759">
            <v>1588</v>
          </cell>
        </row>
        <row r="1760">
          <cell r="A1760">
            <v>1208013</v>
          </cell>
          <cell r="B1760">
            <v>44140.681250000001</v>
          </cell>
          <cell r="C1760" t="str">
            <v>410S</v>
          </cell>
          <cell r="D1760" t="str">
            <v>Martensíticos</v>
          </cell>
          <cell r="E1760" t="str">
            <v>49"Q</v>
          </cell>
          <cell r="F1760">
            <v>54143</v>
          </cell>
          <cell r="G1760">
            <v>1</v>
          </cell>
          <cell r="H1760">
            <v>1617</v>
          </cell>
          <cell r="I1760">
            <v>163</v>
          </cell>
          <cell r="J1760">
            <v>77</v>
          </cell>
          <cell r="K1760">
            <v>86</v>
          </cell>
          <cell r="L1760">
            <v>67</v>
          </cell>
          <cell r="M1760">
            <v>10</v>
          </cell>
          <cell r="N1760">
            <v>1.1399999999999999</v>
          </cell>
          <cell r="O1760">
            <v>21.91</v>
          </cell>
          <cell r="P1760">
            <v>38.17</v>
          </cell>
          <cell r="Q1760">
            <v>1547</v>
          </cell>
        </row>
        <row r="1761">
          <cell r="A1761">
            <v>1208014</v>
          </cell>
          <cell r="B1761">
            <v>44140.811805555553</v>
          </cell>
          <cell r="C1761" t="str">
            <v>42CRMO4 LIEBHERR</v>
          </cell>
          <cell r="D1761" t="str">
            <v>Grados CrMo</v>
          </cell>
          <cell r="E1761" t="str">
            <v>20"R</v>
          </cell>
          <cell r="F1761">
            <v>57907</v>
          </cell>
          <cell r="G1761">
            <v>1</v>
          </cell>
          <cell r="H1761">
            <v>1667</v>
          </cell>
          <cell r="I1761">
            <v>50</v>
          </cell>
          <cell r="J1761">
            <v>25</v>
          </cell>
          <cell r="K1761">
            <v>25</v>
          </cell>
          <cell r="L1761">
            <v>5</v>
          </cell>
          <cell r="M1761">
            <v>20</v>
          </cell>
          <cell r="N1761">
            <v>0.78</v>
          </cell>
          <cell r="O1761">
            <v>5.19</v>
          </cell>
          <cell r="P1761">
            <v>0</v>
          </cell>
          <cell r="Q1761">
            <v>1582</v>
          </cell>
        </row>
        <row r="1762">
          <cell r="A1762">
            <v>1208015</v>
          </cell>
          <cell r="B1762">
            <v>44140.876388888886</v>
          </cell>
          <cell r="C1762" t="str">
            <v>42CRMO4 LIEBHERR</v>
          </cell>
          <cell r="D1762" t="str">
            <v>Grados CrMo</v>
          </cell>
          <cell r="E1762" t="str">
            <v>20"R</v>
          </cell>
          <cell r="F1762">
            <v>57807</v>
          </cell>
          <cell r="G1762">
            <v>1</v>
          </cell>
          <cell r="H1762">
            <v>1573</v>
          </cell>
          <cell r="I1762">
            <v>47</v>
          </cell>
          <cell r="J1762">
            <v>25</v>
          </cell>
          <cell r="K1762">
            <v>22</v>
          </cell>
          <cell r="L1762">
            <v>5</v>
          </cell>
          <cell r="M1762">
            <v>20</v>
          </cell>
          <cell r="N1762">
            <v>0.65</v>
          </cell>
          <cell r="O1762">
            <v>4.55</v>
          </cell>
          <cell r="P1762">
            <v>0</v>
          </cell>
          <cell r="Q1762">
            <v>1580</v>
          </cell>
        </row>
        <row r="1763">
          <cell r="A1763">
            <v>1208016</v>
          </cell>
          <cell r="B1763">
            <v>44141.012499999997</v>
          </cell>
          <cell r="C1763" t="str">
            <v>EN355B</v>
          </cell>
          <cell r="D1763" t="str">
            <v>Grados al C</v>
          </cell>
          <cell r="E1763" t="str">
            <v>24"R</v>
          </cell>
          <cell r="F1763">
            <v>55069.01</v>
          </cell>
          <cell r="G1763">
            <v>1</v>
          </cell>
          <cell r="H1763">
            <v>1678</v>
          </cell>
          <cell r="I1763">
            <v>56</v>
          </cell>
          <cell r="J1763">
            <v>25</v>
          </cell>
          <cell r="K1763">
            <v>31</v>
          </cell>
          <cell r="L1763">
            <v>6</v>
          </cell>
          <cell r="M1763">
            <v>19</v>
          </cell>
          <cell r="N1763">
            <v>0.71</v>
          </cell>
          <cell r="O1763">
            <v>4.82</v>
          </cell>
          <cell r="P1763">
            <v>0.22</v>
          </cell>
          <cell r="Q1763">
            <v>1583</v>
          </cell>
        </row>
        <row r="1764">
          <cell r="A1764">
            <v>1208017</v>
          </cell>
          <cell r="B1764">
            <v>44141.084722222222</v>
          </cell>
          <cell r="C1764" t="str">
            <v>EN355B</v>
          </cell>
          <cell r="D1764" t="str">
            <v>Grados al C</v>
          </cell>
          <cell r="E1764" t="str">
            <v>24"R</v>
          </cell>
          <cell r="F1764">
            <v>54843</v>
          </cell>
          <cell r="G1764">
            <v>1</v>
          </cell>
          <cell r="H1764">
            <v>1686</v>
          </cell>
          <cell r="I1764">
            <v>51</v>
          </cell>
          <cell r="J1764">
            <v>24</v>
          </cell>
          <cell r="K1764">
            <v>27</v>
          </cell>
          <cell r="L1764">
            <v>5</v>
          </cell>
          <cell r="M1764">
            <v>19</v>
          </cell>
          <cell r="N1764">
            <v>0.73</v>
          </cell>
          <cell r="O1764">
            <v>3.58</v>
          </cell>
          <cell r="P1764">
            <v>3.05</v>
          </cell>
          <cell r="Q1764">
            <v>1596</v>
          </cell>
        </row>
        <row r="1765">
          <cell r="A1765">
            <v>1208018</v>
          </cell>
          <cell r="B1765">
            <v>44141.142361111109</v>
          </cell>
          <cell r="C1765" t="str">
            <v>EN355B</v>
          </cell>
          <cell r="D1765" t="str">
            <v>Grados al C</v>
          </cell>
          <cell r="E1765" t="str">
            <v>24"R</v>
          </cell>
          <cell r="F1765">
            <v>41230</v>
          </cell>
          <cell r="G1765">
            <v>1</v>
          </cell>
          <cell r="H1765">
            <v>1685</v>
          </cell>
          <cell r="I1765">
            <v>57</v>
          </cell>
          <cell r="J1765">
            <v>23</v>
          </cell>
          <cell r="K1765">
            <v>34</v>
          </cell>
          <cell r="L1765">
            <v>5</v>
          </cell>
          <cell r="M1765">
            <v>18</v>
          </cell>
          <cell r="N1765">
            <v>0.7</v>
          </cell>
          <cell r="O1765">
            <v>3.75</v>
          </cell>
          <cell r="P1765">
            <v>1.68</v>
          </cell>
          <cell r="Q1765">
            <v>1589</v>
          </cell>
        </row>
        <row r="1766">
          <cell r="A1766">
            <v>1208019</v>
          </cell>
          <cell r="B1766">
            <v>44141.210416666669</v>
          </cell>
          <cell r="C1766" t="str">
            <v>LF6M VALMONT</v>
          </cell>
          <cell r="D1766" t="str">
            <v>Grados al C</v>
          </cell>
          <cell r="E1766" t="str">
            <v>31"R</v>
          </cell>
          <cell r="F1766">
            <v>53312</v>
          </cell>
          <cell r="G1766">
            <v>2</v>
          </cell>
          <cell r="H1766">
            <v>1702</v>
          </cell>
          <cell r="I1766">
            <v>128</v>
          </cell>
          <cell r="J1766">
            <v>50</v>
          </cell>
          <cell r="K1766">
            <v>78</v>
          </cell>
          <cell r="L1766">
            <v>10</v>
          </cell>
          <cell r="M1766">
            <v>40</v>
          </cell>
          <cell r="N1766">
            <v>0.61</v>
          </cell>
          <cell r="O1766">
            <v>7.32</v>
          </cell>
          <cell r="P1766">
            <v>21.58</v>
          </cell>
          <cell r="Q1766">
            <v>1584</v>
          </cell>
        </row>
        <row r="1767">
          <cell r="A1767">
            <v>1208020</v>
          </cell>
          <cell r="B1767">
            <v>44141.272916666669</v>
          </cell>
          <cell r="C1767" t="str">
            <v>EN355B</v>
          </cell>
          <cell r="D1767" t="str">
            <v>Grados al C</v>
          </cell>
          <cell r="E1767" t="str">
            <v>31"R</v>
          </cell>
          <cell r="F1767">
            <v>54322</v>
          </cell>
          <cell r="G1767">
            <v>1</v>
          </cell>
          <cell r="H1767">
            <v>1699</v>
          </cell>
          <cell r="I1767">
            <v>55</v>
          </cell>
          <cell r="J1767">
            <v>22</v>
          </cell>
          <cell r="K1767">
            <v>33</v>
          </cell>
          <cell r="L1767">
            <v>5</v>
          </cell>
          <cell r="M1767">
            <v>17</v>
          </cell>
          <cell r="N1767">
            <v>0.76</v>
          </cell>
          <cell r="O1767">
            <v>3.44</v>
          </cell>
          <cell r="P1767">
            <v>2.98</v>
          </cell>
          <cell r="Q1767">
            <v>1589</v>
          </cell>
        </row>
        <row r="1768">
          <cell r="A1768">
            <v>1208021</v>
          </cell>
          <cell r="B1768">
            <v>44141.425000000003</v>
          </cell>
          <cell r="C1768" t="str">
            <v>EN355B</v>
          </cell>
          <cell r="D1768" t="str">
            <v>Grados al C</v>
          </cell>
          <cell r="E1768" t="str">
            <v>31"R</v>
          </cell>
          <cell r="F1768">
            <v>53723</v>
          </cell>
          <cell r="G1768">
            <v>1</v>
          </cell>
          <cell r="H1768">
            <v>1684</v>
          </cell>
          <cell r="I1768">
            <v>57</v>
          </cell>
          <cell r="J1768">
            <v>23</v>
          </cell>
          <cell r="K1768">
            <v>34</v>
          </cell>
          <cell r="L1768">
            <v>5</v>
          </cell>
          <cell r="M1768">
            <v>18</v>
          </cell>
          <cell r="N1768">
            <v>0.92</v>
          </cell>
          <cell r="O1768">
            <v>5.49</v>
          </cell>
          <cell r="P1768">
            <v>6.28</v>
          </cell>
          <cell r="Q1768">
            <v>1586</v>
          </cell>
        </row>
        <row r="1769">
          <cell r="A1769">
            <v>1208022</v>
          </cell>
          <cell r="B1769">
            <v>44141.484722222223</v>
          </cell>
          <cell r="C1769" t="str">
            <v>EN355B</v>
          </cell>
          <cell r="D1769" t="str">
            <v>Grados al C</v>
          </cell>
          <cell r="E1769" t="str">
            <v>31"R</v>
          </cell>
          <cell r="F1769">
            <v>53671</v>
          </cell>
          <cell r="G1769">
            <v>1</v>
          </cell>
          <cell r="H1769">
            <v>1666</v>
          </cell>
          <cell r="I1769">
            <v>48</v>
          </cell>
          <cell r="J1769">
            <v>20</v>
          </cell>
          <cell r="K1769">
            <v>28</v>
          </cell>
          <cell r="L1769">
            <v>5</v>
          </cell>
          <cell r="M1769">
            <v>15</v>
          </cell>
          <cell r="N1769">
            <v>0.82</v>
          </cell>
          <cell r="O1769">
            <v>3.94</v>
          </cell>
          <cell r="P1769">
            <v>2.4</v>
          </cell>
          <cell r="Q1769">
            <v>1591</v>
          </cell>
        </row>
        <row r="1770">
          <cell r="A1770">
            <v>1208023</v>
          </cell>
          <cell r="B1770">
            <v>44141.555555555555</v>
          </cell>
          <cell r="C1770" t="str">
            <v>42CRMO4 LIEBHERR</v>
          </cell>
          <cell r="D1770" t="str">
            <v>Grados CrMo</v>
          </cell>
          <cell r="E1770" t="str">
            <v>20"R</v>
          </cell>
          <cell r="F1770">
            <v>58122</v>
          </cell>
          <cell r="G1770">
            <v>1</v>
          </cell>
          <cell r="H1770">
            <v>1652</v>
          </cell>
          <cell r="I1770">
            <v>48</v>
          </cell>
          <cell r="J1770">
            <v>21</v>
          </cell>
          <cell r="K1770">
            <v>27</v>
          </cell>
          <cell r="L1770">
            <v>6</v>
          </cell>
          <cell r="M1770">
            <v>15</v>
          </cell>
          <cell r="N1770">
            <v>0.9</v>
          </cell>
          <cell r="O1770">
            <v>8.84</v>
          </cell>
          <cell r="P1770">
            <v>0</v>
          </cell>
          <cell r="Q1770">
            <v>1581</v>
          </cell>
        </row>
        <row r="1771">
          <cell r="A1771">
            <v>1208024</v>
          </cell>
          <cell r="B1771">
            <v>44141.61041666667</v>
          </cell>
          <cell r="C1771" t="str">
            <v>42CRMO4 LIEBHERR</v>
          </cell>
          <cell r="D1771" t="str">
            <v>Grados CrMo</v>
          </cell>
          <cell r="E1771" t="str">
            <v>20"R</v>
          </cell>
          <cell r="F1771">
            <v>56960</v>
          </cell>
          <cell r="G1771">
            <v>1</v>
          </cell>
          <cell r="H1771">
            <v>1666</v>
          </cell>
          <cell r="I1771">
            <v>54</v>
          </cell>
          <cell r="J1771">
            <v>22</v>
          </cell>
          <cell r="K1771">
            <v>32</v>
          </cell>
          <cell r="L1771">
            <v>5</v>
          </cell>
          <cell r="M1771">
            <v>17</v>
          </cell>
          <cell r="N1771">
            <v>0.79</v>
          </cell>
          <cell r="O1771">
            <v>9.09</v>
          </cell>
          <cell r="P1771">
            <v>0</v>
          </cell>
          <cell r="Q1771">
            <v>1577</v>
          </cell>
        </row>
        <row r="1772">
          <cell r="A1772">
            <v>1208025</v>
          </cell>
          <cell r="B1772">
            <v>44141.696527777778</v>
          </cell>
          <cell r="C1772" t="str">
            <v>42CRMO4 LIEBHERR</v>
          </cell>
          <cell r="D1772" t="str">
            <v>Grados CrMo</v>
          </cell>
          <cell r="E1772" t="str">
            <v>20"R</v>
          </cell>
          <cell r="F1772">
            <v>57380</v>
          </cell>
          <cell r="G1772">
            <v>1</v>
          </cell>
          <cell r="H1772">
            <v>1672</v>
          </cell>
          <cell r="I1772">
            <v>47</v>
          </cell>
          <cell r="J1772">
            <v>21</v>
          </cell>
          <cell r="K1772">
            <v>26</v>
          </cell>
          <cell r="L1772">
            <v>6</v>
          </cell>
          <cell r="M1772">
            <v>15</v>
          </cell>
          <cell r="N1772">
            <v>1.3</v>
          </cell>
          <cell r="O1772">
            <v>12.74</v>
          </cell>
          <cell r="P1772">
            <v>0</v>
          </cell>
          <cell r="Q1772">
            <v>1586</v>
          </cell>
        </row>
        <row r="1773">
          <cell r="A1773">
            <v>1208026</v>
          </cell>
          <cell r="B1773">
            <v>44143.90902777778</v>
          </cell>
          <cell r="C1773" t="str">
            <v>42CRMO4 LIEBHERR</v>
          </cell>
          <cell r="D1773" t="str">
            <v>Grados CrMo</v>
          </cell>
          <cell r="E1773" t="str">
            <v>24"R</v>
          </cell>
          <cell r="F1773">
            <v>55158</v>
          </cell>
          <cell r="G1773">
            <v>1</v>
          </cell>
          <cell r="H1773">
            <v>1648</v>
          </cell>
          <cell r="I1773">
            <v>54</v>
          </cell>
          <cell r="J1773">
            <v>31</v>
          </cell>
          <cell r="K1773">
            <v>23</v>
          </cell>
          <cell r="L1773">
            <v>16</v>
          </cell>
          <cell r="M1773">
            <v>15</v>
          </cell>
          <cell r="N1773">
            <v>0.95</v>
          </cell>
          <cell r="O1773">
            <v>5.13</v>
          </cell>
          <cell r="P1773">
            <v>0</v>
          </cell>
          <cell r="Q1773">
            <v>1563</v>
          </cell>
        </row>
        <row r="1774">
          <cell r="A1774">
            <v>1208027</v>
          </cell>
          <cell r="B1774">
            <v>44143.961805555555</v>
          </cell>
          <cell r="C1774" t="str">
            <v>42CRMO4 LIEBHERR</v>
          </cell>
          <cell r="D1774" t="str">
            <v>Grados CrMo</v>
          </cell>
          <cell r="E1774" t="str">
            <v>24"R</v>
          </cell>
          <cell r="F1774">
            <v>55286</v>
          </cell>
          <cell r="G1774">
            <v>2</v>
          </cell>
          <cell r="H1774">
            <v>1657</v>
          </cell>
          <cell r="I1774">
            <v>106</v>
          </cell>
          <cell r="J1774">
            <v>48</v>
          </cell>
          <cell r="K1774">
            <v>58</v>
          </cell>
          <cell r="L1774">
            <v>13</v>
          </cell>
          <cell r="M1774">
            <v>35</v>
          </cell>
          <cell r="N1774">
            <v>0.94</v>
          </cell>
          <cell r="O1774">
            <v>18.23</v>
          </cell>
          <cell r="P1774">
            <v>0</v>
          </cell>
          <cell r="Q1774">
            <v>1572</v>
          </cell>
        </row>
        <row r="1775">
          <cell r="A1775">
            <v>1208028</v>
          </cell>
          <cell r="B1775">
            <v>44144.013194444444</v>
          </cell>
          <cell r="C1775" t="str">
            <v>42CRMO4 LIEBHERR</v>
          </cell>
          <cell r="D1775" t="str">
            <v>Grados CrMo</v>
          </cell>
          <cell r="E1775" t="str">
            <v>13"R</v>
          </cell>
          <cell r="F1775">
            <v>55078</v>
          </cell>
          <cell r="G1775">
            <v>1</v>
          </cell>
          <cell r="H1775">
            <v>1676</v>
          </cell>
          <cell r="I1775">
            <v>58</v>
          </cell>
          <cell r="J1775">
            <v>25</v>
          </cell>
          <cell r="K1775">
            <v>33</v>
          </cell>
          <cell r="L1775">
            <v>8</v>
          </cell>
          <cell r="M1775">
            <v>17</v>
          </cell>
          <cell r="N1775">
            <v>0.92</v>
          </cell>
          <cell r="O1775">
            <v>8.94</v>
          </cell>
          <cell r="P1775">
            <v>0</v>
          </cell>
          <cell r="Q1775">
            <v>1572</v>
          </cell>
        </row>
        <row r="1776">
          <cell r="A1776">
            <v>1208029</v>
          </cell>
          <cell r="B1776">
            <v>44144.117361111108</v>
          </cell>
          <cell r="C1776" t="str">
            <v>42CRMO4 LIEBHERR</v>
          </cell>
          <cell r="D1776" t="str">
            <v>Grados CrMo</v>
          </cell>
          <cell r="E1776" t="str">
            <v>24"R</v>
          </cell>
          <cell r="F1776">
            <v>55275.01</v>
          </cell>
          <cell r="G1776">
            <v>1</v>
          </cell>
          <cell r="H1776">
            <v>1655</v>
          </cell>
          <cell r="I1776">
            <v>50</v>
          </cell>
          <cell r="J1776">
            <v>23</v>
          </cell>
          <cell r="K1776">
            <v>27</v>
          </cell>
          <cell r="L1776">
            <v>6</v>
          </cell>
          <cell r="M1776">
            <v>17</v>
          </cell>
          <cell r="N1776">
            <v>0.79</v>
          </cell>
          <cell r="O1776">
            <v>5.43</v>
          </cell>
          <cell r="P1776">
            <v>0</v>
          </cell>
          <cell r="Q1776">
            <v>1565</v>
          </cell>
        </row>
        <row r="1777">
          <cell r="A1777">
            <v>1208030</v>
          </cell>
          <cell r="B1777">
            <v>44144.170138888891</v>
          </cell>
          <cell r="C1777" t="str">
            <v>4145 FM</v>
          </cell>
          <cell r="D1777" t="str">
            <v>Grados CrMo</v>
          </cell>
          <cell r="E1777" t="str">
            <v>31"R</v>
          </cell>
          <cell r="F1777">
            <v>53142</v>
          </cell>
          <cell r="G1777">
            <v>1</v>
          </cell>
          <cell r="H1777">
            <v>1649</v>
          </cell>
          <cell r="I1777">
            <v>48</v>
          </cell>
          <cell r="J1777">
            <v>25</v>
          </cell>
          <cell r="K1777">
            <v>23</v>
          </cell>
          <cell r="L1777">
            <v>7</v>
          </cell>
          <cell r="M1777">
            <v>18</v>
          </cell>
          <cell r="N1777">
            <v>0.9</v>
          </cell>
          <cell r="O1777">
            <v>4.22</v>
          </cell>
          <cell r="P1777">
            <v>0</v>
          </cell>
          <cell r="Q1777">
            <v>1570</v>
          </cell>
        </row>
        <row r="1778">
          <cell r="A1778">
            <v>1208031</v>
          </cell>
          <cell r="B1778">
            <v>44144.236111111109</v>
          </cell>
          <cell r="C1778" t="str">
            <v>1E0621</v>
          </cell>
          <cell r="D1778" t="str">
            <v>Grados al C</v>
          </cell>
          <cell r="E1778" t="str">
            <v>16"R</v>
          </cell>
          <cell r="F1778">
            <v>53689</v>
          </cell>
          <cell r="G1778">
            <v>3</v>
          </cell>
          <cell r="H1778">
            <v>1694</v>
          </cell>
          <cell r="I1778">
            <v>111</v>
          </cell>
          <cell r="J1778">
            <v>50</v>
          </cell>
          <cell r="K1778">
            <v>61</v>
          </cell>
          <cell r="L1778">
            <v>13</v>
          </cell>
          <cell r="M1778">
            <v>37</v>
          </cell>
          <cell r="N1778">
            <v>0.72</v>
          </cell>
          <cell r="O1778">
            <v>8.4499999999999993</v>
          </cell>
          <cell r="P1778">
            <v>2.06</v>
          </cell>
          <cell r="Q1778">
            <v>1600</v>
          </cell>
        </row>
        <row r="1779">
          <cell r="A1779">
            <v>1208032</v>
          </cell>
          <cell r="B1779">
            <v>44144.30972222222</v>
          </cell>
          <cell r="C1779" t="str">
            <v>1E0621</v>
          </cell>
          <cell r="D1779" t="str">
            <v>Grados al C</v>
          </cell>
          <cell r="E1779" t="str">
            <v>16"R</v>
          </cell>
          <cell r="F1779">
            <v>53834</v>
          </cell>
          <cell r="G1779">
            <v>1</v>
          </cell>
          <cell r="H1779">
            <v>1685</v>
          </cell>
          <cell r="I1779">
            <v>53</v>
          </cell>
          <cell r="J1779">
            <v>23</v>
          </cell>
          <cell r="K1779">
            <v>30</v>
          </cell>
          <cell r="L1779">
            <v>6</v>
          </cell>
          <cell r="M1779">
            <v>17</v>
          </cell>
          <cell r="N1779">
            <v>0.92</v>
          </cell>
          <cell r="O1779">
            <v>4.9400000000000004</v>
          </cell>
          <cell r="P1779">
            <v>0</v>
          </cell>
          <cell r="Q1779">
            <v>1594</v>
          </cell>
        </row>
        <row r="1780">
          <cell r="A1780">
            <v>1208033</v>
          </cell>
          <cell r="B1780">
            <v>44144.413194444445</v>
          </cell>
          <cell r="C1780" t="str">
            <v>17-4 PH SCOT FORGE</v>
          </cell>
          <cell r="D1780" t="str">
            <v>Duplex Stainless Steels</v>
          </cell>
          <cell r="E1780" t="str">
            <v>24"R</v>
          </cell>
          <cell r="F1780">
            <v>58865</v>
          </cell>
          <cell r="G1780">
            <v>1</v>
          </cell>
          <cell r="H1780">
            <v>1638</v>
          </cell>
          <cell r="I1780">
            <v>207</v>
          </cell>
          <cell r="J1780">
            <v>119</v>
          </cell>
          <cell r="K1780">
            <v>88</v>
          </cell>
          <cell r="L1780">
            <v>94</v>
          </cell>
          <cell r="M1780">
            <v>25</v>
          </cell>
          <cell r="N1780">
            <v>0.82</v>
          </cell>
          <cell r="O1780">
            <v>24.38</v>
          </cell>
          <cell r="P1780">
            <v>0</v>
          </cell>
          <cell r="Q1780">
            <v>1529</v>
          </cell>
        </row>
        <row r="1781">
          <cell r="A1781">
            <v>1208034</v>
          </cell>
          <cell r="B1781">
            <v>44144.519444444442</v>
          </cell>
          <cell r="C1781" t="str">
            <v>316L SCOT FORGE</v>
          </cell>
          <cell r="D1781" t="str">
            <v>Austeníticos</v>
          </cell>
          <cell r="E1781" t="str">
            <v>31"R</v>
          </cell>
          <cell r="F1781">
            <v>61233</v>
          </cell>
          <cell r="G1781">
            <v>1</v>
          </cell>
          <cell r="H1781">
            <v>1660</v>
          </cell>
          <cell r="I1781">
            <v>227</v>
          </cell>
          <cell r="J1781">
            <v>112</v>
          </cell>
          <cell r="K1781">
            <v>115</v>
          </cell>
          <cell r="L1781">
            <v>85</v>
          </cell>
          <cell r="M1781">
            <v>27</v>
          </cell>
          <cell r="N1781">
            <v>0.82</v>
          </cell>
          <cell r="O1781">
            <v>24.38</v>
          </cell>
          <cell r="P1781">
            <v>25.15</v>
          </cell>
          <cell r="Q1781">
            <v>1511</v>
          </cell>
        </row>
        <row r="1782">
          <cell r="A1782">
            <v>1208035</v>
          </cell>
          <cell r="B1782">
            <v>44144.720138888886</v>
          </cell>
          <cell r="C1782">
            <v>4340</v>
          </cell>
          <cell r="D1782" t="str">
            <v>Grados CrNiMo</v>
          </cell>
          <cell r="E1782" t="str">
            <v>69"P</v>
          </cell>
          <cell r="F1782">
            <v>52005</v>
          </cell>
          <cell r="G1782">
            <v>2</v>
          </cell>
          <cell r="H1782">
            <v>1640</v>
          </cell>
          <cell r="I1782">
            <v>97</v>
          </cell>
          <cell r="J1782">
            <v>23</v>
          </cell>
          <cell r="K1782">
            <v>74</v>
          </cell>
          <cell r="L1782">
            <v>6</v>
          </cell>
          <cell r="M1782">
            <v>17</v>
          </cell>
          <cell r="N1782">
            <v>0.82</v>
          </cell>
          <cell r="O1782">
            <v>16.09</v>
          </cell>
          <cell r="P1782">
            <v>7.0000000000000007E-2</v>
          </cell>
          <cell r="Q1782">
            <v>1544</v>
          </cell>
        </row>
        <row r="1783">
          <cell r="A1783">
            <v>1208036</v>
          </cell>
          <cell r="B1783">
            <v>44144.813194444447</v>
          </cell>
          <cell r="C1783" t="str">
            <v>8630M</v>
          </cell>
          <cell r="D1783" t="str">
            <v>Grados CrNiMo</v>
          </cell>
          <cell r="E1783" t="str">
            <v>69"P</v>
          </cell>
          <cell r="F1783">
            <v>51606</v>
          </cell>
          <cell r="G1783">
            <v>1</v>
          </cell>
          <cell r="H1783">
            <v>1668</v>
          </cell>
          <cell r="I1783">
            <v>66</v>
          </cell>
          <cell r="J1783">
            <v>34</v>
          </cell>
          <cell r="K1783">
            <v>32</v>
          </cell>
          <cell r="L1783">
            <v>7</v>
          </cell>
          <cell r="M1783">
            <v>27</v>
          </cell>
          <cell r="N1783">
            <v>0.84</v>
          </cell>
          <cell r="O1783">
            <v>12.57</v>
          </cell>
          <cell r="P1783">
            <v>0</v>
          </cell>
          <cell r="Q1783">
            <v>1553</v>
          </cell>
        </row>
        <row r="1784">
          <cell r="A1784">
            <v>1208037</v>
          </cell>
          <cell r="B1784">
            <v>44144.895138888889</v>
          </cell>
          <cell r="C1784" t="str">
            <v>8630M4</v>
          </cell>
          <cell r="D1784" t="str">
            <v>Grados CrNiMo</v>
          </cell>
          <cell r="E1784" t="str">
            <v>63"P</v>
          </cell>
          <cell r="F1784">
            <v>49367</v>
          </cell>
          <cell r="G1784">
            <v>1</v>
          </cell>
          <cell r="H1784">
            <v>1652</v>
          </cell>
          <cell r="I1784">
            <v>58</v>
          </cell>
          <cell r="J1784">
            <v>26</v>
          </cell>
          <cell r="K1784">
            <v>32</v>
          </cell>
          <cell r="L1784">
            <v>6</v>
          </cell>
          <cell r="M1784">
            <v>20</v>
          </cell>
          <cell r="N1784">
            <v>0.82</v>
          </cell>
          <cell r="O1784">
            <v>7.86</v>
          </cell>
          <cell r="P1784">
            <v>0</v>
          </cell>
          <cell r="Q1784">
            <v>1565</v>
          </cell>
        </row>
        <row r="1785">
          <cell r="A1785">
            <v>1208038</v>
          </cell>
          <cell r="B1785">
            <v>44144.975694444445</v>
          </cell>
          <cell r="C1785" t="str">
            <v>4140 FM O&amp;G</v>
          </cell>
          <cell r="D1785" t="str">
            <v>Grados CrNiMo</v>
          </cell>
          <cell r="E1785" t="str">
            <v>49"Q</v>
          </cell>
          <cell r="F1785">
            <v>58021</v>
          </cell>
          <cell r="G1785">
            <v>1</v>
          </cell>
          <cell r="H1785">
            <v>1646</v>
          </cell>
          <cell r="I1785">
            <v>57</v>
          </cell>
          <cell r="J1785">
            <v>26</v>
          </cell>
          <cell r="K1785">
            <v>31</v>
          </cell>
          <cell r="L1785">
            <v>6</v>
          </cell>
          <cell r="M1785">
            <v>20</v>
          </cell>
          <cell r="N1785">
            <v>0.71</v>
          </cell>
          <cell r="O1785">
            <v>6.43</v>
          </cell>
          <cell r="P1785">
            <v>0</v>
          </cell>
          <cell r="Q1785">
            <v>1546</v>
          </cell>
        </row>
        <row r="1786">
          <cell r="A1786">
            <v>1208039</v>
          </cell>
          <cell r="B1786">
            <v>44145.045138888891</v>
          </cell>
          <cell r="C1786" t="str">
            <v>EN355B</v>
          </cell>
          <cell r="D1786" t="str">
            <v>Grados al C</v>
          </cell>
          <cell r="E1786" t="str">
            <v>31"R</v>
          </cell>
          <cell r="F1786">
            <v>53400</v>
          </cell>
          <cell r="G1786">
            <v>1</v>
          </cell>
          <cell r="H1786">
            <v>1686</v>
          </cell>
          <cell r="I1786">
            <v>63</v>
          </cell>
          <cell r="J1786">
            <v>25</v>
          </cell>
          <cell r="K1786">
            <v>38</v>
          </cell>
          <cell r="L1786">
            <v>7</v>
          </cell>
          <cell r="M1786">
            <v>18</v>
          </cell>
          <cell r="N1786">
            <v>0.75</v>
          </cell>
          <cell r="O1786">
            <v>5.52</v>
          </cell>
          <cell r="P1786">
            <v>8.27</v>
          </cell>
          <cell r="Q1786">
            <v>1584</v>
          </cell>
        </row>
        <row r="1787">
          <cell r="A1787">
            <v>1208040</v>
          </cell>
          <cell r="B1787">
            <v>44145.095833333333</v>
          </cell>
          <cell r="C1787" t="str">
            <v>EN355B</v>
          </cell>
          <cell r="D1787" t="str">
            <v>Grados al C</v>
          </cell>
          <cell r="E1787" t="str">
            <v>31"R</v>
          </cell>
          <cell r="F1787">
            <v>53446</v>
          </cell>
          <cell r="G1787">
            <v>1</v>
          </cell>
          <cell r="H1787">
            <v>1689</v>
          </cell>
          <cell r="I1787">
            <v>65</v>
          </cell>
          <cell r="J1787">
            <v>26</v>
          </cell>
          <cell r="K1787">
            <v>39</v>
          </cell>
          <cell r="L1787">
            <v>6</v>
          </cell>
          <cell r="M1787">
            <v>20</v>
          </cell>
          <cell r="N1787">
            <v>0.82</v>
          </cell>
          <cell r="O1787">
            <v>6.66</v>
          </cell>
          <cell r="P1787">
            <v>2.52</v>
          </cell>
          <cell r="Q1787">
            <v>1585</v>
          </cell>
        </row>
        <row r="1788">
          <cell r="A1788">
            <v>1208041</v>
          </cell>
          <cell r="B1788">
            <v>44145.147916666669</v>
          </cell>
          <cell r="C1788" t="str">
            <v>LF2L</v>
          </cell>
          <cell r="D1788" t="str">
            <v>Grados CrNiMo</v>
          </cell>
          <cell r="E1788" t="str">
            <v>16"R</v>
          </cell>
          <cell r="F1788">
            <v>53633.01</v>
          </cell>
          <cell r="G1788">
            <v>2</v>
          </cell>
          <cell r="H1788">
            <v>1703</v>
          </cell>
          <cell r="I1788">
            <v>133</v>
          </cell>
          <cell r="J1788">
            <v>54</v>
          </cell>
          <cell r="K1788">
            <v>79</v>
          </cell>
          <cell r="L1788">
            <v>12</v>
          </cell>
          <cell r="M1788">
            <v>42</v>
          </cell>
          <cell r="N1788">
            <v>0.76</v>
          </cell>
          <cell r="O1788">
            <v>12.13</v>
          </cell>
          <cell r="P1788">
            <v>14.32</v>
          </cell>
          <cell r="Q1788">
            <v>1609</v>
          </cell>
        </row>
        <row r="1789">
          <cell r="A1789">
            <v>1208042</v>
          </cell>
          <cell r="B1789">
            <v>44145.205555555556</v>
          </cell>
          <cell r="C1789" t="str">
            <v>EN355B</v>
          </cell>
          <cell r="D1789"/>
          <cell r="E1789" t="str">
            <v>31"R</v>
          </cell>
          <cell r="F1789"/>
          <cell r="G1789"/>
          <cell r="H1789"/>
          <cell r="I1789">
            <v>0</v>
          </cell>
          <cell r="J1789"/>
          <cell r="K1789"/>
          <cell r="L1789"/>
          <cell r="M1789"/>
          <cell r="N1789"/>
          <cell r="O1789"/>
          <cell r="P1789"/>
          <cell r="Q1789"/>
        </row>
        <row r="1790">
          <cell r="A1790">
            <v>1208043</v>
          </cell>
          <cell r="B1790">
            <v>44145.261111111111</v>
          </cell>
          <cell r="C1790" t="str">
            <v>EN355B</v>
          </cell>
          <cell r="D1790" t="str">
            <v>Grados al C</v>
          </cell>
          <cell r="E1790" t="str">
            <v>31"R</v>
          </cell>
          <cell r="F1790">
            <v>53962</v>
          </cell>
          <cell r="G1790">
            <v>1</v>
          </cell>
          <cell r="H1790">
            <v>1683</v>
          </cell>
          <cell r="I1790">
            <v>69</v>
          </cell>
          <cell r="J1790">
            <v>25</v>
          </cell>
          <cell r="K1790">
            <v>44</v>
          </cell>
          <cell r="L1790">
            <v>7</v>
          </cell>
          <cell r="M1790">
            <v>18</v>
          </cell>
          <cell r="N1790">
            <v>0.78</v>
          </cell>
          <cell r="O1790">
            <v>5.21</v>
          </cell>
          <cell r="P1790">
            <v>2.2200000000000002</v>
          </cell>
          <cell r="Q1790">
            <v>1593</v>
          </cell>
        </row>
        <row r="1791">
          <cell r="A1791">
            <v>1208044</v>
          </cell>
          <cell r="B1791">
            <v>44145.386805555558</v>
          </cell>
          <cell r="C1791" t="str">
            <v>LF6M VALMONT</v>
          </cell>
          <cell r="D1791" t="str">
            <v>Grados al C</v>
          </cell>
          <cell r="E1791" t="str">
            <v>24"R</v>
          </cell>
          <cell r="F1791">
            <v>55162</v>
          </cell>
          <cell r="G1791">
            <v>1</v>
          </cell>
          <cell r="H1791">
            <v>1683</v>
          </cell>
          <cell r="I1791">
            <v>61</v>
          </cell>
          <cell r="J1791">
            <v>24</v>
          </cell>
          <cell r="K1791">
            <v>37</v>
          </cell>
          <cell r="L1791">
            <v>6</v>
          </cell>
          <cell r="M1791">
            <v>18</v>
          </cell>
          <cell r="N1791">
            <v>0.73</v>
          </cell>
          <cell r="O1791">
            <v>2.64</v>
          </cell>
          <cell r="P1791">
            <v>7.84</v>
          </cell>
          <cell r="Q1791">
            <v>1585</v>
          </cell>
        </row>
        <row r="1792">
          <cell r="A1792">
            <v>1208045</v>
          </cell>
          <cell r="B1792">
            <v>44145.444444444445</v>
          </cell>
          <cell r="C1792" t="str">
            <v>LF6M VALMONT</v>
          </cell>
          <cell r="D1792" t="str">
            <v>Grados al C</v>
          </cell>
          <cell r="E1792" t="str">
            <v>24"R</v>
          </cell>
          <cell r="F1792">
            <v>54989</v>
          </cell>
          <cell r="G1792">
            <v>1</v>
          </cell>
          <cell r="H1792">
            <v>1694</v>
          </cell>
          <cell r="I1792">
            <v>85</v>
          </cell>
          <cell r="J1792">
            <v>24</v>
          </cell>
          <cell r="K1792">
            <v>61</v>
          </cell>
          <cell r="L1792">
            <v>6</v>
          </cell>
          <cell r="M1792">
            <v>18</v>
          </cell>
          <cell r="N1792">
            <v>0.76</v>
          </cell>
          <cell r="O1792">
            <v>11.39</v>
          </cell>
          <cell r="P1792">
            <v>2.2999999999999998</v>
          </cell>
          <cell r="Q1792">
            <v>1594</v>
          </cell>
        </row>
        <row r="1793">
          <cell r="A1793">
            <v>1208046</v>
          </cell>
          <cell r="B1793">
            <v>44145.500694444447</v>
          </cell>
          <cell r="C1793" t="str">
            <v>LF6M VALMONT</v>
          </cell>
          <cell r="D1793" t="str">
            <v>Grados al C</v>
          </cell>
          <cell r="E1793" t="str">
            <v>24"R</v>
          </cell>
          <cell r="F1793">
            <v>53683.01</v>
          </cell>
          <cell r="G1793">
            <v>1</v>
          </cell>
          <cell r="H1793">
            <v>1701</v>
          </cell>
          <cell r="I1793">
            <v>64</v>
          </cell>
          <cell r="J1793">
            <v>24</v>
          </cell>
          <cell r="K1793">
            <v>40</v>
          </cell>
          <cell r="L1793">
            <v>6</v>
          </cell>
          <cell r="M1793">
            <v>18</v>
          </cell>
          <cell r="N1793">
            <v>0.76</v>
          </cell>
          <cell r="O1793">
            <v>3.99</v>
          </cell>
          <cell r="P1793">
            <v>4.88</v>
          </cell>
          <cell r="Q1793">
            <v>1594</v>
          </cell>
        </row>
        <row r="1794">
          <cell r="A1794">
            <v>1208047</v>
          </cell>
          <cell r="B1794">
            <v>44145.5625</v>
          </cell>
          <cell r="C1794" t="str">
            <v>LF6M VALMONT</v>
          </cell>
          <cell r="D1794" t="str">
            <v>Grados al C</v>
          </cell>
          <cell r="E1794" t="str">
            <v>24"R</v>
          </cell>
          <cell r="F1794">
            <v>55315</v>
          </cell>
          <cell r="G1794">
            <v>1</v>
          </cell>
          <cell r="H1794">
            <v>1695</v>
          </cell>
          <cell r="I1794">
            <v>62</v>
          </cell>
          <cell r="J1794">
            <v>26</v>
          </cell>
          <cell r="K1794">
            <v>36</v>
          </cell>
          <cell r="L1794">
            <v>6</v>
          </cell>
          <cell r="M1794">
            <v>20</v>
          </cell>
          <cell r="N1794">
            <v>0.76</v>
          </cell>
          <cell r="O1794">
            <v>3.54</v>
          </cell>
          <cell r="P1794">
            <v>11</v>
          </cell>
          <cell r="Q1794">
            <v>1587</v>
          </cell>
        </row>
        <row r="1795">
          <cell r="A1795">
            <v>1208048</v>
          </cell>
          <cell r="B1795">
            <v>44145.643750000003</v>
          </cell>
          <cell r="C1795" t="str">
            <v>H13 FM PREM</v>
          </cell>
          <cell r="D1795" t="str">
            <v>Tool Steels</v>
          </cell>
          <cell r="E1795" t="str">
            <v>24"Q</v>
          </cell>
          <cell r="F1795">
            <v>54939.99</v>
          </cell>
          <cell r="G1795">
            <v>1</v>
          </cell>
          <cell r="H1795">
            <v>1650</v>
          </cell>
          <cell r="I1795">
            <v>81</v>
          </cell>
          <cell r="J1795">
            <v>41</v>
          </cell>
          <cell r="K1795">
            <v>40</v>
          </cell>
          <cell r="L1795">
            <v>12</v>
          </cell>
          <cell r="M1795">
            <v>29</v>
          </cell>
          <cell r="N1795">
            <v>0.66</v>
          </cell>
          <cell r="O1795">
            <v>6.8</v>
          </cell>
          <cell r="P1795">
            <v>0</v>
          </cell>
          <cell r="Q1795">
            <v>1545</v>
          </cell>
        </row>
        <row r="1796">
          <cell r="A1796">
            <v>1208049</v>
          </cell>
          <cell r="B1796">
            <v>44145.734027777777</v>
          </cell>
          <cell r="C1796" t="str">
            <v>H13 FM</v>
          </cell>
          <cell r="D1796" t="str">
            <v>Tool Steels</v>
          </cell>
          <cell r="E1796" t="str">
            <v>69"P</v>
          </cell>
          <cell r="F1796">
            <v>61707</v>
          </cell>
          <cell r="G1796">
            <v>1</v>
          </cell>
          <cell r="H1796">
            <v>1644</v>
          </cell>
          <cell r="I1796">
            <v>102</v>
          </cell>
          <cell r="J1796">
            <v>50</v>
          </cell>
          <cell r="K1796">
            <v>52</v>
          </cell>
          <cell r="L1796">
            <v>18</v>
          </cell>
          <cell r="M1796">
            <v>32</v>
          </cell>
          <cell r="N1796">
            <v>0.71</v>
          </cell>
          <cell r="O1796">
            <v>8.66</v>
          </cell>
          <cell r="P1796">
            <v>0</v>
          </cell>
          <cell r="Q1796">
            <v>1534</v>
          </cell>
        </row>
        <row r="1797">
          <cell r="A1797">
            <v>1208050</v>
          </cell>
          <cell r="B1797">
            <v>44145.819444444445</v>
          </cell>
          <cell r="C1797" t="str">
            <v>8630M4</v>
          </cell>
          <cell r="D1797" t="str">
            <v>Grados CrNiMo</v>
          </cell>
          <cell r="E1797" t="str">
            <v>63"P</v>
          </cell>
          <cell r="F1797">
            <v>49160</v>
          </cell>
          <cell r="G1797">
            <v>1</v>
          </cell>
          <cell r="H1797">
            <v>1632</v>
          </cell>
          <cell r="I1797">
            <v>56</v>
          </cell>
          <cell r="J1797">
            <v>23</v>
          </cell>
          <cell r="K1797">
            <v>33</v>
          </cell>
          <cell r="L1797">
            <v>7</v>
          </cell>
          <cell r="M1797">
            <v>16</v>
          </cell>
          <cell r="N1797">
            <v>0.82</v>
          </cell>
          <cell r="O1797">
            <v>4.45</v>
          </cell>
          <cell r="P1797">
            <v>0</v>
          </cell>
          <cell r="Q1797">
            <v>1558</v>
          </cell>
        </row>
        <row r="1798">
          <cell r="A1798">
            <v>1208051</v>
          </cell>
          <cell r="B1798">
            <v>44145.883333333331</v>
          </cell>
          <cell r="C1798" t="str">
            <v>EN355B</v>
          </cell>
          <cell r="D1798" t="str">
            <v>Grados al C</v>
          </cell>
          <cell r="E1798" t="str">
            <v>31"R</v>
          </cell>
          <cell r="F1798">
            <v>54052</v>
          </cell>
          <cell r="G1798">
            <v>1</v>
          </cell>
          <cell r="H1798">
            <v>1681</v>
          </cell>
          <cell r="I1798">
            <v>75</v>
          </cell>
          <cell r="J1798">
            <v>23</v>
          </cell>
          <cell r="K1798">
            <v>52</v>
          </cell>
          <cell r="L1798">
            <v>7</v>
          </cell>
          <cell r="M1798">
            <v>16</v>
          </cell>
          <cell r="N1798">
            <v>0.93</v>
          </cell>
          <cell r="O1798">
            <v>5.35</v>
          </cell>
          <cell r="P1798">
            <v>10.97</v>
          </cell>
          <cell r="Q1798">
            <v>1591</v>
          </cell>
        </row>
        <row r="1799">
          <cell r="A1799">
            <v>1208052</v>
          </cell>
          <cell r="B1799">
            <v>44145.946527777778</v>
          </cell>
          <cell r="C1799" t="str">
            <v>EN355B</v>
          </cell>
          <cell r="D1799" t="str">
            <v>Grados al C</v>
          </cell>
          <cell r="E1799" t="str">
            <v>31"R</v>
          </cell>
          <cell r="F1799">
            <v>48405</v>
          </cell>
          <cell r="G1799">
            <v>1</v>
          </cell>
          <cell r="H1799">
            <v>1696</v>
          </cell>
          <cell r="I1799">
            <v>60</v>
          </cell>
          <cell r="J1799">
            <v>27</v>
          </cell>
          <cell r="K1799">
            <v>33</v>
          </cell>
          <cell r="L1799">
            <v>6</v>
          </cell>
          <cell r="M1799">
            <v>21</v>
          </cell>
          <cell r="N1799">
            <v>0.88</v>
          </cell>
          <cell r="O1799">
            <v>4.51</v>
          </cell>
          <cell r="P1799">
            <v>5.36</v>
          </cell>
          <cell r="Q1799">
            <v>1585</v>
          </cell>
        </row>
        <row r="1800">
          <cell r="A1800">
            <v>1208053</v>
          </cell>
          <cell r="B1800">
            <v>44145.994444444441</v>
          </cell>
          <cell r="C1800" t="str">
            <v>EN355B</v>
          </cell>
          <cell r="D1800" t="str">
            <v>Grados al C</v>
          </cell>
          <cell r="E1800" t="str">
            <v>24"R</v>
          </cell>
          <cell r="F1800">
            <v>54967.01</v>
          </cell>
          <cell r="G1800">
            <v>1</v>
          </cell>
          <cell r="H1800">
            <v>1684</v>
          </cell>
          <cell r="I1800">
            <v>74</v>
          </cell>
          <cell r="J1800">
            <v>22</v>
          </cell>
          <cell r="K1800">
            <v>52</v>
          </cell>
          <cell r="L1800">
            <v>6</v>
          </cell>
          <cell r="M1800">
            <v>16</v>
          </cell>
          <cell r="N1800">
            <v>0.83</v>
          </cell>
          <cell r="O1800">
            <v>2.36</v>
          </cell>
          <cell r="P1800">
            <v>12.8</v>
          </cell>
          <cell r="Q1800">
            <v>1601</v>
          </cell>
        </row>
        <row r="1801">
          <cell r="A1801">
            <v>1208054</v>
          </cell>
          <cell r="B1801">
            <v>44146.042361111111</v>
          </cell>
          <cell r="C1801" t="str">
            <v>EN355B</v>
          </cell>
          <cell r="D1801" t="str">
            <v>Grados al C</v>
          </cell>
          <cell r="E1801" t="str">
            <v>24"R</v>
          </cell>
          <cell r="F1801">
            <v>54989.01</v>
          </cell>
          <cell r="G1801">
            <v>1</v>
          </cell>
          <cell r="H1801">
            <v>1687</v>
          </cell>
          <cell r="I1801">
            <v>59</v>
          </cell>
          <cell r="J1801">
            <v>24</v>
          </cell>
          <cell r="K1801">
            <v>35</v>
          </cell>
          <cell r="L1801">
            <v>6</v>
          </cell>
          <cell r="M1801">
            <v>18</v>
          </cell>
          <cell r="N1801">
            <v>0.78</v>
          </cell>
          <cell r="O1801">
            <v>2.74</v>
          </cell>
          <cell r="P1801">
            <v>4.4800000000000004</v>
          </cell>
          <cell r="Q1801">
            <v>1593</v>
          </cell>
        </row>
        <row r="1802">
          <cell r="A1802">
            <v>1208055</v>
          </cell>
          <cell r="B1802">
            <v>44146.11041666667</v>
          </cell>
          <cell r="C1802" t="str">
            <v>EN355B</v>
          </cell>
          <cell r="D1802" t="str">
            <v>Grados al C</v>
          </cell>
          <cell r="E1802" t="str">
            <v>31"R</v>
          </cell>
          <cell r="F1802">
            <v>53991</v>
          </cell>
          <cell r="G1802">
            <v>1</v>
          </cell>
          <cell r="H1802">
            <v>1674</v>
          </cell>
          <cell r="I1802">
            <v>66</v>
          </cell>
          <cell r="J1802">
            <v>24</v>
          </cell>
          <cell r="K1802">
            <v>42</v>
          </cell>
          <cell r="L1802">
            <v>6</v>
          </cell>
          <cell r="M1802">
            <v>18</v>
          </cell>
          <cell r="N1802">
            <v>0.81</v>
          </cell>
          <cell r="O1802">
            <v>3.9</v>
          </cell>
          <cell r="P1802">
            <v>6.38</v>
          </cell>
          <cell r="Q1802">
            <v>1588</v>
          </cell>
        </row>
        <row r="1803">
          <cell r="A1803">
            <v>1208056</v>
          </cell>
          <cell r="B1803">
            <v>44146.161111111112</v>
          </cell>
          <cell r="C1803" t="str">
            <v>A105</v>
          </cell>
          <cell r="D1803" t="str">
            <v>Grados al C</v>
          </cell>
          <cell r="E1803" t="str">
            <v>69"P</v>
          </cell>
          <cell r="F1803">
            <v>52605</v>
          </cell>
          <cell r="G1803">
            <v>1</v>
          </cell>
          <cell r="H1803">
            <v>1689</v>
          </cell>
          <cell r="I1803">
            <v>74</v>
          </cell>
          <cell r="J1803">
            <v>29</v>
          </cell>
          <cell r="K1803">
            <v>45</v>
          </cell>
          <cell r="L1803">
            <v>8</v>
          </cell>
          <cell r="M1803">
            <v>21</v>
          </cell>
          <cell r="N1803">
            <v>0.98</v>
          </cell>
          <cell r="O1803">
            <v>8.02</v>
          </cell>
          <cell r="P1803">
            <v>0</v>
          </cell>
          <cell r="Q1803">
            <v>1571</v>
          </cell>
        </row>
        <row r="1804">
          <cell r="A1804">
            <v>1208057</v>
          </cell>
          <cell r="B1804">
            <v>44146.227777777778</v>
          </cell>
          <cell r="C1804" t="str">
            <v>EN355B</v>
          </cell>
          <cell r="D1804" t="str">
            <v>Grados al C</v>
          </cell>
          <cell r="E1804" t="str">
            <v>24"R</v>
          </cell>
          <cell r="F1804">
            <v>54947.01</v>
          </cell>
          <cell r="G1804">
            <v>1</v>
          </cell>
          <cell r="H1804">
            <v>1695</v>
          </cell>
          <cell r="I1804">
            <v>59</v>
          </cell>
          <cell r="J1804">
            <v>24</v>
          </cell>
          <cell r="K1804">
            <v>35</v>
          </cell>
          <cell r="L1804">
            <v>6</v>
          </cell>
          <cell r="M1804">
            <v>18</v>
          </cell>
          <cell r="N1804">
            <v>0.78</v>
          </cell>
          <cell r="O1804">
            <v>6.11</v>
          </cell>
          <cell r="P1804">
            <v>3.72</v>
          </cell>
          <cell r="Q1804">
            <v>1601</v>
          </cell>
        </row>
        <row r="1805">
          <cell r="A1805">
            <v>1208058</v>
          </cell>
          <cell r="B1805">
            <v>44146.431250000001</v>
          </cell>
          <cell r="C1805" t="str">
            <v>EN355B</v>
          </cell>
          <cell r="D1805" t="str">
            <v>Grados al C</v>
          </cell>
          <cell r="E1805" t="str">
            <v>24"R</v>
          </cell>
          <cell r="F1805">
            <v>50800.99</v>
          </cell>
          <cell r="G1805">
            <v>1</v>
          </cell>
          <cell r="H1805">
            <v>1698</v>
          </cell>
          <cell r="I1805">
            <v>58</v>
          </cell>
          <cell r="J1805">
            <v>28</v>
          </cell>
          <cell r="K1805">
            <v>30</v>
          </cell>
          <cell r="L1805">
            <v>7</v>
          </cell>
          <cell r="M1805">
            <v>21</v>
          </cell>
          <cell r="N1805">
            <v>1.02</v>
          </cell>
          <cell r="O1805">
            <v>5.45</v>
          </cell>
          <cell r="P1805">
            <v>4.58</v>
          </cell>
          <cell r="Q1805">
            <v>1595</v>
          </cell>
        </row>
        <row r="1806">
          <cell r="A1806">
            <v>1208059</v>
          </cell>
          <cell r="B1806">
            <v>44146.475694444445</v>
          </cell>
          <cell r="C1806" t="str">
            <v>EN355B</v>
          </cell>
          <cell r="D1806" t="str">
            <v>Grados al C</v>
          </cell>
          <cell r="E1806" t="str">
            <v>31"R</v>
          </cell>
          <cell r="F1806">
            <v>48437</v>
          </cell>
          <cell r="G1806">
            <v>1</v>
          </cell>
          <cell r="H1806">
            <v>1649</v>
          </cell>
          <cell r="I1806">
            <v>54</v>
          </cell>
          <cell r="J1806">
            <v>27</v>
          </cell>
          <cell r="K1806">
            <v>27</v>
          </cell>
          <cell r="L1806">
            <v>6</v>
          </cell>
          <cell r="M1806">
            <v>21</v>
          </cell>
          <cell r="N1806">
            <v>1.1399999999999999</v>
          </cell>
          <cell r="O1806">
            <v>9.09</v>
          </cell>
          <cell r="P1806">
            <v>5.67</v>
          </cell>
          <cell r="Q1806">
            <v>1595</v>
          </cell>
        </row>
        <row r="1807">
          <cell r="A1807">
            <v>1208060</v>
          </cell>
          <cell r="B1807">
            <v>44146.534722222219</v>
          </cell>
          <cell r="C1807" t="str">
            <v>A105</v>
          </cell>
          <cell r="D1807" t="str">
            <v>Grados al C</v>
          </cell>
          <cell r="E1807" t="str">
            <v>20"R</v>
          </cell>
          <cell r="F1807">
            <v>56552</v>
          </cell>
          <cell r="G1807">
            <v>1</v>
          </cell>
          <cell r="H1807">
            <v>1696</v>
          </cell>
          <cell r="I1807">
            <v>58</v>
          </cell>
          <cell r="J1807">
            <v>25</v>
          </cell>
          <cell r="K1807">
            <v>33</v>
          </cell>
          <cell r="L1807">
            <v>7</v>
          </cell>
          <cell r="M1807">
            <v>18</v>
          </cell>
          <cell r="N1807">
            <v>0.9</v>
          </cell>
          <cell r="O1807">
            <v>4.46</v>
          </cell>
          <cell r="P1807">
            <v>0</v>
          </cell>
          <cell r="Q1807">
            <v>1597</v>
          </cell>
        </row>
        <row r="1808">
          <cell r="A1808">
            <v>1208061</v>
          </cell>
          <cell r="B1808">
            <v>44146.59097222222</v>
          </cell>
          <cell r="C1808" t="str">
            <v>B50A368E1</v>
          </cell>
          <cell r="D1808" t="str">
            <v>Grados CrNiMo</v>
          </cell>
          <cell r="E1808" t="str">
            <v>69"P</v>
          </cell>
          <cell r="F1808">
            <v>50672.99</v>
          </cell>
          <cell r="G1808">
            <v>1</v>
          </cell>
          <cell r="H1808">
            <v>1635</v>
          </cell>
          <cell r="I1808">
            <v>44</v>
          </cell>
          <cell r="J1808">
            <v>26</v>
          </cell>
          <cell r="K1808">
            <v>18</v>
          </cell>
          <cell r="L1808">
            <v>7</v>
          </cell>
          <cell r="M1808">
            <v>19</v>
          </cell>
          <cell r="N1808">
            <v>0.83</v>
          </cell>
          <cell r="O1808">
            <v>3.35</v>
          </cell>
          <cell r="P1808">
            <v>0</v>
          </cell>
          <cell r="Q1808">
            <v>1554</v>
          </cell>
        </row>
        <row r="1809">
          <cell r="A1809">
            <v>1208062</v>
          </cell>
          <cell r="B1809">
            <v>44146.673611111109</v>
          </cell>
          <cell r="C1809" t="str">
            <v>42CRMO4 LIEBHERR</v>
          </cell>
          <cell r="D1809" t="str">
            <v>Grados CrMo</v>
          </cell>
          <cell r="E1809" t="str">
            <v>24"R</v>
          </cell>
          <cell r="F1809">
            <v>55397</v>
          </cell>
          <cell r="G1809">
            <v>1</v>
          </cell>
          <cell r="H1809">
            <v>1658</v>
          </cell>
          <cell r="I1809">
            <v>51</v>
          </cell>
          <cell r="J1809">
            <v>25</v>
          </cell>
          <cell r="K1809">
            <v>26</v>
          </cell>
          <cell r="L1809">
            <v>6</v>
          </cell>
          <cell r="M1809">
            <v>19</v>
          </cell>
          <cell r="N1809">
            <v>0.95</v>
          </cell>
          <cell r="O1809">
            <v>5.85</v>
          </cell>
          <cell r="P1809">
            <v>0</v>
          </cell>
          <cell r="Q1809">
            <v>1572</v>
          </cell>
        </row>
        <row r="1810">
          <cell r="A1810">
            <v>1208063</v>
          </cell>
          <cell r="B1810">
            <v>44146.724305555559</v>
          </cell>
          <cell r="C1810" t="str">
            <v>EN355B</v>
          </cell>
          <cell r="D1810" t="str">
            <v>Grados al C</v>
          </cell>
          <cell r="E1810" t="str">
            <v>24"R</v>
          </cell>
          <cell r="F1810">
            <v>55247.01</v>
          </cell>
          <cell r="G1810">
            <v>1</v>
          </cell>
          <cell r="H1810">
            <v>1678</v>
          </cell>
          <cell r="I1810">
            <v>61</v>
          </cell>
          <cell r="J1810">
            <v>22</v>
          </cell>
          <cell r="K1810">
            <v>39</v>
          </cell>
          <cell r="L1810">
            <v>7</v>
          </cell>
          <cell r="M1810">
            <v>15</v>
          </cell>
          <cell r="N1810">
            <v>0.9</v>
          </cell>
          <cell r="O1810">
            <v>5.1100000000000003</v>
          </cell>
          <cell r="P1810">
            <v>1.85</v>
          </cell>
          <cell r="Q1810">
            <v>1591</v>
          </cell>
        </row>
        <row r="1811">
          <cell r="A1811">
            <v>1208064</v>
          </cell>
          <cell r="B1811">
            <v>44146.789583333331</v>
          </cell>
          <cell r="C1811" t="str">
            <v>EN355B</v>
          </cell>
          <cell r="D1811" t="str">
            <v>Grados al C</v>
          </cell>
          <cell r="E1811" t="str">
            <v>31"R</v>
          </cell>
          <cell r="F1811">
            <v>48996</v>
          </cell>
          <cell r="G1811">
            <v>1</v>
          </cell>
          <cell r="H1811">
            <v>1679</v>
          </cell>
          <cell r="I1811">
            <v>59</v>
          </cell>
          <cell r="J1811">
            <v>24</v>
          </cell>
          <cell r="K1811">
            <v>35</v>
          </cell>
          <cell r="L1811">
            <v>6</v>
          </cell>
          <cell r="M1811">
            <v>18</v>
          </cell>
          <cell r="N1811">
            <v>0.87</v>
          </cell>
          <cell r="O1811">
            <v>5.2</v>
          </cell>
          <cell r="P1811">
            <v>2.63</v>
          </cell>
          <cell r="Q1811">
            <v>1582</v>
          </cell>
        </row>
        <row r="1812">
          <cell r="A1812">
            <v>1208065</v>
          </cell>
          <cell r="B1812">
            <v>44146.852777777778</v>
          </cell>
          <cell r="C1812" t="str">
            <v>EN355B</v>
          </cell>
          <cell r="D1812" t="str">
            <v>Grados al C</v>
          </cell>
          <cell r="E1812" t="str">
            <v>24"R</v>
          </cell>
          <cell r="F1812">
            <v>55139</v>
          </cell>
          <cell r="G1812">
            <v>1</v>
          </cell>
          <cell r="H1812">
            <v>1688</v>
          </cell>
          <cell r="I1812">
            <v>52</v>
          </cell>
          <cell r="J1812">
            <v>25</v>
          </cell>
          <cell r="K1812">
            <v>27</v>
          </cell>
          <cell r="L1812">
            <v>7</v>
          </cell>
          <cell r="M1812">
            <v>18</v>
          </cell>
          <cell r="N1812">
            <v>0.92</v>
          </cell>
          <cell r="O1812">
            <v>3.35</v>
          </cell>
          <cell r="P1812">
            <v>3.99</v>
          </cell>
          <cell r="Q1812">
            <v>1596</v>
          </cell>
        </row>
        <row r="1813">
          <cell r="A1813">
            <v>1208066</v>
          </cell>
          <cell r="B1813">
            <v>44146.90347222222</v>
          </cell>
          <cell r="C1813" t="str">
            <v>EN355B</v>
          </cell>
          <cell r="D1813" t="str">
            <v>Grados al C</v>
          </cell>
          <cell r="E1813" t="str">
            <v>24"R</v>
          </cell>
          <cell r="F1813">
            <v>55253</v>
          </cell>
          <cell r="G1813">
            <v>1</v>
          </cell>
          <cell r="H1813">
            <v>1707</v>
          </cell>
          <cell r="I1813">
            <v>78</v>
          </cell>
          <cell r="J1813">
            <v>29</v>
          </cell>
          <cell r="K1813">
            <v>49</v>
          </cell>
          <cell r="L1813">
            <v>7</v>
          </cell>
          <cell r="M1813">
            <v>22</v>
          </cell>
          <cell r="N1813">
            <v>0.96</v>
          </cell>
          <cell r="O1813">
            <v>4.6900000000000004</v>
          </cell>
          <cell r="P1813">
            <v>7.87</v>
          </cell>
          <cell r="Q1813">
            <v>1594</v>
          </cell>
        </row>
        <row r="1814">
          <cell r="A1814">
            <v>1208067</v>
          </cell>
          <cell r="B1814">
            <v>44147.130555555559</v>
          </cell>
          <cell r="C1814" t="str">
            <v>EN355B</v>
          </cell>
          <cell r="D1814" t="str">
            <v>Grados al C</v>
          </cell>
          <cell r="E1814" t="str">
            <v>31"R</v>
          </cell>
          <cell r="F1814">
            <v>53816</v>
          </cell>
          <cell r="G1814">
            <v>1</v>
          </cell>
          <cell r="H1814">
            <v>1678</v>
          </cell>
          <cell r="I1814">
            <v>48</v>
          </cell>
          <cell r="J1814">
            <v>24</v>
          </cell>
          <cell r="K1814">
            <v>24</v>
          </cell>
          <cell r="L1814">
            <v>7</v>
          </cell>
          <cell r="M1814">
            <v>17</v>
          </cell>
          <cell r="N1814">
            <v>0.9</v>
          </cell>
          <cell r="O1814">
            <v>2.38</v>
          </cell>
          <cell r="P1814">
            <v>2.57</v>
          </cell>
          <cell r="Q1814">
            <v>1584</v>
          </cell>
        </row>
        <row r="1815">
          <cell r="A1815">
            <v>1208068</v>
          </cell>
          <cell r="B1815">
            <v>44147.179861111108</v>
          </cell>
          <cell r="C1815" t="str">
            <v>SA 508 4N</v>
          </cell>
          <cell r="D1815"/>
          <cell r="E1815" t="str">
            <v>69"P</v>
          </cell>
          <cell r="F1815">
            <v>51059</v>
          </cell>
          <cell r="G1815">
            <v>1</v>
          </cell>
          <cell r="H1815">
            <v>1649</v>
          </cell>
          <cell r="I1815">
            <v>57</v>
          </cell>
          <cell r="J1815">
            <v>23</v>
          </cell>
          <cell r="K1815">
            <v>34</v>
          </cell>
          <cell r="L1815">
            <v>6</v>
          </cell>
          <cell r="M1815">
            <v>17</v>
          </cell>
          <cell r="N1815">
            <v>1.1399999999999999</v>
          </cell>
          <cell r="O1815">
            <v>7.24</v>
          </cell>
          <cell r="P1815">
            <v>0</v>
          </cell>
          <cell r="Q1815">
            <v>1564</v>
          </cell>
        </row>
        <row r="1816">
          <cell r="A1816">
            <v>1208069</v>
          </cell>
          <cell r="B1816">
            <v>44147.243750000001</v>
          </cell>
          <cell r="C1816" t="str">
            <v>EN355B</v>
          </cell>
          <cell r="D1816" t="str">
            <v>Grados al C</v>
          </cell>
          <cell r="E1816" t="str">
            <v>31"R</v>
          </cell>
          <cell r="F1816">
            <v>53557</v>
          </cell>
          <cell r="G1816">
            <v>1</v>
          </cell>
          <cell r="H1816">
            <v>1697</v>
          </cell>
          <cell r="I1816">
            <v>62</v>
          </cell>
          <cell r="J1816">
            <v>30</v>
          </cell>
          <cell r="K1816">
            <v>32</v>
          </cell>
          <cell r="L1816">
            <v>8</v>
          </cell>
          <cell r="M1816">
            <v>22</v>
          </cell>
          <cell r="N1816">
            <v>0.98</v>
          </cell>
          <cell r="O1816">
            <v>4.7699999999999996</v>
          </cell>
          <cell r="P1816">
            <v>6.15</v>
          </cell>
          <cell r="Q1816">
            <v>1592</v>
          </cell>
        </row>
        <row r="1817">
          <cell r="A1817">
            <v>1208070</v>
          </cell>
          <cell r="B1817">
            <v>44147.290277777778</v>
          </cell>
          <cell r="C1817" t="str">
            <v>EN355B</v>
          </cell>
          <cell r="D1817" t="str">
            <v>Grados al C</v>
          </cell>
          <cell r="E1817" t="str">
            <v>31"R</v>
          </cell>
          <cell r="F1817">
            <v>53891</v>
          </cell>
          <cell r="G1817">
            <v>1</v>
          </cell>
          <cell r="H1817">
            <v>1693</v>
          </cell>
          <cell r="I1817">
            <v>55</v>
          </cell>
          <cell r="J1817">
            <v>29</v>
          </cell>
          <cell r="K1817">
            <v>26</v>
          </cell>
          <cell r="L1817">
            <v>6</v>
          </cell>
          <cell r="M1817">
            <v>23</v>
          </cell>
          <cell r="N1817">
            <v>1.05</v>
          </cell>
          <cell r="O1817">
            <v>4.1399999999999997</v>
          </cell>
          <cell r="P1817">
            <v>6.28</v>
          </cell>
          <cell r="Q1817">
            <v>1583</v>
          </cell>
        </row>
        <row r="1818">
          <cell r="A1818">
            <v>1208071</v>
          </cell>
          <cell r="B1818">
            <v>44147.338194444441</v>
          </cell>
          <cell r="C1818" t="str">
            <v>EN355B</v>
          </cell>
          <cell r="D1818" t="str">
            <v>Grados al C</v>
          </cell>
          <cell r="E1818" t="str">
            <v>24"R</v>
          </cell>
          <cell r="F1818">
            <v>50930</v>
          </cell>
          <cell r="G1818">
            <v>1</v>
          </cell>
          <cell r="H1818">
            <v>1693</v>
          </cell>
          <cell r="I1818">
            <v>53</v>
          </cell>
          <cell r="J1818">
            <v>28</v>
          </cell>
          <cell r="K1818">
            <v>25</v>
          </cell>
          <cell r="L1818">
            <v>7</v>
          </cell>
          <cell r="M1818">
            <v>21</v>
          </cell>
          <cell r="N1818">
            <v>1.01</v>
          </cell>
          <cell r="O1818">
            <v>3.96</v>
          </cell>
          <cell r="P1818">
            <v>2.13</v>
          </cell>
          <cell r="Q1818">
            <v>1589</v>
          </cell>
        </row>
        <row r="1819">
          <cell r="A1819">
            <v>1208072</v>
          </cell>
          <cell r="B1819">
            <v>44147.390972222223</v>
          </cell>
          <cell r="C1819" t="str">
            <v>4330V</v>
          </cell>
          <cell r="D1819" t="str">
            <v>Grados CrNiMo</v>
          </cell>
          <cell r="E1819" t="str">
            <v>69"P</v>
          </cell>
          <cell r="F1819">
            <v>51830</v>
          </cell>
          <cell r="G1819">
            <v>1</v>
          </cell>
          <cell r="H1819">
            <v>1651</v>
          </cell>
          <cell r="I1819">
            <v>50</v>
          </cell>
          <cell r="J1819">
            <v>28</v>
          </cell>
          <cell r="K1819">
            <v>22</v>
          </cell>
          <cell r="L1819">
            <v>8</v>
          </cell>
          <cell r="M1819">
            <v>20</v>
          </cell>
          <cell r="N1819">
            <v>1.77</v>
          </cell>
          <cell r="O1819">
            <v>17.670000000000002</v>
          </cell>
          <cell r="P1819">
            <v>0</v>
          </cell>
          <cell r="Q1819">
            <v>1560</v>
          </cell>
        </row>
        <row r="1820">
          <cell r="A1820">
            <v>1208073</v>
          </cell>
          <cell r="B1820">
            <v>44147.447222222225</v>
          </cell>
          <cell r="C1820" t="str">
            <v>EN355B</v>
          </cell>
          <cell r="D1820" t="str">
            <v>Grados al C</v>
          </cell>
          <cell r="E1820" t="str">
            <v>31"R</v>
          </cell>
          <cell r="F1820">
            <v>53939</v>
          </cell>
          <cell r="G1820">
            <v>1</v>
          </cell>
          <cell r="H1820">
            <v>1701</v>
          </cell>
          <cell r="I1820">
            <v>57</v>
          </cell>
          <cell r="J1820">
            <v>29</v>
          </cell>
          <cell r="K1820">
            <v>28</v>
          </cell>
          <cell r="L1820">
            <v>7</v>
          </cell>
          <cell r="M1820">
            <v>22</v>
          </cell>
          <cell r="N1820">
            <v>0.94</v>
          </cell>
          <cell r="O1820">
            <v>5.18</v>
          </cell>
          <cell r="P1820">
            <v>3.09</v>
          </cell>
          <cell r="Q1820">
            <v>1594</v>
          </cell>
        </row>
        <row r="1821">
          <cell r="A1821">
            <v>1208074</v>
          </cell>
          <cell r="B1821">
            <v>44147.543055555558</v>
          </cell>
          <cell r="C1821" t="str">
            <v>EN355B</v>
          </cell>
          <cell r="D1821" t="str">
            <v>Grados al C</v>
          </cell>
          <cell r="E1821" t="str">
            <v>31"R</v>
          </cell>
          <cell r="F1821">
            <v>53931</v>
          </cell>
          <cell r="G1821">
            <v>1</v>
          </cell>
          <cell r="H1821">
            <v>1698</v>
          </cell>
          <cell r="I1821">
            <v>56</v>
          </cell>
          <cell r="J1821">
            <v>28</v>
          </cell>
          <cell r="K1821">
            <v>28</v>
          </cell>
          <cell r="L1821">
            <v>7</v>
          </cell>
          <cell r="M1821">
            <v>21</v>
          </cell>
          <cell r="N1821">
            <v>1.02</v>
          </cell>
          <cell r="O1821">
            <v>3.88</v>
          </cell>
          <cell r="P1821">
            <v>3.09</v>
          </cell>
          <cell r="Q1821">
            <v>1586</v>
          </cell>
        </row>
        <row r="1822">
          <cell r="A1822">
            <v>1208075</v>
          </cell>
          <cell r="B1822">
            <v>44147.591666666667</v>
          </cell>
          <cell r="C1822" t="str">
            <v>EN355B</v>
          </cell>
          <cell r="D1822" t="str">
            <v>Grados al C</v>
          </cell>
          <cell r="E1822" t="str">
            <v>24"R</v>
          </cell>
          <cell r="F1822">
            <v>55169.01</v>
          </cell>
          <cell r="G1822">
            <v>1</v>
          </cell>
          <cell r="H1822">
            <v>1720</v>
          </cell>
          <cell r="I1822">
            <v>66</v>
          </cell>
          <cell r="J1822">
            <v>29</v>
          </cell>
          <cell r="K1822">
            <v>37</v>
          </cell>
          <cell r="L1822">
            <v>7</v>
          </cell>
          <cell r="M1822">
            <v>22</v>
          </cell>
          <cell r="N1822">
            <v>1.08</v>
          </cell>
          <cell r="O1822">
            <v>7.33</v>
          </cell>
          <cell r="P1822">
            <v>8.73</v>
          </cell>
          <cell r="Q1822">
            <v>1601</v>
          </cell>
        </row>
        <row r="1823">
          <cell r="A1823">
            <v>1208076</v>
          </cell>
          <cell r="B1823">
            <v>44147.656944444447</v>
          </cell>
          <cell r="C1823" t="str">
            <v>EN355B</v>
          </cell>
          <cell r="D1823" t="str">
            <v>Grados al C</v>
          </cell>
          <cell r="E1823" t="str">
            <v>24"R</v>
          </cell>
          <cell r="F1823">
            <v>55160</v>
          </cell>
          <cell r="G1823">
            <v>1</v>
          </cell>
          <cell r="H1823">
            <v>1700</v>
          </cell>
          <cell r="I1823">
            <v>54</v>
          </cell>
          <cell r="J1823">
            <v>26</v>
          </cell>
          <cell r="K1823">
            <v>28</v>
          </cell>
          <cell r="L1823">
            <v>6</v>
          </cell>
          <cell r="M1823">
            <v>20</v>
          </cell>
          <cell r="N1823">
            <v>0.96</v>
          </cell>
          <cell r="O1823">
            <v>5.79</v>
          </cell>
          <cell r="P1823">
            <v>1.47</v>
          </cell>
          <cell r="Q1823">
            <v>1601</v>
          </cell>
        </row>
        <row r="1824">
          <cell r="A1824">
            <v>1208077</v>
          </cell>
          <cell r="B1824">
            <v>44150.961111111108</v>
          </cell>
          <cell r="C1824" t="str">
            <v>EN355B</v>
          </cell>
          <cell r="D1824" t="str">
            <v>Grados al C</v>
          </cell>
          <cell r="E1824" t="str">
            <v>31"R</v>
          </cell>
          <cell r="F1824">
            <v>54268</v>
          </cell>
          <cell r="G1824">
            <v>1</v>
          </cell>
          <cell r="H1824">
            <v>1648</v>
          </cell>
          <cell r="I1824">
            <v>63</v>
          </cell>
          <cell r="J1824">
            <v>32</v>
          </cell>
          <cell r="K1824">
            <v>31</v>
          </cell>
          <cell r="L1824">
            <v>9</v>
          </cell>
          <cell r="M1824">
            <v>23</v>
          </cell>
          <cell r="N1824">
            <v>1.05</v>
          </cell>
          <cell r="O1824">
            <v>273.35000000000002</v>
          </cell>
          <cell r="P1824">
            <v>1.98</v>
          </cell>
          <cell r="Q1824">
            <v>1596</v>
          </cell>
        </row>
        <row r="1825">
          <cell r="A1825">
            <v>1208078</v>
          </cell>
          <cell r="B1825">
            <v>44151.052083333336</v>
          </cell>
          <cell r="C1825" t="str">
            <v>EN355B</v>
          </cell>
          <cell r="D1825" t="str">
            <v>Grados al C</v>
          </cell>
          <cell r="E1825" t="str">
            <v>24"R</v>
          </cell>
          <cell r="F1825">
            <v>55394</v>
          </cell>
          <cell r="G1825">
            <v>1</v>
          </cell>
          <cell r="H1825">
            <v>1723</v>
          </cell>
          <cell r="I1825">
            <v>64</v>
          </cell>
          <cell r="J1825">
            <v>31</v>
          </cell>
          <cell r="K1825">
            <v>33</v>
          </cell>
          <cell r="L1825">
            <v>10</v>
          </cell>
          <cell r="M1825">
            <v>21</v>
          </cell>
          <cell r="N1825">
            <v>0.96</v>
          </cell>
          <cell r="O1825">
            <v>1.83</v>
          </cell>
          <cell r="P1825">
            <v>1.48</v>
          </cell>
          <cell r="Q1825">
            <v>1601</v>
          </cell>
        </row>
        <row r="1826">
          <cell r="A1826">
            <v>1208079</v>
          </cell>
          <cell r="B1826">
            <v>44151.11041666667</v>
          </cell>
          <cell r="C1826" t="str">
            <v>EN355B</v>
          </cell>
          <cell r="D1826" t="str">
            <v>Grados al C</v>
          </cell>
          <cell r="E1826" t="str">
            <v>24"R</v>
          </cell>
          <cell r="F1826">
            <v>55075</v>
          </cell>
          <cell r="G1826">
            <v>1</v>
          </cell>
          <cell r="H1826">
            <v>1725</v>
          </cell>
          <cell r="I1826">
            <v>57</v>
          </cell>
          <cell r="J1826">
            <v>30</v>
          </cell>
          <cell r="K1826">
            <v>27</v>
          </cell>
          <cell r="L1826">
            <v>7</v>
          </cell>
          <cell r="M1826">
            <v>23</v>
          </cell>
          <cell r="N1826">
            <v>0.96</v>
          </cell>
          <cell r="O1826">
            <v>2.97</v>
          </cell>
          <cell r="P1826">
            <v>3.82</v>
          </cell>
          <cell r="Q1826">
            <v>1600</v>
          </cell>
        </row>
        <row r="1827">
          <cell r="A1827">
            <v>1208080</v>
          </cell>
          <cell r="B1827">
            <v>44151.177777777775</v>
          </cell>
          <cell r="C1827" t="str">
            <v>1E0621</v>
          </cell>
          <cell r="D1827" t="str">
            <v>Grados al C</v>
          </cell>
          <cell r="E1827" t="str">
            <v>16"R</v>
          </cell>
          <cell r="F1827">
            <v>52261</v>
          </cell>
          <cell r="G1827">
            <v>1</v>
          </cell>
          <cell r="H1827">
            <v>1732</v>
          </cell>
          <cell r="I1827">
            <v>70</v>
          </cell>
          <cell r="J1827">
            <v>31</v>
          </cell>
          <cell r="K1827">
            <v>39</v>
          </cell>
          <cell r="L1827">
            <v>6</v>
          </cell>
          <cell r="M1827">
            <v>25</v>
          </cell>
          <cell r="N1827">
            <v>1.08</v>
          </cell>
          <cell r="O1827">
            <v>4.96</v>
          </cell>
          <cell r="P1827">
            <v>0</v>
          </cell>
          <cell r="Q1827">
            <v>1590</v>
          </cell>
        </row>
        <row r="1828">
          <cell r="A1828">
            <v>1208081</v>
          </cell>
          <cell r="B1828">
            <v>44151.231944444444</v>
          </cell>
          <cell r="C1828" t="str">
            <v>A105/A350 LF2</v>
          </cell>
          <cell r="D1828" t="str">
            <v>Grados al C</v>
          </cell>
          <cell r="E1828" t="str">
            <v>24"Q</v>
          </cell>
          <cell r="F1828">
            <v>48814.99</v>
          </cell>
          <cell r="G1828">
            <v>1</v>
          </cell>
          <cell r="H1828">
            <v>1726</v>
          </cell>
          <cell r="I1828">
            <v>55</v>
          </cell>
          <cell r="J1828">
            <v>32</v>
          </cell>
          <cell r="K1828">
            <v>23</v>
          </cell>
          <cell r="L1828">
            <v>7</v>
          </cell>
          <cell r="M1828">
            <v>25</v>
          </cell>
          <cell r="N1828">
            <v>1.01</v>
          </cell>
          <cell r="O1828">
            <v>2.4700000000000002</v>
          </cell>
          <cell r="P1828">
            <v>0</v>
          </cell>
          <cell r="Q1828">
            <v>1592</v>
          </cell>
        </row>
        <row r="1829">
          <cell r="A1829">
            <v>1208082</v>
          </cell>
          <cell r="B1829">
            <v>44151.302083333336</v>
          </cell>
          <cell r="C1829" t="str">
            <v>A105/A350 LF2</v>
          </cell>
          <cell r="D1829" t="str">
            <v>Grados al C</v>
          </cell>
          <cell r="E1829" t="str">
            <v>24"Q</v>
          </cell>
          <cell r="F1829">
            <v>39931</v>
          </cell>
          <cell r="G1829">
            <v>1</v>
          </cell>
          <cell r="H1829">
            <v>1721</v>
          </cell>
          <cell r="I1829">
            <v>54</v>
          </cell>
          <cell r="J1829">
            <v>29</v>
          </cell>
          <cell r="K1829">
            <v>25</v>
          </cell>
          <cell r="L1829">
            <v>8</v>
          </cell>
          <cell r="M1829">
            <v>21</v>
          </cell>
          <cell r="N1829">
            <v>0.98</v>
          </cell>
          <cell r="O1829">
            <v>5.33</v>
          </cell>
          <cell r="P1829">
            <v>0</v>
          </cell>
          <cell r="Q1829">
            <v>1595</v>
          </cell>
        </row>
        <row r="1830">
          <cell r="A1830">
            <v>1208083</v>
          </cell>
          <cell r="B1830">
            <v>44151.353472222225</v>
          </cell>
          <cell r="C1830" t="str">
            <v>EN355B</v>
          </cell>
          <cell r="D1830" t="str">
            <v>Grados al C</v>
          </cell>
          <cell r="E1830" t="str">
            <v>24"R</v>
          </cell>
          <cell r="F1830">
            <v>55279</v>
          </cell>
          <cell r="G1830">
            <v>1</v>
          </cell>
          <cell r="H1830">
            <v>1699</v>
          </cell>
          <cell r="I1830">
            <v>48</v>
          </cell>
          <cell r="J1830">
            <v>27</v>
          </cell>
          <cell r="K1830">
            <v>21</v>
          </cell>
          <cell r="L1830">
            <v>8</v>
          </cell>
          <cell r="M1830">
            <v>19</v>
          </cell>
          <cell r="N1830">
            <v>0.9</v>
          </cell>
          <cell r="O1830">
            <v>1.82</v>
          </cell>
          <cell r="P1830">
            <v>0.28000000000000003</v>
          </cell>
          <cell r="Q1830">
            <v>1590</v>
          </cell>
        </row>
        <row r="1831">
          <cell r="A1831">
            <v>1208084</v>
          </cell>
          <cell r="B1831">
            <v>44151.408333333333</v>
          </cell>
          <cell r="C1831">
            <v>4140</v>
          </cell>
          <cell r="D1831" t="str">
            <v>Grados CrMo</v>
          </cell>
          <cell r="E1831" t="str">
            <v>49"Q</v>
          </cell>
          <cell r="F1831">
            <v>57782</v>
          </cell>
          <cell r="G1831">
            <v>1</v>
          </cell>
          <cell r="H1831">
            <v>1645</v>
          </cell>
          <cell r="I1831">
            <v>52</v>
          </cell>
          <cell r="J1831">
            <v>25</v>
          </cell>
          <cell r="K1831">
            <v>27</v>
          </cell>
          <cell r="L1831">
            <v>7</v>
          </cell>
          <cell r="M1831">
            <v>18</v>
          </cell>
          <cell r="N1831">
            <v>0.98</v>
          </cell>
          <cell r="O1831">
            <v>2.66</v>
          </cell>
          <cell r="P1831">
            <v>0</v>
          </cell>
          <cell r="Q1831">
            <v>1556</v>
          </cell>
        </row>
        <row r="1832">
          <cell r="A1832">
            <v>1208085</v>
          </cell>
          <cell r="B1832">
            <v>44151.466666666667</v>
          </cell>
          <cell r="C1832" t="str">
            <v>4340 BS</v>
          </cell>
          <cell r="D1832" t="str">
            <v>Grados CrNiMo</v>
          </cell>
          <cell r="E1832" t="str">
            <v>49"Q</v>
          </cell>
          <cell r="F1832">
            <v>56673</v>
          </cell>
          <cell r="G1832">
            <v>1</v>
          </cell>
          <cell r="H1832">
            <v>1644</v>
          </cell>
          <cell r="I1832">
            <v>59</v>
          </cell>
          <cell r="J1832">
            <v>27</v>
          </cell>
          <cell r="K1832">
            <v>32</v>
          </cell>
          <cell r="L1832">
            <v>8</v>
          </cell>
          <cell r="M1832">
            <v>19</v>
          </cell>
          <cell r="N1832">
            <v>1.02</v>
          </cell>
          <cell r="O1832">
            <v>2.54</v>
          </cell>
          <cell r="P1832">
            <v>0</v>
          </cell>
          <cell r="Q1832">
            <v>1560</v>
          </cell>
        </row>
        <row r="1833">
          <cell r="A1833">
            <v>1208086</v>
          </cell>
          <cell r="B1833">
            <v>44151.559027777781</v>
          </cell>
          <cell r="C1833" t="str">
            <v>4340 BS</v>
          </cell>
          <cell r="D1833" t="str">
            <v>Grados CrNiMo</v>
          </cell>
          <cell r="E1833" t="str">
            <v>49"Q</v>
          </cell>
          <cell r="F1833">
            <v>57200</v>
          </cell>
          <cell r="G1833">
            <v>1</v>
          </cell>
          <cell r="H1833">
            <v>1499</v>
          </cell>
          <cell r="I1833">
            <v>60</v>
          </cell>
          <cell r="J1833">
            <v>27</v>
          </cell>
          <cell r="K1833">
            <v>33</v>
          </cell>
          <cell r="L1833">
            <v>7</v>
          </cell>
          <cell r="M1833">
            <v>20</v>
          </cell>
          <cell r="N1833">
            <v>1.01</v>
          </cell>
          <cell r="O1833">
            <v>1.99</v>
          </cell>
          <cell r="P1833">
            <v>0</v>
          </cell>
          <cell r="Q1833">
            <v>1561</v>
          </cell>
        </row>
        <row r="1834">
          <cell r="A1834">
            <v>1208087</v>
          </cell>
          <cell r="B1834">
            <v>44151.642361111109</v>
          </cell>
          <cell r="C1834" t="str">
            <v>EN355B</v>
          </cell>
          <cell r="D1834" t="str">
            <v>Grados al C</v>
          </cell>
          <cell r="E1834" t="str">
            <v>24"R</v>
          </cell>
          <cell r="F1834">
            <v>55559</v>
          </cell>
          <cell r="G1834">
            <v>1</v>
          </cell>
          <cell r="H1834">
            <v>1693</v>
          </cell>
          <cell r="I1834">
            <v>67</v>
          </cell>
          <cell r="J1834">
            <v>25</v>
          </cell>
          <cell r="K1834">
            <v>42</v>
          </cell>
          <cell r="L1834">
            <v>7</v>
          </cell>
          <cell r="M1834">
            <v>18</v>
          </cell>
          <cell r="N1834">
            <v>0.96</v>
          </cell>
          <cell r="O1834">
            <v>1.77</v>
          </cell>
          <cell r="P1834">
            <v>1.27</v>
          </cell>
          <cell r="Q1834">
            <v>1596</v>
          </cell>
        </row>
        <row r="1835">
          <cell r="A1835">
            <v>1208088</v>
          </cell>
          <cell r="B1835">
            <v>44151.706944444442</v>
          </cell>
          <cell r="C1835" t="str">
            <v>EN355B</v>
          </cell>
          <cell r="D1835" t="str">
            <v>Grados al C</v>
          </cell>
          <cell r="E1835" t="str">
            <v>31"R</v>
          </cell>
          <cell r="F1835">
            <v>54045.99</v>
          </cell>
          <cell r="G1835">
            <v>1</v>
          </cell>
          <cell r="H1835">
            <v>1681</v>
          </cell>
          <cell r="I1835">
            <v>50</v>
          </cell>
          <cell r="J1835">
            <v>27</v>
          </cell>
          <cell r="K1835">
            <v>23</v>
          </cell>
          <cell r="L1835">
            <v>7</v>
          </cell>
          <cell r="M1835">
            <v>20</v>
          </cell>
          <cell r="N1835">
            <v>1.1000000000000001</v>
          </cell>
          <cell r="O1835">
            <v>3.38</v>
          </cell>
          <cell r="P1835">
            <v>3.99</v>
          </cell>
          <cell r="Q1835">
            <v>1589</v>
          </cell>
        </row>
        <row r="1836">
          <cell r="A1836">
            <v>1208089</v>
          </cell>
          <cell r="B1836">
            <v>44151.772916666669</v>
          </cell>
          <cell r="C1836" t="str">
            <v>EN355B</v>
          </cell>
          <cell r="D1836" t="str">
            <v>Grados al C</v>
          </cell>
          <cell r="E1836" t="str">
            <v>31"R</v>
          </cell>
          <cell r="F1836">
            <v>54175</v>
          </cell>
          <cell r="G1836">
            <v>1</v>
          </cell>
          <cell r="H1836">
            <v>1706</v>
          </cell>
          <cell r="I1836">
            <v>56</v>
          </cell>
          <cell r="J1836">
            <v>30</v>
          </cell>
          <cell r="K1836">
            <v>26</v>
          </cell>
          <cell r="L1836">
            <v>7</v>
          </cell>
          <cell r="M1836">
            <v>23</v>
          </cell>
          <cell r="N1836">
            <v>0.97</v>
          </cell>
          <cell r="O1836">
            <v>2.5</v>
          </cell>
          <cell r="P1836">
            <v>1.4</v>
          </cell>
          <cell r="Q1836">
            <v>1596</v>
          </cell>
        </row>
        <row r="1837">
          <cell r="A1837">
            <v>1208090</v>
          </cell>
          <cell r="B1837">
            <v>44151.831250000003</v>
          </cell>
          <cell r="C1837" t="str">
            <v>105M2</v>
          </cell>
          <cell r="D1837" t="str">
            <v>Grados al C</v>
          </cell>
          <cell r="E1837" t="str">
            <v>69"P</v>
          </cell>
          <cell r="F1837">
            <v>52817</v>
          </cell>
          <cell r="G1837">
            <v>1</v>
          </cell>
          <cell r="H1837">
            <v>1694</v>
          </cell>
          <cell r="I1837">
            <v>66</v>
          </cell>
          <cell r="J1837">
            <v>35</v>
          </cell>
          <cell r="K1837">
            <v>31</v>
          </cell>
          <cell r="L1837">
            <v>7</v>
          </cell>
          <cell r="M1837">
            <v>28</v>
          </cell>
          <cell r="N1837">
            <v>0.9</v>
          </cell>
          <cell r="O1837">
            <v>3.33</v>
          </cell>
          <cell r="P1837">
            <v>0</v>
          </cell>
          <cell r="Q1837">
            <v>1573</v>
          </cell>
        </row>
        <row r="1838">
          <cell r="A1838">
            <v>1208091</v>
          </cell>
          <cell r="B1838">
            <v>44151.882638888892</v>
          </cell>
          <cell r="C1838" t="str">
            <v>EN355B</v>
          </cell>
          <cell r="D1838" t="str">
            <v>Grados al C</v>
          </cell>
          <cell r="E1838" t="str">
            <v>31"R</v>
          </cell>
          <cell r="F1838">
            <v>53792</v>
          </cell>
          <cell r="G1838">
            <v>1</v>
          </cell>
          <cell r="H1838">
            <v>1689</v>
          </cell>
          <cell r="I1838">
            <v>50</v>
          </cell>
          <cell r="J1838">
            <v>30</v>
          </cell>
          <cell r="K1838">
            <v>20</v>
          </cell>
          <cell r="L1838">
            <v>8</v>
          </cell>
          <cell r="M1838">
            <v>22</v>
          </cell>
          <cell r="N1838">
            <v>0.9</v>
          </cell>
          <cell r="O1838">
            <v>1.54</v>
          </cell>
          <cell r="P1838">
            <v>1.01</v>
          </cell>
          <cell r="Q1838">
            <v>1587</v>
          </cell>
        </row>
        <row r="1839">
          <cell r="A1839">
            <v>1208092</v>
          </cell>
          <cell r="B1839">
            <v>44151.9375</v>
          </cell>
          <cell r="C1839" t="str">
            <v>B50A368E1</v>
          </cell>
          <cell r="D1839" t="str">
            <v>Grados CrNiMo</v>
          </cell>
          <cell r="E1839" t="str">
            <v>69"P</v>
          </cell>
          <cell r="F1839">
            <v>49743</v>
          </cell>
          <cell r="G1839">
            <v>1</v>
          </cell>
          <cell r="H1839">
            <v>1656</v>
          </cell>
          <cell r="I1839">
            <v>58</v>
          </cell>
          <cell r="J1839">
            <v>29</v>
          </cell>
          <cell r="K1839">
            <v>29</v>
          </cell>
          <cell r="L1839">
            <v>8</v>
          </cell>
          <cell r="M1839">
            <v>21</v>
          </cell>
          <cell r="N1839">
            <v>1.01</v>
          </cell>
          <cell r="O1839">
            <v>2.29</v>
          </cell>
          <cell r="P1839">
            <v>0</v>
          </cell>
          <cell r="Q1839">
            <v>1547</v>
          </cell>
        </row>
        <row r="1840">
          <cell r="A1840">
            <v>1208093</v>
          </cell>
          <cell r="B1840">
            <v>44152.020833333336</v>
          </cell>
          <cell r="C1840" t="str">
            <v>410S</v>
          </cell>
          <cell r="D1840" t="str">
            <v>Martensíticos</v>
          </cell>
          <cell r="E1840" t="str">
            <v>20"R</v>
          </cell>
          <cell r="F1840">
            <v>58975</v>
          </cell>
          <cell r="G1840">
            <v>1</v>
          </cell>
          <cell r="H1840">
            <v>1498</v>
          </cell>
          <cell r="I1840">
            <v>133</v>
          </cell>
          <cell r="J1840">
            <v>59</v>
          </cell>
          <cell r="K1840">
            <v>74</v>
          </cell>
          <cell r="L1840">
            <v>49</v>
          </cell>
          <cell r="M1840">
            <v>10</v>
          </cell>
          <cell r="N1840">
            <v>0.98</v>
          </cell>
          <cell r="O1840">
            <v>3.27</v>
          </cell>
          <cell r="P1840">
            <v>9.68</v>
          </cell>
          <cell r="Q1840">
            <v>1577</v>
          </cell>
        </row>
        <row r="1841">
          <cell r="A1841">
            <v>1208094</v>
          </cell>
          <cell r="B1841">
            <v>44152.115277777775</v>
          </cell>
          <cell r="C1841" t="str">
            <v>410S</v>
          </cell>
          <cell r="D1841" t="str">
            <v>Martensíticos</v>
          </cell>
          <cell r="E1841" t="str">
            <v>49"Q</v>
          </cell>
          <cell r="F1841">
            <v>54088</v>
          </cell>
          <cell r="G1841">
            <v>1</v>
          </cell>
          <cell r="H1841">
            <v>1665</v>
          </cell>
          <cell r="I1841">
            <v>149</v>
          </cell>
          <cell r="J1841">
            <v>70</v>
          </cell>
          <cell r="K1841">
            <v>79</v>
          </cell>
          <cell r="L1841">
            <v>51</v>
          </cell>
          <cell r="M1841">
            <v>19</v>
          </cell>
          <cell r="N1841">
            <v>0.9</v>
          </cell>
          <cell r="O1841">
            <v>6.13</v>
          </cell>
          <cell r="P1841">
            <v>14.12</v>
          </cell>
          <cell r="Q1841">
            <v>1567</v>
          </cell>
        </row>
        <row r="1842">
          <cell r="A1842">
            <v>1208095</v>
          </cell>
          <cell r="B1842">
            <v>44152.217361111114</v>
          </cell>
          <cell r="C1842" t="str">
            <v>42CRMO4 LIEBHERR</v>
          </cell>
          <cell r="D1842" t="str">
            <v>Grados CrMo</v>
          </cell>
          <cell r="E1842" t="str">
            <v>24"R</v>
          </cell>
          <cell r="F1842">
            <v>53627</v>
          </cell>
          <cell r="G1842">
            <v>1</v>
          </cell>
          <cell r="H1842">
            <v>1637</v>
          </cell>
          <cell r="I1842">
            <v>51</v>
          </cell>
          <cell r="J1842">
            <v>23</v>
          </cell>
          <cell r="K1842">
            <v>28</v>
          </cell>
          <cell r="L1842">
            <v>8</v>
          </cell>
          <cell r="M1842">
            <v>15</v>
          </cell>
          <cell r="N1842">
            <v>0.9</v>
          </cell>
          <cell r="O1842">
            <v>1.83</v>
          </cell>
          <cell r="P1842">
            <v>0</v>
          </cell>
          <cell r="Q1842">
            <v>1569</v>
          </cell>
        </row>
        <row r="1843">
          <cell r="A1843">
            <v>1208096</v>
          </cell>
          <cell r="B1843">
            <v>44152.3125</v>
          </cell>
          <cell r="C1843" t="str">
            <v>42CRMO4 LIEBHERR</v>
          </cell>
          <cell r="D1843" t="str">
            <v>Grados CrMo</v>
          </cell>
          <cell r="E1843" t="str">
            <v>24"R</v>
          </cell>
          <cell r="F1843">
            <v>53614.99</v>
          </cell>
          <cell r="G1843">
            <v>2</v>
          </cell>
          <cell r="H1843">
            <v>1657</v>
          </cell>
          <cell r="I1843">
            <v>113</v>
          </cell>
          <cell r="J1843">
            <v>52</v>
          </cell>
          <cell r="K1843">
            <v>61</v>
          </cell>
          <cell r="L1843">
            <v>13</v>
          </cell>
          <cell r="M1843">
            <v>39</v>
          </cell>
          <cell r="N1843">
            <v>0.88</v>
          </cell>
          <cell r="O1843">
            <v>2.69</v>
          </cell>
          <cell r="P1843">
            <v>0</v>
          </cell>
          <cell r="Q1843">
            <v>1570</v>
          </cell>
        </row>
        <row r="1844">
          <cell r="A1844">
            <v>1208097</v>
          </cell>
          <cell r="B1844">
            <v>44152.428472222222</v>
          </cell>
          <cell r="C1844" t="str">
            <v>42CRMO4 LIEBHERR</v>
          </cell>
          <cell r="D1844" t="str">
            <v>Grados CrMo</v>
          </cell>
          <cell r="E1844" t="str">
            <v>24"R</v>
          </cell>
          <cell r="F1844">
            <v>55489.99</v>
          </cell>
          <cell r="G1844">
            <v>1</v>
          </cell>
          <cell r="H1844">
            <v>1648</v>
          </cell>
          <cell r="I1844">
            <v>55</v>
          </cell>
          <cell r="J1844">
            <v>22</v>
          </cell>
          <cell r="K1844">
            <v>33</v>
          </cell>
          <cell r="L1844">
            <v>7</v>
          </cell>
          <cell r="M1844">
            <v>15</v>
          </cell>
          <cell r="N1844">
            <v>0.95</v>
          </cell>
          <cell r="O1844">
            <v>4.13</v>
          </cell>
          <cell r="P1844">
            <v>0</v>
          </cell>
          <cell r="Q1844">
            <v>1570</v>
          </cell>
        </row>
        <row r="1845">
          <cell r="A1845">
            <v>1208098</v>
          </cell>
          <cell r="B1845">
            <v>44152.538888888892</v>
          </cell>
          <cell r="C1845" t="str">
            <v>42CRMO4 LIEBHERR</v>
          </cell>
          <cell r="D1845" t="str">
            <v>Grados CrMo</v>
          </cell>
          <cell r="E1845" t="str">
            <v>20"R</v>
          </cell>
          <cell r="F1845">
            <v>57285</v>
          </cell>
          <cell r="G1845">
            <v>1</v>
          </cell>
          <cell r="H1845">
            <v>1674</v>
          </cell>
          <cell r="I1845">
            <v>66</v>
          </cell>
          <cell r="J1845">
            <v>22</v>
          </cell>
          <cell r="K1845">
            <v>44</v>
          </cell>
          <cell r="L1845">
            <v>6</v>
          </cell>
          <cell r="M1845">
            <v>16</v>
          </cell>
          <cell r="N1845">
            <v>1.02</v>
          </cell>
          <cell r="O1845">
            <v>3.12</v>
          </cell>
          <cell r="P1845">
            <v>0</v>
          </cell>
          <cell r="Q1845">
            <v>1583</v>
          </cell>
        </row>
        <row r="1846">
          <cell r="A1846">
            <v>1208099</v>
          </cell>
          <cell r="B1846">
            <v>44152.597222222219</v>
          </cell>
          <cell r="C1846" t="str">
            <v>42CRMO4 LIEBHERR</v>
          </cell>
          <cell r="D1846" t="str">
            <v>Grados CrMo</v>
          </cell>
          <cell r="E1846" t="str">
            <v>20"R</v>
          </cell>
          <cell r="F1846">
            <v>57066.01</v>
          </cell>
          <cell r="G1846">
            <v>1</v>
          </cell>
          <cell r="H1846">
            <v>1650</v>
          </cell>
          <cell r="I1846">
            <v>52</v>
          </cell>
          <cell r="J1846">
            <v>22</v>
          </cell>
          <cell r="K1846">
            <v>30</v>
          </cell>
          <cell r="L1846">
            <v>7</v>
          </cell>
          <cell r="M1846">
            <v>15</v>
          </cell>
          <cell r="N1846">
            <v>0.94</v>
          </cell>
          <cell r="O1846">
            <v>1.1100000000000001</v>
          </cell>
          <cell r="P1846">
            <v>0</v>
          </cell>
          <cell r="Q1846">
            <v>1576</v>
          </cell>
        </row>
        <row r="1847">
          <cell r="A1847">
            <v>1208100</v>
          </cell>
          <cell r="B1847">
            <v>44152.650694444441</v>
          </cell>
          <cell r="C1847" t="str">
            <v>42CRMO4 LIEBHERR</v>
          </cell>
          <cell r="D1847" t="str">
            <v>Grados CrMo</v>
          </cell>
          <cell r="E1847" t="str">
            <v>20"R</v>
          </cell>
          <cell r="F1847">
            <v>56936</v>
          </cell>
          <cell r="G1847">
            <v>1</v>
          </cell>
          <cell r="H1847">
            <v>1643</v>
          </cell>
          <cell r="I1847">
            <v>61</v>
          </cell>
          <cell r="J1847">
            <v>27</v>
          </cell>
          <cell r="K1847">
            <v>34</v>
          </cell>
          <cell r="L1847">
            <v>7</v>
          </cell>
          <cell r="M1847">
            <v>20</v>
          </cell>
          <cell r="N1847">
            <v>1.08</v>
          </cell>
          <cell r="O1847">
            <v>2.93</v>
          </cell>
          <cell r="P1847">
            <v>0</v>
          </cell>
          <cell r="Q1847">
            <v>1582</v>
          </cell>
        </row>
        <row r="1848">
          <cell r="A1848">
            <v>1208101</v>
          </cell>
          <cell r="B1848">
            <v>44152.710416666669</v>
          </cell>
          <cell r="C1848" t="str">
            <v>EN355B</v>
          </cell>
          <cell r="D1848" t="str">
            <v>Grados al C</v>
          </cell>
          <cell r="E1848" t="str">
            <v>31"R</v>
          </cell>
          <cell r="F1848">
            <v>53730</v>
          </cell>
          <cell r="G1848">
            <v>1</v>
          </cell>
          <cell r="H1848">
            <v>1640</v>
          </cell>
          <cell r="I1848">
            <v>66</v>
          </cell>
          <cell r="J1848">
            <v>29</v>
          </cell>
          <cell r="K1848">
            <v>37</v>
          </cell>
          <cell r="L1848">
            <v>7</v>
          </cell>
          <cell r="M1848">
            <v>22</v>
          </cell>
          <cell r="N1848">
            <v>0.96</v>
          </cell>
          <cell r="O1848">
            <v>1.47</v>
          </cell>
          <cell r="P1848">
            <v>2.0699999999999998</v>
          </cell>
          <cell r="Q1848">
            <v>1586</v>
          </cell>
        </row>
        <row r="1849">
          <cell r="A1849">
            <v>1208102</v>
          </cell>
          <cell r="B1849">
            <v>44152.765277777777</v>
          </cell>
          <cell r="C1849" t="str">
            <v>EN355B</v>
          </cell>
          <cell r="D1849" t="str">
            <v>Grados al C</v>
          </cell>
          <cell r="E1849" t="str">
            <v>31"R</v>
          </cell>
          <cell r="F1849">
            <v>53264</v>
          </cell>
          <cell r="G1849">
            <v>2</v>
          </cell>
          <cell r="H1849">
            <v>1499</v>
          </cell>
          <cell r="I1849">
            <v>105</v>
          </cell>
          <cell r="J1849">
            <v>48</v>
          </cell>
          <cell r="K1849">
            <v>57</v>
          </cell>
          <cell r="L1849">
            <v>13</v>
          </cell>
          <cell r="M1849">
            <v>35</v>
          </cell>
          <cell r="N1849">
            <v>0.91</v>
          </cell>
          <cell r="O1849">
            <v>1.65</v>
          </cell>
          <cell r="P1849">
            <v>1.25</v>
          </cell>
          <cell r="Q1849">
            <v>1597</v>
          </cell>
        </row>
        <row r="1850">
          <cell r="A1850">
            <v>1208103</v>
          </cell>
          <cell r="B1850">
            <v>44152.831944444442</v>
          </cell>
          <cell r="C1850" t="str">
            <v>EN355B</v>
          </cell>
          <cell r="D1850" t="str">
            <v>Grados al C</v>
          </cell>
          <cell r="E1850" t="str">
            <v>31"R</v>
          </cell>
          <cell r="F1850">
            <v>53556</v>
          </cell>
          <cell r="G1850">
            <v>1</v>
          </cell>
          <cell r="H1850">
            <v>1698</v>
          </cell>
          <cell r="I1850">
            <v>53</v>
          </cell>
          <cell r="J1850">
            <v>27</v>
          </cell>
          <cell r="K1850">
            <v>26</v>
          </cell>
          <cell r="L1850">
            <v>7</v>
          </cell>
          <cell r="M1850">
            <v>20</v>
          </cell>
          <cell r="N1850">
            <v>0.88</v>
          </cell>
          <cell r="O1850">
            <v>1.1399999999999999</v>
          </cell>
          <cell r="P1850">
            <v>1.03</v>
          </cell>
          <cell r="Q1850">
            <v>1596</v>
          </cell>
        </row>
        <row r="1851">
          <cell r="A1851">
            <v>1208104</v>
          </cell>
          <cell r="B1851">
            <v>44152.901388888888</v>
          </cell>
          <cell r="C1851" t="str">
            <v>316L</v>
          </cell>
          <cell r="D1851" t="str">
            <v>Austeníticos</v>
          </cell>
          <cell r="E1851" t="str">
            <v>69"P</v>
          </cell>
          <cell r="F1851">
            <v>60007.99</v>
          </cell>
          <cell r="G1851">
            <v>1</v>
          </cell>
          <cell r="H1851">
            <v>1499</v>
          </cell>
          <cell r="I1851">
            <v>190</v>
          </cell>
          <cell r="J1851">
            <v>94</v>
          </cell>
          <cell r="K1851">
            <v>96</v>
          </cell>
          <cell r="L1851">
            <v>84</v>
          </cell>
          <cell r="M1851">
            <v>10</v>
          </cell>
          <cell r="N1851">
            <v>1.1299999999999999</v>
          </cell>
          <cell r="O1851">
            <v>7.96</v>
          </cell>
          <cell r="P1851">
            <v>27.74</v>
          </cell>
          <cell r="Q1851">
            <v>1522</v>
          </cell>
        </row>
        <row r="1852">
          <cell r="A1852">
            <v>1208105</v>
          </cell>
          <cell r="B1852">
            <v>44153.081944444442</v>
          </cell>
          <cell r="C1852" t="str">
            <v>321-H</v>
          </cell>
          <cell r="D1852" t="str">
            <v>Austeníticos</v>
          </cell>
          <cell r="E1852" t="str">
            <v>24"R</v>
          </cell>
          <cell r="F1852">
            <v>56078</v>
          </cell>
          <cell r="G1852">
            <v>1</v>
          </cell>
          <cell r="H1852">
            <v>1649</v>
          </cell>
          <cell r="I1852">
            <v>225</v>
          </cell>
          <cell r="J1852">
            <v>114</v>
          </cell>
          <cell r="K1852">
            <v>111</v>
          </cell>
          <cell r="L1852">
            <v>81</v>
          </cell>
          <cell r="M1852">
            <v>33</v>
          </cell>
          <cell r="N1852">
            <v>1.18</v>
          </cell>
          <cell r="O1852">
            <v>18.8</v>
          </cell>
          <cell r="P1852">
            <v>0</v>
          </cell>
          <cell r="Q1852">
            <v>1531</v>
          </cell>
        </row>
        <row r="1853">
          <cell r="A1853">
            <v>1208106</v>
          </cell>
          <cell r="B1853">
            <v>44153.239583333336</v>
          </cell>
          <cell r="C1853">
            <v>4340</v>
          </cell>
          <cell r="D1853" t="str">
            <v>Grados CrNiMo</v>
          </cell>
          <cell r="E1853" t="str">
            <v>52"P</v>
          </cell>
          <cell r="F1853">
            <v>52910</v>
          </cell>
          <cell r="G1853">
            <v>1</v>
          </cell>
          <cell r="H1853">
            <v>1501</v>
          </cell>
          <cell r="I1853">
            <v>60</v>
          </cell>
          <cell r="J1853">
            <v>24</v>
          </cell>
          <cell r="K1853">
            <v>36</v>
          </cell>
          <cell r="L1853">
            <v>6</v>
          </cell>
          <cell r="M1853">
            <v>18</v>
          </cell>
          <cell r="N1853">
            <v>1.25</v>
          </cell>
          <cell r="O1853">
            <v>2.06</v>
          </cell>
          <cell r="P1853">
            <v>0</v>
          </cell>
          <cell r="Q1853">
            <v>1543</v>
          </cell>
        </row>
        <row r="1854">
          <cell r="A1854">
            <v>1208107</v>
          </cell>
          <cell r="B1854">
            <v>44153.304861111108</v>
          </cell>
          <cell r="C1854" t="str">
            <v>8630M</v>
          </cell>
          <cell r="D1854" t="str">
            <v>Grados CrNiMo</v>
          </cell>
          <cell r="E1854" t="str">
            <v>69"P</v>
          </cell>
          <cell r="F1854">
            <v>52300.99</v>
          </cell>
          <cell r="G1854">
            <v>1</v>
          </cell>
          <cell r="H1854">
            <v>1682</v>
          </cell>
          <cell r="I1854">
            <v>77</v>
          </cell>
          <cell r="J1854">
            <v>38</v>
          </cell>
          <cell r="K1854">
            <v>39</v>
          </cell>
          <cell r="L1854">
            <v>6</v>
          </cell>
          <cell r="M1854">
            <v>32</v>
          </cell>
          <cell r="N1854">
            <v>0.6</v>
          </cell>
          <cell r="O1854">
            <v>3.96</v>
          </cell>
          <cell r="P1854">
            <v>0.26</v>
          </cell>
          <cell r="Q1854">
            <v>1553</v>
          </cell>
        </row>
        <row r="1855">
          <cell r="A1855">
            <v>1208108</v>
          </cell>
          <cell r="B1855">
            <v>44153.446527777778</v>
          </cell>
          <cell r="C1855" t="str">
            <v>8620H</v>
          </cell>
          <cell r="D1855" t="str">
            <v>Grados CrNiMo</v>
          </cell>
          <cell r="E1855" t="str">
            <v>16"R</v>
          </cell>
          <cell r="F1855">
            <v>53530</v>
          </cell>
          <cell r="G1855">
            <v>1</v>
          </cell>
          <cell r="H1855">
            <v>1500</v>
          </cell>
          <cell r="I1855">
            <v>57</v>
          </cell>
          <cell r="J1855">
            <v>24</v>
          </cell>
          <cell r="K1855">
            <v>33</v>
          </cell>
          <cell r="L1855">
            <v>6</v>
          </cell>
          <cell r="M1855">
            <v>18</v>
          </cell>
          <cell r="N1855">
            <v>0.93</v>
          </cell>
          <cell r="O1855">
            <v>3.07</v>
          </cell>
          <cell r="P1855">
            <v>0</v>
          </cell>
          <cell r="Q1855">
            <v>1600</v>
          </cell>
        </row>
        <row r="1856">
          <cell r="A1856">
            <v>1208109</v>
          </cell>
          <cell r="B1856">
            <v>44153.495138888888</v>
          </cell>
          <cell r="C1856" t="str">
            <v>EN355B</v>
          </cell>
          <cell r="D1856" t="str">
            <v>Grados al C</v>
          </cell>
          <cell r="E1856" t="str">
            <v>24"R</v>
          </cell>
          <cell r="F1856">
            <v>55674.01</v>
          </cell>
          <cell r="G1856">
            <v>1</v>
          </cell>
          <cell r="H1856">
            <v>1690</v>
          </cell>
          <cell r="I1856">
            <v>63</v>
          </cell>
          <cell r="J1856">
            <v>25</v>
          </cell>
          <cell r="K1856">
            <v>38</v>
          </cell>
          <cell r="L1856">
            <v>6</v>
          </cell>
          <cell r="M1856">
            <v>19</v>
          </cell>
          <cell r="N1856">
            <v>0.56000000000000005</v>
          </cell>
          <cell r="O1856">
            <v>3.71</v>
          </cell>
          <cell r="P1856">
            <v>6.95</v>
          </cell>
          <cell r="Q1856">
            <v>1600</v>
          </cell>
        </row>
        <row r="1857">
          <cell r="A1857">
            <v>1208110</v>
          </cell>
          <cell r="B1857">
            <v>44153.554861111108</v>
          </cell>
          <cell r="C1857" t="str">
            <v>EN355B</v>
          </cell>
          <cell r="D1857" t="str">
            <v>Grados al C</v>
          </cell>
          <cell r="E1857" t="str">
            <v>24"R</v>
          </cell>
          <cell r="F1857">
            <v>55323</v>
          </cell>
          <cell r="G1857">
            <v>1</v>
          </cell>
          <cell r="H1857">
            <v>1694</v>
          </cell>
          <cell r="I1857">
            <v>62</v>
          </cell>
          <cell r="J1857">
            <v>27</v>
          </cell>
          <cell r="K1857">
            <v>35</v>
          </cell>
          <cell r="L1857">
            <v>8</v>
          </cell>
          <cell r="M1857">
            <v>19</v>
          </cell>
          <cell r="N1857">
            <v>0.82</v>
          </cell>
          <cell r="O1857">
            <v>3.92</v>
          </cell>
          <cell r="P1857">
            <v>4.28</v>
          </cell>
          <cell r="Q1857">
            <v>1601</v>
          </cell>
        </row>
        <row r="1858">
          <cell r="A1858">
            <v>1208111</v>
          </cell>
          <cell r="B1858">
            <v>44153.613888888889</v>
          </cell>
          <cell r="C1858" t="str">
            <v>EN355B</v>
          </cell>
          <cell r="D1858" t="str">
            <v>Grados al C</v>
          </cell>
          <cell r="E1858" t="str">
            <v>24"R</v>
          </cell>
          <cell r="F1858">
            <v>55326</v>
          </cell>
          <cell r="G1858">
            <v>1</v>
          </cell>
          <cell r="H1858">
            <v>1701</v>
          </cell>
          <cell r="I1858">
            <v>55</v>
          </cell>
          <cell r="J1858">
            <v>30</v>
          </cell>
          <cell r="K1858">
            <v>25</v>
          </cell>
          <cell r="L1858">
            <v>8</v>
          </cell>
          <cell r="M1858">
            <v>22</v>
          </cell>
          <cell r="N1858">
            <v>0.79</v>
          </cell>
          <cell r="O1858">
            <v>3.78</v>
          </cell>
          <cell r="P1858">
            <v>2.66</v>
          </cell>
          <cell r="Q1858">
            <v>1595</v>
          </cell>
        </row>
        <row r="1859">
          <cell r="A1859">
            <v>1208112</v>
          </cell>
          <cell r="B1859">
            <v>44153.709027777775</v>
          </cell>
          <cell r="C1859" t="str">
            <v>EN355B</v>
          </cell>
          <cell r="D1859" t="str">
            <v>Grados al C</v>
          </cell>
          <cell r="E1859" t="str">
            <v>24"R</v>
          </cell>
          <cell r="F1859">
            <v>55299</v>
          </cell>
          <cell r="G1859">
            <v>1</v>
          </cell>
          <cell r="H1859">
            <v>1702</v>
          </cell>
          <cell r="I1859">
            <v>48</v>
          </cell>
          <cell r="J1859">
            <v>27</v>
          </cell>
          <cell r="K1859">
            <v>21</v>
          </cell>
          <cell r="L1859">
            <v>6</v>
          </cell>
          <cell r="M1859">
            <v>21</v>
          </cell>
          <cell r="N1859">
            <v>0.85</v>
          </cell>
          <cell r="O1859">
            <v>4.8899999999999997</v>
          </cell>
          <cell r="P1859">
            <v>0.44</v>
          </cell>
          <cell r="Q1859">
            <v>1606</v>
          </cell>
        </row>
        <row r="1860">
          <cell r="A1860">
            <v>1208113</v>
          </cell>
          <cell r="B1860">
            <v>44153.763194444444</v>
          </cell>
          <cell r="C1860" t="str">
            <v>A105</v>
          </cell>
          <cell r="D1860" t="str">
            <v>Grados al C</v>
          </cell>
          <cell r="E1860" t="str">
            <v>31"R</v>
          </cell>
          <cell r="F1860">
            <v>53746</v>
          </cell>
          <cell r="G1860">
            <v>2</v>
          </cell>
          <cell r="H1860">
            <v>1697</v>
          </cell>
          <cell r="I1860">
            <v>142</v>
          </cell>
          <cell r="J1860">
            <v>53</v>
          </cell>
          <cell r="K1860">
            <v>89</v>
          </cell>
          <cell r="L1860">
            <v>12</v>
          </cell>
          <cell r="M1860">
            <v>41</v>
          </cell>
          <cell r="N1860">
            <v>0.79</v>
          </cell>
          <cell r="O1860">
            <v>9.75</v>
          </cell>
          <cell r="P1860">
            <v>0</v>
          </cell>
          <cell r="Q1860">
            <v>1593</v>
          </cell>
        </row>
        <row r="1861">
          <cell r="A1861">
            <v>1208114</v>
          </cell>
          <cell r="B1861">
            <v>44153.829861111109</v>
          </cell>
          <cell r="C1861">
            <v>1020</v>
          </cell>
          <cell r="D1861" t="str">
            <v>Grados al C</v>
          </cell>
          <cell r="E1861" t="str">
            <v>20"R</v>
          </cell>
          <cell r="F1861">
            <v>57901.99</v>
          </cell>
          <cell r="G1861">
            <v>1</v>
          </cell>
          <cell r="H1861">
            <v>1675</v>
          </cell>
          <cell r="I1861">
            <v>51</v>
          </cell>
          <cell r="J1861">
            <v>24</v>
          </cell>
          <cell r="K1861">
            <v>27</v>
          </cell>
          <cell r="L1861">
            <v>7</v>
          </cell>
          <cell r="M1861">
            <v>17</v>
          </cell>
          <cell r="N1861">
            <v>0.73</v>
          </cell>
          <cell r="O1861">
            <v>1.52</v>
          </cell>
          <cell r="P1861">
            <v>0</v>
          </cell>
          <cell r="Q1861">
            <v>1596</v>
          </cell>
        </row>
        <row r="1862">
          <cell r="A1862">
            <v>1208115</v>
          </cell>
          <cell r="B1862">
            <v>44153.913194444445</v>
          </cell>
          <cell r="C1862">
            <v>1045</v>
          </cell>
          <cell r="D1862" t="str">
            <v>Grados al C</v>
          </cell>
          <cell r="E1862" t="str">
            <v>52"P</v>
          </cell>
          <cell r="F1862">
            <v>53331</v>
          </cell>
          <cell r="G1862">
            <v>1</v>
          </cell>
          <cell r="H1862">
            <v>1650</v>
          </cell>
          <cell r="I1862">
            <v>56</v>
          </cell>
          <cell r="J1862">
            <v>25</v>
          </cell>
          <cell r="K1862">
            <v>31</v>
          </cell>
          <cell r="L1862">
            <v>6</v>
          </cell>
          <cell r="M1862">
            <v>19</v>
          </cell>
          <cell r="N1862">
            <v>0.71</v>
          </cell>
          <cell r="O1862">
            <v>1.17</v>
          </cell>
          <cell r="P1862">
            <v>0</v>
          </cell>
          <cell r="Q1862">
            <v>1553</v>
          </cell>
        </row>
        <row r="1863">
          <cell r="A1863">
            <v>1208116</v>
          </cell>
          <cell r="B1863">
            <v>44153.970833333333</v>
          </cell>
          <cell r="C1863">
            <v>4130</v>
          </cell>
          <cell r="D1863" t="str">
            <v>Grados CrMo</v>
          </cell>
          <cell r="E1863" t="str">
            <v>20"R</v>
          </cell>
          <cell r="F1863">
            <v>60650</v>
          </cell>
          <cell r="G1863">
            <v>1</v>
          </cell>
          <cell r="H1863">
            <v>1553</v>
          </cell>
          <cell r="I1863">
            <v>51</v>
          </cell>
          <cell r="J1863">
            <v>24</v>
          </cell>
          <cell r="K1863">
            <v>27</v>
          </cell>
          <cell r="L1863">
            <v>6</v>
          </cell>
          <cell r="M1863">
            <v>18</v>
          </cell>
          <cell r="N1863">
            <v>0.84</v>
          </cell>
          <cell r="O1863">
            <v>1.73</v>
          </cell>
          <cell r="P1863">
            <v>0</v>
          </cell>
          <cell r="Q1863">
            <v>1595</v>
          </cell>
        </row>
        <row r="1864">
          <cell r="A1864">
            <v>1208117</v>
          </cell>
          <cell r="B1864">
            <v>44154.021527777775</v>
          </cell>
          <cell r="C1864">
            <v>4130</v>
          </cell>
          <cell r="D1864" t="str">
            <v>Grados CrMo</v>
          </cell>
          <cell r="E1864" t="str">
            <v>52"P</v>
          </cell>
          <cell r="F1864">
            <v>52448</v>
          </cell>
          <cell r="G1864">
            <v>1</v>
          </cell>
          <cell r="H1864">
            <v>1676</v>
          </cell>
          <cell r="I1864">
            <v>56</v>
          </cell>
          <cell r="J1864">
            <v>26</v>
          </cell>
          <cell r="K1864">
            <v>30</v>
          </cell>
          <cell r="L1864">
            <v>6</v>
          </cell>
          <cell r="M1864">
            <v>20</v>
          </cell>
          <cell r="N1864">
            <v>0.83</v>
          </cell>
          <cell r="O1864">
            <v>3.94</v>
          </cell>
          <cell r="P1864">
            <v>0</v>
          </cell>
          <cell r="Q1864">
            <v>1575</v>
          </cell>
        </row>
        <row r="1865">
          <cell r="A1865">
            <v>1208118</v>
          </cell>
          <cell r="B1865">
            <v>44154.075694444444</v>
          </cell>
          <cell r="C1865">
            <v>4130</v>
          </cell>
          <cell r="D1865" t="str">
            <v>Grados CrMo</v>
          </cell>
          <cell r="E1865" t="str">
            <v>31"R</v>
          </cell>
          <cell r="F1865">
            <v>53739</v>
          </cell>
          <cell r="G1865">
            <v>1</v>
          </cell>
          <cell r="H1865">
            <v>1675</v>
          </cell>
          <cell r="I1865">
            <v>57</v>
          </cell>
          <cell r="J1865">
            <v>25</v>
          </cell>
          <cell r="K1865">
            <v>32</v>
          </cell>
          <cell r="L1865">
            <v>6</v>
          </cell>
          <cell r="M1865">
            <v>19</v>
          </cell>
          <cell r="N1865">
            <v>0.82</v>
          </cell>
          <cell r="O1865">
            <v>2.54</v>
          </cell>
          <cell r="P1865">
            <v>0</v>
          </cell>
          <cell r="Q1865">
            <v>1575</v>
          </cell>
        </row>
        <row r="1866">
          <cell r="A1866">
            <v>1208119</v>
          </cell>
          <cell r="B1866">
            <v>44154.122916666667</v>
          </cell>
          <cell r="C1866">
            <v>4140</v>
          </cell>
          <cell r="D1866" t="str">
            <v>Grados CrMo</v>
          </cell>
          <cell r="E1866" t="str">
            <v>69"P</v>
          </cell>
          <cell r="F1866">
            <v>52440</v>
          </cell>
          <cell r="G1866">
            <v>1</v>
          </cell>
          <cell r="H1866">
            <v>1643</v>
          </cell>
          <cell r="I1866">
            <v>55</v>
          </cell>
          <cell r="J1866">
            <v>27</v>
          </cell>
          <cell r="K1866">
            <v>28</v>
          </cell>
          <cell r="L1866">
            <v>6</v>
          </cell>
          <cell r="M1866">
            <v>21</v>
          </cell>
          <cell r="N1866">
            <v>0.67</v>
          </cell>
          <cell r="O1866">
            <v>1.23</v>
          </cell>
          <cell r="P1866">
            <v>0</v>
          </cell>
          <cell r="Q1866">
            <v>1553</v>
          </cell>
        </row>
        <row r="1867">
          <cell r="A1867">
            <v>1208120</v>
          </cell>
          <cell r="B1867">
            <v>44154.169444444444</v>
          </cell>
          <cell r="C1867">
            <v>4140</v>
          </cell>
          <cell r="D1867" t="str">
            <v>Grados CrMo</v>
          </cell>
          <cell r="E1867" t="str">
            <v>31"R</v>
          </cell>
          <cell r="F1867">
            <v>53751</v>
          </cell>
          <cell r="G1867">
            <v>1</v>
          </cell>
          <cell r="H1867">
            <v>1644</v>
          </cell>
          <cell r="I1867">
            <v>57</v>
          </cell>
          <cell r="J1867">
            <v>26</v>
          </cell>
          <cell r="K1867">
            <v>31</v>
          </cell>
          <cell r="L1867">
            <v>6</v>
          </cell>
          <cell r="M1867">
            <v>20</v>
          </cell>
          <cell r="N1867">
            <v>0.87</v>
          </cell>
          <cell r="O1867">
            <v>2.5299999999999998</v>
          </cell>
          <cell r="P1867">
            <v>0</v>
          </cell>
          <cell r="Q1867">
            <v>1568</v>
          </cell>
        </row>
        <row r="1868">
          <cell r="A1868">
            <v>1208121</v>
          </cell>
          <cell r="B1868">
            <v>44154.22152777778</v>
          </cell>
          <cell r="C1868" t="str">
            <v>42CRMO4 LIEBHERR</v>
          </cell>
          <cell r="D1868" t="str">
            <v>Grados CrMo</v>
          </cell>
          <cell r="E1868" t="str">
            <v>24"R</v>
          </cell>
          <cell r="F1868">
            <v>54993</v>
          </cell>
          <cell r="G1868">
            <v>1</v>
          </cell>
          <cell r="H1868">
            <v>1674</v>
          </cell>
          <cell r="I1868">
            <v>63</v>
          </cell>
          <cell r="J1868">
            <v>28</v>
          </cell>
          <cell r="K1868">
            <v>35</v>
          </cell>
          <cell r="L1868">
            <v>6</v>
          </cell>
          <cell r="M1868">
            <v>22</v>
          </cell>
          <cell r="N1868">
            <v>0.98</v>
          </cell>
          <cell r="O1868">
            <v>7.22</v>
          </cell>
          <cell r="P1868">
            <v>0</v>
          </cell>
          <cell r="Q1868">
            <v>1575</v>
          </cell>
        </row>
        <row r="1869">
          <cell r="A1869">
            <v>1208122</v>
          </cell>
          <cell r="B1869">
            <v>44154.270138888889</v>
          </cell>
          <cell r="C1869" t="str">
            <v>42CRMO4 LIEBHERR</v>
          </cell>
          <cell r="D1869" t="str">
            <v>Grados CrMo</v>
          </cell>
          <cell r="E1869" t="str">
            <v>24"R</v>
          </cell>
          <cell r="F1869">
            <v>55112.99</v>
          </cell>
          <cell r="G1869">
            <v>1</v>
          </cell>
          <cell r="H1869">
            <v>1673</v>
          </cell>
          <cell r="I1869">
            <v>67</v>
          </cell>
          <cell r="J1869">
            <v>30</v>
          </cell>
          <cell r="K1869">
            <v>37</v>
          </cell>
          <cell r="L1869">
            <v>6</v>
          </cell>
          <cell r="M1869">
            <v>24</v>
          </cell>
          <cell r="N1869">
            <v>1.07</v>
          </cell>
          <cell r="O1869">
            <v>7.79</v>
          </cell>
          <cell r="P1869">
            <v>0</v>
          </cell>
          <cell r="Q1869">
            <v>1579</v>
          </cell>
        </row>
        <row r="1870">
          <cell r="A1870">
            <v>1208123</v>
          </cell>
          <cell r="B1870">
            <v>44154.353472222225</v>
          </cell>
          <cell r="C1870" t="str">
            <v>42CRMO4 LIEBHERR</v>
          </cell>
          <cell r="D1870" t="str">
            <v>Grados CrMo</v>
          </cell>
          <cell r="E1870" t="str">
            <v>20"R</v>
          </cell>
          <cell r="F1870">
            <v>0</v>
          </cell>
          <cell r="G1870">
            <v>1</v>
          </cell>
          <cell r="H1870">
            <v>1661</v>
          </cell>
          <cell r="I1870">
            <v>51</v>
          </cell>
          <cell r="J1870">
            <v>26</v>
          </cell>
          <cell r="K1870">
            <v>25</v>
          </cell>
          <cell r="L1870">
            <v>5</v>
          </cell>
          <cell r="M1870">
            <v>21</v>
          </cell>
          <cell r="N1870">
            <v>0.81</v>
          </cell>
          <cell r="O1870">
            <v>2.0099999999999998</v>
          </cell>
          <cell r="P1870">
            <v>0</v>
          </cell>
          <cell r="Q1870">
            <v>1575</v>
          </cell>
        </row>
        <row r="1871">
          <cell r="A1871">
            <v>1208124</v>
          </cell>
          <cell r="B1871">
            <v>44154.404861111114</v>
          </cell>
          <cell r="C1871" t="str">
            <v>8630M</v>
          </cell>
          <cell r="D1871" t="str">
            <v>Grados CrNiMo</v>
          </cell>
          <cell r="E1871" t="str">
            <v>69"P</v>
          </cell>
          <cell r="F1871">
            <v>52835</v>
          </cell>
          <cell r="G1871">
            <v>1</v>
          </cell>
          <cell r="H1871">
            <v>1675</v>
          </cell>
          <cell r="I1871">
            <v>80</v>
          </cell>
          <cell r="J1871">
            <v>36</v>
          </cell>
          <cell r="K1871">
            <v>44</v>
          </cell>
          <cell r="L1871">
            <v>6</v>
          </cell>
          <cell r="M1871">
            <v>30</v>
          </cell>
          <cell r="N1871">
            <v>1.04</v>
          </cell>
          <cell r="O1871">
            <v>11.71</v>
          </cell>
          <cell r="P1871">
            <v>0</v>
          </cell>
          <cell r="Q1871">
            <v>1561</v>
          </cell>
        </row>
        <row r="1872">
          <cell r="A1872">
            <v>1208125</v>
          </cell>
          <cell r="B1872">
            <v>44154.455555555556</v>
          </cell>
          <cell r="C1872" t="str">
            <v>EN355B</v>
          </cell>
          <cell r="D1872" t="str">
            <v>Grados al C</v>
          </cell>
          <cell r="E1872" t="str">
            <v>24"R</v>
          </cell>
          <cell r="F1872">
            <v>55355</v>
          </cell>
          <cell r="G1872">
            <v>1</v>
          </cell>
          <cell r="H1872">
            <v>1689</v>
          </cell>
          <cell r="I1872">
            <v>56</v>
          </cell>
          <cell r="J1872">
            <v>27</v>
          </cell>
          <cell r="K1872">
            <v>29</v>
          </cell>
          <cell r="L1872">
            <v>6</v>
          </cell>
          <cell r="M1872">
            <v>21</v>
          </cell>
          <cell r="N1872">
            <v>0.84</v>
          </cell>
          <cell r="O1872">
            <v>2.62</v>
          </cell>
          <cell r="P1872">
            <v>1.35</v>
          </cell>
          <cell r="Q1872">
            <v>1599</v>
          </cell>
        </row>
        <row r="1873">
          <cell r="A1873">
            <v>1208126</v>
          </cell>
          <cell r="B1873">
            <v>44154.525000000001</v>
          </cell>
          <cell r="C1873" t="str">
            <v>EN355B</v>
          </cell>
          <cell r="D1873" t="str">
            <v>Grados al C</v>
          </cell>
          <cell r="E1873" t="str">
            <v>31"R</v>
          </cell>
          <cell r="F1873">
            <v>53732</v>
          </cell>
          <cell r="G1873">
            <v>1</v>
          </cell>
          <cell r="H1873">
            <v>1678</v>
          </cell>
          <cell r="I1873">
            <v>54</v>
          </cell>
          <cell r="J1873">
            <v>26</v>
          </cell>
          <cell r="K1873">
            <v>28</v>
          </cell>
          <cell r="L1873">
            <v>7</v>
          </cell>
          <cell r="M1873">
            <v>19</v>
          </cell>
          <cell r="N1873">
            <v>0.82</v>
          </cell>
          <cell r="O1873">
            <v>1.73</v>
          </cell>
          <cell r="P1873">
            <v>1.34</v>
          </cell>
          <cell r="Q1873">
            <v>1583</v>
          </cell>
        </row>
        <row r="1874">
          <cell r="A1874">
            <v>1208127</v>
          </cell>
          <cell r="B1874">
            <v>44154.609722222223</v>
          </cell>
          <cell r="C1874" t="str">
            <v>EN355B</v>
          </cell>
          <cell r="D1874" t="str">
            <v>Grados al C</v>
          </cell>
          <cell r="E1874" t="str">
            <v>31"R</v>
          </cell>
          <cell r="F1874">
            <v>53256</v>
          </cell>
          <cell r="G1874">
            <v>1</v>
          </cell>
          <cell r="H1874">
            <v>1671</v>
          </cell>
          <cell r="I1874">
            <v>50</v>
          </cell>
          <cell r="J1874">
            <v>27</v>
          </cell>
          <cell r="K1874">
            <v>23</v>
          </cell>
          <cell r="L1874">
            <v>7</v>
          </cell>
          <cell r="M1874">
            <v>20</v>
          </cell>
          <cell r="N1874">
            <v>0.76</v>
          </cell>
          <cell r="O1874">
            <v>1.25</v>
          </cell>
          <cell r="P1874">
            <v>0.17</v>
          </cell>
          <cell r="Q1874">
            <v>1583</v>
          </cell>
        </row>
        <row r="1875">
          <cell r="A1875">
            <v>1208128</v>
          </cell>
          <cell r="B1875">
            <v>44157.874305555553</v>
          </cell>
          <cell r="C1875" t="str">
            <v>42CRMO4 LIEBHERR</v>
          </cell>
          <cell r="D1875" t="str">
            <v>Grados CrMo</v>
          </cell>
          <cell r="E1875" t="str">
            <v>24"R</v>
          </cell>
          <cell r="F1875">
            <v>54892</v>
          </cell>
          <cell r="G1875">
            <v>1</v>
          </cell>
          <cell r="H1875">
            <v>1675</v>
          </cell>
          <cell r="I1875">
            <v>54</v>
          </cell>
          <cell r="J1875">
            <v>29</v>
          </cell>
          <cell r="K1875">
            <v>25</v>
          </cell>
          <cell r="L1875">
            <v>8</v>
          </cell>
          <cell r="M1875">
            <v>21</v>
          </cell>
          <cell r="N1875">
            <v>1.04</v>
          </cell>
          <cell r="O1875">
            <v>2.34</v>
          </cell>
          <cell r="P1875">
            <v>0</v>
          </cell>
          <cell r="Q1875">
            <v>1572</v>
          </cell>
        </row>
        <row r="1876">
          <cell r="A1876">
            <v>1208129</v>
          </cell>
          <cell r="B1876">
            <v>44157.945833333331</v>
          </cell>
          <cell r="C1876" t="str">
            <v>42CRMO4 LIEBHERR</v>
          </cell>
          <cell r="D1876" t="str">
            <v>Grados CrMo</v>
          </cell>
          <cell r="E1876" t="str">
            <v>24"R</v>
          </cell>
          <cell r="F1876">
            <v>54433</v>
          </cell>
          <cell r="G1876">
            <v>1</v>
          </cell>
          <cell r="H1876">
            <v>1676</v>
          </cell>
          <cell r="I1876">
            <v>52</v>
          </cell>
          <cell r="J1876">
            <v>29</v>
          </cell>
          <cell r="K1876">
            <v>23</v>
          </cell>
          <cell r="L1876">
            <v>8</v>
          </cell>
          <cell r="M1876">
            <v>21</v>
          </cell>
          <cell r="N1876">
            <v>1.0900000000000001</v>
          </cell>
          <cell r="O1876">
            <v>3.34</v>
          </cell>
          <cell r="P1876">
            <v>0</v>
          </cell>
          <cell r="Q1876">
            <v>1575</v>
          </cell>
        </row>
        <row r="1877">
          <cell r="A1877">
            <v>1208130</v>
          </cell>
          <cell r="B1877">
            <v>44157.997916666667</v>
          </cell>
          <cell r="C1877" t="str">
            <v>42CRMO4 LIEBHERR</v>
          </cell>
          <cell r="D1877" t="str">
            <v>Grados CrMo</v>
          </cell>
          <cell r="E1877" t="str">
            <v>24"R</v>
          </cell>
          <cell r="F1877">
            <v>54944</v>
          </cell>
          <cell r="G1877">
            <v>1</v>
          </cell>
          <cell r="H1877">
            <v>1661</v>
          </cell>
          <cell r="I1877">
            <v>53</v>
          </cell>
          <cell r="J1877">
            <v>27</v>
          </cell>
          <cell r="K1877">
            <v>26</v>
          </cell>
          <cell r="L1877">
            <v>7</v>
          </cell>
          <cell r="M1877">
            <v>20</v>
          </cell>
          <cell r="N1877">
            <v>0.96</v>
          </cell>
          <cell r="O1877">
            <v>2.67</v>
          </cell>
          <cell r="P1877">
            <v>0</v>
          </cell>
          <cell r="Q1877">
            <v>1576</v>
          </cell>
        </row>
        <row r="1878">
          <cell r="A1878">
            <v>1208131</v>
          </cell>
          <cell r="B1878">
            <v>44158.054166666669</v>
          </cell>
          <cell r="C1878" t="str">
            <v>42CRMO4 LIEBHERR</v>
          </cell>
          <cell r="D1878" t="str">
            <v>Grados CrMo</v>
          </cell>
          <cell r="E1878" t="str">
            <v>20"R</v>
          </cell>
          <cell r="F1878">
            <v>56814</v>
          </cell>
          <cell r="G1878">
            <v>1</v>
          </cell>
          <cell r="H1878">
            <v>1688</v>
          </cell>
          <cell r="I1878">
            <v>62</v>
          </cell>
          <cell r="J1878">
            <v>28</v>
          </cell>
          <cell r="K1878">
            <v>34</v>
          </cell>
          <cell r="L1878">
            <v>7</v>
          </cell>
          <cell r="M1878">
            <v>21</v>
          </cell>
          <cell r="N1878">
            <v>0.98</v>
          </cell>
          <cell r="O1878">
            <v>5.59</v>
          </cell>
          <cell r="P1878">
            <v>0</v>
          </cell>
          <cell r="Q1878">
            <v>1578</v>
          </cell>
        </row>
        <row r="1879">
          <cell r="A1879">
            <v>1208132</v>
          </cell>
          <cell r="B1879">
            <v>44158.120833333334</v>
          </cell>
          <cell r="C1879">
            <v>4130</v>
          </cell>
          <cell r="D1879" t="str">
            <v>Grados CrMo</v>
          </cell>
          <cell r="E1879" t="str">
            <v>24"Q</v>
          </cell>
          <cell r="F1879">
            <v>0</v>
          </cell>
          <cell r="G1879">
            <v>1</v>
          </cell>
          <cell r="H1879">
            <v>1665</v>
          </cell>
          <cell r="I1879">
            <v>55</v>
          </cell>
          <cell r="J1879">
            <v>26</v>
          </cell>
          <cell r="K1879">
            <v>29</v>
          </cell>
          <cell r="L1879">
            <v>8</v>
          </cell>
          <cell r="M1879">
            <v>18</v>
          </cell>
          <cell r="N1879">
            <v>1.06</v>
          </cell>
          <cell r="O1879">
            <v>2.48</v>
          </cell>
          <cell r="P1879">
            <v>0</v>
          </cell>
          <cell r="Q1879">
            <v>1590</v>
          </cell>
        </row>
        <row r="1880">
          <cell r="A1880">
            <v>1208133</v>
          </cell>
          <cell r="B1880">
            <v>44158.172222222223</v>
          </cell>
          <cell r="C1880" t="str">
            <v>EN355B</v>
          </cell>
          <cell r="D1880" t="str">
            <v>Grados al C</v>
          </cell>
          <cell r="E1880" t="str">
            <v>24"R</v>
          </cell>
          <cell r="F1880">
            <v>54698.99</v>
          </cell>
          <cell r="G1880">
            <v>2</v>
          </cell>
          <cell r="H1880">
            <v>1694</v>
          </cell>
          <cell r="I1880">
            <v>128</v>
          </cell>
          <cell r="J1880">
            <v>52</v>
          </cell>
          <cell r="K1880">
            <v>76</v>
          </cell>
          <cell r="L1880">
            <v>11</v>
          </cell>
          <cell r="M1880">
            <v>41</v>
          </cell>
          <cell r="N1880">
            <v>0.86</v>
          </cell>
          <cell r="O1880">
            <v>5.1100000000000003</v>
          </cell>
          <cell r="P1880">
            <v>1.98</v>
          </cell>
          <cell r="Q1880">
            <v>1597</v>
          </cell>
        </row>
        <row r="1881">
          <cell r="A1881">
            <v>1208134</v>
          </cell>
          <cell r="B1881">
            <v>44158.228472222225</v>
          </cell>
          <cell r="C1881" t="str">
            <v>1E0621</v>
          </cell>
          <cell r="D1881" t="str">
            <v>Grados al C</v>
          </cell>
          <cell r="E1881" t="str">
            <v>16"R</v>
          </cell>
          <cell r="F1881">
            <v>53409</v>
          </cell>
          <cell r="G1881">
            <v>1</v>
          </cell>
          <cell r="H1881">
            <v>1500</v>
          </cell>
          <cell r="I1881">
            <v>56</v>
          </cell>
          <cell r="J1881">
            <v>27</v>
          </cell>
          <cell r="K1881">
            <v>29</v>
          </cell>
          <cell r="L1881">
            <v>7</v>
          </cell>
          <cell r="M1881">
            <v>20</v>
          </cell>
          <cell r="N1881">
            <v>0.95</v>
          </cell>
          <cell r="O1881">
            <v>2.48</v>
          </cell>
          <cell r="P1881">
            <v>0</v>
          </cell>
          <cell r="Q1881">
            <v>1601</v>
          </cell>
        </row>
        <row r="1882">
          <cell r="A1882">
            <v>1208135</v>
          </cell>
          <cell r="B1882">
            <v>44158.331944444442</v>
          </cell>
          <cell r="C1882" t="str">
            <v>1E0621</v>
          </cell>
          <cell r="D1882" t="str">
            <v>Grados al C</v>
          </cell>
          <cell r="E1882" t="str">
            <v>16"R</v>
          </cell>
          <cell r="F1882">
            <v>53817.01</v>
          </cell>
          <cell r="G1882">
            <v>1</v>
          </cell>
          <cell r="H1882">
            <v>1699</v>
          </cell>
          <cell r="I1882">
            <v>54</v>
          </cell>
          <cell r="J1882">
            <v>25</v>
          </cell>
          <cell r="K1882">
            <v>29</v>
          </cell>
          <cell r="L1882">
            <v>5</v>
          </cell>
          <cell r="M1882">
            <v>20</v>
          </cell>
          <cell r="N1882">
            <v>0.73</v>
          </cell>
          <cell r="O1882">
            <v>2.85</v>
          </cell>
          <cell r="P1882">
            <v>0</v>
          </cell>
          <cell r="Q1882">
            <v>1598</v>
          </cell>
        </row>
        <row r="1883">
          <cell r="A1883">
            <v>1208136</v>
          </cell>
          <cell r="B1883">
            <v>44158.38958333333</v>
          </cell>
          <cell r="C1883" t="str">
            <v>4340 FM</v>
          </cell>
          <cell r="D1883" t="str">
            <v>Grados CrNiMo</v>
          </cell>
          <cell r="E1883" t="str">
            <v>69"P</v>
          </cell>
          <cell r="F1883">
            <v>51388</v>
          </cell>
          <cell r="G1883">
            <v>1</v>
          </cell>
          <cell r="H1883">
            <v>1650</v>
          </cell>
          <cell r="I1883">
            <v>52</v>
          </cell>
          <cell r="J1883">
            <v>26</v>
          </cell>
          <cell r="K1883">
            <v>26</v>
          </cell>
          <cell r="L1883">
            <v>6</v>
          </cell>
          <cell r="M1883">
            <v>20</v>
          </cell>
          <cell r="N1883">
            <v>0.61</v>
          </cell>
          <cell r="O1883">
            <v>1.53</v>
          </cell>
          <cell r="P1883">
            <v>0</v>
          </cell>
          <cell r="Q1883">
            <v>1555</v>
          </cell>
        </row>
        <row r="1884">
          <cell r="A1884">
            <v>1208137</v>
          </cell>
          <cell r="B1884">
            <v>44158.446527777778</v>
          </cell>
          <cell r="C1884">
            <v>4340</v>
          </cell>
          <cell r="D1884" t="str">
            <v>Grados CrNiMo</v>
          </cell>
          <cell r="E1884" t="str">
            <v>49"Q</v>
          </cell>
          <cell r="F1884">
            <v>57408</v>
          </cell>
          <cell r="G1884">
            <v>1</v>
          </cell>
          <cell r="H1884">
            <v>1628</v>
          </cell>
          <cell r="I1884">
            <v>48</v>
          </cell>
          <cell r="J1884">
            <v>23</v>
          </cell>
          <cell r="K1884">
            <v>25</v>
          </cell>
          <cell r="L1884">
            <v>5</v>
          </cell>
          <cell r="M1884">
            <v>18</v>
          </cell>
          <cell r="N1884">
            <v>0.72</v>
          </cell>
          <cell r="O1884">
            <v>1.74</v>
          </cell>
          <cell r="P1884">
            <v>0</v>
          </cell>
          <cell r="Q1884">
            <v>1552</v>
          </cell>
        </row>
        <row r="1885">
          <cell r="A1885">
            <v>1208138</v>
          </cell>
          <cell r="B1885">
            <v>44158.504861111112</v>
          </cell>
          <cell r="C1885" t="str">
            <v>8630M4</v>
          </cell>
          <cell r="D1885" t="str">
            <v>Grados CrNiMo</v>
          </cell>
          <cell r="E1885" t="str">
            <v>69"P</v>
          </cell>
          <cell r="F1885">
            <v>52069.01</v>
          </cell>
          <cell r="G1885">
            <v>1</v>
          </cell>
          <cell r="H1885">
            <v>1649</v>
          </cell>
          <cell r="I1885">
            <v>55</v>
          </cell>
          <cell r="J1885">
            <v>26</v>
          </cell>
          <cell r="K1885">
            <v>29</v>
          </cell>
          <cell r="L1885">
            <v>6</v>
          </cell>
          <cell r="M1885">
            <v>20</v>
          </cell>
          <cell r="N1885">
            <v>0.55000000000000004</v>
          </cell>
          <cell r="O1885">
            <v>1.47</v>
          </cell>
          <cell r="P1885">
            <v>0</v>
          </cell>
          <cell r="Q1885">
            <v>1563</v>
          </cell>
        </row>
        <row r="1886">
          <cell r="A1886">
            <v>1208139</v>
          </cell>
          <cell r="B1886">
            <v>44158.556250000001</v>
          </cell>
          <cell r="C1886" t="str">
            <v>8630M5</v>
          </cell>
          <cell r="D1886" t="str">
            <v>Grados CrNiMo</v>
          </cell>
          <cell r="E1886" t="str">
            <v>24"R</v>
          </cell>
          <cell r="F1886">
            <v>54624.01</v>
          </cell>
          <cell r="G1886">
            <v>1</v>
          </cell>
          <cell r="H1886">
            <v>1603</v>
          </cell>
          <cell r="I1886">
            <v>60</v>
          </cell>
          <cell r="J1886">
            <v>26</v>
          </cell>
          <cell r="K1886">
            <v>34</v>
          </cell>
          <cell r="L1886">
            <v>6</v>
          </cell>
          <cell r="M1886">
            <v>20</v>
          </cell>
          <cell r="N1886">
            <v>0.73</v>
          </cell>
          <cell r="O1886">
            <v>4.21</v>
          </cell>
          <cell r="P1886">
            <v>0</v>
          </cell>
          <cell r="Q1886">
            <v>1578</v>
          </cell>
        </row>
        <row r="1887">
          <cell r="A1887">
            <v>1208140</v>
          </cell>
          <cell r="B1887">
            <v>44158.62777777778</v>
          </cell>
          <cell r="C1887" t="str">
            <v>15-5 PH PREMIUM</v>
          </cell>
          <cell r="D1887" t="str">
            <v>Austeníticos</v>
          </cell>
          <cell r="E1887" t="str">
            <v>49"Q</v>
          </cell>
          <cell r="F1887">
            <v>52629.99</v>
          </cell>
          <cell r="G1887">
            <v>1</v>
          </cell>
          <cell r="H1887">
            <v>1644</v>
          </cell>
          <cell r="I1887">
            <v>242</v>
          </cell>
          <cell r="J1887">
            <v>116</v>
          </cell>
          <cell r="K1887">
            <v>126</v>
          </cell>
          <cell r="L1887">
            <v>75</v>
          </cell>
          <cell r="M1887">
            <v>41</v>
          </cell>
          <cell r="N1887">
            <v>0.75</v>
          </cell>
          <cell r="O1887">
            <v>11.45</v>
          </cell>
          <cell r="P1887">
            <v>0</v>
          </cell>
          <cell r="Q1887">
            <v>1524</v>
          </cell>
        </row>
        <row r="1888">
          <cell r="A1888">
            <v>1208141</v>
          </cell>
          <cell r="B1888">
            <v>44158.831250000003</v>
          </cell>
          <cell r="C1888" t="str">
            <v>316L SCOT FORGE</v>
          </cell>
          <cell r="D1888" t="str">
            <v>Austeníticos</v>
          </cell>
          <cell r="E1888" t="str">
            <v>31"R</v>
          </cell>
          <cell r="F1888">
            <v>62304</v>
          </cell>
          <cell r="G1888">
            <v>1</v>
          </cell>
          <cell r="H1888">
            <v>1632</v>
          </cell>
          <cell r="I1888">
            <v>191</v>
          </cell>
          <cell r="J1888">
            <v>97</v>
          </cell>
          <cell r="K1888">
            <v>94</v>
          </cell>
          <cell r="L1888">
            <v>76</v>
          </cell>
          <cell r="M1888">
            <v>21</v>
          </cell>
          <cell r="N1888">
            <v>0.72</v>
          </cell>
          <cell r="O1888">
            <v>6.31</v>
          </cell>
          <cell r="P1888">
            <v>0</v>
          </cell>
          <cell r="Q1888">
            <v>1526</v>
          </cell>
        </row>
        <row r="1889">
          <cell r="A1889">
            <v>1208142</v>
          </cell>
          <cell r="B1889">
            <v>44159.293055555558</v>
          </cell>
          <cell r="C1889" t="str">
            <v>8630M4</v>
          </cell>
          <cell r="D1889" t="str">
            <v>Grados CrNiMo</v>
          </cell>
          <cell r="E1889" t="str">
            <v>69"P</v>
          </cell>
          <cell r="F1889">
            <v>52266</v>
          </cell>
          <cell r="G1889">
            <v>1</v>
          </cell>
          <cell r="H1889">
            <v>1677</v>
          </cell>
          <cell r="I1889">
            <v>70</v>
          </cell>
          <cell r="J1889">
            <v>26</v>
          </cell>
          <cell r="K1889">
            <v>44</v>
          </cell>
          <cell r="L1889">
            <v>6</v>
          </cell>
          <cell r="M1889">
            <v>20</v>
          </cell>
          <cell r="N1889">
            <v>0.72</v>
          </cell>
          <cell r="O1889">
            <v>3.65</v>
          </cell>
          <cell r="P1889">
            <v>0</v>
          </cell>
          <cell r="Q1889">
            <v>1566</v>
          </cell>
        </row>
        <row r="1890">
          <cell r="A1890">
            <v>1208143</v>
          </cell>
          <cell r="B1890">
            <v>44159.34652777778</v>
          </cell>
          <cell r="C1890">
            <v>4340</v>
          </cell>
          <cell r="D1890" t="str">
            <v>Grados CrNiMo</v>
          </cell>
          <cell r="E1890" t="str">
            <v>49"Q</v>
          </cell>
          <cell r="F1890">
            <v>57337</v>
          </cell>
          <cell r="G1890">
            <v>1</v>
          </cell>
          <cell r="H1890">
            <v>1664</v>
          </cell>
          <cell r="I1890">
            <v>60</v>
          </cell>
          <cell r="J1890">
            <v>27</v>
          </cell>
          <cell r="K1890">
            <v>33</v>
          </cell>
          <cell r="L1890">
            <v>5</v>
          </cell>
          <cell r="M1890">
            <v>22</v>
          </cell>
          <cell r="N1890">
            <v>0.72</v>
          </cell>
          <cell r="O1890">
            <v>3.6</v>
          </cell>
          <cell r="P1890">
            <v>0</v>
          </cell>
          <cell r="Q1890">
            <v>1562</v>
          </cell>
        </row>
        <row r="1891">
          <cell r="A1891">
            <v>1208144</v>
          </cell>
          <cell r="B1891">
            <v>44159.415972222225</v>
          </cell>
          <cell r="C1891">
            <v>4340</v>
          </cell>
          <cell r="D1891" t="str">
            <v>Grados CrNiMo</v>
          </cell>
          <cell r="E1891" t="str">
            <v>16"R</v>
          </cell>
          <cell r="F1891">
            <v>53733.01</v>
          </cell>
          <cell r="G1891">
            <v>2</v>
          </cell>
          <cell r="H1891">
            <v>1663</v>
          </cell>
          <cell r="I1891">
            <v>106</v>
          </cell>
          <cell r="J1891">
            <v>43</v>
          </cell>
          <cell r="K1891">
            <v>63</v>
          </cell>
          <cell r="L1891">
            <v>10</v>
          </cell>
          <cell r="M1891">
            <v>33</v>
          </cell>
          <cell r="N1891">
            <v>0.56999999999999995</v>
          </cell>
          <cell r="O1891">
            <v>4.63</v>
          </cell>
          <cell r="P1891">
            <v>0</v>
          </cell>
          <cell r="Q1891">
            <v>1581</v>
          </cell>
        </row>
        <row r="1892">
          <cell r="A1892">
            <v>1208145</v>
          </cell>
          <cell r="B1892">
            <v>44159.54791666667</v>
          </cell>
          <cell r="C1892" t="str">
            <v>8630M4</v>
          </cell>
          <cell r="D1892" t="str">
            <v>Grados CrNiMo</v>
          </cell>
          <cell r="E1892" t="str">
            <v>69"P</v>
          </cell>
          <cell r="F1892">
            <v>52921.01</v>
          </cell>
          <cell r="G1892">
            <v>1</v>
          </cell>
          <cell r="H1892">
            <v>1653</v>
          </cell>
          <cell r="I1892">
            <v>56</v>
          </cell>
          <cell r="J1892">
            <v>25</v>
          </cell>
          <cell r="K1892">
            <v>31</v>
          </cell>
          <cell r="L1892">
            <v>5</v>
          </cell>
          <cell r="M1892">
            <v>20</v>
          </cell>
          <cell r="N1892">
            <v>0.56000000000000005</v>
          </cell>
          <cell r="O1892">
            <v>1.47</v>
          </cell>
          <cell r="P1892">
            <v>0</v>
          </cell>
          <cell r="Q1892">
            <v>1566</v>
          </cell>
        </row>
        <row r="1893">
          <cell r="A1893">
            <v>1208146</v>
          </cell>
          <cell r="B1893">
            <v>44159.671527777777</v>
          </cell>
          <cell r="C1893">
            <v>4130</v>
          </cell>
          <cell r="D1893" t="str">
            <v>Grados CrMo</v>
          </cell>
          <cell r="E1893" t="str">
            <v>52"P</v>
          </cell>
          <cell r="F1893">
            <v>53091</v>
          </cell>
          <cell r="G1893">
            <v>1</v>
          </cell>
          <cell r="H1893">
            <v>1669</v>
          </cell>
          <cell r="I1893">
            <v>60</v>
          </cell>
          <cell r="J1893">
            <v>27</v>
          </cell>
          <cell r="K1893">
            <v>33</v>
          </cell>
          <cell r="L1893">
            <v>6</v>
          </cell>
          <cell r="M1893">
            <v>21</v>
          </cell>
          <cell r="N1893">
            <v>0.73</v>
          </cell>
          <cell r="O1893">
            <v>3.56</v>
          </cell>
          <cell r="P1893">
            <v>0</v>
          </cell>
          <cell r="Q1893">
            <v>1571</v>
          </cell>
        </row>
        <row r="1894">
          <cell r="A1894">
            <v>1208147</v>
          </cell>
          <cell r="B1894">
            <v>44159.76458333333</v>
          </cell>
          <cell r="C1894" t="str">
            <v>42CRMO4 LIEBHERR</v>
          </cell>
          <cell r="D1894" t="str">
            <v>Grados CrMo</v>
          </cell>
          <cell r="E1894" t="str">
            <v>20"R</v>
          </cell>
          <cell r="F1894">
            <v>57795.99</v>
          </cell>
          <cell r="G1894">
            <v>1</v>
          </cell>
          <cell r="H1894">
            <v>1677</v>
          </cell>
          <cell r="I1894">
            <v>56</v>
          </cell>
          <cell r="J1894">
            <v>25</v>
          </cell>
          <cell r="K1894">
            <v>31</v>
          </cell>
          <cell r="L1894">
            <v>5</v>
          </cell>
          <cell r="M1894">
            <v>20</v>
          </cell>
          <cell r="N1894">
            <v>0.84</v>
          </cell>
          <cell r="O1894">
            <v>4.99</v>
          </cell>
          <cell r="P1894">
            <v>0</v>
          </cell>
          <cell r="Q1894">
            <v>1579</v>
          </cell>
        </row>
        <row r="1895">
          <cell r="A1895">
            <v>1208148</v>
          </cell>
          <cell r="B1895">
            <v>44159.865277777775</v>
          </cell>
          <cell r="C1895" t="str">
            <v>4120M</v>
          </cell>
          <cell r="D1895" t="str">
            <v>Grados CrMo</v>
          </cell>
          <cell r="E1895" t="str">
            <v>24"Q</v>
          </cell>
          <cell r="F1895">
            <v>52575</v>
          </cell>
          <cell r="G1895">
            <v>1</v>
          </cell>
          <cell r="H1895">
            <v>1685</v>
          </cell>
          <cell r="I1895">
            <v>57</v>
          </cell>
          <cell r="J1895">
            <v>26</v>
          </cell>
          <cell r="K1895">
            <v>31</v>
          </cell>
          <cell r="L1895">
            <v>6</v>
          </cell>
          <cell r="M1895">
            <v>20</v>
          </cell>
          <cell r="N1895">
            <v>0.72</v>
          </cell>
          <cell r="O1895">
            <v>1.69</v>
          </cell>
          <cell r="P1895">
            <v>0</v>
          </cell>
          <cell r="Q1895">
            <v>1499</v>
          </cell>
        </row>
        <row r="1896">
          <cell r="A1896">
            <v>1208149</v>
          </cell>
          <cell r="B1896">
            <v>44159.920138888891</v>
          </cell>
          <cell r="C1896" t="str">
            <v>4130 FM</v>
          </cell>
          <cell r="D1896" t="str">
            <v>Grados CrNiMo</v>
          </cell>
          <cell r="E1896" t="str">
            <v>49"Q</v>
          </cell>
          <cell r="F1896">
            <v>57430</v>
          </cell>
          <cell r="G1896">
            <v>1</v>
          </cell>
          <cell r="H1896">
            <v>1675</v>
          </cell>
          <cell r="I1896">
            <v>57</v>
          </cell>
          <cell r="J1896">
            <v>27</v>
          </cell>
          <cell r="K1896">
            <v>30</v>
          </cell>
          <cell r="L1896">
            <v>6</v>
          </cell>
          <cell r="M1896">
            <v>21</v>
          </cell>
          <cell r="N1896">
            <v>0.75</v>
          </cell>
          <cell r="O1896">
            <v>2.14</v>
          </cell>
          <cell r="P1896">
            <v>0</v>
          </cell>
          <cell r="Q1896">
            <v>1568</v>
          </cell>
        </row>
        <row r="1897">
          <cell r="A1897">
            <v>1208150</v>
          </cell>
          <cell r="B1897">
            <v>44159.990277777775</v>
          </cell>
          <cell r="C1897" t="str">
            <v>42CRMO4 LIEBHERR</v>
          </cell>
          <cell r="D1897" t="str">
            <v>Grados CrMo</v>
          </cell>
          <cell r="E1897" t="str">
            <v>24"R</v>
          </cell>
          <cell r="F1897">
            <v>54783</v>
          </cell>
          <cell r="G1897">
            <v>1</v>
          </cell>
          <cell r="H1897">
            <v>1672</v>
          </cell>
          <cell r="I1897">
            <v>53</v>
          </cell>
          <cell r="J1897">
            <v>25</v>
          </cell>
          <cell r="K1897">
            <v>28</v>
          </cell>
          <cell r="L1897">
            <v>5</v>
          </cell>
          <cell r="M1897">
            <v>20</v>
          </cell>
          <cell r="N1897">
            <v>0.73</v>
          </cell>
          <cell r="O1897">
            <v>2.42</v>
          </cell>
          <cell r="P1897">
            <v>0</v>
          </cell>
          <cell r="Q1897">
            <v>1579</v>
          </cell>
        </row>
        <row r="1898">
          <cell r="A1898">
            <v>1208151</v>
          </cell>
          <cell r="B1898">
            <v>44160.044444444444</v>
          </cell>
          <cell r="C1898" t="str">
            <v>42CRMO4 LIEBHERR</v>
          </cell>
          <cell r="D1898" t="str">
            <v>Grados CrMo</v>
          </cell>
          <cell r="E1898" t="str">
            <v>20"R</v>
          </cell>
          <cell r="F1898">
            <v>57428</v>
          </cell>
          <cell r="G1898">
            <v>1</v>
          </cell>
          <cell r="H1898">
            <v>1680</v>
          </cell>
          <cell r="I1898">
            <v>73</v>
          </cell>
          <cell r="J1898">
            <v>27</v>
          </cell>
          <cell r="K1898">
            <v>46</v>
          </cell>
          <cell r="L1898">
            <v>6</v>
          </cell>
          <cell r="M1898">
            <v>21</v>
          </cell>
          <cell r="N1898">
            <v>0.98</v>
          </cell>
          <cell r="O1898">
            <v>4.8600000000000003</v>
          </cell>
          <cell r="P1898">
            <v>0</v>
          </cell>
          <cell r="Q1898">
            <v>1582</v>
          </cell>
        </row>
        <row r="1899">
          <cell r="A1899">
            <v>1208152</v>
          </cell>
          <cell r="B1899">
            <v>44160.099305555559</v>
          </cell>
          <cell r="C1899" t="str">
            <v>F22 SFC1-2</v>
          </cell>
          <cell r="D1899" t="str">
            <v>Grados CrMo</v>
          </cell>
          <cell r="E1899" t="str">
            <v>13"R</v>
          </cell>
          <cell r="F1899">
            <v>55515</v>
          </cell>
          <cell r="G1899">
            <v>1</v>
          </cell>
          <cell r="H1899">
            <v>1696</v>
          </cell>
          <cell r="I1899">
            <v>55</v>
          </cell>
          <cell r="J1899">
            <v>27</v>
          </cell>
          <cell r="K1899">
            <v>28</v>
          </cell>
          <cell r="L1899">
            <v>6</v>
          </cell>
          <cell r="M1899">
            <v>21</v>
          </cell>
          <cell r="N1899">
            <v>0.86</v>
          </cell>
          <cell r="O1899">
            <v>2.2999999999999998</v>
          </cell>
          <cell r="P1899">
            <v>0</v>
          </cell>
          <cell r="Q1899">
            <v>1592</v>
          </cell>
        </row>
        <row r="1900">
          <cell r="A1900">
            <v>1208153</v>
          </cell>
          <cell r="B1900">
            <v>44160.171527777777</v>
          </cell>
          <cell r="C1900" t="str">
            <v>EN355B</v>
          </cell>
          <cell r="D1900" t="str">
            <v>Grados al C</v>
          </cell>
          <cell r="E1900" t="str">
            <v>24"R</v>
          </cell>
          <cell r="F1900">
            <v>55078.01</v>
          </cell>
          <cell r="G1900">
            <v>1</v>
          </cell>
          <cell r="H1900">
            <v>1700</v>
          </cell>
          <cell r="I1900">
            <v>55</v>
          </cell>
          <cell r="J1900">
            <v>27</v>
          </cell>
          <cell r="K1900">
            <v>28</v>
          </cell>
          <cell r="L1900">
            <v>7</v>
          </cell>
          <cell r="M1900">
            <v>20</v>
          </cell>
          <cell r="N1900">
            <v>0.82</v>
          </cell>
          <cell r="O1900">
            <v>2.2599999999999998</v>
          </cell>
          <cell r="P1900">
            <v>2.74</v>
          </cell>
          <cell r="Q1900">
            <v>1601</v>
          </cell>
        </row>
        <row r="1901">
          <cell r="A1901">
            <v>1208154</v>
          </cell>
          <cell r="B1901">
            <v>44160.223611111112</v>
          </cell>
          <cell r="C1901" t="str">
            <v>EN355B</v>
          </cell>
          <cell r="D1901" t="str">
            <v>Grados al C</v>
          </cell>
          <cell r="E1901" t="str">
            <v>24"R</v>
          </cell>
          <cell r="F1901">
            <v>55177</v>
          </cell>
          <cell r="G1901">
            <v>1</v>
          </cell>
          <cell r="H1901">
            <v>1700</v>
          </cell>
          <cell r="I1901">
            <v>54</v>
          </cell>
          <cell r="J1901">
            <v>27</v>
          </cell>
          <cell r="K1901">
            <v>27</v>
          </cell>
          <cell r="L1901">
            <v>6</v>
          </cell>
          <cell r="M1901">
            <v>21</v>
          </cell>
          <cell r="N1901">
            <v>0.81</v>
          </cell>
          <cell r="O1901">
            <v>2.79</v>
          </cell>
          <cell r="P1901">
            <v>2.02</v>
          </cell>
          <cell r="Q1901">
            <v>1606</v>
          </cell>
        </row>
        <row r="1902">
          <cell r="A1902">
            <v>1208155</v>
          </cell>
          <cell r="B1902">
            <v>44160.269444444442</v>
          </cell>
          <cell r="C1902" t="str">
            <v>EN355B</v>
          </cell>
          <cell r="D1902" t="str">
            <v>Grados al C</v>
          </cell>
          <cell r="E1902" t="str">
            <v>24"R</v>
          </cell>
          <cell r="F1902">
            <v>53897</v>
          </cell>
          <cell r="G1902">
            <v>1</v>
          </cell>
          <cell r="H1902">
            <v>1692</v>
          </cell>
          <cell r="I1902">
            <v>52</v>
          </cell>
          <cell r="J1902">
            <v>25</v>
          </cell>
          <cell r="K1902">
            <v>27</v>
          </cell>
          <cell r="L1902">
            <v>5</v>
          </cell>
          <cell r="M1902">
            <v>20</v>
          </cell>
          <cell r="N1902">
            <v>0.75</v>
          </cell>
          <cell r="O1902">
            <v>3.36</v>
          </cell>
          <cell r="P1902">
            <v>2.25</v>
          </cell>
          <cell r="Q1902">
            <v>1604</v>
          </cell>
        </row>
        <row r="1903">
          <cell r="A1903">
            <v>1208156</v>
          </cell>
          <cell r="B1903">
            <v>44160.316666666666</v>
          </cell>
          <cell r="C1903" t="str">
            <v>EN355B</v>
          </cell>
          <cell r="D1903" t="str">
            <v>Grados al C</v>
          </cell>
          <cell r="E1903" t="str">
            <v>24"R</v>
          </cell>
          <cell r="F1903">
            <v>50700</v>
          </cell>
          <cell r="G1903">
            <v>1</v>
          </cell>
          <cell r="H1903">
            <v>1693</v>
          </cell>
          <cell r="I1903">
            <v>47</v>
          </cell>
          <cell r="J1903">
            <v>25</v>
          </cell>
          <cell r="K1903">
            <v>22</v>
          </cell>
          <cell r="L1903">
            <v>5</v>
          </cell>
          <cell r="M1903">
            <v>20</v>
          </cell>
          <cell r="N1903">
            <v>0.62</v>
          </cell>
          <cell r="O1903">
            <v>1.53</v>
          </cell>
          <cell r="P1903">
            <v>0.27</v>
          </cell>
          <cell r="Q1903">
            <v>1588</v>
          </cell>
        </row>
        <row r="1904">
          <cell r="A1904">
            <v>1208157</v>
          </cell>
          <cell r="B1904">
            <v>44160.37777777778</v>
          </cell>
          <cell r="C1904" t="str">
            <v>LF2H</v>
          </cell>
          <cell r="D1904" t="str">
            <v>Grados CrNiMo</v>
          </cell>
          <cell r="E1904" t="str">
            <v>49"Q</v>
          </cell>
          <cell r="F1904">
            <v>58432</v>
          </cell>
          <cell r="G1904">
            <v>1</v>
          </cell>
          <cell r="H1904">
            <v>1686</v>
          </cell>
          <cell r="I1904">
            <v>104</v>
          </cell>
          <cell r="J1904">
            <v>28</v>
          </cell>
          <cell r="K1904">
            <v>76</v>
          </cell>
          <cell r="L1904">
            <v>8</v>
          </cell>
          <cell r="M1904">
            <v>20</v>
          </cell>
          <cell r="N1904">
            <v>0.78</v>
          </cell>
          <cell r="O1904">
            <v>3.77</v>
          </cell>
          <cell r="P1904">
            <v>1.26</v>
          </cell>
          <cell r="Q1904">
            <v>1575</v>
          </cell>
        </row>
        <row r="1905">
          <cell r="A1905">
            <v>1208158</v>
          </cell>
          <cell r="B1905">
            <v>44160.427083333336</v>
          </cell>
          <cell r="C1905" t="str">
            <v>EN355B</v>
          </cell>
          <cell r="D1905" t="str">
            <v>Grados al C</v>
          </cell>
          <cell r="E1905" t="str">
            <v>31"R</v>
          </cell>
          <cell r="F1905">
            <v>53846</v>
          </cell>
          <cell r="G1905">
            <v>1</v>
          </cell>
          <cell r="H1905">
            <v>1700</v>
          </cell>
          <cell r="I1905">
            <v>64</v>
          </cell>
          <cell r="J1905">
            <v>25</v>
          </cell>
          <cell r="K1905">
            <v>39</v>
          </cell>
          <cell r="L1905">
            <v>4</v>
          </cell>
          <cell r="M1905">
            <v>21</v>
          </cell>
          <cell r="N1905">
            <v>0.66</v>
          </cell>
          <cell r="O1905">
            <v>2.31</v>
          </cell>
          <cell r="P1905">
            <v>3.68</v>
          </cell>
          <cell r="Q1905">
            <v>1593</v>
          </cell>
        </row>
        <row r="1906">
          <cell r="A1906">
            <v>1208159</v>
          </cell>
          <cell r="B1906">
            <v>44160.482638888891</v>
          </cell>
          <cell r="C1906" t="str">
            <v>EN355B</v>
          </cell>
          <cell r="D1906" t="str">
            <v>Grados al C</v>
          </cell>
          <cell r="E1906" t="str">
            <v>31"R</v>
          </cell>
          <cell r="F1906">
            <v>53923</v>
          </cell>
          <cell r="G1906">
            <v>1</v>
          </cell>
          <cell r="H1906">
            <v>1680</v>
          </cell>
          <cell r="I1906">
            <v>56</v>
          </cell>
          <cell r="J1906">
            <v>23</v>
          </cell>
          <cell r="K1906">
            <v>33</v>
          </cell>
          <cell r="L1906">
            <v>5</v>
          </cell>
          <cell r="M1906">
            <v>18</v>
          </cell>
          <cell r="N1906">
            <v>0.72</v>
          </cell>
          <cell r="O1906">
            <v>1.5</v>
          </cell>
          <cell r="P1906">
            <v>1.84</v>
          </cell>
          <cell r="Q1906">
            <v>1592</v>
          </cell>
        </row>
        <row r="1907">
          <cell r="A1907">
            <v>1208160</v>
          </cell>
          <cell r="B1907">
            <v>44160.581250000003</v>
          </cell>
          <cell r="C1907" t="str">
            <v>EN355B</v>
          </cell>
          <cell r="D1907" t="str">
            <v>Grados al C</v>
          </cell>
          <cell r="E1907" t="str">
            <v>31"R</v>
          </cell>
          <cell r="F1907">
            <v>54141</v>
          </cell>
          <cell r="G1907">
            <v>1</v>
          </cell>
          <cell r="H1907">
            <v>1684</v>
          </cell>
          <cell r="I1907">
            <v>54</v>
          </cell>
          <cell r="J1907">
            <v>25</v>
          </cell>
          <cell r="K1907">
            <v>29</v>
          </cell>
          <cell r="L1907">
            <v>5</v>
          </cell>
          <cell r="M1907">
            <v>20</v>
          </cell>
          <cell r="N1907">
            <v>0.67</v>
          </cell>
          <cell r="O1907">
            <v>1.86</v>
          </cell>
          <cell r="P1907">
            <v>0.9</v>
          </cell>
          <cell r="Q1907">
            <v>1589</v>
          </cell>
        </row>
        <row r="1908">
          <cell r="A1908">
            <v>1208161</v>
          </cell>
          <cell r="B1908">
            <v>44160.63958333333</v>
          </cell>
          <cell r="C1908" t="str">
            <v>EN355B</v>
          </cell>
          <cell r="D1908" t="str">
            <v>Grados al C</v>
          </cell>
          <cell r="E1908" t="str">
            <v>31"R</v>
          </cell>
          <cell r="F1908">
            <v>53514</v>
          </cell>
          <cell r="G1908">
            <v>1</v>
          </cell>
          <cell r="H1908">
            <v>1700</v>
          </cell>
          <cell r="I1908">
            <v>57</v>
          </cell>
          <cell r="J1908">
            <v>30</v>
          </cell>
          <cell r="K1908">
            <v>27</v>
          </cell>
          <cell r="L1908">
            <v>8</v>
          </cell>
          <cell r="M1908">
            <v>22</v>
          </cell>
          <cell r="N1908">
            <v>0.79</v>
          </cell>
          <cell r="O1908">
            <v>1.39</v>
          </cell>
          <cell r="P1908">
            <v>2.44</v>
          </cell>
          <cell r="Q1908">
            <v>1586</v>
          </cell>
        </row>
        <row r="1909">
          <cell r="A1909">
            <v>1208162</v>
          </cell>
          <cell r="B1909">
            <v>44160.688194444447</v>
          </cell>
          <cell r="C1909" t="str">
            <v>EN355B</v>
          </cell>
          <cell r="D1909" t="str">
            <v>Grados al C</v>
          </cell>
          <cell r="E1909" t="str">
            <v>24"R</v>
          </cell>
          <cell r="F1909">
            <v>54911</v>
          </cell>
          <cell r="G1909">
            <v>1</v>
          </cell>
          <cell r="H1909">
            <v>1693</v>
          </cell>
          <cell r="I1909">
            <v>54</v>
          </cell>
          <cell r="J1909">
            <v>25</v>
          </cell>
          <cell r="K1909">
            <v>29</v>
          </cell>
          <cell r="L1909">
            <v>5</v>
          </cell>
          <cell r="M1909">
            <v>20</v>
          </cell>
          <cell r="N1909">
            <v>0.9</v>
          </cell>
          <cell r="O1909">
            <v>3.53</v>
          </cell>
          <cell r="P1909">
            <v>1.92</v>
          </cell>
          <cell r="Q1909">
            <v>1594</v>
          </cell>
        </row>
        <row r="1910">
          <cell r="A1910">
            <v>1208163</v>
          </cell>
          <cell r="B1910">
            <v>44160.761111111111</v>
          </cell>
          <cell r="C1910" t="str">
            <v>A871 TYPE 1</v>
          </cell>
          <cell r="D1910" t="str">
            <v>Grados al C</v>
          </cell>
          <cell r="E1910" t="str">
            <v>20"R</v>
          </cell>
          <cell r="F1910">
            <v>59904.99</v>
          </cell>
          <cell r="G1910">
            <v>1</v>
          </cell>
          <cell r="H1910">
            <v>1696</v>
          </cell>
          <cell r="I1910">
            <v>64</v>
          </cell>
          <cell r="J1910">
            <v>26</v>
          </cell>
          <cell r="K1910">
            <v>38</v>
          </cell>
          <cell r="L1910">
            <v>6</v>
          </cell>
          <cell r="M1910">
            <v>20</v>
          </cell>
          <cell r="N1910">
            <v>0.84</v>
          </cell>
          <cell r="O1910">
            <v>4.45</v>
          </cell>
          <cell r="P1910">
            <v>0</v>
          </cell>
          <cell r="Q1910">
            <v>1593</v>
          </cell>
        </row>
        <row r="1911">
          <cell r="A1911">
            <v>1208164</v>
          </cell>
          <cell r="B1911">
            <v>44160.818749999999</v>
          </cell>
          <cell r="C1911">
            <v>1020</v>
          </cell>
          <cell r="D1911" t="str">
            <v>Grados al C</v>
          </cell>
          <cell r="E1911" t="str">
            <v>20"R</v>
          </cell>
          <cell r="F1911">
            <v>57487</v>
          </cell>
          <cell r="G1911">
            <v>2</v>
          </cell>
          <cell r="H1911">
            <v>1694</v>
          </cell>
          <cell r="I1911">
            <v>117</v>
          </cell>
          <cell r="J1911">
            <v>49</v>
          </cell>
          <cell r="K1911">
            <v>68</v>
          </cell>
          <cell r="L1911">
            <v>10</v>
          </cell>
          <cell r="M1911">
            <v>39</v>
          </cell>
          <cell r="N1911">
            <v>0.82</v>
          </cell>
          <cell r="O1911">
            <v>5.26</v>
          </cell>
          <cell r="P1911">
            <v>0</v>
          </cell>
          <cell r="Q1911">
            <v>1601</v>
          </cell>
        </row>
        <row r="1912">
          <cell r="A1912">
            <v>1208165</v>
          </cell>
          <cell r="B1912">
            <v>44160.88958333333</v>
          </cell>
          <cell r="C1912" t="str">
            <v>EN355B</v>
          </cell>
          <cell r="D1912" t="str">
            <v>Grados al C</v>
          </cell>
          <cell r="E1912" t="str">
            <v>31"R</v>
          </cell>
          <cell r="F1912">
            <v>52412</v>
          </cell>
          <cell r="G1912">
            <v>1</v>
          </cell>
          <cell r="H1912">
            <v>1697</v>
          </cell>
          <cell r="I1912">
            <v>60</v>
          </cell>
          <cell r="J1912">
            <v>27</v>
          </cell>
          <cell r="K1912">
            <v>33</v>
          </cell>
          <cell r="L1912">
            <v>6</v>
          </cell>
          <cell r="M1912">
            <v>21</v>
          </cell>
          <cell r="N1912">
            <v>0.78</v>
          </cell>
          <cell r="O1912">
            <v>1.71</v>
          </cell>
          <cell r="P1912">
            <v>3.23</v>
          </cell>
          <cell r="Q1912">
            <v>1596</v>
          </cell>
        </row>
        <row r="1913">
          <cell r="A1913">
            <v>1208166</v>
          </cell>
          <cell r="B1913">
            <v>44160.972916666666</v>
          </cell>
          <cell r="C1913" t="str">
            <v>EN355B</v>
          </cell>
          <cell r="D1913" t="str">
            <v>Grados al C</v>
          </cell>
          <cell r="E1913" t="str">
            <v>24"R</v>
          </cell>
          <cell r="F1913">
            <v>55088</v>
          </cell>
          <cell r="G1913">
            <v>1</v>
          </cell>
          <cell r="H1913">
            <v>1705</v>
          </cell>
          <cell r="I1913">
            <v>60</v>
          </cell>
          <cell r="J1913">
            <v>27</v>
          </cell>
          <cell r="K1913">
            <v>33</v>
          </cell>
          <cell r="L1913">
            <v>6</v>
          </cell>
          <cell r="M1913">
            <v>21</v>
          </cell>
          <cell r="N1913">
            <v>0.75</v>
          </cell>
          <cell r="O1913">
            <v>1.82</v>
          </cell>
          <cell r="P1913">
            <v>7.93</v>
          </cell>
          <cell r="Q1913">
            <v>1605</v>
          </cell>
        </row>
        <row r="1914">
          <cell r="A1914">
            <v>1208167</v>
          </cell>
          <cell r="B1914">
            <v>44161.055555555555</v>
          </cell>
          <cell r="C1914" t="str">
            <v>EN355B</v>
          </cell>
          <cell r="D1914" t="str">
            <v>Grados al C</v>
          </cell>
          <cell r="E1914" t="str">
            <v>24"R</v>
          </cell>
          <cell r="F1914">
            <v>55212</v>
          </cell>
          <cell r="G1914">
            <v>1</v>
          </cell>
          <cell r="H1914">
            <v>1692</v>
          </cell>
          <cell r="I1914">
            <v>48</v>
          </cell>
          <cell r="J1914">
            <v>27</v>
          </cell>
          <cell r="K1914">
            <v>21</v>
          </cell>
          <cell r="L1914">
            <v>5</v>
          </cell>
          <cell r="M1914">
            <v>22</v>
          </cell>
          <cell r="N1914">
            <v>0.84</v>
          </cell>
          <cell r="O1914">
            <v>2.78</v>
          </cell>
          <cell r="P1914">
            <v>2.15</v>
          </cell>
          <cell r="Q1914">
            <v>1606</v>
          </cell>
        </row>
        <row r="1915">
          <cell r="A1915">
            <v>1208168</v>
          </cell>
          <cell r="B1915">
            <v>44161.103472222225</v>
          </cell>
          <cell r="C1915" t="str">
            <v>4130 FM</v>
          </cell>
          <cell r="D1915" t="str">
            <v>Grados CrNiMo</v>
          </cell>
          <cell r="E1915" t="str">
            <v>69"P</v>
          </cell>
          <cell r="F1915">
            <v>52504.01</v>
          </cell>
          <cell r="G1915">
            <v>1</v>
          </cell>
          <cell r="H1915">
            <v>1676</v>
          </cell>
          <cell r="I1915">
            <v>68</v>
          </cell>
          <cell r="J1915">
            <v>30</v>
          </cell>
          <cell r="K1915">
            <v>38</v>
          </cell>
          <cell r="L1915">
            <v>5</v>
          </cell>
          <cell r="M1915">
            <v>25</v>
          </cell>
          <cell r="N1915">
            <v>0.95</v>
          </cell>
          <cell r="O1915">
            <v>6.97</v>
          </cell>
          <cell r="P1915">
            <v>0</v>
          </cell>
          <cell r="Q1915">
            <v>1570</v>
          </cell>
        </row>
        <row r="1916">
          <cell r="A1916">
            <v>1208169</v>
          </cell>
          <cell r="B1916">
            <v>44161.175694444442</v>
          </cell>
          <cell r="C1916">
            <v>4340</v>
          </cell>
          <cell r="D1916" t="str">
            <v>Grados CrNiMo</v>
          </cell>
          <cell r="E1916" t="str">
            <v>69"P</v>
          </cell>
          <cell r="F1916">
            <v>52266</v>
          </cell>
          <cell r="G1916">
            <v>1</v>
          </cell>
          <cell r="H1916">
            <v>1655</v>
          </cell>
          <cell r="I1916">
            <v>62</v>
          </cell>
          <cell r="J1916">
            <v>31</v>
          </cell>
          <cell r="K1916">
            <v>31</v>
          </cell>
          <cell r="L1916">
            <v>5</v>
          </cell>
          <cell r="M1916">
            <v>26</v>
          </cell>
          <cell r="N1916">
            <v>0.91</v>
          </cell>
          <cell r="O1916">
            <v>3.48</v>
          </cell>
          <cell r="P1916">
            <v>0</v>
          </cell>
          <cell r="Q1916">
            <v>1551</v>
          </cell>
        </row>
        <row r="1917">
          <cell r="A1917">
            <v>1208170</v>
          </cell>
          <cell r="B1917">
            <v>44161.23541666667</v>
          </cell>
          <cell r="C1917" t="str">
            <v>EN355B</v>
          </cell>
          <cell r="D1917" t="str">
            <v>Grados al C</v>
          </cell>
          <cell r="E1917" t="str">
            <v>31"R</v>
          </cell>
          <cell r="F1917">
            <v>53893.01</v>
          </cell>
          <cell r="G1917">
            <v>1</v>
          </cell>
          <cell r="H1917">
            <v>1705</v>
          </cell>
          <cell r="I1917">
            <v>54</v>
          </cell>
          <cell r="J1917">
            <v>26</v>
          </cell>
          <cell r="K1917">
            <v>28</v>
          </cell>
          <cell r="L1917">
            <v>6</v>
          </cell>
          <cell r="M1917">
            <v>20</v>
          </cell>
          <cell r="N1917">
            <v>1.02</v>
          </cell>
          <cell r="O1917">
            <v>0.89</v>
          </cell>
          <cell r="P1917">
            <v>0.01</v>
          </cell>
          <cell r="Q1917">
            <v>1594</v>
          </cell>
        </row>
        <row r="1918">
          <cell r="A1918">
            <v>1208171</v>
          </cell>
          <cell r="B1918">
            <v>44161.282638888886</v>
          </cell>
          <cell r="C1918" t="str">
            <v>EN355B</v>
          </cell>
          <cell r="D1918" t="str">
            <v>Grados al C</v>
          </cell>
          <cell r="E1918" t="str">
            <v>31"R</v>
          </cell>
          <cell r="F1918">
            <v>54806</v>
          </cell>
          <cell r="G1918">
            <v>1</v>
          </cell>
          <cell r="H1918">
            <v>1711</v>
          </cell>
          <cell r="I1918">
            <v>60</v>
          </cell>
          <cell r="J1918">
            <v>26</v>
          </cell>
          <cell r="K1918">
            <v>34</v>
          </cell>
          <cell r="L1918">
            <v>4</v>
          </cell>
          <cell r="M1918">
            <v>22</v>
          </cell>
          <cell r="N1918">
            <v>1.1100000000000001</v>
          </cell>
          <cell r="O1918">
            <v>6.8</v>
          </cell>
          <cell r="P1918">
            <v>3.83</v>
          </cell>
          <cell r="Q1918">
            <v>1597</v>
          </cell>
        </row>
        <row r="1919">
          <cell r="A1919">
            <v>1208172</v>
          </cell>
          <cell r="B1919">
            <v>44161.4</v>
          </cell>
          <cell r="C1919" t="str">
            <v>LF6M VALMONT</v>
          </cell>
          <cell r="D1919" t="str">
            <v>Grados al C</v>
          </cell>
          <cell r="E1919" t="str">
            <v>24"R</v>
          </cell>
          <cell r="F1919">
            <v>56603</v>
          </cell>
          <cell r="G1919">
            <v>2</v>
          </cell>
          <cell r="H1919">
            <v>1696</v>
          </cell>
          <cell r="I1919">
            <v>126</v>
          </cell>
          <cell r="J1919">
            <v>46</v>
          </cell>
          <cell r="K1919">
            <v>80</v>
          </cell>
          <cell r="L1919">
            <v>7</v>
          </cell>
          <cell r="M1919">
            <v>39</v>
          </cell>
          <cell r="N1919">
            <v>0.85</v>
          </cell>
          <cell r="O1919">
            <v>7.58</v>
          </cell>
          <cell r="P1919">
            <v>12.82</v>
          </cell>
          <cell r="Q1919">
            <v>1587</v>
          </cell>
        </row>
        <row r="1920">
          <cell r="A1920">
            <v>1208173</v>
          </cell>
          <cell r="B1920">
            <v>44161.477083333331</v>
          </cell>
          <cell r="C1920" t="str">
            <v>LF6M VALMONT</v>
          </cell>
          <cell r="D1920" t="str">
            <v>Grados al C</v>
          </cell>
          <cell r="E1920" t="str">
            <v>24"R</v>
          </cell>
          <cell r="F1920">
            <v>55870</v>
          </cell>
          <cell r="G1920">
            <v>1</v>
          </cell>
          <cell r="H1920">
            <v>1606</v>
          </cell>
          <cell r="I1920">
            <v>67</v>
          </cell>
          <cell r="J1920">
            <v>26</v>
          </cell>
          <cell r="K1920">
            <v>41</v>
          </cell>
          <cell r="L1920">
            <v>5</v>
          </cell>
          <cell r="M1920">
            <v>21</v>
          </cell>
          <cell r="N1920">
            <v>0.91</v>
          </cell>
          <cell r="O1920">
            <v>2.63</v>
          </cell>
          <cell r="P1920">
            <v>5.01</v>
          </cell>
          <cell r="Q1920">
            <v>1588</v>
          </cell>
        </row>
        <row r="1921">
          <cell r="A1921">
            <v>1208174</v>
          </cell>
          <cell r="B1921">
            <v>44161.574305555558</v>
          </cell>
          <cell r="C1921" t="str">
            <v>EN355B</v>
          </cell>
          <cell r="D1921" t="str">
            <v>Grados al C</v>
          </cell>
          <cell r="E1921" t="str">
            <v>24"R</v>
          </cell>
          <cell r="F1921">
            <v>56308</v>
          </cell>
          <cell r="G1921">
            <v>1</v>
          </cell>
          <cell r="H1921">
            <v>1698</v>
          </cell>
          <cell r="I1921">
            <v>61</v>
          </cell>
          <cell r="J1921">
            <v>26</v>
          </cell>
          <cell r="K1921">
            <v>35</v>
          </cell>
          <cell r="L1921">
            <v>5</v>
          </cell>
          <cell r="M1921">
            <v>21</v>
          </cell>
          <cell r="N1921">
            <v>0.73</v>
          </cell>
          <cell r="O1921">
            <v>1.82</v>
          </cell>
          <cell r="P1921">
            <v>1.82</v>
          </cell>
          <cell r="Q1921">
            <v>1593</v>
          </cell>
        </row>
        <row r="1922">
          <cell r="A1922">
            <v>1208175</v>
          </cell>
          <cell r="B1922">
            <v>44161.635416666664</v>
          </cell>
          <cell r="C1922" t="str">
            <v>EN355B</v>
          </cell>
          <cell r="D1922" t="str">
            <v>Grados al C</v>
          </cell>
          <cell r="E1922" t="str">
            <v>24"R</v>
          </cell>
          <cell r="F1922">
            <v>56159.01</v>
          </cell>
          <cell r="G1922">
            <v>1</v>
          </cell>
          <cell r="H1922">
            <v>1687</v>
          </cell>
          <cell r="I1922">
            <v>51</v>
          </cell>
          <cell r="J1922">
            <v>24</v>
          </cell>
          <cell r="K1922">
            <v>27</v>
          </cell>
          <cell r="L1922">
            <v>4</v>
          </cell>
          <cell r="M1922">
            <v>20</v>
          </cell>
          <cell r="N1922">
            <v>0.87</v>
          </cell>
          <cell r="O1922">
            <v>5.32</v>
          </cell>
          <cell r="P1922">
            <v>2.75</v>
          </cell>
          <cell r="Q1922">
            <v>1601</v>
          </cell>
        </row>
        <row r="1923">
          <cell r="A1923">
            <v>1208176</v>
          </cell>
          <cell r="B1923">
            <v>44161.713888888888</v>
          </cell>
          <cell r="C1923">
            <v>4340</v>
          </cell>
          <cell r="D1923" t="str">
            <v>Grados CrNiMo</v>
          </cell>
          <cell r="E1923" t="str">
            <v>69"P</v>
          </cell>
          <cell r="F1923">
            <v>51467</v>
          </cell>
          <cell r="G1923">
            <v>2</v>
          </cell>
          <cell r="H1923">
            <v>0</v>
          </cell>
          <cell r="I1923">
            <v>78</v>
          </cell>
          <cell r="J1923">
            <v>30</v>
          </cell>
          <cell r="K1923">
            <v>48</v>
          </cell>
          <cell r="L1923">
            <v>5</v>
          </cell>
          <cell r="M1923">
            <v>25</v>
          </cell>
          <cell r="N1923">
            <v>0.84</v>
          </cell>
          <cell r="O1923">
            <v>6.52</v>
          </cell>
          <cell r="P1923">
            <v>0</v>
          </cell>
          <cell r="Q1923">
            <v>1553</v>
          </cell>
        </row>
        <row r="1924">
          <cell r="A1924">
            <v>1208177</v>
          </cell>
          <cell r="B1924">
            <v>44164.910416666666</v>
          </cell>
          <cell r="C1924" t="str">
            <v>A105</v>
          </cell>
          <cell r="D1924" t="str">
            <v>Grados al C</v>
          </cell>
          <cell r="E1924" t="str">
            <v>16"R</v>
          </cell>
          <cell r="F1924">
            <v>53588.99</v>
          </cell>
          <cell r="G1924">
            <v>1</v>
          </cell>
          <cell r="H1924">
            <v>1649</v>
          </cell>
          <cell r="I1924">
            <v>53</v>
          </cell>
          <cell r="J1924">
            <v>29</v>
          </cell>
          <cell r="K1924">
            <v>24</v>
          </cell>
          <cell r="L1924">
            <v>10</v>
          </cell>
          <cell r="M1924">
            <v>19</v>
          </cell>
          <cell r="N1924">
            <v>0.99</v>
          </cell>
          <cell r="O1924">
            <v>1.73</v>
          </cell>
          <cell r="P1924">
            <v>0</v>
          </cell>
          <cell r="Q1924">
            <v>1599</v>
          </cell>
        </row>
        <row r="1925">
          <cell r="A1925">
            <v>1208178</v>
          </cell>
          <cell r="B1925">
            <v>44164.963888888888</v>
          </cell>
          <cell r="C1925" t="str">
            <v>A105</v>
          </cell>
          <cell r="D1925" t="str">
            <v>Grados al C</v>
          </cell>
          <cell r="E1925" t="str">
            <v>49"Q</v>
          </cell>
          <cell r="F1925">
            <v>59547</v>
          </cell>
          <cell r="G1925">
            <v>1</v>
          </cell>
          <cell r="H1925">
            <v>1700</v>
          </cell>
          <cell r="I1925">
            <v>64</v>
          </cell>
          <cell r="J1925">
            <v>28</v>
          </cell>
          <cell r="K1925">
            <v>36</v>
          </cell>
          <cell r="L1925">
            <v>8</v>
          </cell>
          <cell r="M1925">
            <v>20</v>
          </cell>
          <cell r="N1925">
            <v>1.46</v>
          </cell>
          <cell r="O1925">
            <v>28.81</v>
          </cell>
          <cell r="P1925">
            <v>0</v>
          </cell>
          <cell r="Q1925">
            <v>1585</v>
          </cell>
        </row>
        <row r="1926">
          <cell r="A1926">
            <v>1208179</v>
          </cell>
          <cell r="B1926">
            <v>44165.023611111108</v>
          </cell>
          <cell r="C1926" t="str">
            <v>A105</v>
          </cell>
          <cell r="D1926" t="str">
            <v>Grados al C</v>
          </cell>
          <cell r="E1926" t="str">
            <v>69"P</v>
          </cell>
          <cell r="F1926">
            <v>53734</v>
          </cell>
          <cell r="G1926">
            <v>1</v>
          </cell>
          <cell r="H1926">
            <v>1599</v>
          </cell>
          <cell r="I1926">
            <v>48</v>
          </cell>
          <cell r="J1926">
            <v>28</v>
          </cell>
          <cell r="K1926">
            <v>20</v>
          </cell>
          <cell r="L1926">
            <v>8</v>
          </cell>
          <cell r="M1926">
            <v>20</v>
          </cell>
          <cell r="N1926">
            <v>0.9</v>
          </cell>
          <cell r="O1926">
            <v>0.99</v>
          </cell>
          <cell r="P1926">
            <v>0</v>
          </cell>
          <cell r="Q1926">
            <v>1579</v>
          </cell>
        </row>
        <row r="1927">
          <cell r="A1927">
            <v>1208180</v>
          </cell>
          <cell r="B1927">
            <v>44165.083333333336</v>
          </cell>
          <cell r="C1927">
            <v>1030</v>
          </cell>
          <cell r="D1927" t="str">
            <v>Grados al C</v>
          </cell>
          <cell r="E1927" t="str">
            <v>16"R</v>
          </cell>
          <cell r="F1927">
            <v>54744</v>
          </cell>
          <cell r="G1927">
            <v>1</v>
          </cell>
          <cell r="H1927">
            <v>1702</v>
          </cell>
          <cell r="I1927">
            <v>47</v>
          </cell>
          <cell r="J1927">
            <v>26</v>
          </cell>
          <cell r="K1927">
            <v>21</v>
          </cell>
          <cell r="L1927">
            <v>6</v>
          </cell>
          <cell r="M1927">
            <v>20</v>
          </cell>
          <cell r="N1927">
            <v>0.85</v>
          </cell>
          <cell r="O1927">
            <v>0.62</v>
          </cell>
          <cell r="P1927">
            <v>0</v>
          </cell>
          <cell r="Q1927">
            <v>1594</v>
          </cell>
        </row>
        <row r="1928">
          <cell r="A1928">
            <v>1208181</v>
          </cell>
          <cell r="B1928">
            <v>44165.13958333333</v>
          </cell>
          <cell r="C1928" t="str">
            <v>A105/A350 LF2</v>
          </cell>
          <cell r="D1928" t="str">
            <v>Grados al C</v>
          </cell>
          <cell r="E1928" t="str">
            <v>24"Q</v>
          </cell>
          <cell r="F1928">
            <v>53702</v>
          </cell>
          <cell r="G1928">
            <v>1</v>
          </cell>
          <cell r="H1928">
            <v>1696</v>
          </cell>
          <cell r="I1928">
            <v>56</v>
          </cell>
          <cell r="J1928">
            <v>28</v>
          </cell>
          <cell r="K1928">
            <v>28</v>
          </cell>
          <cell r="L1928">
            <v>7</v>
          </cell>
          <cell r="M1928">
            <v>21</v>
          </cell>
          <cell r="N1928">
            <v>0.79</v>
          </cell>
          <cell r="O1928">
            <v>0.77</v>
          </cell>
          <cell r="P1928">
            <v>0</v>
          </cell>
          <cell r="Q1928">
            <v>1591</v>
          </cell>
        </row>
        <row r="1929">
          <cell r="A1929">
            <v>1208182</v>
          </cell>
          <cell r="B1929">
            <v>44165.20416666667</v>
          </cell>
          <cell r="C1929" t="str">
            <v>A105</v>
          </cell>
          <cell r="D1929" t="str">
            <v>Grados al C</v>
          </cell>
          <cell r="E1929" t="str">
            <v>13"R</v>
          </cell>
          <cell r="F1929">
            <v>56626</v>
          </cell>
          <cell r="G1929">
            <v>1</v>
          </cell>
          <cell r="H1929">
            <v>1723</v>
          </cell>
          <cell r="I1929">
            <v>73</v>
          </cell>
          <cell r="J1929">
            <v>27</v>
          </cell>
          <cell r="K1929">
            <v>46</v>
          </cell>
          <cell r="L1929">
            <v>6</v>
          </cell>
          <cell r="M1929">
            <v>21</v>
          </cell>
          <cell r="N1929">
            <v>1</v>
          </cell>
          <cell r="O1929">
            <v>8.98</v>
          </cell>
          <cell r="P1929">
            <v>0</v>
          </cell>
          <cell r="Q1929">
            <v>1603</v>
          </cell>
        </row>
        <row r="1930">
          <cell r="A1930">
            <v>1208183</v>
          </cell>
          <cell r="B1930">
            <v>44165.261111111111</v>
          </cell>
          <cell r="C1930" t="str">
            <v>A105</v>
          </cell>
          <cell r="D1930" t="str">
            <v>Grados al C</v>
          </cell>
          <cell r="E1930" t="str">
            <v>69"P</v>
          </cell>
          <cell r="F1930">
            <v>54439</v>
          </cell>
          <cell r="G1930">
            <v>1</v>
          </cell>
          <cell r="H1930">
            <v>1589</v>
          </cell>
          <cell r="I1930">
            <v>49</v>
          </cell>
          <cell r="J1930">
            <v>27</v>
          </cell>
          <cell r="K1930">
            <v>22</v>
          </cell>
          <cell r="L1930">
            <v>6</v>
          </cell>
          <cell r="M1930">
            <v>21</v>
          </cell>
          <cell r="N1930">
            <v>1.02</v>
          </cell>
          <cell r="O1930">
            <v>3.22</v>
          </cell>
          <cell r="P1930">
            <v>0</v>
          </cell>
          <cell r="Q1930">
            <v>1577</v>
          </cell>
        </row>
        <row r="1931">
          <cell r="A1931">
            <v>1208184</v>
          </cell>
          <cell r="B1931">
            <v>44165.328472222223</v>
          </cell>
          <cell r="C1931">
            <v>4130</v>
          </cell>
          <cell r="D1931" t="str">
            <v>Grados CrMo</v>
          </cell>
          <cell r="E1931" t="str">
            <v>49"Q</v>
          </cell>
          <cell r="F1931">
            <v>59927</v>
          </cell>
          <cell r="G1931">
            <v>1</v>
          </cell>
          <cell r="H1931">
            <v>1656</v>
          </cell>
          <cell r="I1931">
            <v>50</v>
          </cell>
          <cell r="J1931">
            <v>26</v>
          </cell>
          <cell r="K1931">
            <v>24</v>
          </cell>
          <cell r="L1931">
            <v>7</v>
          </cell>
          <cell r="M1931">
            <v>19</v>
          </cell>
          <cell r="N1931">
            <v>0.89</v>
          </cell>
          <cell r="O1931">
            <v>1.19</v>
          </cell>
          <cell r="P1931">
            <v>0</v>
          </cell>
          <cell r="Q1931">
            <v>1564</v>
          </cell>
        </row>
        <row r="1932">
          <cell r="A1932">
            <v>1208185</v>
          </cell>
          <cell r="B1932">
            <v>44165.376388888886</v>
          </cell>
          <cell r="C1932" t="str">
            <v>8630M</v>
          </cell>
          <cell r="D1932" t="str">
            <v>Grados CrNiMo</v>
          </cell>
          <cell r="E1932" t="str">
            <v>52"P</v>
          </cell>
          <cell r="F1932">
            <v>55501</v>
          </cell>
          <cell r="G1932">
            <v>1</v>
          </cell>
          <cell r="H1932">
            <v>1682</v>
          </cell>
          <cell r="I1932">
            <v>67</v>
          </cell>
          <cell r="J1932">
            <v>33</v>
          </cell>
          <cell r="K1932">
            <v>34</v>
          </cell>
          <cell r="L1932">
            <v>7</v>
          </cell>
          <cell r="M1932">
            <v>26</v>
          </cell>
          <cell r="N1932">
            <v>1.05</v>
          </cell>
          <cell r="O1932">
            <v>6.31</v>
          </cell>
          <cell r="P1932">
            <v>0</v>
          </cell>
          <cell r="Q1932">
            <v>1571</v>
          </cell>
        </row>
        <row r="1933">
          <cell r="A1933">
            <v>1208186</v>
          </cell>
          <cell r="B1933">
            <v>44165.4375</v>
          </cell>
          <cell r="C1933" t="str">
            <v>42CRMO4 LIEBHERR</v>
          </cell>
          <cell r="D1933" t="str">
            <v>Grados CrMo</v>
          </cell>
          <cell r="E1933" t="str">
            <v>20"R</v>
          </cell>
          <cell r="F1933">
            <v>57230</v>
          </cell>
          <cell r="G1933">
            <v>1</v>
          </cell>
          <cell r="H1933">
            <v>1671</v>
          </cell>
          <cell r="I1933">
            <v>55</v>
          </cell>
          <cell r="J1933">
            <v>26</v>
          </cell>
          <cell r="K1933">
            <v>29</v>
          </cell>
          <cell r="L1933">
            <v>7</v>
          </cell>
          <cell r="M1933">
            <v>19</v>
          </cell>
          <cell r="N1933">
            <v>0.98</v>
          </cell>
          <cell r="O1933">
            <v>3.51</v>
          </cell>
          <cell r="P1933">
            <v>0</v>
          </cell>
          <cell r="Q1933">
            <v>1582</v>
          </cell>
        </row>
        <row r="1934">
          <cell r="A1934">
            <v>1208187</v>
          </cell>
          <cell r="B1934">
            <v>44165.52847222222</v>
          </cell>
          <cell r="C1934" t="str">
            <v>42CRMO4 LIEBHERR</v>
          </cell>
          <cell r="D1934" t="str">
            <v>Grados CrMo</v>
          </cell>
          <cell r="E1934" t="str">
            <v>20"R</v>
          </cell>
          <cell r="F1934">
            <v>58834</v>
          </cell>
          <cell r="G1934">
            <v>1</v>
          </cell>
          <cell r="H1934">
            <v>1670</v>
          </cell>
          <cell r="I1934">
            <v>47</v>
          </cell>
          <cell r="J1934">
            <v>26</v>
          </cell>
          <cell r="K1934">
            <v>21</v>
          </cell>
          <cell r="L1934">
            <v>7</v>
          </cell>
          <cell r="M1934">
            <v>19</v>
          </cell>
          <cell r="N1934">
            <v>0.98</v>
          </cell>
          <cell r="O1934">
            <v>1.63</v>
          </cell>
          <cell r="P1934">
            <v>0</v>
          </cell>
          <cell r="Q1934">
            <v>1570</v>
          </cell>
        </row>
        <row r="1935">
          <cell r="A1935">
            <v>1208188</v>
          </cell>
          <cell r="B1935">
            <v>44165.62222222222</v>
          </cell>
          <cell r="C1935" t="str">
            <v>410S</v>
          </cell>
          <cell r="D1935" t="str">
            <v>Martensíticos</v>
          </cell>
          <cell r="E1935" t="str">
            <v>49"Q</v>
          </cell>
          <cell r="F1935">
            <v>50966</v>
          </cell>
          <cell r="G1935">
            <v>2</v>
          </cell>
          <cell r="H1935">
            <v>1665</v>
          </cell>
          <cell r="I1935">
            <v>204</v>
          </cell>
          <cell r="J1935">
            <v>89</v>
          </cell>
          <cell r="K1935">
            <v>115</v>
          </cell>
          <cell r="L1935">
            <v>59</v>
          </cell>
          <cell r="M1935">
            <v>30</v>
          </cell>
          <cell r="N1935">
            <v>0.82</v>
          </cell>
          <cell r="O1935">
            <v>7.11</v>
          </cell>
          <cell r="P1935">
            <v>27.41</v>
          </cell>
          <cell r="Q1935">
            <v>1565</v>
          </cell>
        </row>
        <row r="1936">
          <cell r="A1936">
            <v>1208189</v>
          </cell>
          <cell r="B1936">
            <v>44165.72152777778</v>
          </cell>
          <cell r="C1936" t="str">
            <v>410S</v>
          </cell>
          <cell r="D1936" t="str">
            <v>Martensíticos</v>
          </cell>
          <cell r="E1936" t="str">
            <v>49"Q</v>
          </cell>
          <cell r="F1936">
            <v>57937</v>
          </cell>
          <cell r="G1936">
            <v>1</v>
          </cell>
          <cell r="H1936">
            <v>1664</v>
          </cell>
          <cell r="I1936">
            <v>133</v>
          </cell>
          <cell r="J1936">
            <v>60</v>
          </cell>
          <cell r="K1936">
            <v>73</v>
          </cell>
          <cell r="L1936">
            <v>50</v>
          </cell>
          <cell r="M1936">
            <v>10</v>
          </cell>
          <cell r="N1936">
            <v>1.08</v>
          </cell>
          <cell r="O1936">
            <v>2.39</v>
          </cell>
          <cell r="P1936">
            <v>21.72</v>
          </cell>
          <cell r="Q1936">
            <v>1567</v>
          </cell>
        </row>
        <row r="1937">
          <cell r="A1937">
            <v>1208190</v>
          </cell>
          <cell r="B1937">
            <v>44165.959722222222</v>
          </cell>
          <cell r="C1937" t="str">
            <v>42CRMO4 LIEBHERR</v>
          </cell>
          <cell r="D1937" t="str">
            <v>Grados CrMo</v>
          </cell>
          <cell r="E1937" t="str">
            <v>16"R</v>
          </cell>
          <cell r="F1937">
            <v>54483.01</v>
          </cell>
          <cell r="G1937">
            <v>1</v>
          </cell>
          <cell r="H1937">
            <v>1674</v>
          </cell>
          <cell r="I1937">
            <v>52</v>
          </cell>
          <cell r="J1937">
            <v>26</v>
          </cell>
          <cell r="K1937">
            <v>26</v>
          </cell>
          <cell r="L1937">
            <v>5</v>
          </cell>
          <cell r="M1937">
            <v>21</v>
          </cell>
          <cell r="N1937">
            <v>1.17</v>
          </cell>
          <cell r="O1937">
            <v>4.2</v>
          </cell>
          <cell r="P1937">
            <v>0</v>
          </cell>
          <cell r="Q1937">
            <v>1578</v>
          </cell>
        </row>
        <row r="1938">
          <cell r="A1938">
            <v>1208191</v>
          </cell>
          <cell r="B1938">
            <v>44166.018055555556</v>
          </cell>
          <cell r="C1938" t="str">
            <v>4140 FM DUFERCO</v>
          </cell>
          <cell r="D1938" t="str">
            <v>Grados CrNiMo</v>
          </cell>
          <cell r="E1938" t="str">
            <v>69"P</v>
          </cell>
          <cell r="F1938">
            <v>51980</v>
          </cell>
          <cell r="G1938">
            <v>1</v>
          </cell>
          <cell r="H1938">
            <v>1665</v>
          </cell>
          <cell r="I1938">
            <v>69</v>
          </cell>
          <cell r="J1938">
            <v>29</v>
          </cell>
          <cell r="K1938">
            <v>40</v>
          </cell>
          <cell r="L1938">
            <v>7</v>
          </cell>
          <cell r="M1938">
            <v>22</v>
          </cell>
          <cell r="N1938">
            <v>1.1100000000000001</v>
          </cell>
          <cell r="O1938">
            <v>3.4</v>
          </cell>
          <cell r="P1938">
            <v>0</v>
          </cell>
          <cell r="Q1938">
            <v>1551</v>
          </cell>
        </row>
        <row r="1939">
          <cell r="A1939">
            <v>1208192</v>
          </cell>
          <cell r="B1939">
            <v>44166.104166666664</v>
          </cell>
          <cell r="C1939" t="str">
            <v>F91</v>
          </cell>
          <cell r="D1939" t="str">
            <v>Martensíticos</v>
          </cell>
          <cell r="E1939" t="str">
            <v>69"P</v>
          </cell>
          <cell r="F1939">
            <v>49675</v>
          </cell>
          <cell r="G1939">
            <v>1</v>
          </cell>
          <cell r="H1939">
            <v>1674</v>
          </cell>
          <cell r="I1939">
            <v>77</v>
          </cell>
          <cell r="J1939">
            <v>27</v>
          </cell>
          <cell r="K1939">
            <v>50</v>
          </cell>
          <cell r="L1939">
            <v>6</v>
          </cell>
          <cell r="M1939">
            <v>21</v>
          </cell>
          <cell r="N1939">
            <v>0.95</v>
          </cell>
          <cell r="O1939">
            <v>2.74</v>
          </cell>
          <cell r="P1939">
            <v>19.63</v>
          </cell>
          <cell r="Q1939">
            <v>1571</v>
          </cell>
        </row>
        <row r="1940">
          <cell r="A1940">
            <v>1208193</v>
          </cell>
          <cell r="B1940">
            <v>44166.184027777781</v>
          </cell>
          <cell r="C1940" t="str">
            <v>4340 FM</v>
          </cell>
          <cell r="D1940" t="str">
            <v>Grados CrNiMo</v>
          </cell>
          <cell r="E1940" t="str">
            <v>69"P</v>
          </cell>
          <cell r="F1940">
            <v>52475.01</v>
          </cell>
          <cell r="G1940">
            <v>1</v>
          </cell>
          <cell r="H1940">
            <v>1658</v>
          </cell>
          <cell r="I1940">
            <v>73</v>
          </cell>
          <cell r="J1940">
            <v>33</v>
          </cell>
          <cell r="K1940">
            <v>40</v>
          </cell>
          <cell r="L1940">
            <v>8</v>
          </cell>
          <cell r="M1940">
            <v>25</v>
          </cell>
          <cell r="N1940">
            <v>0.95</v>
          </cell>
          <cell r="O1940">
            <v>5.32</v>
          </cell>
          <cell r="P1940">
            <v>0</v>
          </cell>
          <cell r="Q1940">
            <v>1542</v>
          </cell>
        </row>
        <row r="1941">
          <cell r="A1941">
            <v>1208194</v>
          </cell>
          <cell r="B1941">
            <v>44166.257638888892</v>
          </cell>
          <cell r="C1941" t="str">
            <v>4340 BS</v>
          </cell>
          <cell r="D1941" t="str">
            <v>Grados CrNiMo</v>
          </cell>
          <cell r="E1941" t="str">
            <v>49"Q</v>
          </cell>
          <cell r="F1941">
            <v>58021</v>
          </cell>
          <cell r="G1941">
            <v>1</v>
          </cell>
          <cell r="H1941">
            <v>0</v>
          </cell>
          <cell r="I1941">
            <v>3</v>
          </cell>
          <cell r="J1941">
            <v>0</v>
          </cell>
          <cell r="K1941">
            <v>3</v>
          </cell>
          <cell r="L1941">
            <v>0</v>
          </cell>
          <cell r="M1941">
            <v>0</v>
          </cell>
          <cell r="N1941">
            <v>0.7</v>
          </cell>
          <cell r="O1941">
            <v>0</v>
          </cell>
          <cell r="P1941">
            <v>0</v>
          </cell>
          <cell r="Q1941">
            <v>1602</v>
          </cell>
        </row>
        <row r="1942">
          <cell r="A1942">
            <v>1208195</v>
          </cell>
          <cell r="B1942">
            <v>44166.997916666667</v>
          </cell>
          <cell r="C1942">
            <v>4340</v>
          </cell>
          <cell r="D1942" t="str">
            <v>Grados CrNiMo</v>
          </cell>
          <cell r="E1942" t="str">
            <v>49"Q</v>
          </cell>
          <cell r="F1942">
            <v>59115.01</v>
          </cell>
          <cell r="G1942">
            <v>1</v>
          </cell>
          <cell r="H1942">
            <v>1661</v>
          </cell>
          <cell r="I1942">
            <v>65</v>
          </cell>
          <cell r="J1942">
            <v>29</v>
          </cell>
          <cell r="K1942">
            <v>36</v>
          </cell>
          <cell r="L1942">
            <v>6</v>
          </cell>
          <cell r="M1942">
            <v>23</v>
          </cell>
          <cell r="N1942">
            <v>0.95</v>
          </cell>
          <cell r="O1942">
            <v>2.66</v>
          </cell>
          <cell r="P1942">
            <v>0</v>
          </cell>
          <cell r="Q1942">
            <v>1561</v>
          </cell>
        </row>
        <row r="1943">
          <cell r="A1943">
            <v>1208196</v>
          </cell>
          <cell r="B1943">
            <v>44167.084027777775</v>
          </cell>
          <cell r="C1943">
            <v>4340</v>
          </cell>
          <cell r="D1943" t="str">
            <v>Grados CrNiMo</v>
          </cell>
          <cell r="E1943" t="str">
            <v>49"Q</v>
          </cell>
          <cell r="F1943">
            <v>58209</v>
          </cell>
          <cell r="G1943">
            <v>1</v>
          </cell>
          <cell r="H1943">
            <v>1680</v>
          </cell>
          <cell r="I1943">
            <v>76</v>
          </cell>
          <cell r="J1943">
            <v>40</v>
          </cell>
          <cell r="K1943">
            <v>36</v>
          </cell>
          <cell r="L1943">
            <v>12</v>
          </cell>
          <cell r="M1943">
            <v>28</v>
          </cell>
          <cell r="N1943">
            <v>1.02</v>
          </cell>
          <cell r="O1943">
            <v>8.49</v>
          </cell>
          <cell r="P1943">
            <v>0</v>
          </cell>
          <cell r="Q1943">
            <v>1557</v>
          </cell>
        </row>
        <row r="1944">
          <cell r="A1944">
            <v>1208197</v>
          </cell>
          <cell r="B1944">
            <v>44167.15347222222</v>
          </cell>
          <cell r="C1944" t="str">
            <v>4340 BS</v>
          </cell>
          <cell r="D1944" t="str">
            <v>Grados CrNiMo</v>
          </cell>
          <cell r="E1944" t="str">
            <v>49"Q</v>
          </cell>
          <cell r="F1944">
            <v>56922</v>
          </cell>
          <cell r="G1944">
            <v>1</v>
          </cell>
          <cell r="H1944">
            <v>1657</v>
          </cell>
          <cell r="I1944">
            <v>55</v>
          </cell>
          <cell r="J1944">
            <v>29</v>
          </cell>
          <cell r="K1944">
            <v>26</v>
          </cell>
          <cell r="L1944">
            <v>7</v>
          </cell>
          <cell r="M1944">
            <v>22</v>
          </cell>
          <cell r="N1944">
            <v>1.01</v>
          </cell>
          <cell r="O1944">
            <v>1.91</v>
          </cell>
          <cell r="P1944">
            <v>0</v>
          </cell>
          <cell r="Q1944">
            <v>1547</v>
          </cell>
        </row>
        <row r="1945">
          <cell r="A1945">
            <v>1208198</v>
          </cell>
          <cell r="B1945">
            <v>44167.279861111114</v>
          </cell>
          <cell r="C1945" t="str">
            <v>EN355B</v>
          </cell>
          <cell r="D1945" t="str">
            <v>Grados al C</v>
          </cell>
          <cell r="E1945" t="str">
            <v>24"R</v>
          </cell>
          <cell r="F1945">
            <v>55978</v>
          </cell>
          <cell r="G1945">
            <v>1</v>
          </cell>
          <cell r="H1945">
            <v>1692</v>
          </cell>
          <cell r="I1945">
            <v>56</v>
          </cell>
          <cell r="J1945">
            <v>27</v>
          </cell>
          <cell r="K1945">
            <v>29</v>
          </cell>
          <cell r="L1945">
            <v>7</v>
          </cell>
          <cell r="M1945">
            <v>20</v>
          </cell>
          <cell r="N1945">
            <v>1.1100000000000001</v>
          </cell>
          <cell r="O1945">
            <v>2.5299999999999998</v>
          </cell>
          <cell r="P1945">
            <v>0.51</v>
          </cell>
          <cell r="Q1945">
            <v>1602</v>
          </cell>
        </row>
        <row r="1946">
          <cell r="A1946">
            <v>1208199</v>
          </cell>
          <cell r="B1946">
            <v>44167.32916666667</v>
          </cell>
          <cell r="C1946" t="str">
            <v>EN355B</v>
          </cell>
          <cell r="D1946" t="str">
            <v>Grados al C</v>
          </cell>
          <cell r="E1946" t="str">
            <v>24"R</v>
          </cell>
          <cell r="F1946">
            <v>55974</v>
          </cell>
          <cell r="G1946">
            <v>1</v>
          </cell>
          <cell r="H1946">
            <v>1704</v>
          </cell>
          <cell r="I1946">
            <v>56</v>
          </cell>
          <cell r="J1946">
            <v>30</v>
          </cell>
          <cell r="K1946">
            <v>26</v>
          </cell>
          <cell r="L1946">
            <v>7</v>
          </cell>
          <cell r="M1946">
            <v>23</v>
          </cell>
          <cell r="N1946">
            <v>0.85</v>
          </cell>
          <cell r="O1946">
            <v>2.12</v>
          </cell>
          <cell r="P1946">
            <v>2.76</v>
          </cell>
          <cell r="Q1946">
            <v>1604</v>
          </cell>
        </row>
        <row r="1947">
          <cell r="A1947">
            <v>1208200</v>
          </cell>
          <cell r="B1947">
            <v>44167.416666666664</v>
          </cell>
          <cell r="C1947" t="str">
            <v>EN355B</v>
          </cell>
          <cell r="D1947" t="str">
            <v>Grados al C</v>
          </cell>
          <cell r="E1947" t="str">
            <v>24"R</v>
          </cell>
          <cell r="F1947">
            <v>62489</v>
          </cell>
          <cell r="G1947">
            <v>1</v>
          </cell>
          <cell r="H1947">
            <v>1671</v>
          </cell>
          <cell r="I1947">
            <v>47</v>
          </cell>
          <cell r="J1947">
            <v>21</v>
          </cell>
          <cell r="K1947">
            <v>26</v>
          </cell>
          <cell r="L1947">
            <v>5</v>
          </cell>
          <cell r="M1947">
            <v>16</v>
          </cell>
          <cell r="N1947">
            <v>0.93</v>
          </cell>
          <cell r="O1947">
            <v>1.66</v>
          </cell>
          <cell r="P1947">
            <v>2.09</v>
          </cell>
          <cell r="Q1947">
            <v>1604</v>
          </cell>
        </row>
        <row r="1948">
          <cell r="A1948">
            <v>1208201</v>
          </cell>
          <cell r="B1948">
            <v>44167.486111111109</v>
          </cell>
          <cell r="C1948" t="str">
            <v>304L</v>
          </cell>
          <cell r="D1948" t="str">
            <v>Austeníticos</v>
          </cell>
          <cell r="E1948" t="str">
            <v>69"P</v>
          </cell>
          <cell r="F1948">
            <v>61199</v>
          </cell>
          <cell r="G1948">
            <v>1</v>
          </cell>
          <cell r="H1948">
            <v>1652</v>
          </cell>
          <cell r="I1948">
            <v>202</v>
          </cell>
          <cell r="J1948">
            <v>101</v>
          </cell>
          <cell r="K1948">
            <v>101</v>
          </cell>
          <cell r="L1948">
            <v>76</v>
          </cell>
          <cell r="M1948">
            <v>25</v>
          </cell>
          <cell r="N1948">
            <v>0.79</v>
          </cell>
          <cell r="O1948">
            <v>4.95</v>
          </cell>
          <cell r="P1948">
            <v>7.66</v>
          </cell>
          <cell r="Q1948">
            <v>1525</v>
          </cell>
        </row>
        <row r="1949">
          <cell r="A1949">
            <v>1208202</v>
          </cell>
          <cell r="B1949">
            <v>44167.604166666664</v>
          </cell>
          <cell r="C1949" t="str">
            <v>304L</v>
          </cell>
          <cell r="D1949" t="str">
            <v>Austeníticos</v>
          </cell>
          <cell r="E1949" t="str">
            <v>69"P</v>
          </cell>
          <cell r="F1949">
            <v>61156</v>
          </cell>
          <cell r="G1949">
            <v>1</v>
          </cell>
          <cell r="H1949">
            <v>1655</v>
          </cell>
          <cell r="I1949">
            <v>222</v>
          </cell>
          <cell r="J1949">
            <v>113</v>
          </cell>
          <cell r="K1949">
            <v>109</v>
          </cell>
          <cell r="L1949">
            <v>74</v>
          </cell>
          <cell r="M1949">
            <v>39</v>
          </cell>
          <cell r="N1949">
            <v>0.71</v>
          </cell>
          <cell r="O1949">
            <v>14.64</v>
          </cell>
          <cell r="P1949">
            <v>20.170000000000002</v>
          </cell>
          <cell r="Q1949">
            <v>1523</v>
          </cell>
        </row>
        <row r="1950">
          <cell r="A1950">
            <v>1208203</v>
          </cell>
          <cell r="B1950">
            <v>44167.838194444441</v>
          </cell>
          <cell r="C1950" t="str">
            <v>304L</v>
          </cell>
          <cell r="D1950" t="str">
            <v>Austeníticos</v>
          </cell>
          <cell r="E1950" t="str">
            <v>31"R</v>
          </cell>
          <cell r="F1950">
            <v>56271</v>
          </cell>
          <cell r="G1950">
            <v>1</v>
          </cell>
          <cell r="H1950">
            <v>1648</v>
          </cell>
          <cell r="I1950">
            <v>204</v>
          </cell>
          <cell r="J1950">
            <v>110</v>
          </cell>
          <cell r="K1950">
            <v>94</v>
          </cell>
          <cell r="L1950">
            <v>71</v>
          </cell>
          <cell r="M1950">
            <v>39</v>
          </cell>
          <cell r="N1950">
            <v>0.82</v>
          </cell>
          <cell r="O1950">
            <v>6.54</v>
          </cell>
          <cell r="P1950">
            <v>8.65</v>
          </cell>
          <cell r="Q1950">
            <v>1532</v>
          </cell>
        </row>
        <row r="1951">
          <cell r="A1951">
            <v>1208204</v>
          </cell>
          <cell r="B1951">
            <v>44168.034722222219</v>
          </cell>
          <cell r="C1951" t="str">
            <v>304L</v>
          </cell>
          <cell r="D1951" t="str">
            <v>Austeníticos</v>
          </cell>
          <cell r="E1951" t="str">
            <v>69"P</v>
          </cell>
          <cell r="F1951">
            <v>60609</v>
          </cell>
          <cell r="G1951">
            <v>1</v>
          </cell>
          <cell r="H1951">
            <v>1637</v>
          </cell>
          <cell r="I1951">
            <v>202</v>
          </cell>
          <cell r="J1951">
            <v>92</v>
          </cell>
          <cell r="K1951">
            <v>110</v>
          </cell>
          <cell r="L1951">
            <v>82</v>
          </cell>
          <cell r="M1951">
            <v>10</v>
          </cell>
          <cell r="N1951">
            <v>1.01</v>
          </cell>
          <cell r="O1951">
            <v>9.32</v>
          </cell>
          <cell r="P1951">
            <v>4.75</v>
          </cell>
          <cell r="Q1951">
            <v>1529</v>
          </cell>
        </row>
        <row r="1952">
          <cell r="A1952">
            <v>1208205</v>
          </cell>
          <cell r="B1952">
            <v>44168.291666666664</v>
          </cell>
          <cell r="C1952">
            <v>4340</v>
          </cell>
          <cell r="D1952" t="str">
            <v>Grados CrNiMo</v>
          </cell>
          <cell r="E1952" t="str">
            <v>13"R</v>
          </cell>
          <cell r="F1952">
            <v>58952</v>
          </cell>
          <cell r="G1952">
            <v>2</v>
          </cell>
          <cell r="H1952">
            <v>1694</v>
          </cell>
          <cell r="I1952">
            <v>64</v>
          </cell>
          <cell r="J1952">
            <v>30</v>
          </cell>
          <cell r="K1952">
            <v>34</v>
          </cell>
          <cell r="L1952">
            <v>6</v>
          </cell>
          <cell r="M1952">
            <v>24</v>
          </cell>
          <cell r="N1952">
            <v>1.01</v>
          </cell>
          <cell r="O1952">
            <v>4.3</v>
          </cell>
          <cell r="P1952">
            <v>0</v>
          </cell>
          <cell r="Q1952">
            <v>1581</v>
          </cell>
        </row>
        <row r="1953">
          <cell r="A1953">
            <v>1208206</v>
          </cell>
          <cell r="B1953">
            <v>44168.36041666667</v>
          </cell>
          <cell r="C1953" t="str">
            <v>8630M4</v>
          </cell>
          <cell r="D1953" t="str">
            <v>Grados CrNiMo</v>
          </cell>
          <cell r="E1953" t="str">
            <v>63"P</v>
          </cell>
          <cell r="F1953">
            <v>49882</v>
          </cell>
          <cell r="G1953">
            <v>1</v>
          </cell>
          <cell r="H1953">
            <v>1668</v>
          </cell>
          <cell r="I1953">
            <v>66</v>
          </cell>
          <cell r="J1953">
            <v>31</v>
          </cell>
          <cell r="K1953">
            <v>35</v>
          </cell>
          <cell r="L1953">
            <v>5</v>
          </cell>
          <cell r="M1953">
            <v>26</v>
          </cell>
          <cell r="N1953">
            <v>0.88</v>
          </cell>
          <cell r="O1953">
            <v>4.8600000000000003</v>
          </cell>
          <cell r="P1953">
            <v>0</v>
          </cell>
          <cell r="Q1953">
            <v>1561</v>
          </cell>
        </row>
        <row r="1954">
          <cell r="A1954">
            <v>1208207</v>
          </cell>
          <cell r="B1954">
            <v>44168.443055555559</v>
          </cell>
          <cell r="C1954" t="str">
            <v>8620H</v>
          </cell>
          <cell r="D1954" t="str">
            <v>Grados CrNiMo</v>
          </cell>
          <cell r="E1954" t="str">
            <v>16"R</v>
          </cell>
          <cell r="F1954">
            <v>54229</v>
          </cell>
          <cell r="G1954">
            <v>1</v>
          </cell>
          <cell r="H1954">
            <v>1677</v>
          </cell>
          <cell r="I1954">
            <v>49</v>
          </cell>
          <cell r="J1954">
            <v>23</v>
          </cell>
          <cell r="K1954">
            <v>26</v>
          </cell>
          <cell r="L1954">
            <v>7</v>
          </cell>
          <cell r="M1954">
            <v>16</v>
          </cell>
          <cell r="N1954">
            <v>1.05</v>
          </cell>
          <cell r="O1954">
            <v>1.61</v>
          </cell>
          <cell r="P1954">
            <v>0</v>
          </cell>
          <cell r="Q1954">
            <v>1591</v>
          </cell>
        </row>
        <row r="1955">
          <cell r="A1955">
            <v>1208208</v>
          </cell>
          <cell r="B1955">
            <v>44168.503472222219</v>
          </cell>
          <cell r="C1955" t="str">
            <v>EN355B</v>
          </cell>
          <cell r="D1955" t="str">
            <v>Grados al C</v>
          </cell>
          <cell r="E1955" t="str">
            <v>31"R</v>
          </cell>
          <cell r="F1955">
            <v>49389</v>
          </cell>
          <cell r="G1955">
            <v>1</v>
          </cell>
          <cell r="H1955">
            <v>1676</v>
          </cell>
          <cell r="I1955">
            <v>45</v>
          </cell>
          <cell r="J1955">
            <v>26</v>
          </cell>
          <cell r="K1955">
            <v>19</v>
          </cell>
          <cell r="L1955">
            <v>5</v>
          </cell>
          <cell r="M1955">
            <v>21</v>
          </cell>
          <cell r="N1955">
            <v>0.88</v>
          </cell>
          <cell r="O1955">
            <v>2.0499999999999998</v>
          </cell>
          <cell r="P1955">
            <v>0.44</v>
          </cell>
          <cell r="Q1955">
            <v>1580</v>
          </cell>
        </row>
        <row r="1956">
          <cell r="A1956">
            <v>1208209</v>
          </cell>
          <cell r="B1956">
            <v>44168.59097222222</v>
          </cell>
          <cell r="C1956" t="str">
            <v>EN355B</v>
          </cell>
          <cell r="D1956" t="str">
            <v>Grados al C</v>
          </cell>
          <cell r="E1956" t="str">
            <v>31"R</v>
          </cell>
          <cell r="F1956">
            <v>49283</v>
          </cell>
          <cell r="G1956">
            <v>1</v>
          </cell>
          <cell r="H1956">
            <v>1695</v>
          </cell>
          <cell r="I1956">
            <v>45</v>
          </cell>
          <cell r="J1956">
            <v>24</v>
          </cell>
          <cell r="K1956">
            <v>21</v>
          </cell>
          <cell r="L1956">
            <v>8</v>
          </cell>
          <cell r="M1956">
            <v>16</v>
          </cell>
          <cell r="N1956">
            <v>1.0900000000000001</v>
          </cell>
          <cell r="O1956">
            <v>1.17</v>
          </cell>
          <cell r="P1956">
            <v>0.47</v>
          </cell>
          <cell r="Q1956">
            <v>1590</v>
          </cell>
        </row>
        <row r="1957">
          <cell r="A1957">
            <v>1208210</v>
          </cell>
          <cell r="B1957">
            <v>44168.643750000003</v>
          </cell>
          <cell r="C1957" t="str">
            <v>LF6</v>
          </cell>
          <cell r="D1957" t="str">
            <v>Grados al C</v>
          </cell>
          <cell r="E1957" t="str">
            <v>69"P</v>
          </cell>
          <cell r="F1957">
            <v>52302.01</v>
          </cell>
          <cell r="G1957">
            <v>1</v>
          </cell>
          <cell r="H1957">
            <v>1697</v>
          </cell>
          <cell r="I1957">
            <v>70</v>
          </cell>
          <cell r="J1957">
            <v>32</v>
          </cell>
          <cell r="K1957">
            <v>38</v>
          </cell>
          <cell r="L1957">
            <v>6</v>
          </cell>
          <cell r="M1957">
            <v>26</v>
          </cell>
          <cell r="N1957">
            <v>0.87</v>
          </cell>
          <cell r="O1957">
            <v>8.06</v>
          </cell>
          <cell r="P1957">
            <v>0</v>
          </cell>
          <cell r="Q1957">
            <v>1581</v>
          </cell>
        </row>
        <row r="1958">
          <cell r="A1958">
            <v>1208211</v>
          </cell>
          <cell r="B1958">
            <v>44168.689583333333</v>
          </cell>
          <cell r="C1958" t="str">
            <v>EN355B</v>
          </cell>
          <cell r="D1958" t="str">
            <v>Grados al C</v>
          </cell>
          <cell r="E1958" t="str">
            <v>31"R</v>
          </cell>
          <cell r="F1958">
            <v>54449</v>
          </cell>
          <cell r="G1958">
            <v>1</v>
          </cell>
          <cell r="H1958">
            <v>1684</v>
          </cell>
          <cell r="I1958">
            <v>56</v>
          </cell>
          <cell r="J1958">
            <v>25</v>
          </cell>
          <cell r="K1958">
            <v>31</v>
          </cell>
          <cell r="L1958">
            <v>6</v>
          </cell>
          <cell r="M1958">
            <v>19</v>
          </cell>
          <cell r="N1958">
            <v>0.85</v>
          </cell>
          <cell r="O1958">
            <v>1.99</v>
          </cell>
          <cell r="P1958">
            <v>0.63</v>
          </cell>
          <cell r="Q1958">
            <v>1591</v>
          </cell>
        </row>
        <row r="1959">
          <cell r="A1959">
            <v>1208212</v>
          </cell>
          <cell r="B1959">
            <v>44168.743750000001</v>
          </cell>
          <cell r="C1959" t="str">
            <v>EN355B</v>
          </cell>
          <cell r="D1959" t="str">
            <v>Grados al C</v>
          </cell>
          <cell r="E1959" t="str">
            <v>31"R</v>
          </cell>
          <cell r="F1959">
            <v>54315</v>
          </cell>
          <cell r="G1959">
            <v>1</v>
          </cell>
          <cell r="H1959">
            <v>1692</v>
          </cell>
          <cell r="I1959">
            <v>56</v>
          </cell>
          <cell r="J1959">
            <v>26</v>
          </cell>
          <cell r="K1959">
            <v>30</v>
          </cell>
          <cell r="L1959">
            <v>5</v>
          </cell>
          <cell r="M1959">
            <v>21</v>
          </cell>
          <cell r="N1959">
            <v>0.91</v>
          </cell>
          <cell r="O1959">
            <v>2.95</v>
          </cell>
          <cell r="P1959">
            <v>0.69</v>
          </cell>
          <cell r="Q1959">
            <v>1592</v>
          </cell>
        </row>
        <row r="1960">
          <cell r="A1960">
            <v>1208213</v>
          </cell>
          <cell r="B1960">
            <v>44168.807638888888</v>
          </cell>
          <cell r="C1960">
            <v>4150</v>
          </cell>
          <cell r="D1960" t="str">
            <v>Grados CrMo</v>
          </cell>
          <cell r="E1960" t="str">
            <v>13"R</v>
          </cell>
          <cell r="F1960">
            <v>55595.01</v>
          </cell>
          <cell r="G1960">
            <v>3</v>
          </cell>
          <cell r="H1960">
            <v>1641</v>
          </cell>
          <cell r="I1960">
            <v>114</v>
          </cell>
          <cell r="J1960">
            <v>47</v>
          </cell>
          <cell r="K1960">
            <v>67</v>
          </cell>
          <cell r="L1960">
            <v>12</v>
          </cell>
          <cell r="M1960">
            <v>35</v>
          </cell>
          <cell r="N1960">
            <v>0.79</v>
          </cell>
          <cell r="O1960">
            <v>0.91</v>
          </cell>
          <cell r="P1960">
            <v>0</v>
          </cell>
          <cell r="Q1960">
            <v>1571</v>
          </cell>
        </row>
        <row r="1961">
          <cell r="A1961">
            <v>1208214</v>
          </cell>
          <cell r="B1961">
            <v>44168.875</v>
          </cell>
          <cell r="C1961" t="str">
            <v>F22 J100</v>
          </cell>
          <cell r="D1961" t="str">
            <v>Grados CrMo</v>
          </cell>
          <cell r="E1961" t="str">
            <v>31"R</v>
          </cell>
          <cell r="F1961">
            <v>52914</v>
          </cell>
          <cell r="G1961">
            <v>1</v>
          </cell>
          <cell r="H1961">
            <v>1625</v>
          </cell>
          <cell r="I1961">
            <v>54</v>
          </cell>
          <cell r="J1961">
            <v>26</v>
          </cell>
          <cell r="K1961">
            <v>28</v>
          </cell>
          <cell r="L1961">
            <v>7</v>
          </cell>
          <cell r="M1961">
            <v>19</v>
          </cell>
          <cell r="N1961">
            <v>1.1499999999999999</v>
          </cell>
          <cell r="O1961">
            <v>1.17</v>
          </cell>
          <cell r="P1961">
            <v>0</v>
          </cell>
          <cell r="Q1961">
            <v>1594</v>
          </cell>
        </row>
        <row r="1962">
          <cell r="A1962">
            <v>1208215</v>
          </cell>
          <cell r="B1962">
            <v>44169.013888888891</v>
          </cell>
          <cell r="C1962" t="str">
            <v>F22 SFC1-2</v>
          </cell>
          <cell r="D1962" t="str">
            <v>Grados CrMo</v>
          </cell>
          <cell r="E1962" t="str">
            <v>69"P</v>
          </cell>
          <cell r="F1962">
            <v>51876</v>
          </cell>
          <cell r="G1962">
            <v>1</v>
          </cell>
          <cell r="H1962">
            <v>1664</v>
          </cell>
          <cell r="I1962">
            <v>51</v>
          </cell>
          <cell r="J1962">
            <v>25</v>
          </cell>
          <cell r="K1962">
            <v>26</v>
          </cell>
          <cell r="L1962">
            <v>5</v>
          </cell>
          <cell r="M1962">
            <v>20</v>
          </cell>
          <cell r="N1962">
            <v>1.01</v>
          </cell>
          <cell r="O1962">
            <v>1.32</v>
          </cell>
          <cell r="P1962">
            <v>0</v>
          </cell>
          <cell r="Q1962">
            <v>1576</v>
          </cell>
        </row>
        <row r="1963">
          <cell r="A1963">
            <v>1208216</v>
          </cell>
          <cell r="B1963">
            <v>44169.076388888891</v>
          </cell>
          <cell r="C1963">
            <v>1080</v>
          </cell>
          <cell r="D1963" t="str">
            <v>Grados al C</v>
          </cell>
          <cell r="E1963" t="str">
            <v>24"R</v>
          </cell>
          <cell r="F1963">
            <v>55920</v>
          </cell>
          <cell r="G1963">
            <v>1</v>
          </cell>
          <cell r="H1963">
            <v>1637</v>
          </cell>
          <cell r="I1963">
            <v>57</v>
          </cell>
          <cell r="J1963">
            <v>26</v>
          </cell>
          <cell r="K1963">
            <v>31</v>
          </cell>
          <cell r="L1963">
            <v>6</v>
          </cell>
          <cell r="M1963">
            <v>20</v>
          </cell>
          <cell r="N1963">
            <v>0.95</v>
          </cell>
          <cell r="O1963">
            <v>0.82</v>
          </cell>
          <cell r="P1963">
            <v>0</v>
          </cell>
          <cell r="Q1963">
            <v>1545</v>
          </cell>
        </row>
        <row r="1964">
          <cell r="A1964">
            <v>1208217</v>
          </cell>
          <cell r="B1964">
            <v>44169.140972222223</v>
          </cell>
          <cell r="C1964" t="str">
            <v>LF2H</v>
          </cell>
          <cell r="D1964" t="str">
            <v>Grados CrNiMo</v>
          </cell>
          <cell r="E1964" t="str">
            <v>20"R</v>
          </cell>
          <cell r="F1964">
            <v>58569.01</v>
          </cell>
          <cell r="G1964">
            <v>1</v>
          </cell>
          <cell r="H1964">
            <v>1632</v>
          </cell>
          <cell r="I1964">
            <v>66</v>
          </cell>
          <cell r="J1964">
            <v>26</v>
          </cell>
          <cell r="K1964">
            <v>40</v>
          </cell>
          <cell r="L1964">
            <v>6</v>
          </cell>
          <cell r="M1964">
            <v>20</v>
          </cell>
          <cell r="N1964">
            <v>0.82</v>
          </cell>
          <cell r="O1964">
            <v>0.85</v>
          </cell>
          <cell r="P1964">
            <v>0.92</v>
          </cell>
          <cell r="Q1964">
            <v>1593</v>
          </cell>
        </row>
        <row r="1965">
          <cell r="A1965">
            <v>1208218</v>
          </cell>
          <cell r="B1965">
            <v>44169.197222222225</v>
          </cell>
          <cell r="C1965">
            <v>1045</v>
          </cell>
          <cell r="D1965" t="str">
            <v>Grados al C</v>
          </cell>
          <cell r="E1965" t="str">
            <v>31"R</v>
          </cell>
          <cell r="F1965">
            <v>54185</v>
          </cell>
          <cell r="G1965">
            <v>1</v>
          </cell>
          <cell r="H1965">
            <v>1662</v>
          </cell>
          <cell r="I1965">
            <v>62</v>
          </cell>
          <cell r="J1965">
            <v>24</v>
          </cell>
          <cell r="K1965">
            <v>38</v>
          </cell>
          <cell r="L1965">
            <v>5</v>
          </cell>
          <cell r="M1965">
            <v>19</v>
          </cell>
          <cell r="N1965">
            <v>0.95</v>
          </cell>
          <cell r="O1965">
            <v>1</v>
          </cell>
          <cell r="P1965">
            <v>0</v>
          </cell>
          <cell r="Q1965">
            <v>1575</v>
          </cell>
        </row>
        <row r="1966">
          <cell r="A1966">
            <v>1208219</v>
          </cell>
          <cell r="B1966">
            <v>44169.267361111109</v>
          </cell>
          <cell r="C1966">
            <v>1035</v>
          </cell>
          <cell r="D1966" t="str">
            <v>Grados al C</v>
          </cell>
          <cell r="E1966" t="str">
            <v>16"R</v>
          </cell>
          <cell r="F1966">
            <v>53825</v>
          </cell>
          <cell r="G1966">
            <v>1</v>
          </cell>
          <cell r="H1966">
            <v>1670</v>
          </cell>
          <cell r="I1966">
            <v>60</v>
          </cell>
          <cell r="J1966">
            <v>23</v>
          </cell>
          <cell r="K1966">
            <v>37</v>
          </cell>
          <cell r="L1966">
            <v>5</v>
          </cell>
          <cell r="M1966">
            <v>18</v>
          </cell>
          <cell r="N1966">
            <v>1.0900000000000001</v>
          </cell>
          <cell r="O1966">
            <v>2.64</v>
          </cell>
          <cell r="P1966">
            <v>0</v>
          </cell>
          <cell r="Q1966">
            <v>1596</v>
          </cell>
        </row>
        <row r="1967">
          <cell r="A1967">
            <v>1208220</v>
          </cell>
          <cell r="B1967">
            <v>44169.318749999999</v>
          </cell>
          <cell r="C1967" t="str">
            <v>EN355B</v>
          </cell>
          <cell r="D1967" t="str">
            <v>Grados al C</v>
          </cell>
          <cell r="E1967" t="str">
            <v>24"R</v>
          </cell>
          <cell r="F1967">
            <v>51280</v>
          </cell>
          <cell r="G1967">
            <v>1</v>
          </cell>
          <cell r="H1967">
            <v>1683</v>
          </cell>
          <cell r="I1967">
            <v>50</v>
          </cell>
          <cell r="J1967">
            <v>26</v>
          </cell>
          <cell r="K1967">
            <v>24</v>
          </cell>
          <cell r="L1967">
            <v>5</v>
          </cell>
          <cell r="M1967">
            <v>21</v>
          </cell>
          <cell r="N1967">
            <v>0.88</v>
          </cell>
          <cell r="O1967">
            <v>2.0699999999999998</v>
          </cell>
          <cell r="P1967">
            <v>5.42</v>
          </cell>
          <cell r="Q1967">
            <v>1602</v>
          </cell>
        </row>
        <row r="1968">
          <cell r="A1968">
            <v>1208221</v>
          </cell>
          <cell r="B1968">
            <v>44169.371527777781</v>
          </cell>
          <cell r="C1968" t="str">
            <v>EN355B</v>
          </cell>
          <cell r="D1968" t="str">
            <v>Grados al C</v>
          </cell>
          <cell r="E1968" t="str">
            <v>24"R</v>
          </cell>
          <cell r="F1968">
            <v>55570</v>
          </cell>
          <cell r="G1968">
            <v>1</v>
          </cell>
          <cell r="H1968">
            <v>1693</v>
          </cell>
          <cell r="I1968">
            <v>52</v>
          </cell>
          <cell r="J1968">
            <v>27</v>
          </cell>
          <cell r="K1968">
            <v>25</v>
          </cell>
          <cell r="L1968">
            <v>6</v>
          </cell>
          <cell r="M1968">
            <v>21</v>
          </cell>
          <cell r="N1968">
            <v>0.89</v>
          </cell>
          <cell r="O1968">
            <v>2.2599999999999998</v>
          </cell>
          <cell r="P1968">
            <v>0.86</v>
          </cell>
          <cell r="Q1968">
            <v>1603</v>
          </cell>
        </row>
        <row r="1969">
          <cell r="A1969">
            <v>1208222</v>
          </cell>
          <cell r="B1969">
            <v>44169.467361111114</v>
          </cell>
          <cell r="C1969" t="str">
            <v>105M2</v>
          </cell>
          <cell r="D1969" t="str">
            <v>Grados al C</v>
          </cell>
          <cell r="E1969" t="str">
            <v>16"R</v>
          </cell>
          <cell r="F1969">
            <v>57577</v>
          </cell>
          <cell r="G1969">
            <v>3</v>
          </cell>
          <cell r="H1969">
            <v>1701</v>
          </cell>
          <cell r="I1969">
            <v>125</v>
          </cell>
          <cell r="J1969">
            <v>56</v>
          </cell>
          <cell r="K1969">
            <v>69</v>
          </cell>
          <cell r="L1969">
            <v>12</v>
          </cell>
          <cell r="M1969">
            <v>44</v>
          </cell>
          <cell r="N1969">
            <v>0.85</v>
          </cell>
          <cell r="O1969">
            <v>3.01</v>
          </cell>
          <cell r="P1969">
            <v>0</v>
          </cell>
          <cell r="Q1969">
            <v>1602</v>
          </cell>
        </row>
        <row r="1970">
          <cell r="A1970">
            <v>1208223</v>
          </cell>
          <cell r="B1970">
            <v>44169.522916666669</v>
          </cell>
          <cell r="C1970" t="str">
            <v>EN355B</v>
          </cell>
          <cell r="D1970" t="str">
            <v>Grados al C</v>
          </cell>
          <cell r="E1970" t="str">
            <v>24"R</v>
          </cell>
          <cell r="F1970">
            <v>55358</v>
          </cell>
          <cell r="G1970">
            <v>1</v>
          </cell>
          <cell r="H1970">
            <v>1606</v>
          </cell>
          <cell r="I1970">
            <v>47</v>
          </cell>
          <cell r="J1970">
            <v>27</v>
          </cell>
          <cell r="K1970">
            <v>20</v>
          </cell>
          <cell r="L1970">
            <v>6</v>
          </cell>
          <cell r="M1970">
            <v>21</v>
          </cell>
          <cell r="N1970">
            <v>1.53</v>
          </cell>
          <cell r="O1970">
            <v>1.69</v>
          </cell>
          <cell r="P1970">
            <v>0.17</v>
          </cell>
          <cell r="Q1970">
            <v>1599</v>
          </cell>
        </row>
        <row r="1971">
          <cell r="A1971">
            <v>1208224</v>
          </cell>
          <cell r="B1971">
            <v>44169.634722222225</v>
          </cell>
          <cell r="C1971" t="str">
            <v>8620H</v>
          </cell>
          <cell r="D1971" t="str">
            <v>Grados CrNiMo</v>
          </cell>
          <cell r="E1971" t="str">
            <v>16"R</v>
          </cell>
          <cell r="F1971">
            <v>54834</v>
          </cell>
          <cell r="G1971">
            <v>1</v>
          </cell>
          <cell r="H1971">
            <v>1691</v>
          </cell>
          <cell r="I1971">
            <v>50</v>
          </cell>
          <cell r="J1971">
            <v>25</v>
          </cell>
          <cell r="K1971">
            <v>25</v>
          </cell>
          <cell r="L1971">
            <v>6</v>
          </cell>
          <cell r="M1971">
            <v>19</v>
          </cell>
          <cell r="N1971">
            <v>0.96</v>
          </cell>
          <cell r="O1971">
            <v>1.1299999999999999</v>
          </cell>
          <cell r="P1971">
            <v>0</v>
          </cell>
          <cell r="Q1971">
            <v>1592</v>
          </cell>
        </row>
        <row r="1972">
          <cell r="A1972">
            <v>1208225</v>
          </cell>
          <cell r="B1972">
            <v>44169.768750000003</v>
          </cell>
          <cell r="C1972" t="str">
            <v>EN355B</v>
          </cell>
          <cell r="D1972" t="str">
            <v>Grados al C</v>
          </cell>
          <cell r="E1972" t="str">
            <v>24"R</v>
          </cell>
          <cell r="F1972">
            <v>54426</v>
          </cell>
          <cell r="G1972">
            <v>1</v>
          </cell>
          <cell r="H1972">
            <v>1690</v>
          </cell>
          <cell r="I1972">
            <v>59</v>
          </cell>
          <cell r="J1972">
            <v>21</v>
          </cell>
          <cell r="K1972">
            <v>38</v>
          </cell>
          <cell r="L1972">
            <v>5</v>
          </cell>
          <cell r="M1972">
            <v>16</v>
          </cell>
          <cell r="N1972">
            <v>1.01</v>
          </cell>
          <cell r="O1972">
            <v>11.19</v>
          </cell>
          <cell r="P1972">
            <v>8.39</v>
          </cell>
          <cell r="Q1972">
            <v>1602</v>
          </cell>
        </row>
        <row r="1973">
          <cell r="A1973">
            <v>1208226</v>
          </cell>
          <cell r="B1973">
            <v>44171.948611111111</v>
          </cell>
          <cell r="C1973">
            <v>4130</v>
          </cell>
          <cell r="D1973" t="str">
            <v>Grados CrMo</v>
          </cell>
          <cell r="E1973" t="str">
            <v>31"R</v>
          </cell>
          <cell r="F1973">
            <v>54301</v>
          </cell>
          <cell r="G1973">
            <v>1</v>
          </cell>
          <cell r="H1973">
            <v>1670</v>
          </cell>
          <cell r="I1973">
            <v>56</v>
          </cell>
          <cell r="J1973">
            <v>21</v>
          </cell>
          <cell r="K1973">
            <v>35</v>
          </cell>
          <cell r="L1973">
            <v>5</v>
          </cell>
          <cell r="M1973">
            <v>16</v>
          </cell>
          <cell r="N1973">
            <v>1.01</v>
          </cell>
          <cell r="O1973">
            <v>0</v>
          </cell>
          <cell r="P1973">
            <v>0</v>
          </cell>
          <cell r="Q1973">
            <v>1670</v>
          </cell>
        </row>
        <row r="1974">
          <cell r="A1974">
            <v>1208227</v>
          </cell>
          <cell r="B1974">
            <v>44172.008333333331</v>
          </cell>
          <cell r="C1974">
            <v>4140</v>
          </cell>
          <cell r="D1974" t="str">
            <v>Grados CrMo</v>
          </cell>
          <cell r="E1974" t="str">
            <v>31"R</v>
          </cell>
          <cell r="F1974">
            <v>49765</v>
          </cell>
          <cell r="G1974">
            <v>1</v>
          </cell>
          <cell r="H1974">
            <v>1648</v>
          </cell>
          <cell r="I1974">
            <v>78</v>
          </cell>
          <cell r="J1974">
            <v>26</v>
          </cell>
          <cell r="K1974">
            <v>52</v>
          </cell>
          <cell r="L1974">
            <v>7</v>
          </cell>
          <cell r="M1974">
            <v>19</v>
          </cell>
          <cell r="N1974">
            <v>1.26</v>
          </cell>
          <cell r="O1974">
            <v>24.83</v>
          </cell>
          <cell r="P1974">
            <v>0</v>
          </cell>
          <cell r="Q1974">
            <v>1560</v>
          </cell>
        </row>
        <row r="1975">
          <cell r="A1975">
            <v>1208228</v>
          </cell>
          <cell r="B1975">
            <v>44172.128472222219</v>
          </cell>
          <cell r="C1975" t="str">
            <v>8620H</v>
          </cell>
          <cell r="D1975" t="str">
            <v>Grados CrNiMo</v>
          </cell>
          <cell r="E1975" t="str">
            <v>13"R</v>
          </cell>
          <cell r="F1975">
            <v>57906</v>
          </cell>
          <cell r="G1975">
            <v>1</v>
          </cell>
          <cell r="H1975">
            <v>1701</v>
          </cell>
          <cell r="I1975">
            <v>66</v>
          </cell>
          <cell r="J1975">
            <v>27</v>
          </cell>
          <cell r="K1975">
            <v>39</v>
          </cell>
          <cell r="L1975">
            <v>6</v>
          </cell>
          <cell r="M1975">
            <v>21</v>
          </cell>
          <cell r="N1975">
            <v>0.95</v>
          </cell>
          <cell r="O1975">
            <v>4.41</v>
          </cell>
          <cell r="P1975">
            <v>0</v>
          </cell>
          <cell r="Q1975">
            <v>1601</v>
          </cell>
        </row>
        <row r="1976">
          <cell r="A1976">
            <v>1208229</v>
          </cell>
          <cell r="B1976">
            <v>44172.197916666664</v>
          </cell>
          <cell r="C1976">
            <v>4140</v>
          </cell>
          <cell r="D1976" t="str">
            <v>Grados CrMo</v>
          </cell>
          <cell r="E1976" t="str">
            <v>69"P</v>
          </cell>
          <cell r="F1976">
            <v>51957</v>
          </cell>
          <cell r="G1976">
            <v>1</v>
          </cell>
          <cell r="H1976">
            <v>1653</v>
          </cell>
          <cell r="I1976">
            <v>71</v>
          </cell>
          <cell r="J1976">
            <v>27</v>
          </cell>
          <cell r="K1976">
            <v>44</v>
          </cell>
          <cell r="L1976">
            <v>6</v>
          </cell>
          <cell r="M1976">
            <v>21</v>
          </cell>
          <cell r="N1976">
            <v>1.2</v>
          </cell>
          <cell r="O1976">
            <v>6.2</v>
          </cell>
          <cell r="P1976">
            <v>0</v>
          </cell>
          <cell r="Q1976">
            <v>1557</v>
          </cell>
        </row>
        <row r="1977">
          <cell r="A1977">
            <v>1208230</v>
          </cell>
          <cell r="B1977">
            <v>44172.372916666667</v>
          </cell>
          <cell r="C1977" t="str">
            <v>4330V</v>
          </cell>
          <cell r="D1977" t="str">
            <v>Grados CrNiMo</v>
          </cell>
          <cell r="E1977" t="str">
            <v>69"P</v>
          </cell>
          <cell r="F1977">
            <v>55534</v>
          </cell>
          <cell r="G1977">
            <v>1</v>
          </cell>
          <cell r="H1977">
            <v>1659</v>
          </cell>
          <cell r="I1977">
            <v>71</v>
          </cell>
          <cell r="J1977">
            <v>27</v>
          </cell>
          <cell r="K1977">
            <v>44</v>
          </cell>
          <cell r="L1977">
            <v>6</v>
          </cell>
          <cell r="M1977">
            <v>21</v>
          </cell>
          <cell r="N1977">
            <v>0.9</v>
          </cell>
          <cell r="O1977">
            <v>7.3</v>
          </cell>
          <cell r="P1977">
            <v>0</v>
          </cell>
          <cell r="Q1977">
            <v>1561</v>
          </cell>
        </row>
        <row r="1978">
          <cell r="A1978">
            <v>1208231</v>
          </cell>
          <cell r="B1978">
            <v>44172.432638888888</v>
          </cell>
          <cell r="C1978" t="str">
            <v>4140 FM INDUSTRIAL</v>
          </cell>
          <cell r="D1978" t="str">
            <v>Grados CrMo</v>
          </cell>
          <cell r="E1978" t="str">
            <v>49"Q</v>
          </cell>
          <cell r="F1978">
            <v>57959</v>
          </cell>
          <cell r="G1978">
            <v>1</v>
          </cell>
          <cell r="H1978">
            <v>1642</v>
          </cell>
          <cell r="I1978">
            <v>64</v>
          </cell>
          <cell r="J1978">
            <v>27</v>
          </cell>
          <cell r="K1978">
            <v>37</v>
          </cell>
          <cell r="L1978">
            <v>6</v>
          </cell>
          <cell r="M1978">
            <v>21</v>
          </cell>
          <cell r="N1978">
            <v>1.04</v>
          </cell>
          <cell r="O1978">
            <v>6.17</v>
          </cell>
          <cell r="P1978">
            <v>0</v>
          </cell>
          <cell r="Q1978">
            <v>1550</v>
          </cell>
        </row>
        <row r="1979">
          <cell r="A1979">
            <v>1208232</v>
          </cell>
          <cell r="B1979">
            <v>44172.501388888886</v>
          </cell>
          <cell r="C1979" t="str">
            <v>4130 FM</v>
          </cell>
          <cell r="D1979" t="str">
            <v>Grados CrNiMo</v>
          </cell>
          <cell r="E1979" t="str">
            <v>49"Q</v>
          </cell>
          <cell r="F1979">
            <v>59119</v>
          </cell>
          <cell r="G1979">
            <v>1</v>
          </cell>
          <cell r="H1979">
            <v>1665</v>
          </cell>
          <cell r="I1979">
            <v>71</v>
          </cell>
          <cell r="J1979">
            <v>28</v>
          </cell>
          <cell r="K1979">
            <v>43</v>
          </cell>
          <cell r="L1979">
            <v>5</v>
          </cell>
          <cell r="M1979">
            <v>23</v>
          </cell>
          <cell r="N1979">
            <v>1.04</v>
          </cell>
          <cell r="O1979">
            <v>6.7</v>
          </cell>
          <cell r="P1979">
            <v>0</v>
          </cell>
          <cell r="Q1979">
            <v>1563</v>
          </cell>
        </row>
        <row r="1980">
          <cell r="A1980">
            <v>1208233</v>
          </cell>
          <cell r="B1980">
            <v>44172.556250000001</v>
          </cell>
          <cell r="C1980" t="str">
            <v>4330V</v>
          </cell>
          <cell r="D1980" t="str">
            <v>Grados CrNiMo</v>
          </cell>
          <cell r="E1980" t="str">
            <v>69"P</v>
          </cell>
          <cell r="F1980">
            <v>52700</v>
          </cell>
          <cell r="G1980">
            <v>1</v>
          </cell>
          <cell r="H1980">
            <v>1642</v>
          </cell>
          <cell r="I1980">
            <v>63</v>
          </cell>
          <cell r="J1980">
            <v>28</v>
          </cell>
          <cell r="K1980">
            <v>35</v>
          </cell>
          <cell r="L1980">
            <v>5</v>
          </cell>
          <cell r="M1980">
            <v>23</v>
          </cell>
          <cell r="N1980">
            <v>1.06</v>
          </cell>
          <cell r="O1980">
            <v>5.25</v>
          </cell>
          <cell r="P1980">
            <v>0</v>
          </cell>
          <cell r="Q1980">
            <v>1561</v>
          </cell>
        </row>
        <row r="1981">
          <cell r="A1981">
            <v>1208234</v>
          </cell>
          <cell r="B1981">
            <v>44172.620833333334</v>
          </cell>
          <cell r="C1981" t="str">
            <v>42CRMO4 LIEBHERR</v>
          </cell>
          <cell r="D1981" t="str">
            <v>Grados CrMo</v>
          </cell>
          <cell r="E1981" t="str">
            <v>24"R</v>
          </cell>
          <cell r="F1981">
            <v>49787</v>
          </cell>
          <cell r="G1981">
            <v>1</v>
          </cell>
          <cell r="H1981">
            <v>1656</v>
          </cell>
          <cell r="I1981">
            <v>50</v>
          </cell>
          <cell r="J1981">
            <v>27</v>
          </cell>
          <cell r="K1981">
            <v>23</v>
          </cell>
          <cell r="L1981">
            <v>5</v>
          </cell>
          <cell r="M1981">
            <v>22</v>
          </cell>
          <cell r="N1981">
            <v>1.1399999999999999</v>
          </cell>
          <cell r="O1981">
            <v>5.43</v>
          </cell>
          <cell r="P1981">
            <v>0</v>
          </cell>
          <cell r="Q1981">
            <v>1565</v>
          </cell>
        </row>
        <row r="1982">
          <cell r="A1982">
            <v>1208235</v>
          </cell>
          <cell r="B1982">
            <v>44172.681250000001</v>
          </cell>
          <cell r="C1982" t="str">
            <v>1018 FM</v>
          </cell>
          <cell r="D1982" t="str">
            <v>Grados al C</v>
          </cell>
          <cell r="E1982" t="str">
            <v>49"Q</v>
          </cell>
          <cell r="F1982">
            <v>59424</v>
          </cell>
          <cell r="G1982">
            <v>1</v>
          </cell>
          <cell r="H1982">
            <v>1682</v>
          </cell>
          <cell r="I1982">
            <v>56</v>
          </cell>
          <cell r="J1982">
            <v>28</v>
          </cell>
          <cell r="K1982">
            <v>28</v>
          </cell>
          <cell r="L1982">
            <v>6</v>
          </cell>
          <cell r="M1982">
            <v>22</v>
          </cell>
          <cell r="N1982">
            <v>1.34</v>
          </cell>
          <cell r="O1982">
            <v>8.66</v>
          </cell>
          <cell r="P1982">
            <v>0</v>
          </cell>
          <cell r="Q1982">
            <v>1584</v>
          </cell>
        </row>
        <row r="1983">
          <cell r="A1983">
            <v>1208236</v>
          </cell>
          <cell r="B1983">
            <v>44172.740277777775</v>
          </cell>
          <cell r="C1983" t="str">
            <v>1045 FM</v>
          </cell>
          <cell r="D1983" t="str">
            <v>Grados al C</v>
          </cell>
          <cell r="E1983" t="str">
            <v>49"Q</v>
          </cell>
          <cell r="F1983">
            <v>0</v>
          </cell>
          <cell r="G1983">
            <v>1</v>
          </cell>
          <cell r="H1983">
            <v>1658</v>
          </cell>
          <cell r="I1983">
            <v>70</v>
          </cell>
          <cell r="J1983">
            <v>27</v>
          </cell>
          <cell r="K1983">
            <v>43</v>
          </cell>
          <cell r="L1983">
            <v>7</v>
          </cell>
          <cell r="M1983">
            <v>20</v>
          </cell>
          <cell r="N1983">
            <v>0.9</v>
          </cell>
          <cell r="O1983">
            <v>1.65</v>
          </cell>
          <cell r="P1983">
            <v>0</v>
          </cell>
          <cell r="Q1983">
            <v>1563</v>
          </cell>
        </row>
        <row r="1984">
          <cell r="A1984">
            <v>1208237</v>
          </cell>
          <cell r="B1984">
            <v>44172.825694444444</v>
          </cell>
          <cell r="C1984">
            <v>1020</v>
          </cell>
          <cell r="D1984" t="str">
            <v>Grados al C</v>
          </cell>
          <cell r="E1984" t="str">
            <v>20"R</v>
          </cell>
          <cell r="F1984">
            <v>57215</v>
          </cell>
          <cell r="G1984">
            <v>1</v>
          </cell>
          <cell r="H1984">
            <v>1694</v>
          </cell>
          <cell r="I1984">
            <v>59</v>
          </cell>
          <cell r="J1984">
            <v>27</v>
          </cell>
          <cell r="K1984">
            <v>32</v>
          </cell>
          <cell r="L1984">
            <v>6</v>
          </cell>
          <cell r="M1984">
            <v>21</v>
          </cell>
          <cell r="N1984">
            <v>0.98</v>
          </cell>
          <cell r="O1984">
            <v>1.49</v>
          </cell>
          <cell r="P1984">
            <v>0</v>
          </cell>
          <cell r="Q1984">
            <v>1597</v>
          </cell>
        </row>
        <row r="1985">
          <cell r="A1985">
            <v>1208238</v>
          </cell>
          <cell r="B1985">
            <v>44172.884722222225</v>
          </cell>
          <cell r="C1985" t="str">
            <v>EN355B</v>
          </cell>
          <cell r="D1985" t="str">
            <v>Grados al C</v>
          </cell>
          <cell r="E1985" t="str">
            <v>31"R</v>
          </cell>
          <cell r="F1985">
            <v>54798</v>
          </cell>
          <cell r="G1985">
            <v>1</v>
          </cell>
          <cell r="H1985">
            <v>1687</v>
          </cell>
          <cell r="I1985">
            <v>64</v>
          </cell>
          <cell r="J1985">
            <v>26</v>
          </cell>
          <cell r="K1985">
            <v>38</v>
          </cell>
          <cell r="L1985">
            <v>6</v>
          </cell>
          <cell r="M1985">
            <v>20</v>
          </cell>
          <cell r="N1985">
            <v>0.9</v>
          </cell>
          <cell r="O1985">
            <v>1.17</v>
          </cell>
          <cell r="P1985">
            <v>0.94</v>
          </cell>
          <cell r="Q1985">
            <v>1590</v>
          </cell>
        </row>
        <row r="1986">
          <cell r="A1986">
            <v>1208239</v>
          </cell>
          <cell r="B1986">
            <v>44172.947916666664</v>
          </cell>
          <cell r="C1986" t="str">
            <v>1E0621</v>
          </cell>
          <cell r="D1986" t="str">
            <v>Grados al C</v>
          </cell>
          <cell r="E1986" t="str">
            <v>16"R</v>
          </cell>
          <cell r="F1986">
            <v>54732</v>
          </cell>
          <cell r="G1986">
            <v>1</v>
          </cell>
          <cell r="H1986">
            <v>1689</v>
          </cell>
          <cell r="I1986">
            <v>56</v>
          </cell>
          <cell r="J1986">
            <v>25</v>
          </cell>
          <cell r="K1986">
            <v>31</v>
          </cell>
          <cell r="L1986">
            <v>6</v>
          </cell>
          <cell r="M1986">
            <v>19</v>
          </cell>
          <cell r="N1986">
            <v>0.82</v>
          </cell>
          <cell r="O1986">
            <v>1.64</v>
          </cell>
          <cell r="P1986">
            <v>0</v>
          </cell>
          <cell r="Q1986">
            <v>1593</v>
          </cell>
        </row>
        <row r="1987">
          <cell r="A1987">
            <v>1208240</v>
          </cell>
          <cell r="B1987">
            <v>44173.024305555555</v>
          </cell>
          <cell r="C1987" t="str">
            <v>A707L3/A350-LF6</v>
          </cell>
          <cell r="D1987" t="str">
            <v>Grados al C</v>
          </cell>
          <cell r="E1987" t="str">
            <v>13"R</v>
          </cell>
          <cell r="F1987">
            <v>56439</v>
          </cell>
          <cell r="G1987">
            <v>1</v>
          </cell>
          <cell r="H1987">
            <v>1710</v>
          </cell>
          <cell r="I1987">
            <v>64</v>
          </cell>
          <cell r="J1987">
            <v>26</v>
          </cell>
          <cell r="K1987">
            <v>38</v>
          </cell>
          <cell r="L1987">
            <v>6</v>
          </cell>
          <cell r="M1987">
            <v>20</v>
          </cell>
          <cell r="N1987">
            <v>0.61</v>
          </cell>
          <cell r="O1987">
            <v>0.76</v>
          </cell>
          <cell r="P1987">
            <v>2.2400000000000002</v>
          </cell>
          <cell r="Q1987">
            <v>1602</v>
          </cell>
        </row>
        <row r="1988">
          <cell r="A1988">
            <v>1208241</v>
          </cell>
          <cell r="B1988">
            <v>44173.072222222225</v>
          </cell>
          <cell r="C1988" t="str">
            <v>EN355B</v>
          </cell>
          <cell r="D1988" t="str">
            <v>Grados al C</v>
          </cell>
          <cell r="E1988" t="str">
            <v>24"R</v>
          </cell>
          <cell r="F1988">
            <v>51843</v>
          </cell>
          <cell r="G1988">
            <v>2</v>
          </cell>
          <cell r="H1988">
            <v>1694</v>
          </cell>
          <cell r="I1988">
            <v>131</v>
          </cell>
          <cell r="J1988">
            <v>54</v>
          </cell>
          <cell r="K1988">
            <v>77</v>
          </cell>
          <cell r="L1988">
            <v>11</v>
          </cell>
          <cell r="M1988">
            <v>43</v>
          </cell>
          <cell r="N1988">
            <v>0.5</v>
          </cell>
          <cell r="O1988">
            <v>1.71</v>
          </cell>
          <cell r="P1988">
            <v>0.42</v>
          </cell>
          <cell r="Q1988">
            <v>1594</v>
          </cell>
        </row>
        <row r="1989">
          <cell r="A1989">
            <v>1208242</v>
          </cell>
          <cell r="B1989">
            <v>44173.133333333331</v>
          </cell>
          <cell r="C1989" t="str">
            <v>EN355B</v>
          </cell>
          <cell r="D1989" t="str">
            <v>Grados al C</v>
          </cell>
          <cell r="E1989" t="str">
            <v>24"R</v>
          </cell>
          <cell r="F1989">
            <v>56138</v>
          </cell>
          <cell r="G1989">
            <v>2</v>
          </cell>
          <cell r="H1989">
            <v>1690</v>
          </cell>
          <cell r="I1989">
            <v>137</v>
          </cell>
          <cell r="J1989">
            <v>49</v>
          </cell>
          <cell r="K1989">
            <v>88</v>
          </cell>
          <cell r="L1989">
            <v>11</v>
          </cell>
          <cell r="M1989">
            <v>38</v>
          </cell>
          <cell r="N1989">
            <v>0.81</v>
          </cell>
          <cell r="O1989">
            <v>3.98</v>
          </cell>
          <cell r="P1989">
            <v>5.9</v>
          </cell>
          <cell r="Q1989">
            <v>1602</v>
          </cell>
        </row>
        <row r="1990">
          <cell r="A1990">
            <v>1208243</v>
          </cell>
          <cell r="B1990">
            <v>44173.269444444442</v>
          </cell>
          <cell r="C1990">
            <v>1020</v>
          </cell>
          <cell r="D1990" t="str">
            <v>Grados al C</v>
          </cell>
          <cell r="E1990" t="str">
            <v>20"R</v>
          </cell>
          <cell r="F1990">
            <v>48226</v>
          </cell>
          <cell r="G1990">
            <v>1</v>
          </cell>
          <cell r="H1990">
            <v>1700</v>
          </cell>
          <cell r="I1990">
            <v>50</v>
          </cell>
          <cell r="J1990">
            <v>26</v>
          </cell>
          <cell r="K1990">
            <v>24</v>
          </cell>
          <cell r="L1990">
            <v>5</v>
          </cell>
          <cell r="M1990">
            <v>21</v>
          </cell>
          <cell r="N1990">
            <v>1.02</v>
          </cell>
          <cell r="O1990">
            <v>3.7</v>
          </cell>
          <cell r="P1990">
            <v>0</v>
          </cell>
          <cell r="Q1990">
            <v>1593</v>
          </cell>
        </row>
        <row r="1991">
          <cell r="A1991">
            <v>1208244</v>
          </cell>
          <cell r="B1991">
            <v>44173.380555555559</v>
          </cell>
          <cell r="C1991" t="str">
            <v>EN355B</v>
          </cell>
          <cell r="D1991" t="str">
            <v>Grados al C</v>
          </cell>
          <cell r="E1991" t="str">
            <v>24"R</v>
          </cell>
          <cell r="F1991">
            <v>56212</v>
          </cell>
          <cell r="G1991">
            <v>1</v>
          </cell>
          <cell r="H1991">
            <v>1700</v>
          </cell>
          <cell r="I1991">
            <v>50</v>
          </cell>
          <cell r="J1991">
            <v>26</v>
          </cell>
          <cell r="K1991">
            <v>24</v>
          </cell>
          <cell r="L1991">
            <v>6</v>
          </cell>
          <cell r="M1991">
            <v>20</v>
          </cell>
          <cell r="N1991">
            <v>0.79</v>
          </cell>
          <cell r="O1991">
            <v>1.72</v>
          </cell>
          <cell r="P1991">
            <v>1.3</v>
          </cell>
          <cell r="Q1991">
            <v>1591</v>
          </cell>
        </row>
        <row r="1992">
          <cell r="A1992">
            <v>1208245</v>
          </cell>
          <cell r="B1992">
            <v>44173.452777777777</v>
          </cell>
          <cell r="C1992">
            <v>1045</v>
          </cell>
          <cell r="D1992" t="str">
            <v>Grados al C</v>
          </cell>
          <cell r="E1992" t="str">
            <v>20"R</v>
          </cell>
          <cell r="F1992">
            <v>58491.99</v>
          </cell>
          <cell r="G1992">
            <v>1</v>
          </cell>
          <cell r="H1992">
            <v>1675</v>
          </cell>
          <cell r="I1992">
            <v>53</v>
          </cell>
          <cell r="J1992">
            <v>26</v>
          </cell>
          <cell r="K1992">
            <v>27</v>
          </cell>
          <cell r="L1992">
            <v>6</v>
          </cell>
          <cell r="M1992">
            <v>20</v>
          </cell>
          <cell r="N1992">
            <v>0.84</v>
          </cell>
          <cell r="O1992">
            <v>1.87</v>
          </cell>
          <cell r="P1992">
            <v>0</v>
          </cell>
          <cell r="Q1992">
            <v>1582</v>
          </cell>
        </row>
        <row r="1993">
          <cell r="A1993">
            <v>1208246</v>
          </cell>
          <cell r="B1993">
            <v>44173.508333333331</v>
          </cell>
          <cell r="C1993" t="str">
            <v>4130 FM</v>
          </cell>
          <cell r="D1993" t="str">
            <v>Grados CrNiMo</v>
          </cell>
          <cell r="E1993" t="str">
            <v>49"Q</v>
          </cell>
          <cell r="F1993">
            <v>59125</v>
          </cell>
          <cell r="G1993">
            <v>1</v>
          </cell>
          <cell r="H1993">
            <v>1655</v>
          </cell>
          <cell r="I1993">
            <v>59</v>
          </cell>
          <cell r="J1993">
            <v>25</v>
          </cell>
          <cell r="K1993">
            <v>34</v>
          </cell>
          <cell r="L1993">
            <v>5</v>
          </cell>
          <cell r="M1993">
            <v>20</v>
          </cell>
          <cell r="N1993">
            <v>0.99</v>
          </cell>
          <cell r="O1993">
            <v>3.03</v>
          </cell>
          <cell r="P1993">
            <v>0</v>
          </cell>
          <cell r="Q1993">
            <v>1569</v>
          </cell>
        </row>
        <row r="1994">
          <cell r="A1994">
            <v>1208247</v>
          </cell>
          <cell r="B1994">
            <v>44173.565972222219</v>
          </cell>
          <cell r="C1994" t="str">
            <v>4130 FM</v>
          </cell>
          <cell r="D1994" t="str">
            <v>Grados CrNiMo</v>
          </cell>
          <cell r="E1994" t="str">
            <v>49"Q</v>
          </cell>
          <cell r="F1994">
            <v>59140</v>
          </cell>
          <cell r="G1994">
            <v>1</v>
          </cell>
          <cell r="H1994">
            <v>1668</v>
          </cell>
          <cell r="I1994">
            <v>63</v>
          </cell>
          <cell r="J1994">
            <v>27</v>
          </cell>
          <cell r="K1994">
            <v>36</v>
          </cell>
          <cell r="L1994">
            <v>6</v>
          </cell>
          <cell r="M1994">
            <v>21</v>
          </cell>
          <cell r="N1994">
            <v>0.87</v>
          </cell>
          <cell r="O1994">
            <v>1.79</v>
          </cell>
          <cell r="P1994">
            <v>0</v>
          </cell>
          <cell r="Q1994">
            <v>1571</v>
          </cell>
        </row>
        <row r="1995">
          <cell r="A1995">
            <v>1208248</v>
          </cell>
          <cell r="B1995">
            <v>44173.621527777781</v>
          </cell>
          <cell r="C1995" t="str">
            <v>42CRMO4 LIEBHERR</v>
          </cell>
          <cell r="D1995" t="str">
            <v>Grados CrMo</v>
          </cell>
          <cell r="E1995" t="str">
            <v>24"R</v>
          </cell>
          <cell r="F1995">
            <v>53125</v>
          </cell>
          <cell r="G1995">
            <v>4</v>
          </cell>
          <cell r="H1995">
            <v>1662</v>
          </cell>
          <cell r="I1995">
            <v>241</v>
          </cell>
          <cell r="J1995">
            <v>89</v>
          </cell>
          <cell r="K1995">
            <v>152</v>
          </cell>
          <cell r="L1995">
            <v>23</v>
          </cell>
          <cell r="M1995">
            <v>66</v>
          </cell>
          <cell r="N1995">
            <v>0.86</v>
          </cell>
          <cell r="O1995">
            <v>9.6999999999999993</v>
          </cell>
          <cell r="P1995">
            <v>0</v>
          </cell>
          <cell r="Q1995">
            <v>1565</v>
          </cell>
        </row>
        <row r="1996">
          <cell r="A1996">
            <v>1208249</v>
          </cell>
          <cell r="B1996">
            <v>44173.780555555553</v>
          </cell>
          <cell r="C1996" t="str">
            <v>4130 FM</v>
          </cell>
          <cell r="D1996" t="str">
            <v>Grados CrNiMo</v>
          </cell>
          <cell r="E1996" t="str">
            <v>24"Q</v>
          </cell>
          <cell r="F1996">
            <v>58784</v>
          </cell>
          <cell r="G1996">
            <v>1</v>
          </cell>
          <cell r="H1996">
            <v>1686</v>
          </cell>
          <cell r="I1996">
            <v>64</v>
          </cell>
          <cell r="J1996">
            <v>24</v>
          </cell>
          <cell r="K1996">
            <v>40</v>
          </cell>
          <cell r="L1996">
            <v>6</v>
          </cell>
          <cell r="M1996">
            <v>18</v>
          </cell>
          <cell r="N1996">
            <v>1.1599999999999999</v>
          </cell>
          <cell r="O1996">
            <v>5.15</v>
          </cell>
          <cell r="P1996">
            <v>0</v>
          </cell>
          <cell r="Q1996">
            <v>1589</v>
          </cell>
        </row>
        <row r="1997">
          <cell r="A1997">
            <v>1208250</v>
          </cell>
          <cell r="B1997">
            <v>44174.022222222222</v>
          </cell>
          <cell r="C1997">
            <v>4140</v>
          </cell>
          <cell r="D1997" t="str">
            <v>Grados CrMo</v>
          </cell>
          <cell r="E1997" t="str">
            <v>16"R</v>
          </cell>
          <cell r="F1997">
            <v>53257</v>
          </cell>
          <cell r="G1997">
            <v>1</v>
          </cell>
          <cell r="H1997">
            <v>1673</v>
          </cell>
          <cell r="I1997">
            <v>56</v>
          </cell>
          <cell r="J1997">
            <v>22</v>
          </cell>
          <cell r="K1997">
            <v>34</v>
          </cell>
          <cell r="L1997">
            <v>6</v>
          </cell>
          <cell r="M1997">
            <v>16</v>
          </cell>
          <cell r="N1997">
            <v>0.99</v>
          </cell>
          <cell r="O1997">
            <v>2.12</v>
          </cell>
          <cell r="P1997">
            <v>0</v>
          </cell>
          <cell r="Q1997">
            <v>1578</v>
          </cell>
        </row>
        <row r="1998">
          <cell r="A1998">
            <v>1208251</v>
          </cell>
          <cell r="B1998">
            <v>44174.241666666669</v>
          </cell>
          <cell r="C1998" t="str">
            <v>4340 FM</v>
          </cell>
          <cell r="D1998" t="str">
            <v>Grados CrNiMo</v>
          </cell>
          <cell r="E1998" t="str">
            <v>31"R</v>
          </cell>
          <cell r="F1998">
            <v>51414.99</v>
          </cell>
          <cell r="G1998">
            <v>1</v>
          </cell>
          <cell r="H1998">
            <v>1676</v>
          </cell>
          <cell r="I1998">
            <v>57</v>
          </cell>
          <cell r="J1998">
            <v>27</v>
          </cell>
          <cell r="K1998">
            <v>30</v>
          </cell>
          <cell r="L1998">
            <v>6</v>
          </cell>
          <cell r="M1998">
            <v>21</v>
          </cell>
          <cell r="N1998">
            <v>1.01</v>
          </cell>
          <cell r="O1998">
            <v>4.88</v>
          </cell>
          <cell r="P1998">
            <v>0</v>
          </cell>
          <cell r="Q1998">
            <v>1563</v>
          </cell>
        </row>
        <row r="1999">
          <cell r="A1999">
            <v>1208252</v>
          </cell>
          <cell r="B1999">
            <v>44174.32916666667</v>
          </cell>
          <cell r="C1999" t="str">
            <v>410S</v>
          </cell>
          <cell r="D1999" t="str">
            <v>Martensíticos</v>
          </cell>
          <cell r="E1999" t="str">
            <v>49"Q</v>
          </cell>
          <cell r="F1999">
            <v>55404</v>
          </cell>
          <cell r="G1999">
            <v>1</v>
          </cell>
          <cell r="H1999">
            <v>1646</v>
          </cell>
          <cell r="I1999">
            <v>126</v>
          </cell>
          <cell r="J1999">
            <v>62</v>
          </cell>
          <cell r="K1999">
            <v>64</v>
          </cell>
          <cell r="L1999">
            <v>52</v>
          </cell>
          <cell r="M1999">
            <v>10</v>
          </cell>
          <cell r="N1999">
            <v>0.84</v>
          </cell>
          <cell r="O1999">
            <v>5.04</v>
          </cell>
          <cell r="P1999">
            <v>5.0199999999999996</v>
          </cell>
          <cell r="Q1999">
            <v>1563</v>
          </cell>
        </row>
        <row r="2000">
          <cell r="A2000">
            <v>1208253</v>
          </cell>
          <cell r="B2000">
            <v>44174.42291666667</v>
          </cell>
          <cell r="C2000" t="str">
            <v>347H</v>
          </cell>
          <cell r="D2000" t="str">
            <v>Austeníticos</v>
          </cell>
          <cell r="E2000" t="str">
            <v>69"P</v>
          </cell>
          <cell r="F2000">
            <v>61127</v>
          </cell>
          <cell r="G2000">
            <v>1</v>
          </cell>
          <cell r="H2000">
            <v>1652</v>
          </cell>
          <cell r="I2000">
            <v>186</v>
          </cell>
          <cell r="J2000">
            <v>106</v>
          </cell>
          <cell r="K2000">
            <v>80</v>
          </cell>
          <cell r="L2000">
            <v>77</v>
          </cell>
          <cell r="M2000">
            <v>29</v>
          </cell>
          <cell r="N2000">
            <v>0.91</v>
          </cell>
          <cell r="O2000">
            <v>12.15</v>
          </cell>
          <cell r="P2000">
            <v>8.09</v>
          </cell>
          <cell r="Q2000">
            <v>1539</v>
          </cell>
        </row>
        <row r="2001">
          <cell r="A2001">
            <v>1208254</v>
          </cell>
          <cell r="B2001">
            <v>44174.563194444447</v>
          </cell>
          <cell r="C2001" t="str">
            <v>347H</v>
          </cell>
          <cell r="D2001" t="str">
            <v>Austeníticos</v>
          </cell>
          <cell r="E2001" t="str">
            <v>49"Q</v>
          </cell>
          <cell r="F2001">
            <v>62571</v>
          </cell>
          <cell r="G2001">
            <v>1</v>
          </cell>
          <cell r="H2001">
            <v>1660</v>
          </cell>
          <cell r="I2001">
            <v>204</v>
          </cell>
          <cell r="J2001">
            <v>113</v>
          </cell>
          <cell r="K2001">
            <v>91</v>
          </cell>
          <cell r="L2001">
            <v>79</v>
          </cell>
          <cell r="M2001">
            <v>34</v>
          </cell>
          <cell r="N2001">
            <v>0.75</v>
          </cell>
          <cell r="O2001">
            <v>12.92</v>
          </cell>
          <cell r="P2001">
            <v>14.42</v>
          </cell>
          <cell r="Q2001">
            <v>1540</v>
          </cell>
        </row>
        <row r="2002">
          <cell r="A2002">
            <v>1208255</v>
          </cell>
          <cell r="B2002">
            <v>44174.683333333334</v>
          </cell>
          <cell r="C2002" t="str">
            <v>316L</v>
          </cell>
          <cell r="D2002" t="str">
            <v>Austeníticos</v>
          </cell>
          <cell r="E2002" t="str">
            <v>69"P</v>
          </cell>
          <cell r="F2002">
            <v>61969</v>
          </cell>
          <cell r="G2002">
            <v>1</v>
          </cell>
          <cell r="H2002">
            <v>1666</v>
          </cell>
          <cell r="I2002">
            <v>215</v>
          </cell>
          <cell r="J2002">
            <v>103</v>
          </cell>
          <cell r="K2002">
            <v>112</v>
          </cell>
          <cell r="L2002">
            <v>74</v>
          </cell>
          <cell r="M2002">
            <v>29</v>
          </cell>
          <cell r="N2002">
            <v>0.92</v>
          </cell>
          <cell r="O2002">
            <v>23.76</v>
          </cell>
          <cell r="P2002">
            <v>1.93</v>
          </cell>
          <cell r="Q2002">
            <v>1525</v>
          </cell>
        </row>
        <row r="2003">
          <cell r="A2003">
            <v>1208256</v>
          </cell>
          <cell r="B2003">
            <v>44174.841666666667</v>
          </cell>
          <cell r="C2003" t="str">
            <v>304L</v>
          </cell>
          <cell r="D2003" t="str">
            <v>Austeníticos</v>
          </cell>
          <cell r="E2003" t="str">
            <v>16"R</v>
          </cell>
          <cell r="F2003">
            <v>57893</v>
          </cell>
          <cell r="G2003">
            <v>1</v>
          </cell>
          <cell r="H2003">
            <v>1633</v>
          </cell>
          <cell r="I2003">
            <v>273</v>
          </cell>
          <cell r="J2003">
            <v>135</v>
          </cell>
          <cell r="K2003">
            <v>138</v>
          </cell>
          <cell r="L2003">
            <v>94</v>
          </cell>
          <cell r="M2003">
            <v>41</v>
          </cell>
          <cell r="N2003">
            <v>0.79</v>
          </cell>
          <cell r="O2003">
            <v>16.22</v>
          </cell>
          <cell r="P2003">
            <v>27.52</v>
          </cell>
          <cell r="Q2003">
            <v>1521</v>
          </cell>
        </row>
        <row r="2004">
          <cell r="A2004">
            <v>1208257</v>
          </cell>
          <cell r="B2004">
            <v>44174.98541666667</v>
          </cell>
          <cell r="C2004">
            <v>4340</v>
          </cell>
          <cell r="D2004" t="str">
            <v>Grados CrNiMo</v>
          </cell>
          <cell r="E2004" t="str">
            <v>49"Q</v>
          </cell>
          <cell r="F2004">
            <v>57912</v>
          </cell>
          <cell r="G2004">
            <v>2</v>
          </cell>
          <cell r="H2004">
            <v>1667</v>
          </cell>
          <cell r="I2004">
            <v>142</v>
          </cell>
          <cell r="J2004">
            <v>60</v>
          </cell>
          <cell r="K2004">
            <v>82</v>
          </cell>
          <cell r="L2004">
            <v>32</v>
          </cell>
          <cell r="M2004">
            <v>28</v>
          </cell>
          <cell r="N2004">
            <v>1.01</v>
          </cell>
          <cell r="O2004">
            <v>10.52</v>
          </cell>
          <cell r="P2004">
            <v>0</v>
          </cell>
          <cell r="Q2004">
            <v>1561</v>
          </cell>
        </row>
        <row r="2005">
          <cell r="A2005">
            <v>1208258</v>
          </cell>
          <cell r="B2005">
            <v>44175.177083333336</v>
          </cell>
          <cell r="C2005" t="str">
            <v>4340 FM</v>
          </cell>
          <cell r="D2005" t="str">
            <v>Grados CrNiMo</v>
          </cell>
          <cell r="E2005" t="str">
            <v>69"P</v>
          </cell>
          <cell r="F2005">
            <v>51732</v>
          </cell>
          <cell r="G2005">
            <v>1</v>
          </cell>
          <cell r="H2005">
            <v>1661</v>
          </cell>
          <cell r="I2005">
            <v>81</v>
          </cell>
          <cell r="J2005">
            <v>30</v>
          </cell>
          <cell r="K2005">
            <v>51</v>
          </cell>
          <cell r="L2005">
            <v>6</v>
          </cell>
          <cell r="M2005">
            <v>24</v>
          </cell>
          <cell r="N2005">
            <v>1.02</v>
          </cell>
          <cell r="O2005">
            <v>7.22</v>
          </cell>
          <cell r="P2005">
            <v>0</v>
          </cell>
          <cell r="Q2005">
            <v>1557</v>
          </cell>
        </row>
        <row r="2006">
          <cell r="A2006">
            <v>1208259</v>
          </cell>
          <cell r="B2006">
            <v>44175.435416666667</v>
          </cell>
          <cell r="C2006" t="str">
            <v>4340 FM</v>
          </cell>
          <cell r="D2006" t="str">
            <v>Grados CrNiMo</v>
          </cell>
          <cell r="E2006" t="str">
            <v>24"Q</v>
          </cell>
          <cell r="F2006">
            <v>50956</v>
          </cell>
          <cell r="G2006">
            <v>2</v>
          </cell>
          <cell r="H2006">
            <v>0</v>
          </cell>
          <cell r="I2006">
            <v>63</v>
          </cell>
          <cell r="J2006">
            <v>26</v>
          </cell>
          <cell r="K2006">
            <v>37</v>
          </cell>
          <cell r="L2006">
            <v>6</v>
          </cell>
          <cell r="M2006">
            <v>20</v>
          </cell>
          <cell r="N2006">
            <v>0.87</v>
          </cell>
          <cell r="O2006">
            <v>4.54</v>
          </cell>
          <cell r="P2006">
            <v>0</v>
          </cell>
          <cell r="Q2006">
            <v>1571</v>
          </cell>
        </row>
        <row r="2007">
          <cell r="A2007">
            <v>1208260</v>
          </cell>
          <cell r="B2007">
            <v>44175.525694444441</v>
          </cell>
          <cell r="C2007" t="str">
            <v>42CRMO4 LIEBHERR</v>
          </cell>
          <cell r="D2007" t="str">
            <v>Grados CrMo</v>
          </cell>
          <cell r="E2007" t="str">
            <v>16"R</v>
          </cell>
          <cell r="F2007">
            <v>53645</v>
          </cell>
          <cell r="G2007">
            <v>1</v>
          </cell>
          <cell r="H2007">
            <v>1655</v>
          </cell>
          <cell r="I2007">
            <v>57</v>
          </cell>
          <cell r="J2007">
            <v>23</v>
          </cell>
          <cell r="K2007">
            <v>34</v>
          </cell>
          <cell r="L2007">
            <v>6</v>
          </cell>
          <cell r="M2007">
            <v>17</v>
          </cell>
          <cell r="N2007">
            <v>1.17</v>
          </cell>
          <cell r="O2007">
            <v>4.3</v>
          </cell>
          <cell r="P2007">
            <v>0</v>
          </cell>
          <cell r="Q2007">
            <v>1576</v>
          </cell>
        </row>
        <row r="2008">
          <cell r="A2008">
            <v>1208261</v>
          </cell>
          <cell r="B2008">
            <v>44175.6</v>
          </cell>
          <cell r="C2008" t="str">
            <v>42CRMO4 LIEBHERR</v>
          </cell>
          <cell r="D2008" t="str">
            <v>Grados CrMo</v>
          </cell>
          <cell r="E2008" t="str">
            <v>24"R</v>
          </cell>
          <cell r="F2008">
            <v>54318</v>
          </cell>
          <cell r="G2008">
            <v>1</v>
          </cell>
          <cell r="H2008">
            <v>1655</v>
          </cell>
          <cell r="I2008">
            <v>61</v>
          </cell>
          <cell r="J2008">
            <v>28</v>
          </cell>
          <cell r="K2008">
            <v>33</v>
          </cell>
          <cell r="L2008">
            <v>8</v>
          </cell>
          <cell r="M2008">
            <v>20</v>
          </cell>
          <cell r="N2008">
            <v>1.17</v>
          </cell>
          <cell r="O2008">
            <v>7.49</v>
          </cell>
          <cell r="P2008">
            <v>0</v>
          </cell>
          <cell r="Q2008">
            <v>1579</v>
          </cell>
        </row>
        <row r="2009">
          <cell r="A2009">
            <v>1208262</v>
          </cell>
          <cell r="B2009">
            <v>44175.775694444441</v>
          </cell>
          <cell r="C2009">
            <v>4130</v>
          </cell>
          <cell r="D2009" t="str">
            <v>Grados CrMo</v>
          </cell>
          <cell r="E2009" t="str">
            <v>69"P</v>
          </cell>
          <cell r="F2009">
            <v>52380</v>
          </cell>
          <cell r="G2009">
            <v>1</v>
          </cell>
          <cell r="H2009">
            <v>1643</v>
          </cell>
          <cell r="I2009">
            <v>42</v>
          </cell>
          <cell r="J2009">
            <v>24</v>
          </cell>
          <cell r="K2009">
            <v>18</v>
          </cell>
          <cell r="L2009">
            <v>5</v>
          </cell>
          <cell r="M2009">
            <v>19</v>
          </cell>
          <cell r="N2009">
            <v>1.1200000000000001</v>
          </cell>
          <cell r="O2009">
            <v>4.12</v>
          </cell>
          <cell r="P2009">
            <v>0</v>
          </cell>
          <cell r="Q2009">
            <v>1567</v>
          </cell>
        </row>
        <row r="2010">
          <cell r="A2010">
            <v>1208263</v>
          </cell>
          <cell r="B2010">
            <v>44175.828472222223</v>
          </cell>
          <cell r="C2010">
            <v>4340</v>
          </cell>
          <cell r="D2010" t="str">
            <v>Grados CrNiMo</v>
          </cell>
          <cell r="E2010" t="str">
            <v>52"P</v>
          </cell>
          <cell r="F2010">
            <v>52977.01</v>
          </cell>
          <cell r="G2010">
            <v>1</v>
          </cell>
          <cell r="H2010">
            <v>1662</v>
          </cell>
          <cell r="I2010">
            <v>59</v>
          </cell>
          <cell r="J2010">
            <v>32</v>
          </cell>
          <cell r="K2010">
            <v>27</v>
          </cell>
          <cell r="L2010">
            <v>5</v>
          </cell>
          <cell r="M2010">
            <v>27</v>
          </cell>
          <cell r="N2010">
            <v>1.1100000000000001</v>
          </cell>
          <cell r="O2010">
            <v>6.31</v>
          </cell>
          <cell r="P2010">
            <v>0</v>
          </cell>
          <cell r="Q2010">
            <v>1561</v>
          </cell>
        </row>
        <row r="2011">
          <cell r="A2011">
            <v>1208264</v>
          </cell>
          <cell r="B2011">
            <v>44175.948611111111</v>
          </cell>
          <cell r="C2011" t="str">
            <v>42CRMO4 LIEBHERR</v>
          </cell>
          <cell r="D2011" t="str">
            <v>Grados CrMo</v>
          </cell>
          <cell r="E2011" t="str">
            <v>24"R</v>
          </cell>
          <cell r="F2011">
            <v>55190</v>
          </cell>
          <cell r="G2011">
            <v>1</v>
          </cell>
          <cell r="H2011">
            <v>1664</v>
          </cell>
          <cell r="I2011">
            <v>56</v>
          </cell>
          <cell r="J2011">
            <v>30</v>
          </cell>
          <cell r="K2011">
            <v>26</v>
          </cell>
          <cell r="L2011">
            <v>5</v>
          </cell>
          <cell r="M2011">
            <v>25</v>
          </cell>
          <cell r="N2011">
            <v>1.31</v>
          </cell>
          <cell r="O2011">
            <v>10.31</v>
          </cell>
          <cell r="P2011">
            <v>0</v>
          </cell>
          <cell r="Q2011">
            <v>1576</v>
          </cell>
        </row>
        <row r="2012">
          <cell r="A2012">
            <v>1208265</v>
          </cell>
          <cell r="B2012">
            <v>44176.011805555558</v>
          </cell>
          <cell r="C2012">
            <v>4140</v>
          </cell>
          <cell r="D2012" t="str">
            <v>Grados CrMo</v>
          </cell>
          <cell r="E2012" t="str">
            <v>13"R</v>
          </cell>
          <cell r="F2012">
            <v>55554</v>
          </cell>
          <cell r="G2012">
            <v>1</v>
          </cell>
          <cell r="H2012">
            <v>1664</v>
          </cell>
          <cell r="I2012">
            <v>49</v>
          </cell>
          <cell r="J2012">
            <v>29</v>
          </cell>
          <cell r="K2012">
            <v>20</v>
          </cell>
          <cell r="L2012">
            <v>7</v>
          </cell>
          <cell r="M2012">
            <v>22</v>
          </cell>
          <cell r="N2012">
            <v>1.43</v>
          </cell>
          <cell r="O2012">
            <v>11.2</v>
          </cell>
          <cell r="P2012">
            <v>0</v>
          </cell>
          <cell r="Q2012">
            <v>1581</v>
          </cell>
        </row>
        <row r="2013">
          <cell r="A2013">
            <v>1208266</v>
          </cell>
          <cell r="B2013">
            <v>44176.09375</v>
          </cell>
          <cell r="C2013">
            <v>4130</v>
          </cell>
          <cell r="D2013" t="str">
            <v>Grados CrMo</v>
          </cell>
          <cell r="E2013" t="str">
            <v>31"R</v>
          </cell>
          <cell r="F2013">
            <v>54545</v>
          </cell>
          <cell r="G2013">
            <v>1</v>
          </cell>
          <cell r="H2013">
            <v>1671</v>
          </cell>
          <cell r="I2013">
            <v>53</v>
          </cell>
          <cell r="J2013">
            <v>29</v>
          </cell>
          <cell r="K2013">
            <v>24</v>
          </cell>
          <cell r="L2013">
            <v>7</v>
          </cell>
          <cell r="M2013">
            <v>22</v>
          </cell>
          <cell r="N2013">
            <v>1.1100000000000001</v>
          </cell>
          <cell r="O2013">
            <v>6.37</v>
          </cell>
          <cell r="P2013">
            <v>0</v>
          </cell>
          <cell r="Q2013">
            <v>1586</v>
          </cell>
        </row>
        <row r="2014">
          <cell r="A2014">
            <v>1208267</v>
          </cell>
          <cell r="B2014">
            <v>44176.155555555553</v>
          </cell>
          <cell r="C2014">
            <v>4130</v>
          </cell>
          <cell r="D2014" t="str">
            <v>Grados CrMo</v>
          </cell>
          <cell r="E2014" t="str">
            <v>13"R</v>
          </cell>
          <cell r="F2014">
            <v>58077</v>
          </cell>
          <cell r="G2014">
            <v>1</v>
          </cell>
          <cell r="H2014">
            <v>1683</v>
          </cell>
          <cell r="I2014">
            <v>48</v>
          </cell>
          <cell r="J2014">
            <v>27</v>
          </cell>
          <cell r="K2014">
            <v>21</v>
          </cell>
          <cell r="L2014">
            <v>6</v>
          </cell>
          <cell r="M2014">
            <v>21</v>
          </cell>
          <cell r="N2014">
            <v>1.45</v>
          </cell>
          <cell r="O2014">
            <v>8.14</v>
          </cell>
          <cell r="P2014">
            <v>0</v>
          </cell>
          <cell r="Q2014">
            <v>1593</v>
          </cell>
        </row>
        <row r="2015">
          <cell r="A2015">
            <v>1208268</v>
          </cell>
          <cell r="B2015">
            <v>44176.205555555556</v>
          </cell>
          <cell r="C2015">
            <v>4140</v>
          </cell>
          <cell r="D2015" t="str">
            <v>Grados CrMo</v>
          </cell>
          <cell r="E2015" t="str">
            <v>69"P</v>
          </cell>
          <cell r="F2015">
            <v>54080.01</v>
          </cell>
          <cell r="G2015">
            <v>1</v>
          </cell>
          <cell r="H2015">
            <v>1650</v>
          </cell>
          <cell r="I2015">
            <v>61</v>
          </cell>
          <cell r="J2015">
            <v>30</v>
          </cell>
          <cell r="K2015">
            <v>31</v>
          </cell>
          <cell r="L2015">
            <v>7</v>
          </cell>
          <cell r="M2015">
            <v>23</v>
          </cell>
          <cell r="N2015">
            <v>1.1000000000000001</v>
          </cell>
          <cell r="O2015">
            <v>8.56</v>
          </cell>
          <cell r="P2015">
            <v>0</v>
          </cell>
          <cell r="Q2015">
            <v>1552</v>
          </cell>
        </row>
        <row r="2016">
          <cell r="A2016">
            <v>1208269</v>
          </cell>
          <cell r="B2016">
            <v>44176.258333333331</v>
          </cell>
          <cell r="C2016" t="str">
            <v>EN355B</v>
          </cell>
          <cell r="D2016" t="str">
            <v>Grados al C</v>
          </cell>
          <cell r="E2016" t="str">
            <v>24"R</v>
          </cell>
          <cell r="F2016">
            <v>52513.01</v>
          </cell>
          <cell r="G2016">
            <v>2</v>
          </cell>
          <cell r="H2016">
            <v>1689</v>
          </cell>
          <cell r="I2016">
            <v>116</v>
          </cell>
          <cell r="J2016">
            <v>48</v>
          </cell>
          <cell r="K2016">
            <v>68</v>
          </cell>
          <cell r="L2016">
            <v>12</v>
          </cell>
          <cell r="M2016">
            <v>36</v>
          </cell>
          <cell r="N2016">
            <v>0.95</v>
          </cell>
          <cell r="O2016">
            <v>5.59</v>
          </cell>
          <cell r="P2016">
            <v>6.14</v>
          </cell>
          <cell r="Q2016">
            <v>1601</v>
          </cell>
        </row>
        <row r="2017">
          <cell r="A2017">
            <v>1208270</v>
          </cell>
          <cell r="B2017">
            <v>44176.311111111114</v>
          </cell>
          <cell r="C2017" t="str">
            <v>A105</v>
          </cell>
          <cell r="D2017" t="str">
            <v>Grados al C</v>
          </cell>
          <cell r="E2017" t="str">
            <v>69"P</v>
          </cell>
          <cell r="F2017">
            <v>54736</v>
          </cell>
          <cell r="G2017">
            <v>1</v>
          </cell>
          <cell r="H2017">
            <v>1679</v>
          </cell>
          <cell r="I2017">
            <v>66</v>
          </cell>
          <cell r="J2017">
            <v>26</v>
          </cell>
          <cell r="K2017">
            <v>40</v>
          </cell>
          <cell r="L2017">
            <v>5</v>
          </cell>
          <cell r="M2017">
            <v>21</v>
          </cell>
          <cell r="N2017">
            <v>0.8</v>
          </cell>
          <cell r="O2017">
            <v>6.66</v>
          </cell>
          <cell r="P2017">
            <v>0</v>
          </cell>
          <cell r="Q2017">
            <v>1580</v>
          </cell>
        </row>
        <row r="2018">
          <cell r="A2018">
            <v>1208271</v>
          </cell>
          <cell r="B2018">
            <v>44176.365972222222</v>
          </cell>
          <cell r="C2018" t="str">
            <v>A105</v>
          </cell>
          <cell r="D2018" t="str">
            <v>Grados al C</v>
          </cell>
          <cell r="E2018" t="str">
            <v>52"P</v>
          </cell>
          <cell r="F2018">
            <v>54950</v>
          </cell>
          <cell r="G2018">
            <v>1</v>
          </cell>
          <cell r="H2018">
            <v>1676</v>
          </cell>
          <cell r="I2018">
            <v>65</v>
          </cell>
          <cell r="J2018">
            <v>25</v>
          </cell>
          <cell r="K2018">
            <v>40</v>
          </cell>
          <cell r="L2018">
            <v>5</v>
          </cell>
          <cell r="M2018">
            <v>20</v>
          </cell>
          <cell r="N2018">
            <v>0.98</v>
          </cell>
          <cell r="O2018">
            <v>5.71</v>
          </cell>
          <cell r="P2018">
            <v>0</v>
          </cell>
          <cell r="Q2018">
            <v>1585</v>
          </cell>
        </row>
        <row r="2019">
          <cell r="A2019">
            <v>1208272</v>
          </cell>
          <cell r="B2019">
            <v>44176.47152777778</v>
          </cell>
          <cell r="C2019" t="str">
            <v>A105</v>
          </cell>
          <cell r="D2019" t="str">
            <v>Grados al C</v>
          </cell>
          <cell r="E2019" t="str">
            <v>24"R</v>
          </cell>
          <cell r="F2019">
            <v>57092</v>
          </cell>
          <cell r="G2019">
            <v>1</v>
          </cell>
          <cell r="H2019">
            <v>1678</v>
          </cell>
          <cell r="I2019">
            <v>54</v>
          </cell>
          <cell r="J2019">
            <v>24</v>
          </cell>
          <cell r="K2019">
            <v>30</v>
          </cell>
          <cell r="L2019">
            <v>5</v>
          </cell>
          <cell r="M2019">
            <v>19</v>
          </cell>
          <cell r="N2019">
            <v>0.98</v>
          </cell>
          <cell r="O2019">
            <v>3.67</v>
          </cell>
          <cell r="P2019">
            <v>0</v>
          </cell>
          <cell r="Q2019">
            <v>1593</v>
          </cell>
        </row>
        <row r="2020">
          <cell r="A2020">
            <v>1208273</v>
          </cell>
          <cell r="B2020">
            <v>44176.522916666669</v>
          </cell>
          <cell r="C2020" t="str">
            <v>4140 FM O&amp;G</v>
          </cell>
          <cell r="D2020" t="str">
            <v>Grados CrNiMo</v>
          </cell>
          <cell r="E2020" t="str">
            <v>31"R</v>
          </cell>
          <cell r="F2020">
            <v>50548</v>
          </cell>
          <cell r="G2020">
            <v>1</v>
          </cell>
          <cell r="H2020">
            <v>1658</v>
          </cell>
          <cell r="I2020">
            <v>73</v>
          </cell>
          <cell r="J2020">
            <v>27</v>
          </cell>
          <cell r="K2020">
            <v>46</v>
          </cell>
          <cell r="L2020">
            <v>6</v>
          </cell>
          <cell r="M2020">
            <v>21</v>
          </cell>
          <cell r="N2020">
            <v>1.04</v>
          </cell>
          <cell r="O2020">
            <v>5.76</v>
          </cell>
          <cell r="P2020">
            <v>0</v>
          </cell>
          <cell r="Q2020">
            <v>1561</v>
          </cell>
        </row>
        <row r="2021">
          <cell r="A2021">
            <v>1208274</v>
          </cell>
          <cell r="B2021">
            <v>44176.577777777777</v>
          </cell>
          <cell r="C2021">
            <v>4150</v>
          </cell>
          <cell r="D2021" t="str">
            <v>Grados CrMo</v>
          </cell>
          <cell r="E2021" t="str">
            <v>49"Q</v>
          </cell>
          <cell r="F2021">
            <v>59415</v>
          </cell>
          <cell r="G2021">
            <v>1</v>
          </cell>
          <cell r="H2021">
            <v>1646</v>
          </cell>
          <cell r="I2021">
            <v>69</v>
          </cell>
          <cell r="J2021">
            <v>28</v>
          </cell>
          <cell r="K2021">
            <v>41</v>
          </cell>
          <cell r="L2021">
            <v>7</v>
          </cell>
          <cell r="M2021">
            <v>21</v>
          </cell>
          <cell r="N2021">
            <v>1.02</v>
          </cell>
          <cell r="O2021">
            <v>5.65</v>
          </cell>
          <cell r="P2021">
            <v>0</v>
          </cell>
          <cell r="Q2021">
            <v>1559</v>
          </cell>
        </row>
        <row r="2022">
          <cell r="A2022">
            <v>1208275</v>
          </cell>
          <cell r="B2022">
            <v>44176.637499999997</v>
          </cell>
          <cell r="C2022">
            <v>4140</v>
          </cell>
          <cell r="D2022" t="str">
            <v>Grados CrMo</v>
          </cell>
          <cell r="E2022" t="str">
            <v>52"P</v>
          </cell>
          <cell r="F2022">
            <v>110287</v>
          </cell>
          <cell r="G2022">
            <v>1</v>
          </cell>
          <cell r="H2022">
            <v>1613</v>
          </cell>
          <cell r="I2022">
            <v>64</v>
          </cell>
          <cell r="J2022">
            <v>24</v>
          </cell>
          <cell r="K2022">
            <v>40</v>
          </cell>
          <cell r="L2022">
            <v>6</v>
          </cell>
          <cell r="M2022">
            <v>18</v>
          </cell>
          <cell r="N2022">
            <v>1.0900000000000001</v>
          </cell>
          <cell r="O2022">
            <v>4.6900000000000004</v>
          </cell>
          <cell r="P2022">
            <v>0</v>
          </cell>
          <cell r="Q2022">
            <v>1553</v>
          </cell>
        </row>
        <row r="2023">
          <cell r="A2023">
            <v>1208276</v>
          </cell>
          <cell r="B2023">
            <v>44176.737500000003</v>
          </cell>
          <cell r="C2023" t="str">
            <v>18CRNIMO7-6 REV 2</v>
          </cell>
          <cell r="D2023" t="str">
            <v>Grados CrNiMo</v>
          </cell>
          <cell r="E2023" t="str">
            <v>69"P</v>
          </cell>
          <cell r="F2023">
            <v>53755.99</v>
          </cell>
          <cell r="G2023">
            <v>1</v>
          </cell>
          <cell r="H2023">
            <v>1653</v>
          </cell>
          <cell r="I2023">
            <v>82</v>
          </cell>
          <cell r="J2023">
            <v>26</v>
          </cell>
          <cell r="K2023">
            <v>56</v>
          </cell>
          <cell r="L2023">
            <v>6</v>
          </cell>
          <cell r="M2023">
            <v>20</v>
          </cell>
          <cell r="N2023">
            <v>1.04</v>
          </cell>
          <cell r="O2023">
            <v>5.44</v>
          </cell>
          <cell r="P2023">
            <v>6.04</v>
          </cell>
          <cell r="Q2023">
            <v>1571</v>
          </cell>
        </row>
        <row r="2024">
          <cell r="A2024">
            <v>1208277</v>
          </cell>
          <cell r="B2024">
            <v>44178.876388888886</v>
          </cell>
          <cell r="C2024" t="str">
            <v>4130 FM</v>
          </cell>
          <cell r="D2024" t="str">
            <v>Grados CrNiMo</v>
          </cell>
          <cell r="E2024" t="str">
            <v>31"R</v>
          </cell>
          <cell r="F2024">
            <v>50599</v>
          </cell>
          <cell r="G2024">
            <v>1</v>
          </cell>
          <cell r="H2024">
            <v>1649</v>
          </cell>
          <cell r="I2024">
            <v>51</v>
          </cell>
          <cell r="J2024">
            <v>25</v>
          </cell>
          <cell r="K2024">
            <v>26</v>
          </cell>
          <cell r="L2024">
            <v>7</v>
          </cell>
          <cell r="M2024">
            <v>18</v>
          </cell>
          <cell r="N2024">
            <v>1.25</v>
          </cell>
          <cell r="O2024">
            <v>5.01</v>
          </cell>
          <cell r="P2024">
            <v>0</v>
          </cell>
          <cell r="Q2024">
            <v>1586</v>
          </cell>
        </row>
        <row r="2025">
          <cell r="A2025">
            <v>1208278</v>
          </cell>
          <cell r="B2025">
            <v>44178.929166666669</v>
          </cell>
          <cell r="C2025" t="str">
            <v>4130 FM</v>
          </cell>
          <cell r="D2025" t="str">
            <v>Grados CrNiMo</v>
          </cell>
          <cell r="E2025" t="str">
            <v>31"R</v>
          </cell>
          <cell r="F2025">
            <v>49186</v>
          </cell>
          <cell r="G2025">
            <v>1</v>
          </cell>
          <cell r="H2025">
            <v>1679</v>
          </cell>
          <cell r="I2025">
            <v>62</v>
          </cell>
          <cell r="J2025">
            <v>27</v>
          </cell>
          <cell r="K2025">
            <v>35</v>
          </cell>
          <cell r="L2025">
            <v>6</v>
          </cell>
          <cell r="M2025">
            <v>21</v>
          </cell>
          <cell r="N2025">
            <v>1.1000000000000001</v>
          </cell>
          <cell r="O2025">
            <v>9.5500000000000007</v>
          </cell>
          <cell r="P2025">
            <v>0</v>
          </cell>
          <cell r="Q2025">
            <v>1583</v>
          </cell>
        </row>
        <row r="2026">
          <cell r="A2026">
            <v>1208279</v>
          </cell>
          <cell r="B2026">
            <v>44179.023611111108</v>
          </cell>
          <cell r="C2026" t="str">
            <v>4130 FM</v>
          </cell>
          <cell r="D2026" t="str">
            <v>Grados CrNiMo</v>
          </cell>
          <cell r="E2026" t="str">
            <v>49"Q</v>
          </cell>
          <cell r="F2026">
            <v>59498</v>
          </cell>
          <cell r="G2026">
            <v>1</v>
          </cell>
          <cell r="H2026">
            <v>1666</v>
          </cell>
          <cell r="I2026">
            <v>60</v>
          </cell>
          <cell r="J2026">
            <v>30</v>
          </cell>
          <cell r="K2026">
            <v>30</v>
          </cell>
          <cell r="L2026">
            <v>7</v>
          </cell>
          <cell r="M2026">
            <v>23</v>
          </cell>
          <cell r="N2026">
            <v>1.02</v>
          </cell>
          <cell r="O2026">
            <v>5.61</v>
          </cell>
          <cell r="P2026">
            <v>0</v>
          </cell>
          <cell r="Q2026">
            <v>1568</v>
          </cell>
        </row>
        <row r="2027">
          <cell r="A2027">
            <v>1208280</v>
          </cell>
          <cell r="B2027">
            <v>44179.078472222223</v>
          </cell>
          <cell r="C2027" t="str">
            <v>4130 FM</v>
          </cell>
          <cell r="D2027" t="str">
            <v>Grados CrNiMo</v>
          </cell>
          <cell r="E2027" t="str">
            <v>49"Q</v>
          </cell>
          <cell r="F2027">
            <v>59745.01</v>
          </cell>
          <cell r="G2027">
            <v>2</v>
          </cell>
          <cell r="H2027">
            <v>1668</v>
          </cell>
          <cell r="I2027">
            <v>113</v>
          </cell>
          <cell r="J2027">
            <v>49</v>
          </cell>
          <cell r="K2027">
            <v>64</v>
          </cell>
          <cell r="L2027">
            <v>13</v>
          </cell>
          <cell r="M2027">
            <v>36</v>
          </cell>
          <cell r="N2027">
            <v>0.98</v>
          </cell>
          <cell r="O2027">
            <v>14.3</v>
          </cell>
          <cell r="P2027">
            <v>0</v>
          </cell>
          <cell r="Q2027">
            <v>1574</v>
          </cell>
        </row>
        <row r="2028">
          <cell r="A2028">
            <v>1208281</v>
          </cell>
          <cell r="B2028">
            <v>44179.143055555556</v>
          </cell>
          <cell r="C2028">
            <v>4130</v>
          </cell>
          <cell r="D2028" t="str">
            <v>Grados CrMo</v>
          </cell>
          <cell r="E2028" t="str">
            <v>49"Q</v>
          </cell>
          <cell r="F2028">
            <v>59915</v>
          </cell>
          <cell r="G2028">
            <v>1</v>
          </cell>
          <cell r="H2028">
            <v>1658</v>
          </cell>
          <cell r="I2028">
            <v>75</v>
          </cell>
          <cell r="J2028">
            <v>26</v>
          </cell>
          <cell r="K2028">
            <v>49</v>
          </cell>
          <cell r="L2028">
            <v>6</v>
          </cell>
          <cell r="M2028">
            <v>20</v>
          </cell>
          <cell r="N2028">
            <v>0.98</v>
          </cell>
          <cell r="O2028">
            <v>6.47</v>
          </cell>
          <cell r="P2028">
            <v>0</v>
          </cell>
          <cell r="Q2028">
            <v>1574</v>
          </cell>
        </row>
        <row r="2029">
          <cell r="A2029">
            <v>1208282</v>
          </cell>
          <cell r="B2029">
            <v>44179.279166666667</v>
          </cell>
          <cell r="C2029" t="str">
            <v>8630M FM</v>
          </cell>
          <cell r="D2029" t="str">
            <v>Grados CrNiMo</v>
          </cell>
          <cell r="E2029" t="str">
            <v>24"Q</v>
          </cell>
          <cell r="F2029">
            <v>53382</v>
          </cell>
          <cell r="G2029">
            <v>1</v>
          </cell>
          <cell r="H2029">
            <v>1681</v>
          </cell>
          <cell r="I2029">
            <v>62</v>
          </cell>
          <cell r="J2029">
            <v>29</v>
          </cell>
          <cell r="K2029">
            <v>33</v>
          </cell>
          <cell r="L2029">
            <v>8</v>
          </cell>
          <cell r="M2029">
            <v>21</v>
          </cell>
          <cell r="N2029">
            <v>0.97</v>
          </cell>
          <cell r="O2029">
            <v>5.75</v>
          </cell>
          <cell r="P2029">
            <v>0</v>
          </cell>
          <cell r="Q2029">
            <v>1581</v>
          </cell>
        </row>
        <row r="2030">
          <cell r="A2030">
            <v>1208283</v>
          </cell>
          <cell r="B2030">
            <v>44179.379166666666</v>
          </cell>
          <cell r="C2030" t="str">
            <v>EN355B</v>
          </cell>
          <cell r="D2030" t="str">
            <v>Grados al C</v>
          </cell>
          <cell r="E2030" t="str">
            <v>20"R</v>
          </cell>
          <cell r="F2030">
            <v>59649</v>
          </cell>
          <cell r="G2030">
            <v>1</v>
          </cell>
          <cell r="H2030">
            <v>1694</v>
          </cell>
          <cell r="I2030">
            <v>65</v>
          </cell>
          <cell r="J2030">
            <v>27</v>
          </cell>
          <cell r="K2030">
            <v>38</v>
          </cell>
          <cell r="L2030">
            <v>6</v>
          </cell>
          <cell r="M2030">
            <v>21</v>
          </cell>
          <cell r="N2030">
            <v>0.98</v>
          </cell>
          <cell r="O2030">
            <v>3.25</v>
          </cell>
          <cell r="P2030">
            <v>0.82</v>
          </cell>
          <cell r="Q2030">
            <v>1600</v>
          </cell>
        </row>
        <row r="2031">
          <cell r="A2031">
            <v>1208284</v>
          </cell>
          <cell r="B2031">
            <v>44179.438888888886</v>
          </cell>
          <cell r="C2031" t="str">
            <v>EN355B</v>
          </cell>
          <cell r="D2031" t="str">
            <v>Grados al C</v>
          </cell>
          <cell r="E2031" t="str">
            <v>20"R</v>
          </cell>
          <cell r="F2031">
            <v>59066</v>
          </cell>
          <cell r="G2031">
            <v>1</v>
          </cell>
          <cell r="H2031">
            <v>1627</v>
          </cell>
          <cell r="I2031">
            <v>58</v>
          </cell>
          <cell r="J2031">
            <v>27</v>
          </cell>
          <cell r="K2031">
            <v>31</v>
          </cell>
          <cell r="L2031">
            <v>6</v>
          </cell>
          <cell r="M2031">
            <v>21</v>
          </cell>
          <cell r="N2031">
            <v>1.1100000000000001</v>
          </cell>
          <cell r="O2031">
            <v>9.9499999999999993</v>
          </cell>
          <cell r="P2031">
            <v>10.35</v>
          </cell>
          <cell r="Q2031">
            <v>1606</v>
          </cell>
        </row>
        <row r="2032">
          <cell r="A2032">
            <v>1208285</v>
          </cell>
          <cell r="B2032">
            <v>44179.54791666667</v>
          </cell>
          <cell r="C2032" t="str">
            <v>EN355B</v>
          </cell>
          <cell r="D2032" t="str">
            <v>Grados al C</v>
          </cell>
          <cell r="E2032" t="str">
            <v>20"R</v>
          </cell>
          <cell r="F2032">
            <v>57753.99</v>
          </cell>
          <cell r="G2032">
            <v>1</v>
          </cell>
          <cell r="H2032">
            <v>1692</v>
          </cell>
          <cell r="I2032">
            <v>49</v>
          </cell>
          <cell r="J2032">
            <v>26</v>
          </cell>
          <cell r="K2032">
            <v>23</v>
          </cell>
          <cell r="L2032">
            <v>5</v>
          </cell>
          <cell r="M2032">
            <v>21</v>
          </cell>
          <cell r="N2032">
            <v>0.95</v>
          </cell>
          <cell r="O2032">
            <v>4.6500000000000004</v>
          </cell>
          <cell r="P2032">
            <v>1.84</v>
          </cell>
          <cell r="Q2032">
            <v>1600</v>
          </cell>
        </row>
        <row r="2033">
          <cell r="A2033">
            <v>1208286</v>
          </cell>
          <cell r="B2033">
            <v>44179.615277777775</v>
          </cell>
          <cell r="C2033">
            <v>1035</v>
          </cell>
          <cell r="D2033" t="str">
            <v>Grados al C</v>
          </cell>
          <cell r="E2033" t="str">
            <v>16"R</v>
          </cell>
          <cell r="F2033">
            <v>55210</v>
          </cell>
          <cell r="G2033">
            <v>1</v>
          </cell>
          <cell r="H2033">
            <v>1673</v>
          </cell>
          <cell r="I2033">
            <v>48</v>
          </cell>
          <cell r="J2033">
            <v>25</v>
          </cell>
          <cell r="K2033">
            <v>23</v>
          </cell>
          <cell r="L2033">
            <v>6</v>
          </cell>
          <cell r="M2033">
            <v>19</v>
          </cell>
          <cell r="N2033">
            <v>0.64</v>
          </cell>
          <cell r="O2033">
            <v>5.36</v>
          </cell>
          <cell r="P2033">
            <v>0</v>
          </cell>
          <cell r="Q2033">
            <v>1585</v>
          </cell>
        </row>
        <row r="2034">
          <cell r="A2034">
            <v>1208287</v>
          </cell>
          <cell r="B2034">
            <v>44179.671527777777</v>
          </cell>
          <cell r="C2034">
            <v>1020</v>
          </cell>
          <cell r="D2034" t="str">
            <v>Grados al C</v>
          </cell>
          <cell r="E2034" t="str">
            <v>13"R</v>
          </cell>
          <cell r="F2034">
            <v>56343</v>
          </cell>
          <cell r="G2034">
            <v>1</v>
          </cell>
          <cell r="H2034">
            <v>1687</v>
          </cell>
          <cell r="I2034">
            <v>46</v>
          </cell>
          <cell r="J2034">
            <v>27</v>
          </cell>
          <cell r="K2034">
            <v>19</v>
          </cell>
          <cell r="L2034">
            <v>7</v>
          </cell>
          <cell r="M2034">
            <v>20</v>
          </cell>
          <cell r="N2034">
            <v>1.0900000000000001</v>
          </cell>
          <cell r="O2034">
            <v>5.99</v>
          </cell>
          <cell r="P2034">
            <v>0</v>
          </cell>
          <cell r="Q2034">
            <v>1605</v>
          </cell>
        </row>
        <row r="2035">
          <cell r="A2035">
            <v>1208288</v>
          </cell>
          <cell r="B2035">
            <v>44179.737500000003</v>
          </cell>
          <cell r="C2035" t="str">
            <v>A105</v>
          </cell>
          <cell r="D2035" t="str">
            <v>Grados al C</v>
          </cell>
          <cell r="E2035" t="str">
            <v>13"R</v>
          </cell>
          <cell r="F2035">
            <v>56425</v>
          </cell>
          <cell r="G2035">
            <v>2</v>
          </cell>
          <cell r="H2035">
            <v>1694</v>
          </cell>
          <cell r="I2035">
            <v>122</v>
          </cell>
          <cell r="J2035">
            <v>54</v>
          </cell>
          <cell r="K2035">
            <v>68</v>
          </cell>
          <cell r="L2035">
            <v>10</v>
          </cell>
          <cell r="M2035">
            <v>44</v>
          </cell>
          <cell r="N2035">
            <v>0.94</v>
          </cell>
          <cell r="O2035">
            <v>13.46</v>
          </cell>
          <cell r="P2035">
            <v>0</v>
          </cell>
          <cell r="Q2035">
            <v>1606</v>
          </cell>
        </row>
        <row r="2036">
          <cell r="A2036">
            <v>1208289</v>
          </cell>
          <cell r="B2036">
            <v>44179.80972222222</v>
          </cell>
          <cell r="C2036" t="str">
            <v>A105</v>
          </cell>
          <cell r="D2036" t="str">
            <v>Grados al C</v>
          </cell>
          <cell r="E2036" t="str">
            <v>31"R</v>
          </cell>
          <cell r="F2036">
            <v>50413</v>
          </cell>
          <cell r="G2036">
            <v>1</v>
          </cell>
          <cell r="H2036">
            <v>1679</v>
          </cell>
          <cell r="I2036">
            <v>49</v>
          </cell>
          <cell r="J2036">
            <v>26</v>
          </cell>
          <cell r="K2036">
            <v>23</v>
          </cell>
          <cell r="L2036">
            <v>6</v>
          </cell>
          <cell r="M2036">
            <v>20</v>
          </cell>
          <cell r="N2036">
            <v>0.83</v>
          </cell>
          <cell r="O2036">
            <v>4.93</v>
          </cell>
          <cell r="P2036">
            <v>0</v>
          </cell>
          <cell r="Q2036">
            <v>1592</v>
          </cell>
        </row>
        <row r="2037">
          <cell r="A2037">
            <v>1208290</v>
          </cell>
          <cell r="B2037">
            <v>44179.915972222225</v>
          </cell>
          <cell r="C2037">
            <v>4130</v>
          </cell>
          <cell r="D2037" t="str">
            <v>Grados CrMo</v>
          </cell>
          <cell r="E2037" t="str">
            <v>31"R</v>
          </cell>
          <cell r="F2037">
            <v>54766.99</v>
          </cell>
          <cell r="G2037">
            <v>1</v>
          </cell>
          <cell r="H2037">
            <v>1667</v>
          </cell>
          <cell r="I2037">
            <v>49</v>
          </cell>
          <cell r="J2037">
            <v>26</v>
          </cell>
          <cell r="K2037">
            <v>23</v>
          </cell>
          <cell r="L2037">
            <v>6</v>
          </cell>
          <cell r="M2037">
            <v>20</v>
          </cell>
          <cell r="N2037">
            <v>1.02</v>
          </cell>
          <cell r="O2037">
            <v>5.58</v>
          </cell>
          <cell r="P2037">
            <v>0</v>
          </cell>
          <cell r="Q2037">
            <v>1584</v>
          </cell>
        </row>
        <row r="2038">
          <cell r="A2038">
            <v>1208291</v>
          </cell>
          <cell r="B2038">
            <v>44180.005555555559</v>
          </cell>
          <cell r="C2038" t="str">
            <v>H13 FM</v>
          </cell>
          <cell r="D2038" t="str">
            <v>Tool Steels</v>
          </cell>
          <cell r="E2038" t="str">
            <v>24"Q</v>
          </cell>
          <cell r="F2038">
            <v>61185</v>
          </cell>
          <cell r="G2038">
            <v>1</v>
          </cell>
          <cell r="H2038">
            <v>1644</v>
          </cell>
          <cell r="I2038">
            <v>88</v>
          </cell>
          <cell r="J2038">
            <v>46</v>
          </cell>
          <cell r="K2038">
            <v>42</v>
          </cell>
          <cell r="L2038">
            <v>12</v>
          </cell>
          <cell r="M2038">
            <v>34</v>
          </cell>
          <cell r="N2038">
            <v>0.84</v>
          </cell>
          <cell r="O2038">
            <v>9.6</v>
          </cell>
          <cell r="P2038">
            <v>0</v>
          </cell>
          <cell r="Q2038">
            <v>1546</v>
          </cell>
        </row>
        <row r="2039">
          <cell r="A2039">
            <v>1208292</v>
          </cell>
          <cell r="B2039">
            <v>44180.11041666667</v>
          </cell>
          <cell r="C2039" t="str">
            <v>H13 FM</v>
          </cell>
          <cell r="D2039" t="str">
            <v>Tool Steels</v>
          </cell>
          <cell r="E2039" t="str">
            <v>49"Q</v>
          </cell>
          <cell r="F2039">
            <v>61509</v>
          </cell>
          <cell r="G2039">
            <v>1</v>
          </cell>
          <cell r="H2039">
            <v>1632</v>
          </cell>
          <cell r="I2039">
            <v>70</v>
          </cell>
          <cell r="J2039">
            <v>37</v>
          </cell>
          <cell r="K2039">
            <v>33</v>
          </cell>
          <cell r="L2039">
            <v>8</v>
          </cell>
          <cell r="M2039">
            <v>29</v>
          </cell>
          <cell r="N2039">
            <v>1.1000000000000001</v>
          </cell>
          <cell r="O2039">
            <v>8.4700000000000006</v>
          </cell>
          <cell r="P2039">
            <v>0</v>
          </cell>
          <cell r="Q2039">
            <v>1538</v>
          </cell>
        </row>
        <row r="2040">
          <cell r="A2040">
            <v>1208293</v>
          </cell>
          <cell r="B2040">
            <v>44180.188194444447</v>
          </cell>
          <cell r="C2040" t="str">
            <v>H13 FM</v>
          </cell>
          <cell r="D2040" t="str">
            <v>Tool Steels</v>
          </cell>
          <cell r="E2040" t="str">
            <v>24"Q</v>
          </cell>
          <cell r="F2040">
            <v>61791</v>
          </cell>
          <cell r="G2040">
            <v>1</v>
          </cell>
          <cell r="H2040">
            <v>1633</v>
          </cell>
          <cell r="I2040">
            <v>71</v>
          </cell>
          <cell r="J2040">
            <v>39</v>
          </cell>
          <cell r="K2040">
            <v>32</v>
          </cell>
          <cell r="L2040">
            <v>12</v>
          </cell>
          <cell r="M2040">
            <v>27</v>
          </cell>
          <cell r="N2040">
            <v>1.0900000000000001</v>
          </cell>
          <cell r="O2040">
            <v>8.8699999999999992</v>
          </cell>
          <cell r="P2040">
            <v>0</v>
          </cell>
          <cell r="Q2040">
            <v>1545</v>
          </cell>
        </row>
        <row r="2041">
          <cell r="A2041">
            <v>1208294</v>
          </cell>
          <cell r="B2041">
            <v>44180.49722222222</v>
          </cell>
          <cell r="C2041" t="str">
            <v>4330 MOD TESCO</v>
          </cell>
          <cell r="D2041" t="str">
            <v>Grados CrNiMo</v>
          </cell>
          <cell r="E2041" t="str">
            <v>49"Q</v>
          </cell>
          <cell r="F2041">
            <v>58594</v>
          </cell>
          <cell r="G2041">
            <v>1</v>
          </cell>
          <cell r="H2041">
            <v>1582</v>
          </cell>
          <cell r="I2041">
            <v>53</v>
          </cell>
          <cell r="J2041">
            <v>26</v>
          </cell>
          <cell r="K2041">
            <v>27</v>
          </cell>
          <cell r="L2041">
            <v>6</v>
          </cell>
          <cell r="M2041">
            <v>20</v>
          </cell>
          <cell r="N2041">
            <v>0.98</v>
          </cell>
          <cell r="O2041">
            <v>5.15</v>
          </cell>
          <cell r="P2041">
            <v>0</v>
          </cell>
          <cell r="Q2041">
            <v>1562</v>
          </cell>
        </row>
        <row r="2042">
          <cell r="A2042">
            <v>1208295</v>
          </cell>
          <cell r="B2042">
            <v>44180.564583333333</v>
          </cell>
          <cell r="C2042" t="str">
            <v>4130 FM</v>
          </cell>
          <cell r="D2042" t="str">
            <v>Grados CrNiMo</v>
          </cell>
          <cell r="E2042" t="str">
            <v>49"Q</v>
          </cell>
          <cell r="F2042">
            <v>59490</v>
          </cell>
          <cell r="G2042">
            <v>1</v>
          </cell>
          <cell r="H2042">
            <v>1649</v>
          </cell>
          <cell r="I2042">
            <v>62</v>
          </cell>
          <cell r="J2042">
            <v>27</v>
          </cell>
          <cell r="K2042">
            <v>35</v>
          </cell>
          <cell r="L2042">
            <v>7</v>
          </cell>
          <cell r="M2042">
            <v>20</v>
          </cell>
          <cell r="N2042">
            <v>1.08</v>
          </cell>
          <cell r="O2042">
            <v>7.32</v>
          </cell>
          <cell r="P2042">
            <v>0</v>
          </cell>
          <cell r="Q2042">
            <v>1567</v>
          </cell>
        </row>
        <row r="2043">
          <cell r="A2043">
            <v>1208296</v>
          </cell>
          <cell r="B2043">
            <v>44180.794444444444</v>
          </cell>
          <cell r="C2043" t="str">
            <v>EN355B</v>
          </cell>
          <cell r="D2043"/>
          <cell r="E2043" t="str">
            <v>31"R</v>
          </cell>
          <cell r="F2043"/>
          <cell r="G2043"/>
          <cell r="H2043"/>
          <cell r="I2043">
            <v>0</v>
          </cell>
          <cell r="J2043"/>
          <cell r="K2043"/>
          <cell r="L2043"/>
          <cell r="M2043"/>
          <cell r="N2043"/>
          <cell r="O2043"/>
          <cell r="P2043"/>
          <cell r="Q2043"/>
        </row>
        <row r="2044">
          <cell r="A2044">
            <v>1208297</v>
          </cell>
          <cell r="B2044">
            <v>44180.869444444441</v>
          </cell>
          <cell r="C2044" t="str">
            <v>A105</v>
          </cell>
          <cell r="D2044" t="str">
            <v>Grados al C</v>
          </cell>
          <cell r="E2044" t="str">
            <v>49"Q</v>
          </cell>
          <cell r="F2044">
            <v>58439</v>
          </cell>
          <cell r="G2044">
            <v>1</v>
          </cell>
          <cell r="H2044">
            <v>1681</v>
          </cell>
          <cell r="I2044">
            <v>59</v>
          </cell>
          <cell r="J2044">
            <v>28</v>
          </cell>
          <cell r="K2044">
            <v>31</v>
          </cell>
          <cell r="L2044">
            <v>6</v>
          </cell>
          <cell r="M2044">
            <v>22</v>
          </cell>
          <cell r="N2044">
            <v>1</v>
          </cell>
          <cell r="O2044">
            <v>7.63</v>
          </cell>
          <cell r="P2044">
            <v>0.04</v>
          </cell>
          <cell r="Q2044">
            <v>1586</v>
          </cell>
        </row>
        <row r="2045">
          <cell r="A2045">
            <v>1208298</v>
          </cell>
          <cell r="B2045">
            <v>44180.927083333336</v>
          </cell>
          <cell r="C2045" t="str">
            <v>EN355B</v>
          </cell>
          <cell r="D2045" t="str">
            <v>Grados al C</v>
          </cell>
          <cell r="E2045" t="str">
            <v>31"R</v>
          </cell>
          <cell r="F2045">
            <v>54890.01</v>
          </cell>
          <cell r="G2045">
            <v>1</v>
          </cell>
          <cell r="H2045">
            <v>1690</v>
          </cell>
          <cell r="I2045">
            <v>54</v>
          </cell>
          <cell r="J2045">
            <v>29</v>
          </cell>
          <cell r="K2045">
            <v>25</v>
          </cell>
          <cell r="L2045">
            <v>6</v>
          </cell>
          <cell r="M2045">
            <v>23</v>
          </cell>
          <cell r="N2045">
            <v>0.93</v>
          </cell>
          <cell r="O2045">
            <v>2.57</v>
          </cell>
          <cell r="P2045">
            <v>3.26</v>
          </cell>
          <cell r="Q2045">
            <v>1588</v>
          </cell>
        </row>
        <row r="2046">
          <cell r="A2046">
            <v>1208299</v>
          </cell>
          <cell r="B2046">
            <v>44180.975694444445</v>
          </cell>
          <cell r="C2046" t="str">
            <v>EN355B</v>
          </cell>
          <cell r="D2046" t="str">
            <v>Grados al C</v>
          </cell>
          <cell r="E2046" t="str">
            <v>31"R</v>
          </cell>
          <cell r="F2046">
            <v>53275</v>
          </cell>
          <cell r="G2046">
            <v>1</v>
          </cell>
          <cell r="H2046">
            <v>1672</v>
          </cell>
          <cell r="I2046">
            <v>55</v>
          </cell>
          <cell r="J2046">
            <v>24</v>
          </cell>
          <cell r="K2046">
            <v>31</v>
          </cell>
          <cell r="L2046">
            <v>6</v>
          </cell>
          <cell r="M2046">
            <v>18</v>
          </cell>
          <cell r="N2046">
            <v>1.1100000000000001</v>
          </cell>
          <cell r="O2046">
            <v>3.12</v>
          </cell>
          <cell r="P2046">
            <v>8.9600000000000009</v>
          </cell>
          <cell r="Q2046">
            <v>1594</v>
          </cell>
        </row>
        <row r="2047">
          <cell r="A2047">
            <v>1208300</v>
          </cell>
          <cell r="B2047">
            <v>44181.047222222223</v>
          </cell>
          <cell r="C2047" t="str">
            <v>A105</v>
          </cell>
          <cell r="D2047" t="str">
            <v>Grados al C</v>
          </cell>
          <cell r="E2047" t="str">
            <v>31"R</v>
          </cell>
          <cell r="F2047">
            <v>55336</v>
          </cell>
          <cell r="G2047">
            <v>1</v>
          </cell>
          <cell r="H2047">
            <v>1682</v>
          </cell>
          <cell r="I2047">
            <v>53</v>
          </cell>
          <cell r="J2047">
            <v>26</v>
          </cell>
          <cell r="K2047">
            <v>27</v>
          </cell>
          <cell r="L2047">
            <v>6</v>
          </cell>
          <cell r="M2047">
            <v>20</v>
          </cell>
          <cell r="N2047">
            <v>0.94</v>
          </cell>
          <cell r="O2047">
            <v>6.84</v>
          </cell>
          <cell r="P2047">
            <v>0</v>
          </cell>
          <cell r="Q2047">
            <v>1585</v>
          </cell>
        </row>
        <row r="2048">
          <cell r="A2048">
            <v>1208301</v>
          </cell>
          <cell r="B2048">
            <v>44181.145138888889</v>
          </cell>
          <cell r="C2048" t="str">
            <v>15-5 PH PREMIUM</v>
          </cell>
          <cell r="D2048" t="str">
            <v>Austeníticos</v>
          </cell>
          <cell r="E2048" t="str">
            <v>49"Q</v>
          </cell>
          <cell r="F2048">
            <v>50383.01</v>
          </cell>
          <cell r="G2048">
            <v>1</v>
          </cell>
          <cell r="H2048">
            <v>1630</v>
          </cell>
          <cell r="I2048">
            <v>219</v>
          </cell>
          <cell r="J2048">
            <v>121</v>
          </cell>
          <cell r="K2048">
            <v>98</v>
          </cell>
          <cell r="L2048">
            <v>81</v>
          </cell>
          <cell r="M2048">
            <v>40</v>
          </cell>
          <cell r="N2048">
            <v>1.04</v>
          </cell>
          <cell r="O2048">
            <v>27.42</v>
          </cell>
          <cell r="P2048">
            <v>3.03</v>
          </cell>
          <cell r="Q2048">
            <v>1534</v>
          </cell>
        </row>
        <row r="2049">
          <cell r="A2049">
            <v>1208302</v>
          </cell>
          <cell r="B2049">
            <v>44181.265972222223</v>
          </cell>
          <cell r="C2049" t="str">
            <v>17-4 PH</v>
          </cell>
          <cell r="D2049" t="str">
            <v>Duplex Stainless Steels</v>
          </cell>
          <cell r="E2049" t="str">
            <v>69"P</v>
          </cell>
          <cell r="F2049">
            <v>56512</v>
          </cell>
          <cell r="G2049">
            <v>1</v>
          </cell>
          <cell r="H2049">
            <v>1628</v>
          </cell>
          <cell r="I2049">
            <v>211</v>
          </cell>
          <cell r="J2049">
            <v>119</v>
          </cell>
          <cell r="K2049">
            <v>92</v>
          </cell>
          <cell r="L2049">
            <v>57</v>
          </cell>
          <cell r="M2049">
            <v>62</v>
          </cell>
          <cell r="N2049">
            <v>0.93</v>
          </cell>
          <cell r="O2049">
            <v>19.850000000000001</v>
          </cell>
          <cell r="P2049">
            <v>0</v>
          </cell>
          <cell r="Q2049">
            <v>1511</v>
          </cell>
        </row>
        <row r="2050">
          <cell r="A2050">
            <v>1208303</v>
          </cell>
          <cell r="B2050">
            <v>44181.436805555553</v>
          </cell>
          <cell r="C2050" t="str">
            <v>304L</v>
          </cell>
          <cell r="D2050" t="str">
            <v>Austeníticos</v>
          </cell>
          <cell r="E2050" t="str">
            <v>69"P</v>
          </cell>
          <cell r="F2050">
            <v>59887</v>
          </cell>
          <cell r="G2050">
            <v>1</v>
          </cell>
          <cell r="H2050">
            <v>1655</v>
          </cell>
          <cell r="I2050">
            <v>220</v>
          </cell>
          <cell r="J2050">
            <v>112</v>
          </cell>
          <cell r="K2050">
            <v>108</v>
          </cell>
          <cell r="L2050">
            <v>60</v>
          </cell>
          <cell r="M2050">
            <v>52</v>
          </cell>
          <cell r="N2050">
            <v>0.9</v>
          </cell>
          <cell r="O2050">
            <v>26.54</v>
          </cell>
          <cell r="P2050">
            <v>4.13</v>
          </cell>
          <cell r="Q2050">
            <v>1528</v>
          </cell>
        </row>
        <row r="2051">
          <cell r="A2051">
            <v>1208304</v>
          </cell>
          <cell r="B2051">
            <v>44181.681944444441</v>
          </cell>
          <cell r="C2051">
            <v>4340</v>
          </cell>
          <cell r="D2051" t="str">
            <v>Grados CrNiMo</v>
          </cell>
          <cell r="E2051" t="str">
            <v>69"P</v>
          </cell>
          <cell r="F2051">
            <v>53223.01</v>
          </cell>
          <cell r="G2051">
            <v>1</v>
          </cell>
          <cell r="H2051">
            <v>1664</v>
          </cell>
          <cell r="I2051">
            <v>71</v>
          </cell>
          <cell r="J2051">
            <v>33</v>
          </cell>
          <cell r="K2051">
            <v>38</v>
          </cell>
          <cell r="L2051">
            <v>6</v>
          </cell>
          <cell r="M2051">
            <v>27</v>
          </cell>
          <cell r="N2051">
            <v>0.79</v>
          </cell>
          <cell r="O2051">
            <v>10.119999999999999</v>
          </cell>
          <cell r="P2051">
            <v>0</v>
          </cell>
          <cell r="Q2051">
            <v>1558</v>
          </cell>
        </row>
        <row r="2052">
          <cell r="A2052">
            <v>1208305</v>
          </cell>
          <cell r="B2052">
            <v>44181.734027777777</v>
          </cell>
          <cell r="C2052">
            <v>4340</v>
          </cell>
          <cell r="D2052" t="str">
            <v>Grados CrNiMo</v>
          </cell>
          <cell r="E2052" t="str">
            <v>69"P</v>
          </cell>
          <cell r="F2052">
            <v>53355</v>
          </cell>
          <cell r="G2052">
            <v>1</v>
          </cell>
          <cell r="H2052">
            <v>1650</v>
          </cell>
          <cell r="I2052">
            <v>59</v>
          </cell>
          <cell r="J2052">
            <v>32</v>
          </cell>
          <cell r="K2052">
            <v>27</v>
          </cell>
          <cell r="L2052">
            <v>6</v>
          </cell>
          <cell r="M2052">
            <v>26</v>
          </cell>
          <cell r="N2052">
            <v>0.86</v>
          </cell>
          <cell r="O2052">
            <v>8.5299999999999994</v>
          </cell>
          <cell r="P2052">
            <v>0</v>
          </cell>
          <cell r="Q2052">
            <v>1548</v>
          </cell>
        </row>
        <row r="2053">
          <cell r="A2053">
            <v>1208306</v>
          </cell>
          <cell r="B2053">
            <v>44181.871527777781</v>
          </cell>
          <cell r="C2053" t="str">
            <v>4340 BS</v>
          </cell>
          <cell r="D2053" t="str">
            <v>Grados CrNiMo</v>
          </cell>
          <cell r="E2053" t="str">
            <v>13"R</v>
          </cell>
          <cell r="F2053">
            <v>58327</v>
          </cell>
          <cell r="G2053">
            <v>1</v>
          </cell>
          <cell r="H2053">
            <v>1650</v>
          </cell>
          <cell r="I2053">
            <v>46</v>
          </cell>
          <cell r="J2053">
            <v>24</v>
          </cell>
          <cell r="K2053">
            <v>22</v>
          </cell>
          <cell r="L2053">
            <v>6</v>
          </cell>
          <cell r="M2053">
            <v>18</v>
          </cell>
          <cell r="N2053">
            <v>0.78</v>
          </cell>
          <cell r="O2053">
            <v>4.5199999999999996</v>
          </cell>
          <cell r="P2053">
            <v>0</v>
          </cell>
          <cell r="Q2053">
            <v>1575</v>
          </cell>
        </row>
        <row r="2054">
          <cell r="A2054">
            <v>1208307</v>
          </cell>
          <cell r="B2054">
            <v>44181.936111111114</v>
          </cell>
          <cell r="C2054" t="str">
            <v>42CRMO4 LIEBHERR</v>
          </cell>
          <cell r="D2054" t="str">
            <v>Grados CrMo</v>
          </cell>
          <cell r="E2054" t="str">
            <v>13"R</v>
          </cell>
          <cell r="F2054">
            <v>55663.01</v>
          </cell>
          <cell r="G2054">
            <v>1</v>
          </cell>
          <cell r="H2054">
            <v>1663</v>
          </cell>
          <cell r="I2054">
            <v>57</v>
          </cell>
          <cell r="J2054">
            <v>26</v>
          </cell>
          <cell r="K2054">
            <v>31</v>
          </cell>
          <cell r="L2054">
            <v>6</v>
          </cell>
          <cell r="M2054">
            <v>20</v>
          </cell>
          <cell r="N2054">
            <v>0.93</v>
          </cell>
          <cell r="O2054">
            <v>8.24</v>
          </cell>
          <cell r="P2054">
            <v>0</v>
          </cell>
          <cell r="Q2054">
            <v>1581</v>
          </cell>
        </row>
        <row r="2055">
          <cell r="A2055">
            <v>1208308</v>
          </cell>
          <cell r="B2055">
            <v>44182.011805555558</v>
          </cell>
          <cell r="C2055" t="str">
            <v>42CRMO4 LIEBHERR</v>
          </cell>
          <cell r="D2055" t="str">
            <v>Grados CrMo</v>
          </cell>
          <cell r="E2055" t="str">
            <v>20"R</v>
          </cell>
          <cell r="F2055">
            <v>57244</v>
          </cell>
          <cell r="G2055">
            <v>1</v>
          </cell>
          <cell r="H2055">
            <v>1662</v>
          </cell>
          <cell r="I2055">
            <v>45</v>
          </cell>
          <cell r="J2055">
            <v>26</v>
          </cell>
          <cell r="K2055">
            <v>19</v>
          </cell>
          <cell r="L2055">
            <v>6</v>
          </cell>
          <cell r="M2055">
            <v>20</v>
          </cell>
          <cell r="N2055">
            <v>0.81</v>
          </cell>
          <cell r="O2055">
            <v>5.42</v>
          </cell>
          <cell r="P2055">
            <v>0</v>
          </cell>
          <cell r="Q2055">
            <v>1576</v>
          </cell>
        </row>
        <row r="2056">
          <cell r="A2056">
            <v>1208309</v>
          </cell>
          <cell r="B2056">
            <v>44182.083333333336</v>
          </cell>
          <cell r="C2056" t="str">
            <v>H13 FM PREM</v>
          </cell>
          <cell r="D2056" t="str">
            <v>Tool Steels</v>
          </cell>
          <cell r="E2056" t="str">
            <v>49"Q</v>
          </cell>
          <cell r="F2056">
            <v>63552</v>
          </cell>
          <cell r="G2056">
            <v>1</v>
          </cell>
          <cell r="H2056">
            <v>1623</v>
          </cell>
          <cell r="I2056">
            <v>58</v>
          </cell>
          <cell r="J2056">
            <v>32</v>
          </cell>
          <cell r="K2056">
            <v>26</v>
          </cell>
          <cell r="L2056">
            <v>6</v>
          </cell>
          <cell r="M2056">
            <v>26</v>
          </cell>
          <cell r="N2056">
            <v>0.73</v>
          </cell>
          <cell r="O2056">
            <v>6.12</v>
          </cell>
          <cell r="P2056">
            <v>0</v>
          </cell>
          <cell r="Q2056">
            <v>1543</v>
          </cell>
        </row>
        <row r="2057">
          <cell r="A2057">
            <v>1208310</v>
          </cell>
          <cell r="B2057">
            <v>44182.18472222222</v>
          </cell>
          <cell r="C2057" t="str">
            <v>H13 FM</v>
          </cell>
          <cell r="D2057" t="str">
            <v>Tool Steels</v>
          </cell>
          <cell r="E2057" t="str">
            <v>24"Q</v>
          </cell>
          <cell r="F2057">
            <v>62238</v>
          </cell>
          <cell r="G2057">
            <v>1</v>
          </cell>
          <cell r="H2057">
            <v>1643</v>
          </cell>
          <cell r="I2057">
            <v>80</v>
          </cell>
          <cell r="J2057">
            <v>54</v>
          </cell>
          <cell r="K2057">
            <v>26</v>
          </cell>
          <cell r="L2057">
            <v>17</v>
          </cell>
          <cell r="M2057">
            <v>37</v>
          </cell>
          <cell r="N2057">
            <v>0.85</v>
          </cell>
          <cell r="O2057">
            <v>15.55</v>
          </cell>
          <cell r="P2057">
            <v>0</v>
          </cell>
          <cell r="Q2057">
            <v>1543</v>
          </cell>
        </row>
        <row r="2058">
          <cell r="A2058">
            <v>1208311</v>
          </cell>
          <cell r="B2058">
            <v>44182.279166666667</v>
          </cell>
          <cell r="C2058" t="str">
            <v>42CRMO4 LIEBHERR</v>
          </cell>
          <cell r="D2058" t="str">
            <v>Grados CrMo</v>
          </cell>
          <cell r="E2058" t="str">
            <v>20"R</v>
          </cell>
          <cell r="F2058">
            <v>58942</v>
          </cell>
          <cell r="G2058">
            <v>1</v>
          </cell>
          <cell r="H2058">
            <v>1663</v>
          </cell>
          <cell r="I2058">
            <v>59</v>
          </cell>
          <cell r="J2058">
            <v>25</v>
          </cell>
          <cell r="K2058">
            <v>34</v>
          </cell>
          <cell r="L2058">
            <v>7</v>
          </cell>
          <cell r="M2058">
            <v>18</v>
          </cell>
          <cell r="N2058">
            <v>0.85</v>
          </cell>
          <cell r="O2058">
            <v>5.54</v>
          </cell>
          <cell r="P2058">
            <v>0</v>
          </cell>
          <cell r="Q2058">
            <v>1583</v>
          </cell>
        </row>
        <row r="2059">
          <cell r="A2059">
            <v>1208312</v>
          </cell>
          <cell r="B2059">
            <v>44182.34375</v>
          </cell>
          <cell r="C2059" t="str">
            <v>42CRMO4 LIEBHERR</v>
          </cell>
          <cell r="D2059" t="str">
            <v>Grados CrMo</v>
          </cell>
          <cell r="E2059" t="str">
            <v>20"R</v>
          </cell>
          <cell r="F2059">
            <v>58760.01</v>
          </cell>
          <cell r="G2059">
            <v>1</v>
          </cell>
          <cell r="H2059">
            <v>1664</v>
          </cell>
          <cell r="I2059">
            <v>73</v>
          </cell>
          <cell r="J2059">
            <v>26</v>
          </cell>
          <cell r="K2059">
            <v>47</v>
          </cell>
          <cell r="L2059">
            <v>7</v>
          </cell>
          <cell r="M2059">
            <v>19</v>
          </cell>
          <cell r="N2059">
            <v>0.91</v>
          </cell>
          <cell r="O2059">
            <v>6.92</v>
          </cell>
          <cell r="P2059">
            <v>0</v>
          </cell>
          <cell r="Q2059">
            <v>1580</v>
          </cell>
        </row>
        <row r="2060">
          <cell r="A2060">
            <v>1208313</v>
          </cell>
          <cell r="B2060">
            <v>44182.407638888886</v>
          </cell>
          <cell r="C2060" t="str">
            <v>EN355B</v>
          </cell>
          <cell r="D2060" t="str">
            <v>Grados al C</v>
          </cell>
          <cell r="E2060" t="str">
            <v>20"R</v>
          </cell>
          <cell r="F2060">
            <v>58988.01</v>
          </cell>
          <cell r="G2060">
            <v>1</v>
          </cell>
          <cell r="H2060">
            <v>1688</v>
          </cell>
          <cell r="I2060">
            <v>57</v>
          </cell>
          <cell r="J2060">
            <v>24</v>
          </cell>
          <cell r="K2060">
            <v>33</v>
          </cell>
          <cell r="L2060">
            <v>6</v>
          </cell>
          <cell r="M2060">
            <v>18</v>
          </cell>
          <cell r="N2060">
            <v>0.9</v>
          </cell>
          <cell r="O2060">
            <v>5.43</v>
          </cell>
          <cell r="P2060">
            <v>2.14</v>
          </cell>
          <cell r="Q2060">
            <v>1594</v>
          </cell>
        </row>
        <row r="2061">
          <cell r="A2061">
            <v>1208314</v>
          </cell>
          <cell r="B2061">
            <v>44182.480555555558</v>
          </cell>
          <cell r="C2061" t="str">
            <v>EN355B</v>
          </cell>
          <cell r="D2061" t="str">
            <v>Grados al C</v>
          </cell>
          <cell r="E2061" t="str">
            <v>31"R</v>
          </cell>
          <cell r="F2061">
            <v>55510</v>
          </cell>
          <cell r="G2061">
            <v>1</v>
          </cell>
          <cell r="H2061">
            <v>1693</v>
          </cell>
          <cell r="I2061">
            <v>58</v>
          </cell>
          <cell r="J2061">
            <v>28</v>
          </cell>
          <cell r="K2061">
            <v>30</v>
          </cell>
          <cell r="L2061">
            <v>6</v>
          </cell>
          <cell r="M2061">
            <v>22</v>
          </cell>
          <cell r="N2061">
            <v>0.83</v>
          </cell>
          <cell r="O2061">
            <v>3.75</v>
          </cell>
          <cell r="P2061">
            <v>3.46</v>
          </cell>
          <cell r="Q2061">
            <v>1596</v>
          </cell>
        </row>
        <row r="2062">
          <cell r="A2062">
            <v>1208315</v>
          </cell>
          <cell r="B2062">
            <v>44182.682638888888</v>
          </cell>
          <cell r="C2062" t="str">
            <v>EN355B</v>
          </cell>
          <cell r="D2062" t="str">
            <v>Grados al C</v>
          </cell>
          <cell r="E2062" t="str">
            <v>31"R</v>
          </cell>
          <cell r="F2062">
            <v>54794.01</v>
          </cell>
          <cell r="G2062">
            <v>1</v>
          </cell>
          <cell r="H2062">
            <v>1694</v>
          </cell>
          <cell r="I2062">
            <v>55</v>
          </cell>
          <cell r="J2062">
            <v>28</v>
          </cell>
          <cell r="K2062">
            <v>27</v>
          </cell>
          <cell r="L2062">
            <v>6</v>
          </cell>
          <cell r="M2062">
            <v>22</v>
          </cell>
          <cell r="N2062">
            <v>0.9</v>
          </cell>
          <cell r="O2062">
            <v>9.33</v>
          </cell>
          <cell r="P2062">
            <v>3.26</v>
          </cell>
          <cell r="Q2062">
            <v>1591</v>
          </cell>
        </row>
        <row r="2063">
          <cell r="A2063">
            <v>1208316</v>
          </cell>
          <cell r="B2063">
            <v>44182.74722222222</v>
          </cell>
          <cell r="C2063" t="str">
            <v>A105</v>
          </cell>
          <cell r="D2063" t="str">
            <v>Grados al C</v>
          </cell>
          <cell r="E2063" t="str">
            <v>20"R</v>
          </cell>
          <cell r="F2063">
            <v>59366</v>
          </cell>
          <cell r="G2063">
            <v>1</v>
          </cell>
          <cell r="H2063">
            <v>1681</v>
          </cell>
          <cell r="I2063">
            <v>54</v>
          </cell>
          <cell r="J2063">
            <v>24</v>
          </cell>
          <cell r="K2063">
            <v>30</v>
          </cell>
          <cell r="L2063">
            <v>6</v>
          </cell>
          <cell r="M2063">
            <v>18</v>
          </cell>
          <cell r="N2063">
            <v>0.66</v>
          </cell>
          <cell r="O2063">
            <v>5.4</v>
          </cell>
          <cell r="P2063">
            <v>0</v>
          </cell>
          <cell r="Q2063">
            <v>1596</v>
          </cell>
        </row>
        <row r="2064">
          <cell r="A2064">
            <v>1208317</v>
          </cell>
          <cell r="B2064">
            <v>44182.800694444442</v>
          </cell>
          <cell r="C2064" t="str">
            <v>105M2</v>
          </cell>
          <cell r="D2064" t="str">
            <v>Grados al C</v>
          </cell>
          <cell r="E2064" t="str">
            <v>49"Q</v>
          </cell>
          <cell r="F2064">
            <v>59354</v>
          </cell>
          <cell r="G2064">
            <v>1</v>
          </cell>
          <cell r="H2064">
            <v>1660</v>
          </cell>
          <cell r="I2064">
            <v>51</v>
          </cell>
          <cell r="J2064">
            <v>24</v>
          </cell>
          <cell r="K2064">
            <v>27</v>
          </cell>
          <cell r="L2064">
            <v>6</v>
          </cell>
          <cell r="M2064">
            <v>18</v>
          </cell>
          <cell r="N2064">
            <v>0.65</v>
          </cell>
          <cell r="O2064">
            <v>5.05</v>
          </cell>
          <cell r="P2064">
            <v>0</v>
          </cell>
          <cell r="Q2064">
            <v>1582</v>
          </cell>
        </row>
        <row r="2065">
          <cell r="A2065">
            <v>1208318</v>
          </cell>
          <cell r="B2065">
            <v>44182.857638888891</v>
          </cell>
          <cell r="C2065" t="str">
            <v>LF6</v>
          </cell>
          <cell r="D2065" t="str">
            <v>Grados al C</v>
          </cell>
          <cell r="E2065" t="str">
            <v>31"R</v>
          </cell>
          <cell r="F2065">
            <v>54239</v>
          </cell>
          <cell r="G2065">
            <v>1</v>
          </cell>
          <cell r="H2065">
            <v>1706</v>
          </cell>
          <cell r="I2065">
            <v>71</v>
          </cell>
          <cell r="J2065">
            <v>29</v>
          </cell>
          <cell r="K2065">
            <v>42</v>
          </cell>
          <cell r="L2065">
            <v>5</v>
          </cell>
          <cell r="M2065">
            <v>24</v>
          </cell>
          <cell r="N2065">
            <v>0.57999999999999996</v>
          </cell>
          <cell r="O2065">
            <v>5.56</v>
          </cell>
          <cell r="P2065">
            <v>3.27</v>
          </cell>
          <cell r="Q2065">
            <v>1595</v>
          </cell>
        </row>
        <row r="2066">
          <cell r="A2066">
            <v>1208319</v>
          </cell>
          <cell r="B2066">
            <v>44182.912499999999</v>
          </cell>
          <cell r="C2066" t="str">
            <v>F11M2</v>
          </cell>
          <cell r="D2066" t="str">
            <v>Grados CrMo</v>
          </cell>
          <cell r="E2066" t="str">
            <v>69"P</v>
          </cell>
          <cell r="F2066">
            <v>51606</v>
          </cell>
          <cell r="G2066">
            <v>1</v>
          </cell>
          <cell r="H2066">
            <v>1649</v>
          </cell>
          <cell r="I2066">
            <v>66</v>
          </cell>
          <cell r="J2066">
            <v>29</v>
          </cell>
          <cell r="K2066">
            <v>37</v>
          </cell>
          <cell r="L2066">
            <v>6</v>
          </cell>
          <cell r="M2066">
            <v>23</v>
          </cell>
          <cell r="N2066">
            <v>0.75</v>
          </cell>
          <cell r="O2066">
            <v>9.68</v>
          </cell>
          <cell r="P2066">
            <v>0</v>
          </cell>
          <cell r="Q2066">
            <v>1569</v>
          </cell>
        </row>
        <row r="2067">
          <cell r="A2067">
            <v>1208320</v>
          </cell>
          <cell r="B2067">
            <v>44182.978472222225</v>
          </cell>
          <cell r="C2067" t="str">
            <v>LF2L</v>
          </cell>
          <cell r="D2067" t="str">
            <v>Grados CrNiMo</v>
          </cell>
          <cell r="E2067" t="str">
            <v>24"Q</v>
          </cell>
          <cell r="F2067">
            <v>51773</v>
          </cell>
          <cell r="G2067">
            <v>1</v>
          </cell>
          <cell r="H2067">
            <v>1750</v>
          </cell>
          <cell r="I2067">
            <v>64</v>
          </cell>
          <cell r="J2067">
            <v>27</v>
          </cell>
          <cell r="K2067">
            <v>37</v>
          </cell>
          <cell r="L2067">
            <v>6</v>
          </cell>
          <cell r="M2067">
            <v>21</v>
          </cell>
          <cell r="N2067">
            <v>0.73</v>
          </cell>
          <cell r="O2067">
            <v>4.1100000000000003</v>
          </cell>
          <cell r="P2067">
            <v>5.52</v>
          </cell>
          <cell r="Q2067">
            <v>1607</v>
          </cell>
        </row>
        <row r="2068">
          <cell r="A2068">
            <v>1208321</v>
          </cell>
          <cell r="B2068">
            <v>44183.050694444442</v>
          </cell>
          <cell r="C2068" t="str">
            <v>105M2</v>
          </cell>
          <cell r="D2068" t="str">
            <v>Grados al C</v>
          </cell>
          <cell r="E2068" t="str">
            <v>16"R</v>
          </cell>
          <cell r="F2068">
            <v>58028</v>
          </cell>
          <cell r="G2068">
            <v>1</v>
          </cell>
          <cell r="H2068">
            <v>1692</v>
          </cell>
          <cell r="I2068">
            <v>59</v>
          </cell>
          <cell r="J2068">
            <v>29</v>
          </cell>
          <cell r="K2068">
            <v>30</v>
          </cell>
          <cell r="L2068">
            <v>6</v>
          </cell>
          <cell r="M2068">
            <v>23</v>
          </cell>
          <cell r="N2068">
            <v>0.75</v>
          </cell>
          <cell r="O2068">
            <v>6.31</v>
          </cell>
          <cell r="P2068">
            <v>0</v>
          </cell>
          <cell r="Q2068">
            <v>1596</v>
          </cell>
        </row>
        <row r="2069">
          <cell r="A2069">
            <v>1208322</v>
          </cell>
          <cell r="B2069">
            <v>44183.111805555556</v>
          </cell>
          <cell r="C2069" t="str">
            <v>A105</v>
          </cell>
          <cell r="D2069" t="str">
            <v>Grados al C</v>
          </cell>
          <cell r="E2069" t="str">
            <v>49"Q</v>
          </cell>
          <cell r="F2069">
            <v>59745.01</v>
          </cell>
          <cell r="G2069">
            <v>1</v>
          </cell>
          <cell r="H2069">
            <v>1669</v>
          </cell>
          <cell r="I2069">
            <v>66</v>
          </cell>
          <cell r="J2069">
            <v>27</v>
          </cell>
          <cell r="K2069">
            <v>39</v>
          </cell>
          <cell r="L2069">
            <v>7</v>
          </cell>
          <cell r="M2069">
            <v>20</v>
          </cell>
          <cell r="N2069">
            <v>0.61</v>
          </cell>
          <cell r="O2069">
            <v>10.67</v>
          </cell>
          <cell r="P2069">
            <v>0</v>
          </cell>
          <cell r="Q2069">
            <v>1585</v>
          </cell>
        </row>
        <row r="2070">
          <cell r="A2070">
            <v>1208323</v>
          </cell>
          <cell r="B2070">
            <v>44183.173611111109</v>
          </cell>
          <cell r="C2070" t="str">
            <v>X60V-DQ</v>
          </cell>
          <cell r="D2070" t="str">
            <v>Grados al C</v>
          </cell>
          <cell r="E2070" t="str">
            <v>49"Q</v>
          </cell>
          <cell r="F2070">
            <v>59115</v>
          </cell>
          <cell r="G2070">
            <v>1</v>
          </cell>
          <cell r="H2070">
            <v>1663</v>
          </cell>
          <cell r="I2070">
            <v>53</v>
          </cell>
          <cell r="J2070">
            <v>29</v>
          </cell>
          <cell r="K2070">
            <v>24</v>
          </cell>
          <cell r="L2070">
            <v>6</v>
          </cell>
          <cell r="M2070">
            <v>23</v>
          </cell>
          <cell r="N2070">
            <v>1.01</v>
          </cell>
          <cell r="O2070">
            <v>5.91</v>
          </cell>
          <cell r="P2070">
            <v>0</v>
          </cell>
          <cell r="Q2070">
            <v>1581</v>
          </cell>
        </row>
        <row r="2071">
          <cell r="A2071">
            <v>1208324</v>
          </cell>
          <cell r="B2071">
            <v>44183.275694444441</v>
          </cell>
          <cell r="C2071" t="str">
            <v>H13 FM</v>
          </cell>
          <cell r="D2071" t="str">
            <v>Tool Steels</v>
          </cell>
          <cell r="E2071" t="str">
            <v>24"Q</v>
          </cell>
          <cell r="F2071">
            <v>55760</v>
          </cell>
          <cell r="G2071">
            <v>1</v>
          </cell>
          <cell r="H2071">
            <v>1647</v>
          </cell>
          <cell r="I2071">
            <v>73</v>
          </cell>
          <cell r="J2071">
            <v>44</v>
          </cell>
          <cell r="K2071">
            <v>29</v>
          </cell>
          <cell r="L2071">
            <v>12</v>
          </cell>
          <cell r="M2071">
            <v>32</v>
          </cell>
          <cell r="N2071">
            <v>0.95</v>
          </cell>
          <cell r="O2071">
            <v>12.88</v>
          </cell>
          <cell r="P2071">
            <v>0</v>
          </cell>
          <cell r="Q2071">
            <v>1546</v>
          </cell>
        </row>
        <row r="2072">
          <cell r="A2072">
            <v>1208325</v>
          </cell>
          <cell r="B2072">
            <v>44183.367361111108</v>
          </cell>
          <cell r="C2072" t="str">
            <v>4140 MOD FM</v>
          </cell>
          <cell r="D2072" t="str">
            <v>Grados CrNiMo</v>
          </cell>
          <cell r="E2072" t="str">
            <v>69"P</v>
          </cell>
          <cell r="F2072">
            <v>54037.99</v>
          </cell>
          <cell r="G2072">
            <v>1</v>
          </cell>
          <cell r="H2072">
            <v>1642</v>
          </cell>
          <cell r="I2072">
            <v>65</v>
          </cell>
          <cell r="J2072">
            <v>26</v>
          </cell>
          <cell r="K2072">
            <v>39</v>
          </cell>
          <cell r="L2072">
            <v>6</v>
          </cell>
          <cell r="M2072">
            <v>20</v>
          </cell>
          <cell r="N2072">
            <v>0.96</v>
          </cell>
          <cell r="O2072">
            <v>9.2100000000000009</v>
          </cell>
          <cell r="P2072">
            <v>0</v>
          </cell>
          <cell r="Q2072">
            <v>1557</v>
          </cell>
        </row>
        <row r="2073">
          <cell r="A2073">
            <v>1208326</v>
          </cell>
          <cell r="B2073">
            <v>44183.42291666667</v>
          </cell>
          <cell r="C2073">
            <v>4140</v>
          </cell>
          <cell r="D2073" t="str">
            <v>Grados CrMo</v>
          </cell>
          <cell r="E2073" t="str">
            <v>24"R</v>
          </cell>
          <cell r="F2073">
            <v>55534</v>
          </cell>
          <cell r="G2073">
            <v>1</v>
          </cell>
          <cell r="H2073">
            <v>1670</v>
          </cell>
          <cell r="I2073">
            <v>61</v>
          </cell>
          <cell r="J2073">
            <v>37</v>
          </cell>
          <cell r="K2073">
            <v>24</v>
          </cell>
          <cell r="L2073">
            <v>12</v>
          </cell>
          <cell r="M2073">
            <v>25</v>
          </cell>
          <cell r="N2073">
            <v>0.96</v>
          </cell>
          <cell r="O2073">
            <v>11.2</v>
          </cell>
          <cell r="P2073">
            <v>0</v>
          </cell>
          <cell r="Q2073">
            <v>1581</v>
          </cell>
        </row>
        <row r="2074">
          <cell r="A2074">
            <v>1208327</v>
          </cell>
          <cell r="B2074">
            <v>44183.488194444442</v>
          </cell>
          <cell r="C2074">
            <v>4140</v>
          </cell>
          <cell r="D2074" t="str">
            <v>Grados CrMo</v>
          </cell>
          <cell r="E2074" t="str">
            <v>16"R</v>
          </cell>
          <cell r="F2074">
            <v>54907</v>
          </cell>
          <cell r="G2074">
            <v>1</v>
          </cell>
          <cell r="H2074">
            <v>1653</v>
          </cell>
          <cell r="I2074">
            <v>51</v>
          </cell>
          <cell r="J2074">
            <v>25</v>
          </cell>
          <cell r="K2074">
            <v>26</v>
          </cell>
          <cell r="L2074">
            <v>7</v>
          </cell>
          <cell r="M2074">
            <v>18</v>
          </cell>
          <cell r="N2074">
            <v>0.75</v>
          </cell>
          <cell r="O2074">
            <v>6.67</v>
          </cell>
          <cell r="P2074">
            <v>0</v>
          </cell>
          <cell r="Q2074">
            <v>1578</v>
          </cell>
        </row>
        <row r="2075">
          <cell r="A2075">
            <v>1208328</v>
          </cell>
          <cell r="B2075">
            <v>44183.556944444441</v>
          </cell>
          <cell r="C2075">
            <v>4130</v>
          </cell>
          <cell r="D2075" t="str">
            <v>Grados CrMo</v>
          </cell>
          <cell r="E2075" t="str">
            <v>49"Q</v>
          </cell>
          <cell r="F2075">
            <v>59263</v>
          </cell>
          <cell r="G2075">
            <v>1</v>
          </cell>
          <cell r="H2075">
            <v>1677</v>
          </cell>
          <cell r="I2075">
            <v>67</v>
          </cell>
          <cell r="J2075">
            <v>26</v>
          </cell>
          <cell r="K2075">
            <v>41</v>
          </cell>
          <cell r="L2075">
            <v>6</v>
          </cell>
          <cell r="M2075">
            <v>20</v>
          </cell>
          <cell r="N2075">
            <v>1.07</v>
          </cell>
          <cell r="O2075">
            <v>10.55</v>
          </cell>
          <cell r="P2075">
            <v>0</v>
          </cell>
          <cell r="Q2075">
            <v>1568</v>
          </cell>
        </row>
        <row r="2076">
          <cell r="A2076">
            <v>1208329</v>
          </cell>
          <cell r="B2076">
            <v>44183.618055555555</v>
          </cell>
          <cell r="C2076">
            <v>4140</v>
          </cell>
          <cell r="D2076" t="str">
            <v>Grados CrMo</v>
          </cell>
          <cell r="E2076" t="str">
            <v>69"P</v>
          </cell>
          <cell r="F2076">
            <v>53784</v>
          </cell>
          <cell r="G2076">
            <v>1</v>
          </cell>
          <cell r="H2076">
            <v>1588</v>
          </cell>
          <cell r="I2076">
            <v>67</v>
          </cell>
          <cell r="J2076">
            <v>29</v>
          </cell>
          <cell r="K2076">
            <v>38</v>
          </cell>
          <cell r="L2076">
            <v>7</v>
          </cell>
          <cell r="M2076">
            <v>22</v>
          </cell>
          <cell r="N2076">
            <v>0.94</v>
          </cell>
          <cell r="O2076">
            <v>14.7</v>
          </cell>
          <cell r="P2076">
            <v>0</v>
          </cell>
          <cell r="Q2076">
            <v>1557</v>
          </cell>
        </row>
        <row r="2077">
          <cell r="A2077">
            <v>1208330</v>
          </cell>
          <cell r="B2077">
            <v>44183.705555555556</v>
          </cell>
          <cell r="C2077" t="str">
            <v>A105</v>
          </cell>
          <cell r="D2077" t="str">
            <v>Grados al C</v>
          </cell>
          <cell r="E2077" t="str">
            <v>39"R</v>
          </cell>
          <cell r="F2077">
            <v>53349</v>
          </cell>
          <cell r="G2077">
            <v>1</v>
          </cell>
          <cell r="H2077">
            <v>1695</v>
          </cell>
          <cell r="I2077">
            <v>62</v>
          </cell>
          <cell r="J2077">
            <v>29</v>
          </cell>
          <cell r="K2077">
            <v>33</v>
          </cell>
          <cell r="L2077">
            <v>6</v>
          </cell>
          <cell r="M2077">
            <v>23</v>
          </cell>
          <cell r="N2077">
            <v>0.84</v>
          </cell>
          <cell r="O2077">
            <v>8.64</v>
          </cell>
          <cell r="P2077">
            <v>0</v>
          </cell>
          <cell r="Q2077">
            <v>1595</v>
          </cell>
        </row>
        <row r="2078">
          <cell r="A2078">
            <v>1208331</v>
          </cell>
          <cell r="B2078">
            <v>44185.873611111114</v>
          </cell>
          <cell r="C2078" t="str">
            <v>A105</v>
          </cell>
          <cell r="D2078" t="str">
            <v>Grados al C</v>
          </cell>
          <cell r="E2078" t="str">
            <v>24"R</v>
          </cell>
          <cell r="F2078">
            <v>56191</v>
          </cell>
          <cell r="G2078">
            <v>1</v>
          </cell>
          <cell r="H2078">
            <v>1723</v>
          </cell>
          <cell r="I2078">
            <v>58</v>
          </cell>
          <cell r="J2078">
            <v>31</v>
          </cell>
          <cell r="K2078">
            <v>27</v>
          </cell>
          <cell r="L2078">
            <v>7</v>
          </cell>
          <cell r="M2078">
            <v>24</v>
          </cell>
          <cell r="N2078">
            <v>0.61</v>
          </cell>
          <cell r="O2078">
            <v>6.95</v>
          </cell>
          <cell r="P2078">
            <v>0</v>
          </cell>
          <cell r="Q2078">
            <v>1599</v>
          </cell>
        </row>
        <row r="2079">
          <cell r="A2079">
            <v>1208332</v>
          </cell>
          <cell r="B2079">
            <v>44185.927777777775</v>
          </cell>
          <cell r="C2079" t="str">
            <v>A105</v>
          </cell>
          <cell r="D2079" t="str">
            <v>Grados al C</v>
          </cell>
          <cell r="E2079" t="str">
            <v>16"R</v>
          </cell>
          <cell r="F2079">
            <v>56218</v>
          </cell>
          <cell r="G2079">
            <v>1</v>
          </cell>
          <cell r="H2079">
            <v>1587</v>
          </cell>
          <cell r="I2079">
            <v>55</v>
          </cell>
          <cell r="J2079">
            <v>28</v>
          </cell>
          <cell r="K2079">
            <v>27</v>
          </cell>
          <cell r="L2079">
            <v>6</v>
          </cell>
          <cell r="M2079">
            <v>22</v>
          </cell>
          <cell r="N2079">
            <v>0.61</v>
          </cell>
          <cell r="O2079">
            <v>6.38</v>
          </cell>
          <cell r="P2079">
            <v>0</v>
          </cell>
          <cell r="Q2079">
            <v>1599</v>
          </cell>
        </row>
        <row r="2080">
          <cell r="A2080">
            <v>1208333</v>
          </cell>
          <cell r="B2080">
            <v>44186.001388888886</v>
          </cell>
          <cell r="C2080" t="str">
            <v>A105</v>
          </cell>
          <cell r="D2080" t="str">
            <v>Grados al C</v>
          </cell>
          <cell r="E2080" t="str">
            <v>40"Q</v>
          </cell>
          <cell r="F2080">
            <v>59101</v>
          </cell>
          <cell r="G2080">
            <v>1</v>
          </cell>
          <cell r="H2080">
            <v>1699</v>
          </cell>
          <cell r="I2080">
            <v>59</v>
          </cell>
          <cell r="J2080">
            <v>26</v>
          </cell>
          <cell r="K2080">
            <v>33</v>
          </cell>
          <cell r="L2080">
            <v>6</v>
          </cell>
          <cell r="M2080">
            <v>20</v>
          </cell>
          <cell r="N2080">
            <v>0.69</v>
          </cell>
          <cell r="O2080">
            <v>7.45</v>
          </cell>
          <cell r="P2080">
            <v>0</v>
          </cell>
          <cell r="Q2080">
            <v>1583</v>
          </cell>
        </row>
        <row r="2081">
          <cell r="A2081">
            <v>1208334</v>
          </cell>
          <cell r="B2081">
            <v>44186.074305555558</v>
          </cell>
          <cell r="C2081" t="str">
            <v>1040M</v>
          </cell>
          <cell r="D2081" t="str">
            <v>Grados al C</v>
          </cell>
          <cell r="E2081" t="str">
            <v>13"R</v>
          </cell>
          <cell r="F2081">
            <v>57595</v>
          </cell>
          <cell r="G2081">
            <v>1</v>
          </cell>
          <cell r="H2081">
            <v>1676</v>
          </cell>
          <cell r="I2081">
            <v>52</v>
          </cell>
          <cell r="J2081">
            <v>24</v>
          </cell>
          <cell r="K2081">
            <v>28</v>
          </cell>
          <cell r="L2081">
            <v>6</v>
          </cell>
          <cell r="M2081">
            <v>18</v>
          </cell>
          <cell r="N2081">
            <v>0.71</v>
          </cell>
          <cell r="O2081">
            <v>8.7899999999999991</v>
          </cell>
          <cell r="P2081">
            <v>0</v>
          </cell>
          <cell r="Q2081">
            <v>1589</v>
          </cell>
        </row>
        <row r="2082">
          <cell r="A2082">
            <v>1208335</v>
          </cell>
          <cell r="B2082">
            <v>44186.131249999999</v>
          </cell>
          <cell r="C2082">
            <v>1045</v>
          </cell>
          <cell r="D2082" t="str">
            <v>Grados al C</v>
          </cell>
          <cell r="E2082" t="str">
            <v>13"R</v>
          </cell>
          <cell r="F2082">
            <v>58598</v>
          </cell>
          <cell r="G2082">
            <v>1</v>
          </cell>
          <cell r="H2082">
            <v>1686</v>
          </cell>
          <cell r="I2082">
            <v>59</v>
          </cell>
          <cell r="J2082">
            <v>28</v>
          </cell>
          <cell r="K2082">
            <v>31</v>
          </cell>
          <cell r="L2082">
            <v>8</v>
          </cell>
          <cell r="M2082">
            <v>20</v>
          </cell>
          <cell r="N2082">
            <v>0.64</v>
          </cell>
          <cell r="O2082">
            <v>6.93</v>
          </cell>
          <cell r="P2082">
            <v>0</v>
          </cell>
          <cell r="Q2082">
            <v>1585</v>
          </cell>
        </row>
        <row r="2083">
          <cell r="A2083">
            <v>1208336</v>
          </cell>
          <cell r="B2083">
            <v>44186.195138888892</v>
          </cell>
          <cell r="C2083" t="str">
            <v>LF6M VALMONT</v>
          </cell>
          <cell r="D2083" t="str">
            <v>Grados al C</v>
          </cell>
          <cell r="E2083" t="str">
            <v>20"R</v>
          </cell>
          <cell r="F2083">
            <v>59292</v>
          </cell>
          <cell r="G2083">
            <v>1</v>
          </cell>
          <cell r="H2083">
            <v>1697</v>
          </cell>
          <cell r="I2083">
            <v>64</v>
          </cell>
          <cell r="J2083">
            <v>25</v>
          </cell>
          <cell r="K2083">
            <v>39</v>
          </cell>
          <cell r="L2083">
            <v>5</v>
          </cell>
          <cell r="M2083">
            <v>20</v>
          </cell>
          <cell r="N2083">
            <v>0.56000000000000005</v>
          </cell>
          <cell r="O2083">
            <v>5.39</v>
          </cell>
          <cell r="P2083">
            <v>3.14</v>
          </cell>
          <cell r="Q2083">
            <v>1604</v>
          </cell>
        </row>
        <row r="2084">
          <cell r="A2084">
            <v>1208337</v>
          </cell>
          <cell r="B2084">
            <v>44186.24722222222</v>
          </cell>
          <cell r="C2084">
            <v>4140</v>
          </cell>
          <cell r="D2084" t="str">
            <v>Grados CrMo</v>
          </cell>
          <cell r="E2084" t="str">
            <v>49"Q</v>
          </cell>
          <cell r="F2084">
            <v>60239.99</v>
          </cell>
          <cell r="G2084">
            <v>1</v>
          </cell>
          <cell r="H2084">
            <v>1639</v>
          </cell>
          <cell r="I2084">
            <v>53</v>
          </cell>
          <cell r="J2084">
            <v>26</v>
          </cell>
          <cell r="K2084">
            <v>27</v>
          </cell>
          <cell r="L2084">
            <v>6</v>
          </cell>
          <cell r="M2084">
            <v>20</v>
          </cell>
          <cell r="N2084">
            <v>0.6</v>
          </cell>
          <cell r="O2084">
            <v>8.9</v>
          </cell>
          <cell r="P2084">
            <v>0</v>
          </cell>
          <cell r="Q2084">
            <v>1560</v>
          </cell>
        </row>
        <row r="2085">
          <cell r="A2085">
            <v>1208338</v>
          </cell>
          <cell r="B2085">
            <v>44186.305555555555</v>
          </cell>
          <cell r="C2085">
            <v>4130</v>
          </cell>
          <cell r="D2085" t="str">
            <v>Grados CrMo</v>
          </cell>
          <cell r="E2085" t="str">
            <v>49"Q</v>
          </cell>
          <cell r="F2085">
            <v>60138</v>
          </cell>
          <cell r="G2085">
            <v>1</v>
          </cell>
          <cell r="H2085">
            <v>1649</v>
          </cell>
          <cell r="I2085">
            <v>53</v>
          </cell>
          <cell r="J2085">
            <v>27</v>
          </cell>
          <cell r="K2085">
            <v>26</v>
          </cell>
          <cell r="L2085">
            <v>6</v>
          </cell>
          <cell r="M2085">
            <v>21</v>
          </cell>
          <cell r="N2085">
            <v>0.56999999999999995</v>
          </cell>
          <cell r="O2085">
            <v>4.9800000000000004</v>
          </cell>
          <cell r="P2085">
            <v>0</v>
          </cell>
          <cell r="Q2085">
            <v>1574</v>
          </cell>
        </row>
        <row r="2086">
          <cell r="A2086">
            <v>1208339</v>
          </cell>
          <cell r="B2086">
            <v>44186.375694444447</v>
          </cell>
          <cell r="C2086">
            <v>4130</v>
          </cell>
          <cell r="D2086" t="str">
            <v>Grados CrMo</v>
          </cell>
          <cell r="E2086" t="str">
            <v>52"P</v>
          </cell>
          <cell r="F2086">
            <v>54493</v>
          </cell>
          <cell r="G2086">
            <v>1</v>
          </cell>
          <cell r="H2086">
            <v>1666</v>
          </cell>
          <cell r="I2086">
            <v>60</v>
          </cell>
          <cell r="J2086">
            <v>33</v>
          </cell>
          <cell r="K2086">
            <v>27</v>
          </cell>
          <cell r="L2086">
            <v>7</v>
          </cell>
          <cell r="M2086">
            <v>26</v>
          </cell>
          <cell r="N2086">
            <v>0.55000000000000004</v>
          </cell>
          <cell r="O2086">
            <v>9.3699999999999992</v>
          </cell>
          <cell r="P2086">
            <v>0.77</v>
          </cell>
          <cell r="Q2086">
            <v>1575</v>
          </cell>
        </row>
        <row r="2087">
          <cell r="A2087">
            <v>1208340</v>
          </cell>
          <cell r="B2087">
            <v>44186.429861111108</v>
          </cell>
          <cell r="C2087">
            <v>4130</v>
          </cell>
          <cell r="D2087" t="str">
            <v>Grados CrMo</v>
          </cell>
          <cell r="E2087" t="str">
            <v>49"Q</v>
          </cell>
          <cell r="F2087">
            <v>59574</v>
          </cell>
          <cell r="G2087">
            <v>1</v>
          </cell>
          <cell r="H2087">
            <v>1654</v>
          </cell>
          <cell r="I2087">
            <v>60</v>
          </cell>
          <cell r="J2087">
            <v>27</v>
          </cell>
          <cell r="K2087">
            <v>33</v>
          </cell>
          <cell r="L2087">
            <v>7</v>
          </cell>
          <cell r="M2087">
            <v>20</v>
          </cell>
          <cell r="N2087">
            <v>0.55000000000000004</v>
          </cell>
          <cell r="O2087">
            <v>9.0500000000000007</v>
          </cell>
          <cell r="P2087">
            <v>1.25</v>
          </cell>
          <cell r="Q2087">
            <v>1576</v>
          </cell>
        </row>
        <row r="2088">
          <cell r="A2088">
            <v>1208341</v>
          </cell>
          <cell r="B2088">
            <v>44186.487500000003</v>
          </cell>
          <cell r="C2088" t="str">
            <v>F22 SFC1-2</v>
          </cell>
          <cell r="D2088" t="str">
            <v>Grados CrMo</v>
          </cell>
          <cell r="E2088" t="str">
            <v>69"P</v>
          </cell>
          <cell r="F2088">
            <v>53947.01</v>
          </cell>
          <cell r="G2088">
            <v>1</v>
          </cell>
          <cell r="H2088">
            <v>1654</v>
          </cell>
          <cell r="I2088">
            <v>56</v>
          </cell>
          <cell r="J2088">
            <v>26</v>
          </cell>
          <cell r="K2088">
            <v>30</v>
          </cell>
          <cell r="L2088">
            <v>6</v>
          </cell>
          <cell r="M2088">
            <v>20</v>
          </cell>
          <cell r="N2088">
            <v>0.54</v>
          </cell>
          <cell r="O2088">
            <v>7.25</v>
          </cell>
          <cell r="P2088">
            <v>4.34</v>
          </cell>
          <cell r="Q2088">
            <v>1575</v>
          </cell>
        </row>
        <row r="2089">
          <cell r="A2089">
            <v>1208342</v>
          </cell>
          <cell r="B2089">
            <v>44186.552083333336</v>
          </cell>
          <cell r="C2089" t="str">
            <v>F22 SFC1-2</v>
          </cell>
          <cell r="D2089" t="str">
            <v>Grados CrMo</v>
          </cell>
          <cell r="E2089" t="str">
            <v>20"R</v>
          </cell>
          <cell r="F2089">
            <v>61674</v>
          </cell>
          <cell r="G2089">
            <v>1</v>
          </cell>
          <cell r="H2089">
            <v>1673</v>
          </cell>
          <cell r="I2089">
            <v>62</v>
          </cell>
          <cell r="J2089">
            <v>23</v>
          </cell>
          <cell r="K2089">
            <v>39</v>
          </cell>
          <cell r="L2089">
            <v>5</v>
          </cell>
          <cell r="M2089">
            <v>18</v>
          </cell>
          <cell r="N2089">
            <v>0.55000000000000004</v>
          </cell>
          <cell r="O2089">
            <v>7.1</v>
          </cell>
          <cell r="P2089">
            <v>0</v>
          </cell>
          <cell r="Q2089">
            <v>1604</v>
          </cell>
        </row>
        <row r="2090">
          <cell r="A2090">
            <v>1208343</v>
          </cell>
          <cell r="B2090">
            <v>44186.649305555555</v>
          </cell>
          <cell r="C2090" t="str">
            <v>F6NM</v>
          </cell>
          <cell r="D2090" t="str">
            <v>Austeníticos</v>
          </cell>
          <cell r="E2090" t="str">
            <v>31"R</v>
          </cell>
          <cell r="F2090">
            <v>57904</v>
          </cell>
          <cell r="G2090">
            <v>1</v>
          </cell>
          <cell r="H2090">
            <v>1644</v>
          </cell>
          <cell r="I2090">
            <v>187</v>
          </cell>
          <cell r="J2090">
            <v>99</v>
          </cell>
          <cell r="K2090">
            <v>88</v>
          </cell>
          <cell r="L2090">
            <v>68</v>
          </cell>
          <cell r="M2090">
            <v>31</v>
          </cell>
          <cell r="N2090">
            <v>0.57999999999999996</v>
          </cell>
          <cell r="O2090">
            <v>27.22</v>
          </cell>
          <cell r="P2090">
            <v>2.9</v>
          </cell>
          <cell r="Q2090">
            <v>1563</v>
          </cell>
        </row>
        <row r="2091">
          <cell r="A2091">
            <v>1208344</v>
          </cell>
          <cell r="B2091">
            <v>44186.788888888892</v>
          </cell>
          <cell r="C2091" t="str">
            <v>F6NM</v>
          </cell>
          <cell r="D2091" t="str">
            <v>Austeníticos</v>
          </cell>
          <cell r="E2091" t="str">
            <v>52"P</v>
          </cell>
          <cell r="F2091">
            <v>56842.99</v>
          </cell>
          <cell r="G2091">
            <v>1</v>
          </cell>
          <cell r="H2091">
            <v>1684</v>
          </cell>
          <cell r="I2091">
            <v>219</v>
          </cell>
          <cell r="J2091">
            <v>105</v>
          </cell>
          <cell r="K2091">
            <v>114</v>
          </cell>
          <cell r="L2091">
            <v>68</v>
          </cell>
          <cell r="M2091">
            <v>37</v>
          </cell>
          <cell r="N2091">
            <v>0.75</v>
          </cell>
          <cell r="O2091">
            <v>33.24</v>
          </cell>
          <cell r="P2091">
            <v>0</v>
          </cell>
          <cell r="Q2091">
            <v>1552</v>
          </cell>
        </row>
        <row r="2092">
          <cell r="A2092">
            <v>1208345</v>
          </cell>
          <cell r="B2092">
            <v>44186.973611111112</v>
          </cell>
          <cell r="C2092">
            <v>4340</v>
          </cell>
          <cell r="D2092" t="str">
            <v>Grados CrNiMo</v>
          </cell>
          <cell r="E2092" t="str">
            <v>69"P</v>
          </cell>
          <cell r="F2092">
            <v>53324</v>
          </cell>
          <cell r="G2092">
            <v>1</v>
          </cell>
          <cell r="H2092">
            <v>1657</v>
          </cell>
          <cell r="I2092">
            <v>68</v>
          </cell>
          <cell r="J2092">
            <v>30</v>
          </cell>
          <cell r="K2092">
            <v>38</v>
          </cell>
          <cell r="L2092">
            <v>6</v>
          </cell>
          <cell r="M2092">
            <v>24</v>
          </cell>
          <cell r="N2092">
            <v>1.1299999999999999</v>
          </cell>
          <cell r="O2092">
            <v>7.73</v>
          </cell>
          <cell r="P2092">
            <v>0</v>
          </cell>
          <cell r="Q2092">
            <v>1555</v>
          </cell>
        </row>
        <row r="2093">
          <cell r="A2093">
            <v>1208346</v>
          </cell>
          <cell r="B2093">
            <v>44187.095138888886</v>
          </cell>
          <cell r="C2093" t="str">
            <v>8630M</v>
          </cell>
          <cell r="D2093" t="str">
            <v>Grados CrNiMo</v>
          </cell>
          <cell r="E2093" t="str">
            <v>16"R</v>
          </cell>
          <cell r="F2093">
            <v>57020</v>
          </cell>
          <cell r="G2093">
            <v>2</v>
          </cell>
          <cell r="H2093">
            <v>1662</v>
          </cell>
          <cell r="I2093">
            <v>136</v>
          </cell>
          <cell r="J2093">
            <v>52</v>
          </cell>
          <cell r="K2093">
            <v>84</v>
          </cell>
          <cell r="L2093">
            <v>10</v>
          </cell>
          <cell r="M2093">
            <v>42</v>
          </cell>
          <cell r="N2093">
            <v>0.54</v>
          </cell>
          <cell r="O2093">
            <v>15.5</v>
          </cell>
          <cell r="P2093">
            <v>0</v>
          </cell>
          <cell r="Q2093">
            <v>1586</v>
          </cell>
        </row>
        <row r="2094">
          <cell r="A2094">
            <v>1208347</v>
          </cell>
          <cell r="B2094">
            <v>44187.155555555553</v>
          </cell>
          <cell r="C2094" t="str">
            <v>8620H</v>
          </cell>
          <cell r="D2094"/>
          <cell r="E2094" t="str">
            <v>24"Q</v>
          </cell>
          <cell r="F2094">
            <v>53217.99</v>
          </cell>
          <cell r="G2094">
            <v>1</v>
          </cell>
          <cell r="H2094">
            <v>1680</v>
          </cell>
          <cell r="I2094">
            <v>61</v>
          </cell>
          <cell r="J2094">
            <v>27</v>
          </cell>
          <cell r="K2094">
            <v>34</v>
          </cell>
          <cell r="L2094">
            <v>4</v>
          </cell>
          <cell r="M2094">
            <v>23</v>
          </cell>
          <cell r="N2094">
            <v>0.57999999999999996</v>
          </cell>
          <cell r="O2094">
            <v>7.19</v>
          </cell>
          <cell r="P2094">
            <v>0</v>
          </cell>
          <cell r="Q2094">
            <v>1592</v>
          </cell>
        </row>
        <row r="2095">
          <cell r="A2095">
            <v>1208348</v>
          </cell>
          <cell r="B2095">
            <v>44187.21875</v>
          </cell>
          <cell r="C2095">
            <v>1552</v>
          </cell>
          <cell r="D2095" t="str">
            <v>Grados al C</v>
          </cell>
          <cell r="E2095" t="str">
            <v>13"R</v>
          </cell>
          <cell r="F2095">
            <v>56277</v>
          </cell>
          <cell r="G2095">
            <v>1</v>
          </cell>
          <cell r="H2095">
            <v>1662</v>
          </cell>
          <cell r="I2095">
            <v>58</v>
          </cell>
          <cell r="J2095">
            <v>28</v>
          </cell>
          <cell r="K2095">
            <v>30</v>
          </cell>
          <cell r="L2095">
            <v>5</v>
          </cell>
          <cell r="M2095">
            <v>23</v>
          </cell>
          <cell r="N2095">
            <v>0.69</v>
          </cell>
          <cell r="O2095">
            <v>9.83</v>
          </cell>
          <cell r="P2095">
            <v>0</v>
          </cell>
          <cell r="Q2095">
            <v>1581</v>
          </cell>
        </row>
        <row r="2096">
          <cell r="A2096">
            <v>1208349</v>
          </cell>
          <cell r="B2096">
            <v>44187.377083333333</v>
          </cell>
          <cell r="C2096" t="str">
            <v>42CrMo4</v>
          </cell>
          <cell r="D2096" t="str">
            <v>Grados CrMo</v>
          </cell>
          <cell r="E2096" t="str">
            <v>52"P</v>
          </cell>
          <cell r="F2096">
            <v>54155.99</v>
          </cell>
          <cell r="G2096">
            <v>1</v>
          </cell>
          <cell r="H2096">
            <v>1661</v>
          </cell>
          <cell r="I2096">
            <v>63</v>
          </cell>
          <cell r="J2096">
            <v>27</v>
          </cell>
          <cell r="K2096">
            <v>36</v>
          </cell>
          <cell r="L2096">
            <v>5</v>
          </cell>
          <cell r="M2096">
            <v>22</v>
          </cell>
          <cell r="N2096">
            <v>0.62</v>
          </cell>
          <cell r="O2096">
            <v>6.16</v>
          </cell>
          <cell r="P2096">
            <v>0</v>
          </cell>
          <cell r="Q2096">
            <v>1560</v>
          </cell>
        </row>
        <row r="2097">
          <cell r="A2097">
            <v>1208350</v>
          </cell>
          <cell r="B2097">
            <v>44187.439583333333</v>
          </cell>
          <cell r="C2097" t="str">
            <v>42CrMo4</v>
          </cell>
          <cell r="D2097" t="str">
            <v>Grados CrMo</v>
          </cell>
          <cell r="E2097" t="str">
            <v>49"Q</v>
          </cell>
          <cell r="F2097">
            <v>59203.99</v>
          </cell>
          <cell r="G2097">
            <v>1</v>
          </cell>
          <cell r="H2097">
            <v>1643</v>
          </cell>
          <cell r="I2097">
            <v>56</v>
          </cell>
          <cell r="J2097">
            <v>27</v>
          </cell>
          <cell r="K2097">
            <v>29</v>
          </cell>
          <cell r="L2097">
            <v>5</v>
          </cell>
          <cell r="M2097">
            <v>22</v>
          </cell>
          <cell r="N2097">
            <v>0.56999999999999995</v>
          </cell>
          <cell r="O2097">
            <v>6.38</v>
          </cell>
          <cell r="P2097">
            <v>0</v>
          </cell>
          <cell r="Q2097">
            <v>1560</v>
          </cell>
        </row>
        <row r="2098">
          <cell r="A2098">
            <v>1208351</v>
          </cell>
          <cell r="B2098">
            <v>44187.506249999999</v>
          </cell>
          <cell r="C2098">
            <v>4130</v>
          </cell>
          <cell r="D2098" t="str">
            <v>Grados CrMo</v>
          </cell>
          <cell r="E2098" t="str">
            <v>13"R</v>
          </cell>
          <cell r="F2098">
            <v>55832</v>
          </cell>
          <cell r="G2098">
            <v>1</v>
          </cell>
          <cell r="H2098">
            <v>1681</v>
          </cell>
          <cell r="I2098">
            <v>53</v>
          </cell>
          <cell r="J2098">
            <v>25</v>
          </cell>
          <cell r="K2098">
            <v>28</v>
          </cell>
          <cell r="L2098">
            <v>5</v>
          </cell>
          <cell r="M2098">
            <v>20</v>
          </cell>
          <cell r="N2098">
            <v>0.65</v>
          </cell>
          <cell r="O2098">
            <v>7.07</v>
          </cell>
          <cell r="P2098">
            <v>0</v>
          </cell>
          <cell r="Q2098">
            <v>1597</v>
          </cell>
        </row>
        <row r="2099">
          <cell r="A2099">
            <v>1208352</v>
          </cell>
          <cell r="B2099">
            <v>44187.582638888889</v>
          </cell>
          <cell r="C2099" t="str">
            <v>LF2H</v>
          </cell>
          <cell r="D2099" t="str">
            <v>Grados CrNiMo</v>
          </cell>
          <cell r="E2099" t="str">
            <v>13"R</v>
          </cell>
          <cell r="F2099">
            <v>61017</v>
          </cell>
          <cell r="G2099">
            <v>1</v>
          </cell>
          <cell r="H2099">
            <v>1700</v>
          </cell>
          <cell r="I2099">
            <v>60</v>
          </cell>
          <cell r="J2099">
            <v>27</v>
          </cell>
          <cell r="K2099">
            <v>33</v>
          </cell>
          <cell r="L2099">
            <v>5</v>
          </cell>
          <cell r="M2099">
            <v>22</v>
          </cell>
          <cell r="N2099">
            <v>0.62</v>
          </cell>
          <cell r="O2099">
            <v>6.14</v>
          </cell>
          <cell r="P2099">
            <v>7.89</v>
          </cell>
          <cell r="Q2099">
            <v>1606</v>
          </cell>
        </row>
        <row r="2100">
          <cell r="A2100">
            <v>1208353</v>
          </cell>
          <cell r="B2100">
            <v>44187.640972222223</v>
          </cell>
          <cell r="C2100">
            <v>1045</v>
          </cell>
          <cell r="D2100" t="str">
            <v>Grados al C</v>
          </cell>
          <cell r="E2100" t="str">
            <v>31"R</v>
          </cell>
          <cell r="F2100">
            <v>55224</v>
          </cell>
          <cell r="G2100">
            <v>1</v>
          </cell>
          <cell r="H2100">
            <v>1659</v>
          </cell>
          <cell r="I2100">
            <v>52</v>
          </cell>
          <cell r="J2100">
            <v>31</v>
          </cell>
          <cell r="K2100">
            <v>21</v>
          </cell>
          <cell r="L2100">
            <v>5</v>
          </cell>
          <cell r="M2100">
            <v>26</v>
          </cell>
          <cell r="N2100">
            <v>0.6</v>
          </cell>
          <cell r="O2100">
            <v>7.17</v>
          </cell>
          <cell r="P2100">
            <v>0</v>
          </cell>
          <cell r="Q2100">
            <v>1562</v>
          </cell>
        </row>
        <row r="2101">
          <cell r="A2101">
            <v>1208354</v>
          </cell>
          <cell r="B2101">
            <v>44187.708333333336</v>
          </cell>
          <cell r="C2101" t="str">
            <v>1524 CAT</v>
          </cell>
          <cell r="D2101" t="str">
            <v>Grados al C</v>
          </cell>
          <cell r="E2101" t="str">
            <v>20"R</v>
          </cell>
          <cell r="F2101">
            <v>58051.99</v>
          </cell>
          <cell r="G2101">
            <v>1</v>
          </cell>
          <cell r="H2101">
            <v>1703</v>
          </cell>
          <cell r="I2101">
            <v>56</v>
          </cell>
          <cell r="J2101">
            <v>29</v>
          </cell>
          <cell r="K2101">
            <v>27</v>
          </cell>
          <cell r="L2101">
            <v>5</v>
          </cell>
          <cell r="M2101">
            <v>24</v>
          </cell>
          <cell r="N2101">
            <v>0.57999999999999996</v>
          </cell>
          <cell r="O2101">
            <v>9.86</v>
          </cell>
          <cell r="P2101">
            <v>0</v>
          </cell>
          <cell r="Q2101">
            <v>1596</v>
          </cell>
        </row>
        <row r="2102">
          <cell r="A2102">
            <v>1208355</v>
          </cell>
          <cell r="B2102">
            <v>44187.77847222222</v>
          </cell>
          <cell r="C2102" t="str">
            <v>A871 TYPE 1</v>
          </cell>
          <cell r="D2102" t="str">
            <v>Grados al C</v>
          </cell>
          <cell r="E2102" t="str">
            <v>31"R</v>
          </cell>
          <cell r="F2102">
            <v>54599</v>
          </cell>
          <cell r="G2102">
            <v>1</v>
          </cell>
          <cell r="H2102">
            <v>1685</v>
          </cell>
          <cell r="I2102">
            <v>60</v>
          </cell>
          <cell r="J2102">
            <v>29</v>
          </cell>
          <cell r="K2102">
            <v>31</v>
          </cell>
          <cell r="L2102">
            <v>5</v>
          </cell>
          <cell r="M2102">
            <v>24</v>
          </cell>
          <cell r="N2102">
            <v>0.64</v>
          </cell>
          <cell r="O2102">
            <v>10.78</v>
          </cell>
          <cell r="P2102">
            <v>0</v>
          </cell>
          <cell r="Q2102">
            <v>1587</v>
          </cell>
        </row>
        <row r="2103">
          <cell r="A2103">
            <v>1208356</v>
          </cell>
          <cell r="B2103">
            <v>44187.856249999997</v>
          </cell>
          <cell r="C2103">
            <v>1080</v>
          </cell>
          <cell r="D2103" t="str">
            <v>Grados al C</v>
          </cell>
          <cell r="E2103" t="str">
            <v>24"R</v>
          </cell>
          <cell r="F2103">
            <v>56729</v>
          </cell>
          <cell r="G2103">
            <v>1</v>
          </cell>
          <cell r="H2103">
            <v>1643</v>
          </cell>
          <cell r="I2103">
            <v>63</v>
          </cell>
          <cell r="J2103">
            <v>28</v>
          </cell>
          <cell r="K2103">
            <v>35</v>
          </cell>
          <cell r="L2103">
            <v>6</v>
          </cell>
          <cell r="M2103">
            <v>22</v>
          </cell>
          <cell r="N2103">
            <v>0.57999999999999996</v>
          </cell>
          <cell r="O2103">
            <v>8.41</v>
          </cell>
          <cell r="P2103">
            <v>0</v>
          </cell>
          <cell r="Q2103">
            <v>1551</v>
          </cell>
        </row>
        <row r="2104">
          <cell r="A2104">
            <v>1208357</v>
          </cell>
          <cell r="B2104">
            <v>44187.907638888886</v>
          </cell>
          <cell r="C2104" t="str">
            <v>E8630M</v>
          </cell>
          <cell r="D2104" t="str">
            <v>Grados CrNiMo</v>
          </cell>
          <cell r="E2104" t="str">
            <v>31"R</v>
          </cell>
          <cell r="F2104">
            <v>55427</v>
          </cell>
          <cell r="G2104">
            <v>1</v>
          </cell>
          <cell r="H2104">
            <v>1680</v>
          </cell>
          <cell r="I2104">
            <v>54</v>
          </cell>
          <cell r="J2104">
            <v>29</v>
          </cell>
          <cell r="K2104">
            <v>25</v>
          </cell>
          <cell r="L2104">
            <v>5</v>
          </cell>
          <cell r="M2104">
            <v>24</v>
          </cell>
          <cell r="N2104">
            <v>0.56000000000000005</v>
          </cell>
          <cell r="O2104">
            <v>5.81</v>
          </cell>
          <cell r="P2104">
            <v>0</v>
          </cell>
          <cell r="Q2104">
            <v>1580</v>
          </cell>
        </row>
        <row r="2105">
          <cell r="A2105">
            <v>1208358</v>
          </cell>
          <cell r="B2105">
            <v>44188.013888888891</v>
          </cell>
          <cell r="C2105" t="str">
            <v>E8630M</v>
          </cell>
          <cell r="D2105" t="str">
            <v>Grados CrNiMo</v>
          </cell>
          <cell r="E2105" t="str">
            <v>13"R</v>
          </cell>
          <cell r="F2105">
            <v>55401.99</v>
          </cell>
          <cell r="G2105">
            <v>2</v>
          </cell>
          <cell r="H2105">
            <v>1686</v>
          </cell>
          <cell r="I2105">
            <v>114</v>
          </cell>
          <cell r="J2105">
            <v>63</v>
          </cell>
          <cell r="K2105">
            <v>51</v>
          </cell>
          <cell r="L2105">
            <v>10</v>
          </cell>
          <cell r="M2105">
            <v>53</v>
          </cell>
          <cell r="N2105">
            <v>0.28999999999999998</v>
          </cell>
          <cell r="O2105">
            <v>12.45</v>
          </cell>
          <cell r="P2105">
            <v>0</v>
          </cell>
          <cell r="Q2105">
            <v>1590</v>
          </cell>
        </row>
        <row r="2106">
          <cell r="A2106">
            <v>2104</v>
          </cell>
          <cell r="B2106"/>
          <cell r="C2106"/>
          <cell r="D2106"/>
          <cell r="E2106"/>
          <cell r="F2106"/>
          <cell r="G2106"/>
          <cell r="H2106"/>
          <cell r="I2106">
            <v>0</v>
          </cell>
          <cell r="J2106"/>
          <cell r="K2106"/>
          <cell r="L2106"/>
          <cell r="M2106"/>
          <cell r="N2106"/>
          <cell r="O2106"/>
          <cell r="P2106"/>
          <cell r="Q2106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1207701</v>
          </cell>
          <cell r="B2" t="str">
            <v>IA00124_R</v>
          </cell>
          <cell r="C2" t="str">
            <v>24"R</v>
          </cell>
          <cell r="D2">
            <v>1.1159399999999999</v>
          </cell>
        </row>
        <row r="3">
          <cell r="A3">
            <v>1207708</v>
          </cell>
          <cell r="B3" t="str">
            <v>IA00124_R</v>
          </cell>
          <cell r="C3" t="str">
            <v>24"R</v>
          </cell>
          <cell r="D3">
            <v>0.93012799999999995</v>
          </cell>
        </row>
        <row r="4">
          <cell r="A4">
            <v>1207710</v>
          </cell>
          <cell r="B4" t="str">
            <v>IA00124_R</v>
          </cell>
          <cell r="C4" t="str">
            <v>24"R</v>
          </cell>
          <cell r="D4">
            <v>1.1407799999999999</v>
          </cell>
        </row>
        <row r="5">
          <cell r="A5">
            <v>1207712</v>
          </cell>
          <cell r="B5" t="str">
            <v>IB00324_R</v>
          </cell>
          <cell r="C5" t="str">
            <v>24"R</v>
          </cell>
          <cell r="D5">
            <v>1.3977900000000001</v>
          </cell>
        </row>
        <row r="6">
          <cell r="A6">
            <v>1207713</v>
          </cell>
          <cell r="B6" t="str">
            <v>ID00149_Q</v>
          </cell>
          <cell r="C6" t="str">
            <v>49"Q</v>
          </cell>
          <cell r="D6">
            <v>0.99778199999999995</v>
          </cell>
        </row>
        <row r="7">
          <cell r="A7">
            <v>1207714</v>
          </cell>
          <cell r="B7" t="str">
            <v>IB00920_R</v>
          </cell>
          <cell r="C7" t="str">
            <v>20"R</v>
          </cell>
          <cell r="D7">
            <v>0.74196099999999998</v>
          </cell>
        </row>
        <row r="8">
          <cell r="A8">
            <v>1207715</v>
          </cell>
          <cell r="B8" t="str">
            <v>IC00616_R</v>
          </cell>
          <cell r="C8" t="str">
            <v>16"R</v>
          </cell>
          <cell r="D8">
            <v>0.88469900000000001</v>
          </cell>
        </row>
        <row r="9">
          <cell r="A9">
            <v>1207716</v>
          </cell>
          <cell r="B9" t="str">
            <v>IB00924_R</v>
          </cell>
          <cell r="C9" t="str">
            <v>24"R</v>
          </cell>
          <cell r="D9">
            <v>0.80942199999999997</v>
          </cell>
        </row>
        <row r="10">
          <cell r="A10">
            <v>1207717</v>
          </cell>
          <cell r="B10" t="str">
            <v>IA01920_R</v>
          </cell>
          <cell r="C10" t="str">
            <v>20"R</v>
          </cell>
          <cell r="D10">
            <v>0.85509999999999997</v>
          </cell>
        </row>
        <row r="11">
          <cell r="A11">
            <v>1207718</v>
          </cell>
          <cell r="B11" t="str">
            <v>IA02231_R</v>
          </cell>
          <cell r="C11" t="str">
            <v>31"R</v>
          </cell>
          <cell r="D11">
            <v>0.831839</v>
          </cell>
        </row>
        <row r="12">
          <cell r="A12">
            <v>1207719</v>
          </cell>
          <cell r="B12" t="str">
            <v>IB03016_R</v>
          </cell>
          <cell r="C12" t="str">
            <v>16"R</v>
          </cell>
          <cell r="D12">
            <v>1.0268299999999999</v>
          </cell>
        </row>
        <row r="13">
          <cell r="A13">
            <v>1207720</v>
          </cell>
          <cell r="B13" t="str">
            <v>IB06431_R</v>
          </cell>
          <cell r="C13" t="str">
            <v>31"R</v>
          </cell>
          <cell r="D13">
            <v>0.87848000000000004</v>
          </cell>
        </row>
        <row r="14">
          <cell r="A14">
            <v>1207721</v>
          </cell>
          <cell r="B14" t="str">
            <v>IC00169_P</v>
          </cell>
          <cell r="C14" t="str">
            <v>69"P</v>
          </cell>
          <cell r="D14">
            <v>0.63898100000000002</v>
          </cell>
        </row>
        <row r="15">
          <cell r="A15">
            <v>1207722</v>
          </cell>
          <cell r="B15" t="str">
            <v>IC00169_P</v>
          </cell>
          <cell r="C15" t="str">
            <v>69"P</v>
          </cell>
          <cell r="D15">
            <v>0.68888799999999994</v>
          </cell>
        </row>
        <row r="16">
          <cell r="A16">
            <v>1207723</v>
          </cell>
          <cell r="B16" t="str">
            <v>IC00169_P</v>
          </cell>
          <cell r="C16" t="str">
            <v>69"P</v>
          </cell>
          <cell r="D16">
            <v>0.63104099999999996</v>
          </cell>
        </row>
        <row r="17">
          <cell r="A17">
            <v>1207724</v>
          </cell>
          <cell r="B17" t="str">
            <v>IC00613_R</v>
          </cell>
          <cell r="C17" t="str">
            <v>13"R</v>
          </cell>
          <cell r="D17">
            <v>0.88707000000000003</v>
          </cell>
        </row>
        <row r="18">
          <cell r="A18">
            <v>1207725</v>
          </cell>
          <cell r="B18" t="str">
            <v>IA00124_R</v>
          </cell>
          <cell r="C18" t="str">
            <v>24"R</v>
          </cell>
          <cell r="D18">
            <v>0.83097399999999999</v>
          </cell>
        </row>
        <row r="19">
          <cell r="A19">
            <v>1207726</v>
          </cell>
          <cell r="B19" t="str">
            <v>IA02016_R</v>
          </cell>
          <cell r="C19" t="str">
            <v>16"R</v>
          </cell>
          <cell r="D19">
            <v>0.711059</v>
          </cell>
        </row>
        <row r="20">
          <cell r="A20">
            <v>1207727</v>
          </cell>
          <cell r="B20" t="str">
            <v>IA00124_R</v>
          </cell>
          <cell r="C20" t="str">
            <v>24"R</v>
          </cell>
          <cell r="D20">
            <v>1.3466899999999999</v>
          </cell>
        </row>
        <row r="21">
          <cell r="A21">
            <v>1207728</v>
          </cell>
          <cell r="B21" t="str">
            <v>IA00124_R</v>
          </cell>
          <cell r="C21" t="str">
            <v>24"R</v>
          </cell>
          <cell r="D21">
            <v>1.1195299999999999</v>
          </cell>
        </row>
        <row r="22">
          <cell r="A22">
            <v>1207729</v>
          </cell>
          <cell r="B22" t="str">
            <v>IA00124_R</v>
          </cell>
          <cell r="C22" t="str">
            <v>24"R</v>
          </cell>
          <cell r="D22">
            <v>1.0128699999999999</v>
          </cell>
        </row>
        <row r="23">
          <cell r="A23">
            <v>1207730</v>
          </cell>
          <cell r="B23" t="str">
            <v>IA00124_R</v>
          </cell>
          <cell r="C23" t="str">
            <v>24"R</v>
          </cell>
          <cell r="D23">
            <v>0.94249899999999998</v>
          </cell>
        </row>
        <row r="24">
          <cell r="A24">
            <v>1207731</v>
          </cell>
          <cell r="B24" t="str">
            <v>IA00139_R</v>
          </cell>
          <cell r="C24" t="str">
            <v>39"R</v>
          </cell>
          <cell r="D24">
            <v>0.90466899999999995</v>
          </cell>
        </row>
        <row r="25">
          <cell r="A25">
            <v>1207732</v>
          </cell>
          <cell r="B25" t="str">
            <v>IA00124_R</v>
          </cell>
          <cell r="C25" t="str">
            <v>24"R</v>
          </cell>
          <cell r="D25">
            <v>0.91673099999999996</v>
          </cell>
        </row>
        <row r="26">
          <cell r="A26">
            <v>1207733</v>
          </cell>
          <cell r="B26" t="str">
            <v>IA00131_R</v>
          </cell>
          <cell r="C26" t="str">
            <v>31"R</v>
          </cell>
          <cell r="D26">
            <v>0.91883599999999999</v>
          </cell>
        </row>
        <row r="27">
          <cell r="A27">
            <v>1207734</v>
          </cell>
          <cell r="B27" t="str">
            <v>IA00131_R</v>
          </cell>
          <cell r="C27" t="str">
            <v>31"R</v>
          </cell>
          <cell r="D27">
            <v>0.84913799999999995</v>
          </cell>
        </row>
        <row r="28">
          <cell r="A28">
            <v>1207735</v>
          </cell>
          <cell r="B28" t="str">
            <v>IA00131_R</v>
          </cell>
          <cell r="C28" t="str">
            <v>31"R</v>
          </cell>
          <cell r="D28">
            <v>0.88376299999999997</v>
          </cell>
        </row>
        <row r="29">
          <cell r="A29">
            <v>1207736</v>
          </cell>
          <cell r="B29" t="str">
            <v>IB04880_P</v>
          </cell>
          <cell r="C29" t="str">
            <v>80"P</v>
          </cell>
          <cell r="D29">
            <v>0.72906700000000002</v>
          </cell>
        </row>
        <row r="30">
          <cell r="A30">
            <v>1207737</v>
          </cell>
          <cell r="B30" t="str">
            <v>IA00139_R</v>
          </cell>
          <cell r="C30" t="str">
            <v>39"R</v>
          </cell>
          <cell r="D30">
            <v>0.636216</v>
          </cell>
        </row>
        <row r="31">
          <cell r="A31">
            <v>1207738</v>
          </cell>
          <cell r="B31" t="str">
            <v>IA00131_R</v>
          </cell>
          <cell r="C31" t="str">
            <v>31"R</v>
          </cell>
          <cell r="D31">
            <v>0.77045699999999995</v>
          </cell>
        </row>
        <row r="32">
          <cell r="A32">
            <v>1207739</v>
          </cell>
          <cell r="B32" t="str">
            <v>IA00139_R</v>
          </cell>
          <cell r="C32" t="str">
            <v>39"R</v>
          </cell>
          <cell r="D32">
            <v>0.67326600000000003</v>
          </cell>
        </row>
        <row r="33">
          <cell r="A33">
            <v>1207740</v>
          </cell>
          <cell r="B33" t="str">
            <v>IA00139_R</v>
          </cell>
          <cell r="C33" t="str">
            <v>39"R</v>
          </cell>
          <cell r="D33">
            <v>0.87916799999999995</v>
          </cell>
        </row>
        <row r="34">
          <cell r="A34">
            <v>1207741</v>
          </cell>
          <cell r="B34" t="str">
            <v>IA00120_R</v>
          </cell>
          <cell r="C34" t="str">
            <v>20"R</v>
          </cell>
          <cell r="D34">
            <v>0.85780800000000001</v>
          </cell>
        </row>
        <row r="35">
          <cell r="A35">
            <v>1207742</v>
          </cell>
          <cell r="B35" t="str">
            <v>IA00124_R</v>
          </cell>
          <cell r="C35" t="str">
            <v>24"R</v>
          </cell>
          <cell r="D35">
            <v>0.74036299999999999</v>
          </cell>
        </row>
        <row r="36">
          <cell r="A36">
            <v>1207743</v>
          </cell>
          <cell r="B36" t="str">
            <v>IA00124_R</v>
          </cell>
          <cell r="C36" t="str">
            <v>24"R</v>
          </cell>
          <cell r="D36">
            <v>0.658891</v>
          </cell>
        </row>
        <row r="37">
          <cell r="A37">
            <v>1207744</v>
          </cell>
          <cell r="B37" t="str">
            <v>IA00124_R</v>
          </cell>
          <cell r="C37" t="str">
            <v>24"R</v>
          </cell>
          <cell r="D37">
            <v>0.79089500000000001</v>
          </cell>
        </row>
        <row r="38">
          <cell r="A38">
            <v>1207745</v>
          </cell>
          <cell r="B38" t="str">
            <v>IA00124_R</v>
          </cell>
          <cell r="C38" t="str">
            <v>24"R</v>
          </cell>
          <cell r="D38">
            <v>0.76400000000000001</v>
          </cell>
        </row>
        <row r="39">
          <cell r="A39">
            <v>1207746</v>
          </cell>
          <cell r="B39" t="str">
            <v>IA00124_R</v>
          </cell>
          <cell r="C39" t="str">
            <v>24"R</v>
          </cell>
          <cell r="D39">
            <v>0.77290300000000001</v>
          </cell>
        </row>
        <row r="40">
          <cell r="A40">
            <v>1207747</v>
          </cell>
          <cell r="B40" t="str">
            <v>IA00131_R</v>
          </cell>
          <cell r="C40" t="str">
            <v>31"R</v>
          </cell>
          <cell r="D40">
            <v>0.76479900000000001</v>
          </cell>
        </row>
        <row r="41">
          <cell r="A41">
            <v>1207748</v>
          </cell>
          <cell r="B41" t="str">
            <v>IA00131_R</v>
          </cell>
          <cell r="C41" t="str">
            <v>31"R</v>
          </cell>
          <cell r="D41">
            <v>0.79015299999999999</v>
          </cell>
        </row>
        <row r="42">
          <cell r="A42">
            <v>1207749</v>
          </cell>
          <cell r="B42" t="str">
            <v>IA00131_R</v>
          </cell>
          <cell r="C42" t="str">
            <v>31"R</v>
          </cell>
          <cell r="D42">
            <v>0.75192700000000001</v>
          </cell>
        </row>
        <row r="43">
          <cell r="A43">
            <v>1207750</v>
          </cell>
          <cell r="B43" t="str">
            <v>IA00131_R</v>
          </cell>
          <cell r="C43" t="str">
            <v>31"R</v>
          </cell>
          <cell r="D43">
            <v>1.13371</v>
          </cell>
        </row>
        <row r="44">
          <cell r="A44">
            <v>1207751</v>
          </cell>
          <cell r="B44" t="str">
            <v>IA00139_R</v>
          </cell>
          <cell r="C44" t="str">
            <v>39"R</v>
          </cell>
          <cell r="D44">
            <v>1.14178</v>
          </cell>
        </row>
        <row r="45">
          <cell r="A45">
            <v>1207752</v>
          </cell>
          <cell r="B45" t="str">
            <v>ID00149_Q</v>
          </cell>
          <cell r="C45" t="str">
            <v>49"Q</v>
          </cell>
          <cell r="D45">
            <v>0.83282400000000001</v>
          </cell>
        </row>
        <row r="46">
          <cell r="A46">
            <v>1207753</v>
          </cell>
          <cell r="B46" t="str">
            <v>IB00920_R</v>
          </cell>
          <cell r="C46" t="str">
            <v>20"R</v>
          </cell>
          <cell r="D46">
            <v>0.73557399999999995</v>
          </cell>
        </row>
        <row r="47">
          <cell r="A47">
            <v>1207754</v>
          </cell>
          <cell r="B47" t="str">
            <v>IB02531_R</v>
          </cell>
          <cell r="C47" t="str">
            <v>31"R</v>
          </cell>
          <cell r="D47">
            <v>1.02843</v>
          </cell>
        </row>
        <row r="48">
          <cell r="A48">
            <v>1207755</v>
          </cell>
          <cell r="B48" t="str">
            <v>IA00249_Q</v>
          </cell>
          <cell r="C48" t="str">
            <v>49"Q</v>
          </cell>
          <cell r="D48">
            <v>0.76646499999999995</v>
          </cell>
        </row>
        <row r="49">
          <cell r="A49">
            <v>1207756</v>
          </cell>
          <cell r="B49" t="str">
            <v>IB00269_P</v>
          </cell>
          <cell r="C49" t="str">
            <v>69"P</v>
          </cell>
          <cell r="D49">
            <v>1.1827399999999999</v>
          </cell>
        </row>
        <row r="50">
          <cell r="A50">
            <v>1207757</v>
          </cell>
          <cell r="B50" t="str">
            <v>IB00449_Q</v>
          </cell>
          <cell r="C50" t="str">
            <v>49"Q</v>
          </cell>
          <cell r="D50">
            <v>0.72305399999999997</v>
          </cell>
        </row>
        <row r="51">
          <cell r="A51">
            <v>1207758</v>
          </cell>
          <cell r="B51" t="str">
            <v>IC00249_Q</v>
          </cell>
          <cell r="C51" t="str">
            <v>49"Q</v>
          </cell>
          <cell r="D51">
            <v>0.67452299999999998</v>
          </cell>
        </row>
        <row r="52">
          <cell r="A52">
            <v>1207759</v>
          </cell>
          <cell r="B52" t="str">
            <v>IC00269_P</v>
          </cell>
          <cell r="C52" t="str">
            <v>69"P</v>
          </cell>
          <cell r="D52">
            <v>0.62114199999999997</v>
          </cell>
        </row>
        <row r="53">
          <cell r="A53">
            <v>1207760</v>
          </cell>
          <cell r="B53" t="str">
            <v>IC00169_P</v>
          </cell>
          <cell r="C53" t="str">
            <v>69"P</v>
          </cell>
          <cell r="D53">
            <v>0.60951500000000003</v>
          </cell>
        </row>
        <row r="54">
          <cell r="A54">
            <v>1207761</v>
          </cell>
          <cell r="B54" t="str">
            <v>IB00331_R</v>
          </cell>
          <cell r="C54" t="str">
            <v>31"R</v>
          </cell>
          <cell r="D54">
            <v>0.67877100000000001</v>
          </cell>
        </row>
        <row r="55">
          <cell r="A55">
            <v>1207762</v>
          </cell>
          <cell r="B55" t="str">
            <v>IB01524_Q</v>
          </cell>
          <cell r="C55" t="str">
            <v>24"Q</v>
          </cell>
          <cell r="D55">
            <v>0.77643499999999999</v>
          </cell>
        </row>
        <row r="56">
          <cell r="A56">
            <v>1207763</v>
          </cell>
          <cell r="B56" t="str">
            <v>IA02016_R</v>
          </cell>
          <cell r="C56" t="str">
            <v>16"R</v>
          </cell>
          <cell r="D56">
            <v>0.65635900000000003</v>
          </cell>
        </row>
        <row r="57">
          <cell r="A57">
            <v>1207764</v>
          </cell>
          <cell r="B57" t="str">
            <v>IA02016_R</v>
          </cell>
          <cell r="C57" t="str">
            <v>16"R</v>
          </cell>
          <cell r="D57">
            <v>0.66306699999999996</v>
          </cell>
        </row>
        <row r="58">
          <cell r="A58">
            <v>1207765</v>
          </cell>
          <cell r="B58" t="str">
            <v>IA00231_R</v>
          </cell>
          <cell r="C58" t="str">
            <v>31"R</v>
          </cell>
          <cell r="D58">
            <v>0.70781300000000003</v>
          </cell>
        </row>
        <row r="59">
          <cell r="A59">
            <v>1207766</v>
          </cell>
          <cell r="B59" t="str">
            <v>IA00239_R</v>
          </cell>
          <cell r="C59" t="str">
            <v>39"R</v>
          </cell>
          <cell r="D59">
            <v>0.67404299999999995</v>
          </cell>
        </row>
        <row r="60">
          <cell r="A60">
            <v>1207767</v>
          </cell>
          <cell r="B60" t="str">
            <v>IA00124_R</v>
          </cell>
          <cell r="C60" t="str">
            <v>24"R</v>
          </cell>
          <cell r="D60">
            <v>0.67133200000000004</v>
          </cell>
        </row>
        <row r="61">
          <cell r="A61">
            <v>1207768</v>
          </cell>
          <cell r="B61" t="str">
            <v>IA00869_P</v>
          </cell>
          <cell r="C61" t="str">
            <v>69"P</v>
          </cell>
          <cell r="D61">
            <v>0.64247200000000004</v>
          </cell>
        </row>
        <row r="62">
          <cell r="A62">
            <v>1207769</v>
          </cell>
          <cell r="B62" t="str">
            <v>IE00224_R</v>
          </cell>
          <cell r="C62" t="str">
            <v>24"R</v>
          </cell>
          <cell r="D62">
            <v>0.91816399999999998</v>
          </cell>
        </row>
        <row r="63">
          <cell r="A63">
            <v>1207770</v>
          </cell>
          <cell r="B63" t="str">
            <v>IE00949_Q</v>
          </cell>
          <cell r="C63" t="str">
            <v>49"Q</v>
          </cell>
          <cell r="D63">
            <v>0.88495400000000002</v>
          </cell>
        </row>
        <row r="64">
          <cell r="A64">
            <v>1207771</v>
          </cell>
          <cell r="B64" t="str">
            <v>IF00149_Q</v>
          </cell>
          <cell r="C64" t="str">
            <v>49"Q</v>
          </cell>
          <cell r="D64">
            <v>0.56301800000000002</v>
          </cell>
        </row>
        <row r="65">
          <cell r="A65">
            <v>1207772</v>
          </cell>
          <cell r="B65" t="str">
            <v>IC00269_P</v>
          </cell>
          <cell r="C65" t="str">
            <v>69"P</v>
          </cell>
          <cell r="D65">
            <v>0.78618900000000003</v>
          </cell>
        </row>
        <row r="66">
          <cell r="A66">
            <v>1207773</v>
          </cell>
          <cell r="B66" t="str">
            <v>IC00269_P</v>
          </cell>
          <cell r="C66" t="str">
            <v>69"P</v>
          </cell>
          <cell r="D66">
            <v>0.64247799999999999</v>
          </cell>
        </row>
        <row r="67">
          <cell r="A67">
            <v>1207774</v>
          </cell>
          <cell r="B67" t="str">
            <v>IC00269_P</v>
          </cell>
          <cell r="C67" t="str">
            <v>69"P</v>
          </cell>
          <cell r="D67">
            <v>0.76655399999999996</v>
          </cell>
        </row>
        <row r="68">
          <cell r="A68">
            <v>1207775</v>
          </cell>
          <cell r="B68" t="str">
            <v>IC00113_R</v>
          </cell>
          <cell r="C68" t="str">
            <v>13"R</v>
          </cell>
          <cell r="D68">
            <v>0.77452299999999996</v>
          </cell>
        </row>
        <row r="69">
          <cell r="A69">
            <v>1207776</v>
          </cell>
          <cell r="B69" t="str">
            <v>IB00924_R</v>
          </cell>
          <cell r="C69" t="str">
            <v>24"R</v>
          </cell>
          <cell r="D69">
            <v>0.76356100000000005</v>
          </cell>
        </row>
        <row r="70">
          <cell r="A70">
            <v>1207777</v>
          </cell>
          <cell r="B70" t="str">
            <v>IB04849_Q</v>
          </cell>
          <cell r="C70" t="str">
            <v>49"Q</v>
          </cell>
          <cell r="D70">
            <v>0.90893299999999999</v>
          </cell>
        </row>
        <row r="71">
          <cell r="A71">
            <v>1207778</v>
          </cell>
          <cell r="B71" t="str">
            <v>IB04849_Q</v>
          </cell>
          <cell r="C71" t="str">
            <v>49"Q</v>
          </cell>
          <cell r="D71">
            <v>0.75473199999999996</v>
          </cell>
        </row>
        <row r="72">
          <cell r="A72">
            <v>1207779</v>
          </cell>
          <cell r="B72" t="str">
            <v>IA00124_R</v>
          </cell>
          <cell r="C72" t="str">
            <v>24"R</v>
          </cell>
          <cell r="D72">
            <v>0.886521</v>
          </cell>
        </row>
        <row r="73">
          <cell r="A73">
            <v>1207780</v>
          </cell>
          <cell r="B73" t="str">
            <v>IA00124_R</v>
          </cell>
          <cell r="C73" t="str">
            <v>24"R</v>
          </cell>
          <cell r="D73">
            <v>0.85229699999999997</v>
          </cell>
        </row>
        <row r="74">
          <cell r="A74">
            <v>1207781</v>
          </cell>
          <cell r="B74" t="str">
            <v>IC05816_R</v>
          </cell>
          <cell r="C74" t="str">
            <v>16"R</v>
          </cell>
          <cell r="D74">
            <v>0.70576399999999995</v>
          </cell>
        </row>
        <row r="75">
          <cell r="A75">
            <v>1207782</v>
          </cell>
          <cell r="B75" t="str">
            <v>IB02524_Q</v>
          </cell>
          <cell r="C75" t="str">
            <v>24"Q</v>
          </cell>
          <cell r="D75">
            <v>0.77968999999999999</v>
          </cell>
        </row>
        <row r="76">
          <cell r="A76">
            <v>1207783</v>
          </cell>
          <cell r="B76" t="str">
            <v>IB00331_R</v>
          </cell>
          <cell r="C76" t="str">
            <v>31"R</v>
          </cell>
          <cell r="D76">
            <v>0.74922800000000001</v>
          </cell>
        </row>
        <row r="77">
          <cell r="A77">
            <v>1207784</v>
          </cell>
          <cell r="B77" t="str">
            <v>IA00124_R</v>
          </cell>
          <cell r="C77" t="str">
            <v>24"R</v>
          </cell>
          <cell r="D77">
            <v>0.78712099999999996</v>
          </cell>
        </row>
        <row r="78">
          <cell r="A78">
            <v>1207785</v>
          </cell>
          <cell r="B78" t="str">
            <v>IA00124_R</v>
          </cell>
          <cell r="C78" t="str">
            <v>24"R</v>
          </cell>
          <cell r="D78">
            <v>0.70125499999999996</v>
          </cell>
        </row>
        <row r="79">
          <cell r="A79">
            <v>1207786</v>
          </cell>
          <cell r="B79" t="str">
            <v>ID00149_Q</v>
          </cell>
          <cell r="C79" t="str">
            <v>49"Q</v>
          </cell>
          <cell r="D79">
            <v>0.74227100000000001</v>
          </cell>
        </row>
        <row r="80">
          <cell r="A80">
            <v>1207787</v>
          </cell>
          <cell r="B80" t="str">
            <v>ID00124_Q</v>
          </cell>
          <cell r="C80" t="str">
            <v>24"Q</v>
          </cell>
          <cell r="D80">
            <v>0.81094699999999997</v>
          </cell>
        </row>
        <row r="81">
          <cell r="A81">
            <v>1207788</v>
          </cell>
          <cell r="B81" t="str">
            <v>IB00349_Q</v>
          </cell>
          <cell r="C81" t="str">
            <v>49"Q</v>
          </cell>
          <cell r="D81">
            <v>0.64800000000000002</v>
          </cell>
        </row>
        <row r="82">
          <cell r="A82">
            <v>1207789</v>
          </cell>
          <cell r="B82" t="str">
            <v>IB00313_R</v>
          </cell>
          <cell r="C82" t="str">
            <v>13"R</v>
          </cell>
          <cell r="D82">
            <v>0.63371999999999995</v>
          </cell>
        </row>
        <row r="83">
          <cell r="A83">
            <v>1207790</v>
          </cell>
          <cell r="B83" t="str">
            <v>IB00369_P</v>
          </cell>
          <cell r="C83" t="str">
            <v>69"P</v>
          </cell>
          <cell r="D83">
            <v>0.64529199999999998</v>
          </cell>
        </row>
        <row r="84">
          <cell r="A84">
            <v>1207791</v>
          </cell>
          <cell r="B84" t="str">
            <v>IB00369_P</v>
          </cell>
          <cell r="C84" t="str">
            <v>69"P</v>
          </cell>
          <cell r="D84">
            <v>0.66048700000000005</v>
          </cell>
        </row>
        <row r="85">
          <cell r="A85">
            <v>1207792</v>
          </cell>
          <cell r="B85" t="str">
            <v>IA00124_R</v>
          </cell>
          <cell r="C85" t="str">
            <v>24"R</v>
          </cell>
          <cell r="D85">
            <v>0.80299299999999996</v>
          </cell>
        </row>
        <row r="86">
          <cell r="A86">
            <v>1207793</v>
          </cell>
          <cell r="B86" t="str">
            <v>IA00124_R</v>
          </cell>
          <cell r="C86" t="str">
            <v>24"R</v>
          </cell>
          <cell r="D86">
            <v>0.88226899999999997</v>
          </cell>
        </row>
        <row r="87">
          <cell r="A87">
            <v>1207794</v>
          </cell>
          <cell r="B87" t="str">
            <v>IA00131_R</v>
          </cell>
          <cell r="C87" t="str">
            <v>31"R</v>
          </cell>
          <cell r="D87">
            <v>0.95366099999999998</v>
          </cell>
        </row>
        <row r="88">
          <cell r="A88">
            <v>1207795</v>
          </cell>
          <cell r="B88" t="str">
            <v>IA00131_R</v>
          </cell>
          <cell r="C88" t="str">
            <v>31"R</v>
          </cell>
          <cell r="D88">
            <v>0.60489999999999999</v>
          </cell>
        </row>
        <row r="89">
          <cell r="A89">
            <v>1207796</v>
          </cell>
          <cell r="B89" t="str">
            <v>IA00131_R</v>
          </cell>
          <cell r="C89" t="str">
            <v>31"R</v>
          </cell>
          <cell r="D89">
            <v>0.66524799999999995</v>
          </cell>
        </row>
        <row r="90">
          <cell r="A90">
            <v>1207797</v>
          </cell>
          <cell r="B90" t="str">
            <v>IA00131_R</v>
          </cell>
          <cell r="C90" t="str">
            <v>31"R</v>
          </cell>
          <cell r="D90">
            <v>0.72092699999999998</v>
          </cell>
        </row>
        <row r="91">
          <cell r="A91">
            <v>1207798</v>
          </cell>
          <cell r="B91" t="str">
            <v>IC03069_P</v>
          </cell>
          <cell r="C91" t="str">
            <v>69"P</v>
          </cell>
          <cell r="D91">
            <v>0.79821399999999998</v>
          </cell>
        </row>
        <row r="92">
          <cell r="A92">
            <v>1207799</v>
          </cell>
          <cell r="B92" t="str">
            <v>IA00124_R</v>
          </cell>
          <cell r="C92" t="str">
            <v>24"R</v>
          </cell>
          <cell r="D92">
            <v>0.67488800000000004</v>
          </cell>
        </row>
        <row r="93">
          <cell r="A93">
            <v>1207800</v>
          </cell>
          <cell r="B93" t="str">
            <v>IA01716_R</v>
          </cell>
          <cell r="C93" t="str">
            <v>16"R</v>
          </cell>
          <cell r="D93">
            <v>1.33788</v>
          </cell>
        </row>
        <row r="94">
          <cell r="A94">
            <v>1207801</v>
          </cell>
          <cell r="B94" t="str">
            <v>IA00213_R</v>
          </cell>
          <cell r="C94" t="str">
            <v>13"R</v>
          </cell>
          <cell r="D94">
            <v>1.16605</v>
          </cell>
        </row>
        <row r="95">
          <cell r="A95">
            <v>1207802</v>
          </cell>
          <cell r="B95" t="str">
            <v>IA02016_R</v>
          </cell>
          <cell r="C95" t="str">
            <v>16"R</v>
          </cell>
          <cell r="D95">
            <v>0.981881</v>
          </cell>
        </row>
        <row r="96">
          <cell r="A96">
            <v>1207803</v>
          </cell>
          <cell r="B96" t="str">
            <v>IC03169_P</v>
          </cell>
          <cell r="C96" t="str">
            <v>69"P</v>
          </cell>
          <cell r="D96">
            <v>1.1091200000000001</v>
          </cell>
        </row>
        <row r="97">
          <cell r="A97">
            <v>1207804</v>
          </cell>
          <cell r="B97" t="str">
            <v>IB02524_Q</v>
          </cell>
          <cell r="C97" t="str">
            <v>24"Q</v>
          </cell>
          <cell r="D97">
            <v>1.2709699999999999</v>
          </cell>
        </row>
        <row r="98">
          <cell r="A98">
            <v>1207805</v>
          </cell>
          <cell r="B98" t="str">
            <v>IC03069_P</v>
          </cell>
          <cell r="C98" t="str">
            <v>69"P</v>
          </cell>
          <cell r="D98">
            <v>1.02193</v>
          </cell>
        </row>
        <row r="99">
          <cell r="A99">
            <v>1207806</v>
          </cell>
          <cell r="B99" t="str">
            <v>IC03069_P</v>
          </cell>
          <cell r="C99" t="str">
            <v>69"P</v>
          </cell>
          <cell r="D99">
            <v>0.76047299999999995</v>
          </cell>
        </row>
        <row r="100">
          <cell r="A100">
            <v>1207807</v>
          </cell>
          <cell r="B100" t="str">
            <v>IA00131_R</v>
          </cell>
          <cell r="C100" t="str">
            <v>31"R</v>
          </cell>
          <cell r="D100">
            <v>0.89227699999999999</v>
          </cell>
        </row>
        <row r="101">
          <cell r="A101">
            <v>1207808</v>
          </cell>
          <cell r="B101" t="str">
            <v>IA00131_R</v>
          </cell>
          <cell r="C101" t="str">
            <v>31"R</v>
          </cell>
          <cell r="D101">
            <v>0.90963000000000005</v>
          </cell>
        </row>
        <row r="102">
          <cell r="A102">
            <v>1207809</v>
          </cell>
          <cell r="B102" t="str">
            <v>IA00124_R</v>
          </cell>
          <cell r="C102" t="str">
            <v>24"R</v>
          </cell>
          <cell r="D102">
            <v>0.88414000000000004</v>
          </cell>
        </row>
        <row r="103">
          <cell r="A103">
            <v>1207810</v>
          </cell>
          <cell r="B103" t="str">
            <v>IB02531_R</v>
          </cell>
          <cell r="C103" t="str">
            <v>31"R</v>
          </cell>
          <cell r="D103">
            <v>1.02152</v>
          </cell>
        </row>
        <row r="104">
          <cell r="A104">
            <v>1207811</v>
          </cell>
          <cell r="B104" t="str">
            <v>IB02524_Q</v>
          </cell>
          <cell r="C104" t="str">
            <v>24"Q</v>
          </cell>
          <cell r="D104">
            <v>0.92825999999999997</v>
          </cell>
        </row>
        <row r="105">
          <cell r="A105">
            <v>1207812</v>
          </cell>
          <cell r="B105" t="str">
            <v>IB00924_R</v>
          </cell>
          <cell r="C105" t="str">
            <v>24"R</v>
          </cell>
          <cell r="D105">
            <v>0.81390300000000004</v>
          </cell>
        </row>
        <row r="106">
          <cell r="A106">
            <v>1207813</v>
          </cell>
          <cell r="B106" t="str">
            <v>IB00924_R</v>
          </cell>
          <cell r="C106" t="str">
            <v>24"R</v>
          </cell>
          <cell r="D106">
            <v>0.87179700000000004</v>
          </cell>
        </row>
        <row r="107">
          <cell r="A107">
            <v>1207814</v>
          </cell>
          <cell r="B107" t="str">
            <v>IC03052_P</v>
          </cell>
          <cell r="C107" t="str">
            <v>52"P</v>
          </cell>
          <cell r="D107">
            <v>1.0168900000000001</v>
          </cell>
        </row>
        <row r="108">
          <cell r="A108">
            <v>1207815</v>
          </cell>
          <cell r="B108" t="str">
            <v>IC03052_P</v>
          </cell>
          <cell r="C108" t="str">
            <v>52"P</v>
          </cell>
          <cell r="D108">
            <v>0.68660299999999996</v>
          </cell>
        </row>
        <row r="109">
          <cell r="A109">
            <v>1207816</v>
          </cell>
          <cell r="B109" t="str">
            <v>IC03063_P</v>
          </cell>
          <cell r="C109" t="str">
            <v>63"P</v>
          </cell>
          <cell r="D109">
            <v>0.73102900000000004</v>
          </cell>
        </row>
        <row r="110">
          <cell r="A110">
            <v>1207817</v>
          </cell>
          <cell r="B110" t="str">
            <v>ID00169_P</v>
          </cell>
          <cell r="C110" t="str">
            <v>69"P</v>
          </cell>
          <cell r="D110">
            <v>1.23705</v>
          </cell>
        </row>
        <row r="111">
          <cell r="A111">
            <v>1207818</v>
          </cell>
          <cell r="B111" t="str">
            <v>IB00920_R</v>
          </cell>
          <cell r="C111" t="str">
            <v>20"R</v>
          </cell>
          <cell r="D111">
            <v>0.90073999999999999</v>
          </cell>
        </row>
        <row r="112">
          <cell r="A112">
            <v>1207819</v>
          </cell>
          <cell r="B112" t="str">
            <v>IB00924_R</v>
          </cell>
          <cell r="C112" t="str">
            <v>24"R</v>
          </cell>
          <cell r="D112">
            <v>0.94096500000000005</v>
          </cell>
        </row>
        <row r="113">
          <cell r="A113">
            <v>1207820</v>
          </cell>
          <cell r="B113" t="str">
            <v>IA00269_P</v>
          </cell>
          <cell r="C113" t="str">
            <v>69"P</v>
          </cell>
          <cell r="D113">
            <v>0.82444700000000004</v>
          </cell>
        </row>
        <row r="114">
          <cell r="A114">
            <v>1207821</v>
          </cell>
          <cell r="B114" t="str">
            <v>IA00131_R</v>
          </cell>
          <cell r="C114" t="str">
            <v>31"R</v>
          </cell>
          <cell r="D114">
            <v>1.1679999999999999</v>
          </cell>
        </row>
        <row r="115">
          <cell r="A115">
            <v>1207822</v>
          </cell>
          <cell r="B115" t="str">
            <v>IA01920_R</v>
          </cell>
          <cell r="C115" t="str">
            <v>20"R</v>
          </cell>
          <cell r="D115">
            <v>0.905783</v>
          </cell>
        </row>
        <row r="116">
          <cell r="A116">
            <v>1207823</v>
          </cell>
          <cell r="B116" t="str">
            <v>IA00131_R</v>
          </cell>
          <cell r="C116" t="str">
            <v>31"R</v>
          </cell>
          <cell r="D116">
            <v>0.92934099999999997</v>
          </cell>
        </row>
        <row r="117">
          <cell r="A117">
            <v>1207824</v>
          </cell>
          <cell r="B117" t="str">
            <v>IA00124_R</v>
          </cell>
          <cell r="C117" t="str">
            <v>24"R</v>
          </cell>
          <cell r="D117">
            <v>1.10182</v>
          </cell>
        </row>
        <row r="118">
          <cell r="A118">
            <v>1207825</v>
          </cell>
          <cell r="B118" t="str">
            <v>IA00131_R</v>
          </cell>
          <cell r="C118" t="str">
            <v>31"R</v>
          </cell>
          <cell r="D118">
            <v>1.0238499999999999</v>
          </cell>
        </row>
        <row r="119">
          <cell r="A119">
            <v>1207826</v>
          </cell>
          <cell r="B119" t="str">
            <v>IA00663_P</v>
          </cell>
          <cell r="C119" t="str">
            <v>63"P</v>
          </cell>
          <cell r="D119">
            <v>1.17754</v>
          </cell>
        </row>
        <row r="120">
          <cell r="A120">
            <v>1207827</v>
          </cell>
          <cell r="B120" t="str">
            <v>IA00652_P</v>
          </cell>
          <cell r="C120" t="str">
            <v>52"P</v>
          </cell>
          <cell r="D120">
            <v>1.0427999999999999</v>
          </cell>
        </row>
        <row r="121">
          <cell r="A121">
            <v>1207828</v>
          </cell>
          <cell r="B121" t="str">
            <v>IA00124_R</v>
          </cell>
          <cell r="C121" t="str">
            <v>24"R</v>
          </cell>
          <cell r="D121">
            <v>0.82310799999999995</v>
          </cell>
        </row>
        <row r="122">
          <cell r="A122">
            <v>1207829</v>
          </cell>
          <cell r="B122" t="str">
            <v>IA00724_R</v>
          </cell>
          <cell r="C122" t="str">
            <v>24"R</v>
          </cell>
          <cell r="D122">
            <v>0.73942399999999997</v>
          </cell>
        </row>
        <row r="123">
          <cell r="A123">
            <v>1207830</v>
          </cell>
          <cell r="B123" t="str">
            <v>IA01020_R</v>
          </cell>
          <cell r="C123" t="str">
            <v>20"R</v>
          </cell>
          <cell r="D123">
            <v>0.82879199999999997</v>
          </cell>
        </row>
        <row r="124">
          <cell r="A124">
            <v>1207831</v>
          </cell>
          <cell r="B124" t="str">
            <v>IA00224_R</v>
          </cell>
          <cell r="C124" t="str">
            <v>24"R</v>
          </cell>
          <cell r="D124">
            <v>0.825376</v>
          </cell>
        </row>
        <row r="125">
          <cell r="A125">
            <v>1207832</v>
          </cell>
          <cell r="B125" t="str">
            <v>IA00124_R</v>
          </cell>
          <cell r="C125" t="str">
            <v>24"R</v>
          </cell>
          <cell r="D125">
            <v>0.82033100000000003</v>
          </cell>
        </row>
        <row r="126">
          <cell r="A126">
            <v>1207833</v>
          </cell>
          <cell r="B126" t="str">
            <v>IB00824_R</v>
          </cell>
          <cell r="C126" t="str">
            <v>24"R</v>
          </cell>
          <cell r="D126">
            <v>1.0512300000000001</v>
          </cell>
        </row>
        <row r="127">
          <cell r="A127">
            <v>1207834</v>
          </cell>
          <cell r="B127" t="str">
            <v>IB00469_P</v>
          </cell>
          <cell r="C127" t="str">
            <v>69"P</v>
          </cell>
          <cell r="D127">
            <v>0.87987099999999996</v>
          </cell>
        </row>
        <row r="128">
          <cell r="A128">
            <v>1207835</v>
          </cell>
          <cell r="B128" t="str">
            <v>IB04880_P</v>
          </cell>
          <cell r="C128" t="str">
            <v>80"P</v>
          </cell>
          <cell r="D128">
            <v>0.75575599999999998</v>
          </cell>
        </row>
        <row r="129">
          <cell r="A129">
            <v>1207836</v>
          </cell>
          <cell r="B129" t="str">
            <v>IB00331_R</v>
          </cell>
          <cell r="C129" t="str">
            <v>31"R</v>
          </cell>
          <cell r="D129">
            <v>0.85226500000000005</v>
          </cell>
        </row>
        <row r="130">
          <cell r="A130">
            <v>1207837</v>
          </cell>
          <cell r="B130" t="str">
            <v>IE00649_Q</v>
          </cell>
          <cell r="C130" t="str">
            <v>49"Q</v>
          </cell>
          <cell r="D130">
            <v>1.0752600000000001</v>
          </cell>
        </row>
        <row r="131">
          <cell r="A131">
            <v>1207838</v>
          </cell>
          <cell r="B131" t="str">
            <v>IE00949_Q</v>
          </cell>
          <cell r="C131" t="str">
            <v>49"Q</v>
          </cell>
          <cell r="D131">
            <v>1.17963</v>
          </cell>
        </row>
        <row r="132">
          <cell r="A132">
            <v>1207839</v>
          </cell>
          <cell r="B132" t="str">
            <v>IE00949_Q</v>
          </cell>
          <cell r="C132" t="str">
            <v>49"Q</v>
          </cell>
          <cell r="D132">
            <v>0.97279599999999999</v>
          </cell>
        </row>
        <row r="133">
          <cell r="A133">
            <v>1207840</v>
          </cell>
          <cell r="B133" t="str">
            <v>IC03069_P</v>
          </cell>
          <cell r="C133" t="str">
            <v>69"P</v>
          </cell>
          <cell r="D133">
            <v>0.99578699999999998</v>
          </cell>
        </row>
        <row r="134">
          <cell r="A134">
            <v>1207841</v>
          </cell>
          <cell r="B134" t="str">
            <v>IC03063_P</v>
          </cell>
          <cell r="C134" t="str">
            <v>63"P</v>
          </cell>
          <cell r="D134">
            <v>0.68753299999999995</v>
          </cell>
        </row>
        <row r="135">
          <cell r="A135">
            <v>1207842</v>
          </cell>
          <cell r="B135" t="str">
            <v>IC03069_P</v>
          </cell>
          <cell r="C135" t="str">
            <v>69"P</v>
          </cell>
          <cell r="D135">
            <v>0.74961900000000004</v>
          </cell>
        </row>
        <row r="136">
          <cell r="A136">
            <v>1207843</v>
          </cell>
          <cell r="B136" t="str">
            <v>IC00616_R</v>
          </cell>
          <cell r="C136" t="str">
            <v>16"R</v>
          </cell>
          <cell r="D136">
            <v>0.91446499999999997</v>
          </cell>
        </row>
        <row r="137">
          <cell r="A137">
            <v>1207844</v>
          </cell>
          <cell r="B137" t="str">
            <v>IA00124_R</v>
          </cell>
          <cell r="C137" t="str">
            <v>24"R</v>
          </cell>
          <cell r="D137">
            <v>1.0289299999999999</v>
          </cell>
        </row>
        <row r="138">
          <cell r="A138">
            <v>1207845</v>
          </cell>
          <cell r="B138" t="str">
            <v>IA00124_R</v>
          </cell>
          <cell r="C138" t="str">
            <v>24"R</v>
          </cell>
          <cell r="D138">
            <v>0.86132500000000001</v>
          </cell>
        </row>
        <row r="139">
          <cell r="A139">
            <v>1207846</v>
          </cell>
          <cell r="B139" t="str">
            <v>IA00124_R</v>
          </cell>
          <cell r="C139" t="str">
            <v>24"R</v>
          </cell>
          <cell r="D139">
            <v>1.1267799999999999</v>
          </cell>
        </row>
        <row r="140">
          <cell r="A140">
            <v>1207847</v>
          </cell>
          <cell r="B140" t="str">
            <v>IB03913_R</v>
          </cell>
          <cell r="C140" t="str">
            <v>13"R</v>
          </cell>
          <cell r="D140">
            <v>1.03294</v>
          </cell>
        </row>
        <row r="141">
          <cell r="A141">
            <v>1207848</v>
          </cell>
          <cell r="B141" t="str">
            <v>IB00249_Q</v>
          </cell>
          <cell r="C141" t="str">
            <v>49"Q</v>
          </cell>
          <cell r="D141">
            <v>1.18554</v>
          </cell>
        </row>
        <row r="142">
          <cell r="A142">
            <v>1207849</v>
          </cell>
          <cell r="B142" t="str">
            <v>IB02569_P</v>
          </cell>
          <cell r="C142" t="str">
            <v>69"P</v>
          </cell>
          <cell r="D142">
            <v>0.86687099999999995</v>
          </cell>
        </row>
        <row r="143">
          <cell r="A143">
            <v>1207850</v>
          </cell>
          <cell r="B143" t="str">
            <v>IB02549_Q</v>
          </cell>
          <cell r="C143" t="str">
            <v>49"Q</v>
          </cell>
          <cell r="D143">
            <v>1.0275000000000001</v>
          </cell>
        </row>
        <row r="144">
          <cell r="A144">
            <v>1207851</v>
          </cell>
          <cell r="B144" t="str">
            <v>IA00231_R</v>
          </cell>
          <cell r="C144" t="str">
            <v>31"R</v>
          </cell>
          <cell r="D144">
            <v>0.870861</v>
          </cell>
        </row>
        <row r="145">
          <cell r="A145">
            <v>1207852</v>
          </cell>
          <cell r="B145" t="str">
            <v>IA00224_R</v>
          </cell>
          <cell r="C145" t="str">
            <v>24"R</v>
          </cell>
          <cell r="D145">
            <v>0.83098099999999997</v>
          </cell>
        </row>
        <row r="146">
          <cell r="A146">
            <v>1207853</v>
          </cell>
          <cell r="B146" t="str">
            <v>IC01952_P</v>
          </cell>
          <cell r="C146" t="str">
            <v>52"P</v>
          </cell>
          <cell r="D146">
            <v>0.91829899999999998</v>
          </cell>
        </row>
        <row r="147">
          <cell r="A147">
            <v>1207854</v>
          </cell>
          <cell r="B147" t="str">
            <v>IA01313_R</v>
          </cell>
          <cell r="C147" t="str">
            <v>13"R</v>
          </cell>
          <cell r="D147">
            <v>1.1109899999999999</v>
          </cell>
        </row>
        <row r="148">
          <cell r="A148">
            <v>1207855</v>
          </cell>
          <cell r="B148" t="str">
            <v>IB02524_Q</v>
          </cell>
          <cell r="C148" t="str">
            <v>24"Q</v>
          </cell>
          <cell r="D148">
            <v>0.866703</v>
          </cell>
        </row>
        <row r="149">
          <cell r="A149">
            <v>1207856</v>
          </cell>
          <cell r="B149" t="str">
            <v>IA00352_P</v>
          </cell>
          <cell r="C149" t="str">
            <v>52"P</v>
          </cell>
          <cell r="D149">
            <v>0.77776299999999998</v>
          </cell>
        </row>
        <row r="150">
          <cell r="A150">
            <v>1207857</v>
          </cell>
          <cell r="B150" t="str">
            <v>IA00124_R</v>
          </cell>
          <cell r="C150" t="str">
            <v>24"R</v>
          </cell>
          <cell r="D150">
            <v>1.15567</v>
          </cell>
        </row>
        <row r="151">
          <cell r="A151">
            <v>1207858</v>
          </cell>
          <cell r="B151" t="str">
            <v>IA00124_R</v>
          </cell>
          <cell r="C151" t="str">
            <v>24"R</v>
          </cell>
          <cell r="D151">
            <v>1.3508199999999999</v>
          </cell>
        </row>
        <row r="152">
          <cell r="A152">
            <v>1207859</v>
          </cell>
          <cell r="B152" t="str">
            <v>IA02016_R</v>
          </cell>
          <cell r="C152" t="str">
            <v>16"R</v>
          </cell>
          <cell r="D152">
            <v>1.01288</v>
          </cell>
        </row>
        <row r="153">
          <cell r="A153">
            <v>1207860</v>
          </cell>
          <cell r="B153" t="str">
            <v>IC00269_P</v>
          </cell>
          <cell r="C153" t="str">
            <v>69"P</v>
          </cell>
          <cell r="D153">
            <v>0.97176399999999996</v>
          </cell>
        </row>
        <row r="154">
          <cell r="A154">
            <v>1207861</v>
          </cell>
          <cell r="B154" t="str">
            <v>IC00269_P</v>
          </cell>
          <cell r="C154" t="str">
            <v>69"P</v>
          </cell>
          <cell r="D154">
            <v>1.0286299999999999</v>
          </cell>
        </row>
        <row r="155">
          <cell r="A155">
            <v>1207862</v>
          </cell>
          <cell r="B155" t="str">
            <v>IC02552_P</v>
          </cell>
          <cell r="C155" t="str">
            <v>52"P</v>
          </cell>
          <cell r="D155">
            <v>0.95519699999999996</v>
          </cell>
        </row>
        <row r="156">
          <cell r="A156">
            <v>1207863</v>
          </cell>
          <cell r="B156" t="str">
            <v>IC00169_P</v>
          </cell>
          <cell r="C156" t="str">
            <v>69"P</v>
          </cell>
          <cell r="D156">
            <v>0.98671699999999996</v>
          </cell>
        </row>
        <row r="157">
          <cell r="A157">
            <v>1207864</v>
          </cell>
          <cell r="B157" t="str">
            <v>IB02649_Q</v>
          </cell>
          <cell r="C157" t="str">
            <v>49"Q</v>
          </cell>
          <cell r="D157">
            <v>0.93555900000000003</v>
          </cell>
        </row>
        <row r="158">
          <cell r="A158">
            <v>1207865</v>
          </cell>
          <cell r="B158" t="str">
            <v>IA04449_Q</v>
          </cell>
          <cell r="C158" t="str">
            <v>49"Q</v>
          </cell>
          <cell r="D158">
            <v>1.0463499999999999</v>
          </cell>
        </row>
        <row r="159">
          <cell r="A159">
            <v>1207866</v>
          </cell>
          <cell r="B159" t="str">
            <v>IB00231_R</v>
          </cell>
          <cell r="C159" t="str">
            <v>31"R</v>
          </cell>
          <cell r="D159">
            <v>1.03976</v>
          </cell>
        </row>
        <row r="160">
          <cell r="A160">
            <v>1207867</v>
          </cell>
          <cell r="B160" t="str">
            <v>IA04531_R</v>
          </cell>
          <cell r="C160" t="str">
            <v>31"R</v>
          </cell>
          <cell r="D160">
            <v>0.91526600000000002</v>
          </cell>
        </row>
        <row r="161">
          <cell r="A161">
            <v>1207868</v>
          </cell>
          <cell r="B161" t="str">
            <v>IA00131_R</v>
          </cell>
          <cell r="C161" t="str">
            <v>31"R</v>
          </cell>
          <cell r="D161">
            <v>0.91654899999999995</v>
          </cell>
        </row>
        <row r="162">
          <cell r="A162">
            <v>1207869</v>
          </cell>
          <cell r="B162" t="str">
            <v>IA00131_R</v>
          </cell>
          <cell r="C162" t="str">
            <v>31"R</v>
          </cell>
          <cell r="D162">
            <v>0.90358300000000003</v>
          </cell>
        </row>
        <row r="163">
          <cell r="A163">
            <v>1207870</v>
          </cell>
          <cell r="B163" t="str">
            <v>IA00924_R</v>
          </cell>
          <cell r="C163" t="str">
            <v>24"R</v>
          </cell>
          <cell r="D163">
            <v>0.94191599999999998</v>
          </cell>
        </row>
        <row r="164">
          <cell r="A164">
            <v>1207871</v>
          </cell>
          <cell r="B164" t="str">
            <v>IA00924_R</v>
          </cell>
          <cell r="C164" t="str">
            <v>24"R</v>
          </cell>
          <cell r="D164">
            <v>1.03091</v>
          </cell>
        </row>
        <row r="165">
          <cell r="A165">
            <v>1207872</v>
          </cell>
          <cell r="B165" t="str">
            <v>IA02224_R</v>
          </cell>
          <cell r="C165" t="str">
            <v>24"R</v>
          </cell>
          <cell r="D165">
            <v>0.96165500000000004</v>
          </cell>
        </row>
        <row r="166">
          <cell r="A166">
            <v>1207873</v>
          </cell>
          <cell r="B166" t="str">
            <v>IA00131_R</v>
          </cell>
          <cell r="C166" t="str">
            <v>31"R</v>
          </cell>
          <cell r="D166">
            <v>0.88750600000000002</v>
          </cell>
        </row>
        <row r="167">
          <cell r="A167">
            <v>1207874</v>
          </cell>
          <cell r="B167" t="str">
            <v>IA00131_R</v>
          </cell>
          <cell r="C167" t="str">
            <v>31"R</v>
          </cell>
          <cell r="D167">
            <v>0.97022799999999998</v>
          </cell>
        </row>
        <row r="168">
          <cell r="A168">
            <v>1207875</v>
          </cell>
          <cell r="B168" t="str">
            <v>IA00324_R</v>
          </cell>
          <cell r="C168" t="str">
            <v>24"R</v>
          </cell>
          <cell r="D168">
            <v>0.92746200000000001</v>
          </cell>
        </row>
        <row r="169">
          <cell r="A169">
            <v>1207876</v>
          </cell>
          <cell r="B169" t="str">
            <v>IB02549_Q</v>
          </cell>
          <cell r="C169" t="str">
            <v>49"Q</v>
          </cell>
          <cell r="D169">
            <v>0.94919900000000001</v>
          </cell>
        </row>
        <row r="170">
          <cell r="A170">
            <v>1207877</v>
          </cell>
          <cell r="B170" t="str">
            <v>IB02549_Q</v>
          </cell>
          <cell r="C170" t="str">
            <v>49"Q</v>
          </cell>
          <cell r="D170">
            <v>0.86960899999999997</v>
          </cell>
        </row>
        <row r="171">
          <cell r="A171">
            <v>1207878</v>
          </cell>
          <cell r="B171" t="str">
            <v>IB02549_Q</v>
          </cell>
          <cell r="C171" t="str">
            <v>49"Q</v>
          </cell>
          <cell r="D171">
            <v>0.889262</v>
          </cell>
        </row>
        <row r="172">
          <cell r="A172">
            <v>1207879</v>
          </cell>
          <cell r="B172" t="str">
            <v>IB00324_R</v>
          </cell>
          <cell r="C172" t="str">
            <v>24"R</v>
          </cell>
          <cell r="D172">
            <v>0.85875400000000002</v>
          </cell>
        </row>
        <row r="173">
          <cell r="A173">
            <v>1207880</v>
          </cell>
          <cell r="B173" t="str">
            <v>IB00213_R</v>
          </cell>
          <cell r="C173" t="str">
            <v>13"R</v>
          </cell>
          <cell r="D173">
            <v>0.89971400000000001</v>
          </cell>
        </row>
        <row r="174">
          <cell r="A174">
            <v>1207881</v>
          </cell>
          <cell r="B174" t="str">
            <v>IB00220_R</v>
          </cell>
          <cell r="C174" t="str">
            <v>20"R</v>
          </cell>
          <cell r="D174">
            <v>1.00597</v>
          </cell>
        </row>
        <row r="175">
          <cell r="A175">
            <v>1207882</v>
          </cell>
          <cell r="B175" t="str">
            <v>IA00124_R</v>
          </cell>
          <cell r="C175" t="str">
            <v>24"R</v>
          </cell>
          <cell r="D175">
            <v>0.96928999999999998</v>
          </cell>
        </row>
        <row r="176">
          <cell r="A176">
            <v>1207883</v>
          </cell>
          <cell r="B176" t="str">
            <v>IA00124_R</v>
          </cell>
          <cell r="C176" t="str">
            <v>24"R</v>
          </cell>
          <cell r="D176">
            <v>1.0578099999999999</v>
          </cell>
        </row>
        <row r="177">
          <cell r="A177">
            <v>1207884</v>
          </cell>
          <cell r="B177" t="str">
            <v>IA00131_R</v>
          </cell>
          <cell r="C177" t="str">
            <v>31"R</v>
          </cell>
          <cell r="D177">
            <v>1.00864</v>
          </cell>
        </row>
        <row r="178">
          <cell r="A178">
            <v>1207885</v>
          </cell>
          <cell r="B178" t="str">
            <v>IA00131_R</v>
          </cell>
          <cell r="C178" t="str">
            <v>31"R</v>
          </cell>
          <cell r="D178">
            <v>1.2494000000000001</v>
          </cell>
        </row>
        <row r="179">
          <cell r="A179">
            <v>1207886</v>
          </cell>
          <cell r="B179" t="str">
            <v>IA00131_R</v>
          </cell>
          <cell r="C179" t="str">
            <v>31"R</v>
          </cell>
          <cell r="D179">
            <v>1.22302</v>
          </cell>
        </row>
        <row r="180">
          <cell r="A180">
            <v>1207887</v>
          </cell>
          <cell r="B180" t="str">
            <v>IA00131_R</v>
          </cell>
          <cell r="C180" t="str">
            <v>31"R</v>
          </cell>
          <cell r="D180">
            <v>1.0406299999999999</v>
          </cell>
        </row>
        <row r="181">
          <cell r="A181">
            <v>1207888</v>
          </cell>
          <cell r="B181" t="str">
            <v>IA00269_P</v>
          </cell>
          <cell r="C181" t="str">
            <v>69"P</v>
          </cell>
          <cell r="D181">
            <v>0.98056699999999997</v>
          </cell>
        </row>
        <row r="182">
          <cell r="A182">
            <v>1207889</v>
          </cell>
          <cell r="B182" t="str">
            <v>IA04549_Q</v>
          </cell>
          <cell r="C182" t="str">
            <v>49"Q</v>
          </cell>
          <cell r="D182">
            <v>0.94859499999999997</v>
          </cell>
        </row>
        <row r="183">
          <cell r="A183">
            <v>1207890</v>
          </cell>
          <cell r="B183" t="str">
            <v>IC00252_P</v>
          </cell>
          <cell r="C183" t="str">
            <v>52"P</v>
          </cell>
          <cell r="D183">
            <v>0.90669299999999997</v>
          </cell>
        </row>
        <row r="184">
          <cell r="A184">
            <v>1207891</v>
          </cell>
          <cell r="B184" t="str">
            <v>IA00124_R</v>
          </cell>
          <cell r="C184" t="str">
            <v>24"R</v>
          </cell>
          <cell r="D184">
            <v>0.99369600000000002</v>
          </cell>
        </row>
        <row r="185">
          <cell r="A185">
            <v>1207892</v>
          </cell>
          <cell r="B185" t="str">
            <v>IA00124_R</v>
          </cell>
          <cell r="C185" t="str">
            <v>24"R</v>
          </cell>
          <cell r="D185">
            <v>0.90069100000000002</v>
          </cell>
        </row>
        <row r="186">
          <cell r="A186">
            <v>1207893</v>
          </cell>
          <cell r="B186" t="str">
            <v>IB00820_R</v>
          </cell>
          <cell r="C186" t="str">
            <v>20"R</v>
          </cell>
          <cell r="D186">
            <v>1.19983</v>
          </cell>
        </row>
        <row r="187">
          <cell r="A187">
            <v>1207894</v>
          </cell>
          <cell r="B187" t="str">
            <v>IB00824_R</v>
          </cell>
          <cell r="C187" t="str">
            <v>24"R</v>
          </cell>
          <cell r="D187">
            <v>0.96683399999999997</v>
          </cell>
        </row>
        <row r="188">
          <cell r="A188">
            <v>1207895</v>
          </cell>
          <cell r="B188" t="str">
            <v>IB00824_R</v>
          </cell>
          <cell r="C188" t="str">
            <v>24"R</v>
          </cell>
          <cell r="D188">
            <v>0.96689199999999997</v>
          </cell>
        </row>
        <row r="189">
          <cell r="A189">
            <v>1207896</v>
          </cell>
          <cell r="B189" t="str">
            <v>IC06269_P</v>
          </cell>
          <cell r="C189" t="str">
            <v>69"P</v>
          </cell>
          <cell r="D189">
            <v>1.11965</v>
          </cell>
        </row>
        <row r="190">
          <cell r="A190">
            <v>1207897</v>
          </cell>
          <cell r="B190" t="str">
            <v>IC02449_Q</v>
          </cell>
          <cell r="C190" t="str">
            <v>49"Q</v>
          </cell>
          <cell r="D190">
            <v>1.26915</v>
          </cell>
        </row>
        <row r="191">
          <cell r="A191">
            <v>1207898</v>
          </cell>
          <cell r="B191" t="str">
            <v>IC03069_P</v>
          </cell>
          <cell r="C191" t="str">
            <v>69"P</v>
          </cell>
          <cell r="D191">
            <v>0.88233499999999998</v>
          </cell>
        </row>
        <row r="192">
          <cell r="A192">
            <v>1207899</v>
          </cell>
          <cell r="B192" t="str">
            <v>IA00131_R</v>
          </cell>
          <cell r="C192" t="str">
            <v>31"R</v>
          </cell>
          <cell r="D192">
            <v>1.0087999999999999</v>
          </cell>
        </row>
        <row r="193">
          <cell r="A193">
            <v>1207900</v>
          </cell>
          <cell r="B193" t="str">
            <v>IA00131_R</v>
          </cell>
          <cell r="C193" t="str">
            <v>31"R</v>
          </cell>
          <cell r="D193">
            <v>1.00051</v>
          </cell>
        </row>
        <row r="194">
          <cell r="A194">
            <v>1207901</v>
          </cell>
          <cell r="B194" t="str">
            <v>IA00131_R</v>
          </cell>
          <cell r="C194" t="str">
            <v>31"R</v>
          </cell>
          <cell r="D194">
            <v>1.0107699999999999</v>
          </cell>
        </row>
        <row r="195">
          <cell r="A195">
            <v>1207902</v>
          </cell>
          <cell r="B195" t="str">
            <v>IA00224_R</v>
          </cell>
          <cell r="C195" t="str">
            <v>24"R</v>
          </cell>
          <cell r="D195">
            <v>0.86786399999999997</v>
          </cell>
        </row>
        <row r="196">
          <cell r="A196">
            <v>1207903</v>
          </cell>
          <cell r="B196" t="str">
            <v>IA00124_R</v>
          </cell>
          <cell r="C196" t="str">
            <v>24"R</v>
          </cell>
          <cell r="D196">
            <v>0.87924800000000003</v>
          </cell>
        </row>
        <row r="197">
          <cell r="A197">
            <v>1207904</v>
          </cell>
          <cell r="B197" t="str">
            <v>IA00124_R</v>
          </cell>
          <cell r="C197" t="str">
            <v>24"R</v>
          </cell>
          <cell r="D197">
            <v>0.89710599999999996</v>
          </cell>
        </row>
        <row r="198">
          <cell r="A198">
            <v>1207905</v>
          </cell>
          <cell r="B198" t="str">
            <v>IA00124_R</v>
          </cell>
          <cell r="C198" t="str">
            <v>24"R</v>
          </cell>
          <cell r="D198">
            <v>0.903285</v>
          </cell>
        </row>
        <row r="199">
          <cell r="A199">
            <v>1207906</v>
          </cell>
          <cell r="B199" t="str">
            <v>IA04431_R</v>
          </cell>
          <cell r="C199" t="str">
            <v>31"R</v>
          </cell>
          <cell r="D199">
            <v>0.91990899999999998</v>
          </cell>
        </row>
        <row r="200">
          <cell r="A200">
            <v>1207907</v>
          </cell>
          <cell r="B200" t="str">
            <v>IA04431_R</v>
          </cell>
          <cell r="C200" t="str">
            <v>31"R</v>
          </cell>
          <cell r="D200">
            <v>1.05782</v>
          </cell>
        </row>
        <row r="201">
          <cell r="A201">
            <v>1207908</v>
          </cell>
          <cell r="B201" t="str">
            <v>IB06649_Q</v>
          </cell>
          <cell r="C201" t="str">
            <v>49"Q</v>
          </cell>
          <cell r="D201">
            <v>0.84971699999999994</v>
          </cell>
        </row>
        <row r="202">
          <cell r="A202">
            <v>1207909</v>
          </cell>
          <cell r="B202" t="str">
            <v>IC02469_P</v>
          </cell>
          <cell r="C202" t="str">
            <v>69"P</v>
          </cell>
          <cell r="D202">
            <v>0.80508500000000005</v>
          </cell>
        </row>
        <row r="203">
          <cell r="A203">
            <v>1207910</v>
          </cell>
          <cell r="B203" t="str">
            <v>IA00124_R</v>
          </cell>
          <cell r="C203" t="str">
            <v>24"R</v>
          </cell>
          <cell r="D203">
            <v>1.0447500000000001</v>
          </cell>
        </row>
        <row r="204">
          <cell r="A204">
            <v>1207911</v>
          </cell>
          <cell r="B204" t="str">
            <v>IA00124_R</v>
          </cell>
          <cell r="C204" t="str">
            <v>24"R</v>
          </cell>
          <cell r="D204">
            <v>1.16212</v>
          </cell>
          <cell r="E204">
            <v>1.3208599999999999</v>
          </cell>
        </row>
        <row r="205">
          <cell r="A205">
            <v>1207912</v>
          </cell>
          <cell r="B205" t="str">
            <v>IA00124_R</v>
          </cell>
          <cell r="C205" t="str">
            <v>24"R</v>
          </cell>
          <cell r="D205">
            <v>1.29044</v>
          </cell>
          <cell r="E205">
            <v>2.4625599999999999</v>
          </cell>
        </row>
        <row r="206">
          <cell r="A206">
            <v>1207913</v>
          </cell>
          <cell r="B206" t="str">
            <v>IA04449_Q</v>
          </cell>
          <cell r="C206" t="str">
            <v>49"Q</v>
          </cell>
          <cell r="D206">
            <v>1.0498700000000001</v>
          </cell>
          <cell r="E206">
            <v>2.1371799999999999</v>
          </cell>
        </row>
        <row r="207">
          <cell r="A207">
            <v>1207914</v>
          </cell>
          <cell r="B207" t="str">
            <v>IB06549_Q</v>
          </cell>
          <cell r="C207" t="str">
            <v>49"Q</v>
          </cell>
          <cell r="D207">
            <v>1.46471</v>
          </cell>
          <cell r="E207">
            <v>10.2544</v>
          </cell>
        </row>
        <row r="208">
          <cell r="A208">
            <v>1207915</v>
          </cell>
          <cell r="B208" t="str">
            <v>IB02549_Q</v>
          </cell>
          <cell r="C208" t="str">
            <v>49"Q</v>
          </cell>
          <cell r="D208">
            <v>0.96523000000000003</v>
          </cell>
          <cell r="E208">
            <v>1.6971499999999999</v>
          </cell>
        </row>
        <row r="209">
          <cell r="A209">
            <v>1207916</v>
          </cell>
          <cell r="B209" t="str">
            <v>IA00124_R</v>
          </cell>
          <cell r="C209" t="str">
            <v>24"R</v>
          </cell>
          <cell r="D209">
            <v>1.2437800000000001</v>
          </cell>
          <cell r="E209">
            <v>3.6625000000000001</v>
          </cell>
        </row>
        <row r="210">
          <cell r="A210">
            <v>1207917</v>
          </cell>
          <cell r="B210" t="str">
            <v>IA00131_R</v>
          </cell>
          <cell r="C210" t="str">
            <v>31"R</v>
          </cell>
          <cell r="D210">
            <v>1.1213299999999999</v>
          </cell>
          <cell r="E210">
            <v>1.30837</v>
          </cell>
        </row>
        <row r="211">
          <cell r="A211">
            <v>1207918</v>
          </cell>
          <cell r="B211" t="str">
            <v>IA00631_R</v>
          </cell>
          <cell r="C211" t="str">
            <v>31"R</v>
          </cell>
          <cell r="D211">
            <v>1.11948</v>
          </cell>
          <cell r="E211">
            <v>2.2745199999999999</v>
          </cell>
        </row>
        <row r="212">
          <cell r="A212">
            <v>1207919</v>
          </cell>
          <cell r="B212" t="str">
            <v>IA04469_P</v>
          </cell>
          <cell r="C212" t="str">
            <v>69"P</v>
          </cell>
          <cell r="D212">
            <v>1.0667199999999999</v>
          </cell>
          <cell r="E212">
            <v>2.0448300000000001</v>
          </cell>
        </row>
        <row r="213">
          <cell r="A213">
            <v>1207920</v>
          </cell>
          <cell r="B213" t="str">
            <v>IA04469_P</v>
          </cell>
          <cell r="C213" t="str">
            <v>69"P</v>
          </cell>
          <cell r="D213">
            <v>0.87138099999999996</v>
          </cell>
          <cell r="E213">
            <v>1.96</v>
          </cell>
        </row>
        <row r="214">
          <cell r="A214">
            <v>1207921</v>
          </cell>
          <cell r="B214" t="str">
            <v>IA02016_R</v>
          </cell>
          <cell r="C214" t="str">
            <v>16"R</v>
          </cell>
          <cell r="D214">
            <v>0.88171999999999995</v>
          </cell>
          <cell r="E214">
            <v>1.2625200000000001</v>
          </cell>
        </row>
        <row r="215">
          <cell r="A215">
            <v>1207922</v>
          </cell>
          <cell r="B215" t="str">
            <v>IA02016_R</v>
          </cell>
          <cell r="C215" t="str">
            <v>16"R</v>
          </cell>
          <cell r="D215">
            <v>1.08013</v>
          </cell>
          <cell r="E215">
            <v>1.4934499999999999</v>
          </cell>
        </row>
        <row r="216">
          <cell r="A216">
            <v>1207923</v>
          </cell>
          <cell r="B216" t="str">
            <v>IA00131_R</v>
          </cell>
          <cell r="C216" t="str">
            <v>31"R</v>
          </cell>
          <cell r="D216">
            <v>0.98120600000000002</v>
          </cell>
          <cell r="E216">
            <v>1.5408500000000001</v>
          </cell>
        </row>
        <row r="217">
          <cell r="A217">
            <v>1207924</v>
          </cell>
          <cell r="B217" t="str">
            <v>IA00131_R</v>
          </cell>
          <cell r="C217" t="str">
            <v>31"R</v>
          </cell>
          <cell r="D217">
            <v>0.92444099999999996</v>
          </cell>
          <cell r="E217">
            <v>1.35951</v>
          </cell>
        </row>
        <row r="218">
          <cell r="A218">
            <v>1207925</v>
          </cell>
          <cell r="B218" t="str">
            <v>IA00124_R</v>
          </cell>
          <cell r="C218" t="str">
            <v>24"R</v>
          </cell>
          <cell r="D218">
            <v>0.89764200000000005</v>
          </cell>
          <cell r="E218">
            <v>1.36433</v>
          </cell>
        </row>
        <row r="219">
          <cell r="A219">
            <v>1207926</v>
          </cell>
          <cell r="B219" t="str">
            <v>IA00124_R</v>
          </cell>
          <cell r="C219" t="str">
            <v>24"R</v>
          </cell>
          <cell r="D219">
            <v>1.22102</v>
          </cell>
          <cell r="E219">
            <v>2.1939500000000001</v>
          </cell>
        </row>
        <row r="220">
          <cell r="A220">
            <v>1207927</v>
          </cell>
          <cell r="B220" t="str">
            <v>IA00124_R</v>
          </cell>
          <cell r="C220" t="str">
            <v>24"R</v>
          </cell>
          <cell r="D220">
            <v>0.97729500000000002</v>
          </cell>
          <cell r="E220">
            <v>1.06826</v>
          </cell>
        </row>
        <row r="221">
          <cell r="A221">
            <v>1207928</v>
          </cell>
          <cell r="B221" t="str">
            <v>IA00124_R</v>
          </cell>
          <cell r="C221" t="str">
            <v>24"R</v>
          </cell>
          <cell r="D221">
            <v>0.90793000000000001</v>
          </cell>
          <cell r="E221">
            <v>3.7934700000000001</v>
          </cell>
        </row>
        <row r="222">
          <cell r="A222">
            <v>1207929</v>
          </cell>
          <cell r="B222" t="str">
            <v>IA00131_R</v>
          </cell>
          <cell r="C222" t="str">
            <v>31"R</v>
          </cell>
          <cell r="D222">
            <v>1.0363500000000001</v>
          </cell>
          <cell r="E222">
            <v>1.16638</v>
          </cell>
        </row>
        <row r="223">
          <cell r="A223">
            <v>1207930</v>
          </cell>
          <cell r="B223" t="str">
            <v>IA00620_R</v>
          </cell>
          <cell r="C223" t="str">
            <v>20"R</v>
          </cell>
          <cell r="D223">
            <v>0.99266699999999997</v>
          </cell>
          <cell r="E223">
            <v>1.0501400000000001</v>
          </cell>
        </row>
        <row r="224">
          <cell r="A224">
            <v>1207931</v>
          </cell>
          <cell r="B224" t="str">
            <v>IA01020_R</v>
          </cell>
          <cell r="C224" t="str">
            <v>20"R</v>
          </cell>
          <cell r="D224">
            <v>1.33802</v>
          </cell>
          <cell r="E224">
            <v>2.5064799999999998</v>
          </cell>
        </row>
        <row r="225">
          <cell r="A225">
            <v>1207932</v>
          </cell>
          <cell r="B225" t="str">
            <v>IB00352_P</v>
          </cell>
          <cell r="C225" t="str">
            <v>52"P</v>
          </cell>
          <cell r="D225">
            <v>0.92265200000000003</v>
          </cell>
          <cell r="E225">
            <v>1.43655</v>
          </cell>
        </row>
        <row r="226">
          <cell r="A226">
            <v>1207933</v>
          </cell>
          <cell r="B226" t="str">
            <v>IA00252_P</v>
          </cell>
          <cell r="C226" t="str">
            <v>52"P</v>
          </cell>
          <cell r="D226">
            <v>0.94128400000000001</v>
          </cell>
          <cell r="E226">
            <v>1.1764699999999999</v>
          </cell>
        </row>
        <row r="227">
          <cell r="A227">
            <v>1207934</v>
          </cell>
          <cell r="B227" t="str">
            <v>IA00924_R</v>
          </cell>
          <cell r="C227" t="str">
            <v>24"R</v>
          </cell>
          <cell r="D227">
            <v>0.86187199999999997</v>
          </cell>
          <cell r="E227">
            <v>0.84239399999999998</v>
          </cell>
        </row>
        <row r="228">
          <cell r="A228">
            <v>1207935</v>
          </cell>
          <cell r="B228" t="str">
            <v>IA00724_R</v>
          </cell>
          <cell r="C228" t="str">
            <v>24"R</v>
          </cell>
          <cell r="D228">
            <v>1.4727399999999999</v>
          </cell>
          <cell r="E228">
            <v>5.6688499999999999</v>
          </cell>
        </row>
        <row r="229">
          <cell r="A229">
            <v>1207936</v>
          </cell>
          <cell r="B229" t="str">
            <v>IA00216_R</v>
          </cell>
          <cell r="C229" t="str">
            <v>16"R</v>
          </cell>
          <cell r="D229">
            <v>0.83911999999999998</v>
          </cell>
          <cell r="E229">
            <v>1.10701</v>
          </cell>
        </row>
        <row r="230">
          <cell r="A230">
            <v>1207937</v>
          </cell>
          <cell r="B230" t="str">
            <v>IA00124_R</v>
          </cell>
          <cell r="C230" t="str">
            <v>24"R</v>
          </cell>
          <cell r="D230">
            <v>0.94631500000000002</v>
          </cell>
          <cell r="E230">
            <v>1.66052</v>
          </cell>
        </row>
        <row r="231">
          <cell r="A231">
            <v>1207938</v>
          </cell>
          <cell r="B231" t="str">
            <v>IA00124_R</v>
          </cell>
          <cell r="C231" t="str">
            <v>24"R</v>
          </cell>
          <cell r="D231">
            <v>1.0520700000000001</v>
          </cell>
          <cell r="E231">
            <v>1.7850999999999999</v>
          </cell>
        </row>
        <row r="232">
          <cell r="A232">
            <v>1207939</v>
          </cell>
          <cell r="B232" t="str">
            <v>IB02531_R</v>
          </cell>
          <cell r="C232" t="str">
            <v>31"R</v>
          </cell>
          <cell r="D232">
            <v>0.97311899999999996</v>
          </cell>
          <cell r="E232">
            <v>0.98778299999999997</v>
          </cell>
        </row>
        <row r="233">
          <cell r="A233">
            <v>1207940</v>
          </cell>
          <cell r="B233" t="str">
            <v>IB06531_R</v>
          </cell>
          <cell r="C233" t="str">
            <v>31"R</v>
          </cell>
          <cell r="D233">
            <v>0.97025700000000004</v>
          </cell>
          <cell r="E233">
            <v>1.09609</v>
          </cell>
        </row>
        <row r="234">
          <cell r="A234">
            <v>1207941</v>
          </cell>
          <cell r="B234" t="str">
            <v>IG00224_Q</v>
          </cell>
          <cell r="C234" t="str">
            <v>24"Q</v>
          </cell>
          <cell r="D234">
            <v>0.777138</v>
          </cell>
          <cell r="E234">
            <v>5.5409600000000001</v>
          </cell>
        </row>
        <row r="235">
          <cell r="A235">
            <v>1207942</v>
          </cell>
          <cell r="B235" t="str">
            <v>IC02431_R</v>
          </cell>
          <cell r="C235" t="str">
            <v>31"R</v>
          </cell>
          <cell r="D235">
            <v>0.97979300000000003</v>
          </cell>
          <cell r="E235">
            <v>1.48326</v>
          </cell>
        </row>
        <row r="236">
          <cell r="A236">
            <v>1207943</v>
          </cell>
          <cell r="B236" t="str">
            <v>IC00231_R</v>
          </cell>
          <cell r="C236" t="str">
            <v>31"R</v>
          </cell>
          <cell r="D236">
            <v>0.94377299999999997</v>
          </cell>
          <cell r="E236">
            <v>0.96512699999999996</v>
          </cell>
        </row>
        <row r="237">
          <cell r="A237">
            <v>1207944</v>
          </cell>
          <cell r="B237" t="str">
            <v>IC00269_P</v>
          </cell>
          <cell r="C237" t="str">
            <v>69"P</v>
          </cell>
          <cell r="D237">
            <v>0.94466700000000003</v>
          </cell>
          <cell r="E237">
            <v>1.1971799999999999</v>
          </cell>
        </row>
        <row r="238">
          <cell r="A238">
            <v>1207945</v>
          </cell>
          <cell r="B238" t="str">
            <v>IC00269_P</v>
          </cell>
          <cell r="C238" t="str">
            <v>69"P</v>
          </cell>
          <cell r="D238">
            <v>0.83072500000000005</v>
          </cell>
          <cell r="E238">
            <v>0.91380799999999995</v>
          </cell>
        </row>
        <row r="239">
          <cell r="A239">
            <v>1207946</v>
          </cell>
          <cell r="B239" t="str">
            <v>IC05352_P</v>
          </cell>
          <cell r="C239" t="str">
            <v>52"P</v>
          </cell>
          <cell r="D239">
            <v>1.0246900000000001</v>
          </cell>
          <cell r="E239">
            <v>1.82125</v>
          </cell>
        </row>
        <row r="240">
          <cell r="A240">
            <v>1207947</v>
          </cell>
          <cell r="B240" t="str">
            <v>IC05316_R</v>
          </cell>
          <cell r="C240" t="str">
            <v>16"R</v>
          </cell>
          <cell r="D240">
            <v>0.93606400000000001</v>
          </cell>
          <cell r="E240">
            <v>1.31636</v>
          </cell>
        </row>
        <row r="241">
          <cell r="A241">
            <v>1207948</v>
          </cell>
          <cell r="B241" t="str">
            <v>IC05124_Q</v>
          </cell>
          <cell r="C241" t="str">
            <v>24"Q</v>
          </cell>
          <cell r="D241">
            <v>0.95552999999999999</v>
          </cell>
          <cell r="E241">
            <v>0.99300200000000005</v>
          </cell>
        </row>
        <row r="242">
          <cell r="A242">
            <v>1207949</v>
          </cell>
          <cell r="B242" t="str">
            <v>IA00124_R</v>
          </cell>
          <cell r="C242" t="str">
            <v>24"R</v>
          </cell>
          <cell r="D242">
            <v>0.95475100000000002</v>
          </cell>
          <cell r="E242">
            <v>0.95479199999999997</v>
          </cell>
        </row>
        <row r="243">
          <cell r="A243">
            <v>1207950</v>
          </cell>
          <cell r="B243" t="str">
            <v>IA00124_R</v>
          </cell>
          <cell r="C243" t="str">
            <v>24"R</v>
          </cell>
          <cell r="D243">
            <v>0.97613099999999997</v>
          </cell>
          <cell r="E243">
            <v>1.49403</v>
          </cell>
        </row>
        <row r="244">
          <cell r="A244">
            <v>1207951</v>
          </cell>
          <cell r="B244" t="str">
            <v>IA00124_R</v>
          </cell>
          <cell r="C244" t="str">
            <v>24"R</v>
          </cell>
          <cell r="D244">
            <v>1.3303400000000001</v>
          </cell>
          <cell r="E244">
            <v>7.3836599999999999</v>
          </cell>
        </row>
        <row r="245">
          <cell r="A245">
            <v>1207952</v>
          </cell>
          <cell r="B245" t="str">
            <v>IA00124_R</v>
          </cell>
          <cell r="C245" t="str">
            <v>24"R</v>
          </cell>
          <cell r="D245">
            <v>1.2428399999999999</v>
          </cell>
          <cell r="E245">
            <v>1.92909</v>
          </cell>
        </row>
        <row r="246">
          <cell r="A246">
            <v>1207953</v>
          </cell>
          <cell r="B246" t="str">
            <v>IA00124_R</v>
          </cell>
          <cell r="C246" t="str">
            <v>24"R</v>
          </cell>
          <cell r="D246">
            <v>1.09982</v>
          </cell>
          <cell r="E246">
            <v>1.01942</v>
          </cell>
        </row>
        <row r="247">
          <cell r="A247">
            <v>1207954</v>
          </cell>
          <cell r="B247" t="str">
            <v>IA00249_Q</v>
          </cell>
          <cell r="C247" t="str">
            <v>49"Q</v>
          </cell>
          <cell r="D247">
            <v>1.18221</v>
          </cell>
          <cell r="E247">
            <v>1.5450299999999999</v>
          </cell>
        </row>
        <row r="248">
          <cell r="A248">
            <v>1207955</v>
          </cell>
          <cell r="B248" t="str">
            <v>IA00249_Q</v>
          </cell>
          <cell r="C248" t="str">
            <v>49"Q</v>
          </cell>
          <cell r="D248">
            <v>1.17855</v>
          </cell>
          <cell r="E248">
            <v>1.1188199999999999</v>
          </cell>
        </row>
        <row r="249">
          <cell r="A249">
            <v>1207956</v>
          </cell>
          <cell r="B249" t="str">
            <v>IB02549_Q</v>
          </cell>
          <cell r="C249" t="str">
            <v>49"Q</v>
          </cell>
          <cell r="D249">
            <v>1.1235999999999999</v>
          </cell>
          <cell r="E249">
            <v>1.5382499999999999</v>
          </cell>
        </row>
        <row r="250">
          <cell r="A250">
            <v>1207957</v>
          </cell>
          <cell r="B250" t="str">
            <v>IC03169_P</v>
          </cell>
          <cell r="C250" t="str">
            <v>69"P</v>
          </cell>
          <cell r="D250">
            <v>0.98291600000000001</v>
          </cell>
          <cell r="E250">
            <v>0.97211199999999998</v>
          </cell>
        </row>
        <row r="251">
          <cell r="A251">
            <v>1207958</v>
          </cell>
          <cell r="B251" t="str">
            <v>IA00124_R</v>
          </cell>
          <cell r="C251" t="str">
            <v>24"R</v>
          </cell>
          <cell r="D251">
            <v>0.841391</v>
          </cell>
          <cell r="E251">
            <v>1.1477599999999999</v>
          </cell>
        </row>
        <row r="252">
          <cell r="A252">
            <v>1207959</v>
          </cell>
          <cell r="B252" t="str">
            <v>IA00124_R</v>
          </cell>
          <cell r="C252" t="str">
            <v>24"R</v>
          </cell>
          <cell r="D252">
            <v>0.89329800000000004</v>
          </cell>
          <cell r="E252">
            <v>1.28399</v>
          </cell>
        </row>
        <row r="253">
          <cell r="A253">
            <v>1207960</v>
          </cell>
          <cell r="B253" t="str">
            <v>IA00124_R</v>
          </cell>
          <cell r="C253" t="str">
            <v>24"R</v>
          </cell>
          <cell r="D253">
            <v>1.19987</v>
          </cell>
          <cell r="E253">
            <v>2.4209800000000001</v>
          </cell>
        </row>
        <row r="254">
          <cell r="A254">
            <v>1207961</v>
          </cell>
          <cell r="B254" t="str">
            <v>IA00124_R</v>
          </cell>
          <cell r="C254" t="str">
            <v>24"R</v>
          </cell>
          <cell r="D254">
            <v>1.2528900000000001</v>
          </cell>
          <cell r="E254">
            <v>1.7023299999999999</v>
          </cell>
        </row>
        <row r="255">
          <cell r="A255">
            <v>1207962</v>
          </cell>
          <cell r="B255" t="str">
            <v>IA00131_R</v>
          </cell>
          <cell r="C255" t="str">
            <v>31"R</v>
          </cell>
          <cell r="D255">
            <v>1.1336999999999999</v>
          </cell>
          <cell r="E255">
            <v>2.4239700000000002</v>
          </cell>
        </row>
        <row r="256">
          <cell r="A256">
            <v>1207963</v>
          </cell>
          <cell r="B256" t="str">
            <v>IA00131_R</v>
          </cell>
          <cell r="C256" t="str">
            <v>31"R</v>
          </cell>
          <cell r="D256">
            <v>1.09009</v>
          </cell>
          <cell r="E256">
            <v>1.3803099999999999</v>
          </cell>
        </row>
        <row r="257">
          <cell r="A257">
            <v>1207964</v>
          </cell>
          <cell r="B257" t="str">
            <v>IA00124_R</v>
          </cell>
          <cell r="C257" t="str">
            <v>24"R</v>
          </cell>
          <cell r="D257">
            <v>1.23461</v>
          </cell>
          <cell r="E257">
            <v>1.6330199999999999</v>
          </cell>
        </row>
        <row r="258">
          <cell r="A258">
            <v>1207965</v>
          </cell>
          <cell r="B258" t="str">
            <v>IA00124_R</v>
          </cell>
          <cell r="C258" t="str">
            <v>24"R</v>
          </cell>
          <cell r="D258">
            <v>1.4241200000000001</v>
          </cell>
          <cell r="E258">
            <v>2.42482</v>
          </cell>
        </row>
        <row r="259">
          <cell r="A259">
            <v>1207966</v>
          </cell>
          <cell r="B259" t="str">
            <v>IB03913_R</v>
          </cell>
          <cell r="C259" t="str">
            <v>13"R</v>
          </cell>
          <cell r="D259">
            <v>1.1283700000000001</v>
          </cell>
          <cell r="E259">
            <v>1.59907</v>
          </cell>
        </row>
        <row r="260">
          <cell r="A260">
            <v>1207967</v>
          </cell>
          <cell r="B260" t="str">
            <v>IA04531_R</v>
          </cell>
          <cell r="C260" t="str">
            <v>31"R</v>
          </cell>
          <cell r="D260">
            <v>1.83999</v>
          </cell>
          <cell r="E260">
            <v>1.9936499999999999</v>
          </cell>
        </row>
        <row r="261">
          <cell r="A261">
            <v>1207968</v>
          </cell>
          <cell r="B261" t="str">
            <v>IA04531_R</v>
          </cell>
          <cell r="C261" t="str">
            <v>31"R</v>
          </cell>
          <cell r="D261">
            <v>1.6470800000000001</v>
          </cell>
          <cell r="E261">
            <v>2.1704699999999999</v>
          </cell>
        </row>
        <row r="262">
          <cell r="A262">
            <v>1207969</v>
          </cell>
          <cell r="B262" t="str">
            <v>IA00124_R</v>
          </cell>
          <cell r="C262" t="str">
            <v>24"R</v>
          </cell>
          <cell r="D262">
            <v>1.25587</v>
          </cell>
          <cell r="E262">
            <v>1.0826100000000001</v>
          </cell>
        </row>
        <row r="263">
          <cell r="A263">
            <v>1207970</v>
          </cell>
          <cell r="B263" t="str">
            <v>IA00124_R</v>
          </cell>
          <cell r="C263" t="str">
            <v>24"R</v>
          </cell>
          <cell r="D263">
            <v>1.22014</v>
          </cell>
          <cell r="E263">
            <v>1.5469999999999999</v>
          </cell>
        </row>
        <row r="264">
          <cell r="A264">
            <v>1207971</v>
          </cell>
          <cell r="B264" t="str">
            <v>IA04469_P</v>
          </cell>
          <cell r="C264" t="str">
            <v>69"P</v>
          </cell>
          <cell r="D264">
            <v>1.20479</v>
          </cell>
          <cell r="E264">
            <v>1.88998</v>
          </cell>
        </row>
        <row r="265">
          <cell r="A265">
            <v>1207972</v>
          </cell>
          <cell r="B265" t="str">
            <v>IA00669_P</v>
          </cell>
          <cell r="C265" t="str">
            <v>69"P</v>
          </cell>
          <cell r="D265">
            <v>1.1842299999999999</v>
          </cell>
          <cell r="E265">
            <v>1.7802</v>
          </cell>
        </row>
        <row r="266">
          <cell r="A266">
            <v>1207973</v>
          </cell>
          <cell r="B266" t="str">
            <v>IA00649_Q</v>
          </cell>
          <cell r="C266" t="str">
            <v>49"Q</v>
          </cell>
          <cell r="D266">
            <v>1.2535499999999999</v>
          </cell>
          <cell r="E266">
            <v>2.2415799999999999</v>
          </cell>
        </row>
        <row r="267">
          <cell r="A267">
            <v>1207974</v>
          </cell>
          <cell r="B267" t="str">
            <v>IB02549_Q</v>
          </cell>
          <cell r="C267" t="str">
            <v>49"Q</v>
          </cell>
          <cell r="D267">
            <v>1.29027</v>
          </cell>
          <cell r="E267">
            <v>1.72509</v>
          </cell>
        </row>
        <row r="268">
          <cell r="A268">
            <v>1207975</v>
          </cell>
          <cell r="B268" t="str">
            <v>IB01524_Q</v>
          </cell>
          <cell r="C268" t="str">
            <v>24"Q</v>
          </cell>
          <cell r="D268">
            <v>1.17926</v>
          </cell>
          <cell r="E268">
            <v>1.2587900000000001</v>
          </cell>
        </row>
        <row r="269">
          <cell r="A269">
            <v>1207976</v>
          </cell>
          <cell r="B269" t="str">
            <v>IB02649_Q</v>
          </cell>
          <cell r="C269" t="str">
            <v>49"Q</v>
          </cell>
          <cell r="D269">
            <v>1.23864</v>
          </cell>
          <cell r="E269">
            <v>1.4160200000000001</v>
          </cell>
        </row>
        <row r="270">
          <cell r="A270">
            <v>1207977</v>
          </cell>
          <cell r="B270" t="str">
            <v>IB00369_P</v>
          </cell>
          <cell r="C270" t="str">
            <v>69"P</v>
          </cell>
          <cell r="D270">
            <v>1.13635</v>
          </cell>
          <cell r="E270">
            <v>1.5759300000000001</v>
          </cell>
        </row>
        <row r="271">
          <cell r="A271">
            <v>1207978</v>
          </cell>
          <cell r="B271" t="str">
            <v>IB02531_R</v>
          </cell>
          <cell r="C271" t="str">
            <v>31"R</v>
          </cell>
          <cell r="D271">
            <v>1.11652</v>
          </cell>
          <cell r="E271">
            <v>1.87001</v>
          </cell>
        </row>
        <row r="272">
          <cell r="A272">
            <v>1207979</v>
          </cell>
          <cell r="B272" t="str">
            <v>IB03913_R</v>
          </cell>
          <cell r="C272" t="str">
            <v>13"R</v>
          </cell>
          <cell r="D272">
            <v>1.0450900000000001</v>
          </cell>
          <cell r="E272">
            <v>1.4928900000000001</v>
          </cell>
        </row>
        <row r="273">
          <cell r="A273">
            <v>1207980</v>
          </cell>
          <cell r="B273" t="str">
            <v>IA00124_R</v>
          </cell>
          <cell r="C273" t="str">
            <v>24"R</v>
          </cell>
          <cell r="D273">
            <v>1.11494</v>
          </cell>
          <cell r="E273">
            <v>1.51806</v>
          </cell>
        </row>
        <row r="274">
          <cell r="A274">
            <v>1207981</v>
          </cell>
          <cell r="B274" t="str">
            <v>IA00124_R</v>
          </cell>
          <cell r="C274" t="str">
            <v>24"R</v>
          </cell>
          <cell r="D274">
            <v>1.12599</v>
          </cell>
          <cell r="E274">
            <v>1.55826</v>
          </cell>
        </row>
        <row r="275">
          <cell r="A275">
            <v>1207982</v>
          </cell>
          <cell r="B275" t="str">
            <v>IA00124_R</v>
          </cell>
          <cell r="C275" t="str">
            <v>24"R</v>
          </cell>
          <cell r="D275">
            <v>1.14235</v>
          </cell>
          <cell r="E275">
            <v>1.6210800000000001</v>
          </cell>
        </row>
        <row r="276">
          <cell r="A276">
            <v>1207983</v>
          </cell>
          <cell r="B276" t="str">
            <v>IA00124_R</v>
          </cell>
          <cell r="C276" t="str">
            <v>24"R</v>
          </cell>
          <cell r="D276">
            <v>1.0895999999999999</v>
          </cell>
          <cell r="E276">
            <v>1.3178000000000001</v>
          </cell>
        </row>
        <row r="277">
          <cell r="A277">
            <v>1207984</v>
          </cell>
          <cell r="B277" t="str">
            <v>IA00131_R</v>
          </cell>
          <cell r="C277" t="str">
            <v>31"R</v>
          </cell>
          <cell r="D277">
            <v>1.07558</v>
          </cell>
          <cell r="E277">
            <v>1.36314</v>
          </cell>
        </row>
        <row r="278">
          <cell r="A278">
            <v>1207985</v>
          </cell>
          <cell r="B278" t="str">
            <v>IA00131_R</v>
          </cell>
          <cell r="C278" t="str">
            <v>31"R</v>
          </cell>
          <cell r="D278">
            <v>0.94297799999999998</v>
          </cell>
          <cell r="E278">
            <v>0.95901099999999995</v>
          </cell>
        </row>
        <row r="279">
          <cell r="A279">
            <v>1207986</v>
          </cell>
          <cell r="B279" t="str">
            <v>IA00131_R</v>
          </cell>
          <cell r="C279" t="str">
            <v>31"R</v>
          </cell>
          <cell r="D279">
            <v>0.98168</v>
          </cell>
          <cell r="E279">
            <v>1.1016999999999999</v>
          </cell>
        </row>
        <row r="280">
          <cell r="A280">
            <v>1207987</v>
          </cell>
          <cell r="B280" t="str">
            <v>IA00131_R</v>
          </cell>
          <cell r="C280" t="str">
            <v>31"R</v>
          </cell>
          <cell r="D280">
            <v>1.15509</v>
          </cell>
          <cell r="E280">
            <v>1.37117</v>
          </cell>
        </row>
        <row r="281">
          <cell r="A281">
            <v>1207988</v>
          </cell>
          <cell r="B281" t="str">
            <v>IF00324_R</v>
          </cell>
          <cell r="C281" t="str">
            <v>24"R</v>
          </cell>
          <cell r="D281">
            <v>1.1393899999999999</v>
          </cell>
          <cell r="E281">
            <v>12.089</v>
          </cell>
        </row>
        <row r="282">
          <cell r="A282">
            <v>1207989</v>
          </cell>
          <cell r="B282" t="str">
            <v>IE00969_P</v>
          </cell>
          <cell r="C282" t="str">
            <v>69"P</v>
          </cell>
          <cell r="D282">
            <v>1.2345699999999999</v>
          </cell>
          <cell r="E282">
            <v>8.7187900000000003</v>
          </cell>
        </row>
        <row r="283">
          <cell r="A283">
            <v>1207990</v>
          </cell>
          <cell r="B283" t="str">
            <v>IE00131_R</v>
          </cell>
          <cell r="C283" t="str">
            <v>31"R</v>
          </cell>
          <cell r="D283">
            <v>1.6697299999999999</v>
          </cell>
          <cell r="E283">
            <v>17.659600000000001</v>
          </cell>
        </row>
        <row r="284">
          <cell r="A284">
            <v>1207991</v>
          </cell>
          <cell r="B284" t="str">
            <v>IE00224_R</v>
          </cell>
          <cell r="C284" t="str">
            <v>24"R</v>
          </cell>
          <cell r="D284">
            <v>1.76505</v>
          </cell>
          <cell r="E284">
            <v>20.3508</v>
          </cell>
        </row>
        <row r="285">
          <cell r="A285">
            <v>1207992</v>
          </cell>
          <cell r="B285" t="str">
            <v>IC00249_Q</v>
          </cell>
          <cell r="C285" t="str">
            <v>49"Q</v>
          </cell>
          <cell r="D285">
            <v>0.89334000000000002</v>
          </cell>
          <cell r="E285">
            <v>1.1513</v>
          </cell>
        </row>
        <row r="286">
          <cell r="A286">
            <v>1207993</v>
          </cell>
          <cell r="B286" t="str">
            <v>IC00469_P</v>
          </cell>
          <cell r="C286" t="str">
            <v>69"P</v>
          </cell>
          <cell r="D286">
            <v>0.91248600000000002</v>
          </cell>
          <cell r="E286">
            <v>1.3880999999999999</v>
          </cell>
        </row>
        <row r="287">
          <cell r="A287">
            <v>1207994</v>
          </cell>
          <cell r="B287" t="str">
            <v>IC00613_R</v>
          </cell>
          <cell r="C287" t="str">
            <v>13"R</v>
          </cell>
          <cell r="D287">
            <v>0.96626699999999999</v>
          </cell>
          <cell r="E287">
            <v>0.904034</v>
          </cell>
        </row>
        <row r="288">
          <cell r="A288">
            <v>1207995</v>
          </cell>
          <cell r="B288" t="str">
            <v>IC00652_P</v>
          </cell>
          <cell r="C288" t="str">
            <v>52"P</v>
          </cell>
          <cell r="D288">
            <v>0.96413899999999997</v>
          </cell>
          <cell r="E288">
            <v>1.9048</v>
          </cell>
        </row>
        <row r="289">
          <cell r="A289">
            <v>1207996</v>
          </cell>
          <cell r="B289" t="str">
            <v>IA00124_R</v>
          </cell>
          <cell r="C289" t="str">
            <v>24"R</v>
          </cell>
          <cell r="D289">
            <v>1.2300899999999999</v>
          </cell>
          <cell r="E289">
            <v>1.00532</v>
          </cell>
        </row>
        <row r="290">
          <cell r="A290">
            <v>1207997</v>
          </cell>
          <cell r="B290" t="str">
            <v>IA00124_R</v>
          </cell>
          <cell r="C290" t="str">
            <v>24"R</v>
          </cell>
          <cell r="D290">
            <v>1.0281499999999999</v>
          </cell>
          <cell r="E290">
            <v>4.2462400000000002</v>
          </cell>
        </row>
        <row r="291">
          <cell r="A291">
            <v>1207998</v>
          </cell>
          <cell r="B291" t="str">
            <v>IA00124_R</v>
          </cell>
          <cell r="C291" t="str">
            <v>24"R</v>
          </cell>
          <cell r="D291">
            <v>0.93223900000000004</v>
          </cell>
          <cell r="E291">
            <v>1.42902</v>
          </cell>
        </row>
        <row r="292">
          <cell r="A292">
            <v>1207999</v>
          </cell>
          <cell r="B292" t="str">
            <v>IA00124_R</v>
          </cell>
          <cell r="C292" t="str">
            <v>24"R</v>
          </cell>
          <cell r="D292">
            <v>1.0875300000000001</v>
          </cell>
          <cell r="E292">
            <v>1.246</v>
          </cell>
        </row>
        <row r="293">
          <cell r="A293">
            <v>1208000</v>
          </cell>
          <cell r="B293" t="str">
            <v>IA00131_R</v>
          </cell>
          <cell r="C293" t="str">
            <v>31"R</v>
          </cell>
          <cell r="D293">
            <v>1.0230300000000001</v>
          </cell>
          <cell r="E293">
            <v>1.30687</v>
          </cell>
        </row>
        <row r="294">
          <cell r="A294">
            <v>1208001</v>
          </cell>
          <cell r="B294" t="str">
            <v>IA00131_R</v>
          </cell>
          <cell r="C294" t="str">
            <v>31"R</v>
          </cell>
          <cell r="D294">
            <v>0.96048699999999998</v>
          </cell>
          <cell r="E294">
            <v>1.1214200000000001</v>
          </cell>
        </row>
        <row r="295">
          <cell r="A295">
            <v>1208002</v>
          </cell>
          <cell r="B295" t="str">
            <v>IA00131_R</v>
          </cell>
          <cell r="C295" t="str">
            <v>31"R</v>
          </cell>
          <cell r="D295">
            <v>1.3386</v>
          </cell>
          <cell r="E295">
            <v>3.30471</v>
          </cell>
        </row>
        <row r="296">
          <cell r="A296">
            <v>1208003</v>
          </cell>
          <cell r="B296" t="str">
            <v>IA00131_R</v>
          </cell>
          <cell r="C296" t="str">
            <v>31"R</v>
          </cell>
          <cell r="D296">
            <v>1.07758</v>
          </cell>
          <cell r="E296">
            <v>1.5028600000000001</v>
          </cell>
        </row>
        <row r="297">
          <cell r="A297">
            <v>1208004</v>
          </cell>
          <cell r="B297" t="str">
            <v>IA01920_R</v>
          </cell>
          <cell r="C297" t="str">
            <v>20"R</v>
          </cell>
          <cell r="D297">
            <v>1.0742499999999999</v>
          </cell>
          <cell r="E297">
            <v>1.1772499999999999</v>
          </cell>
        </row>
        <row r="298">
          <cell r="A298">
            <v>1208005</v>
          </cell>
          <cell r="B298" t="str">
            <v>IB01016_R</v>
          </cell>
          <cell r="C298" t="str">
            <v>16"R</v>
          </cell>
          <cell r="D298">
            <v>1.0020500000000001</v>
          </cell>
          <cell r="E298">
            <v>1.4632400000000001</v>
          </cell>
        </row>
        <row r="299">
          <cell r="A299">
            <v>1208006</v>
          </cell>
          <cell r="B299" t="str">
            <v>IB00316_R</v>
          </cell>
          <cell r="C299" t="str">
            <v>16"R</v>
          </cell>
          <cell r="D299">
            <v>1.1653100000000001</v>
          </cell>
          <cell r="E299">
            <v>1.3225</v>
          </cell>
        </row>
        <row r="300">
          <cell r="A300">
            <v>1208007</v>
          </cell>
          <cell r="B300" t="str">
            <v>IB01631_R</v>
          </cell>
          <cell r="C300" t="str">
            <v>31"R</v>
          </cell>
          <cell r="D300">
            <v>1.0663400000000001</v>
          </cell>
          <cell r="E300">
            <v>1.27566</v>
          </cell>
        </row>
        <row r="301">
          <cell r="A301">
            <v>1208008</v>
          </cell>
          <cell r="B301" t="str">
            <v>IA00124_R</v>
          </cell>
          <cell r="C301" t="str">
            <v>24"R</v>
          </cell>
          <cell r="D301">
            <v>1.1201700000000001</v>
          </cell>
          <cell r="E301">
            <v>1.33948</v>
          </cell>
        </row>
        <row r="302">
          <cell r="A302">
            <v>1208009</v>
          </cell>
          <cell r="B302" t="str">
            <v>IA00124_R</v>
          </cell>
          <cell r="C302" t="str">
            <v>24"R</v>
          </cell>
          <cell r="D302">
            <v>1.0516300000000001</v>
          </cell>
          <cell r="E302">
            <v>0.91480499999999998</v>
          </cell>
        </row>
        <row r="303">
          <cell r="A303">
            <v>1208010</v>
          </cell>
          <cell r="B303" t="str">
            <v>IA00131_R</v>
          </cell>
          <cell r="C303" t="str">
            <v>31"R</v>
          </cell>
          <cell r="D303">
            <v>1.1836199999999999</v>
          </cell>
          <cell r="E303">
            <v>1.5770599999999999</v>
          </cell>
        </row>
        <row r="304">
          <cell r="A304">
            <v>1208011</v>
          </cell>
          <cell r="B304" t="str">
            <v>IA00131_R</v>
          </cell>
          <cell r="C304" t="str">
            <v>31"R</v>
          </cell>
          <cell r="D304">
            <v>1.29823</v>
          </cell>
          <cell r="E304">
            <v>1.3965399999999999</v>
          </cell>
        </row>
        <row r="305">
          <cell r="A305">
            <v>1208012</v>
          </cell>
          <cell r="B305" t="str">
            <v>IA00131_R</v>
          </cell>
          <cell r="C305" t="str">
            <v>31"R</v>
          </cell>
          <cell r="D305">
            <v>0.96755500000000005</v>
          </cell>
          <cell r="E305">
            <v>1.3586100000000001</v>
          </cell>
        </row>
        <row r="306">
          <cell r="A306">
            <v>1208013</v>
          </cell>
          <cell r="B306" t="str">
            <v>ID00149_Q</v>
          </cell>
          <cell r="C306" t="str">
            <v>49"Q</v>
          </cell>
          <cell r="D306">
            <v>1.7386699999999999</v>
          </cell>
          <cell r="E306">
            <v>9.9321099999999998</v>
          </cell>
        </row>
        <row r="307">
          <cell r="A307">
            <v>1208014</v>
          </cell>
          <cell r="B307" t="str">
            <v>IB00920_R</v>
          </cell>
          <cell r="C307" t="str">
            <v>20"R</v>
          </cell>
          <cell r="D307">
            <v>1.0081</v>
          </cell>
          <cell r="E307">
            <v>1.74394</v>
          </cell>
        </row>
        <row r="308">
          <cell r="A308">
            <v>1208015</v>
          </cell>
          <cell r="B308" t="str">
            <v>IB00920_R</v>
          </cell>
          <cell r="C308" t="str">
            <v>20"R</v>
          </cell>
          <cell r="D308">
            <v>0.91178400000000004</v>
          </cell>
          <cell r="E308">
            <v>1.3810500000000001</v>
          </cell>
        </row>
        <row r="309">
          <cell r="A309">
            <v>1208016</v>
          </cell>
          <cell r="B309" t="str">
            <v>IA00124_R</v>
          </cell>
          <cell r="C309" t="str">
            <v>24"R</v>
          </cell>
          <cell r="D309">
            <v>1.0009300000000001</v>
          </cell>
          <cell r="E309">
            <v>1.38184</v>
          </cell>
        </row>
        <row r="310">
          <cell r="A310">
            <v>1208017</v>
          </cell>
          <cell r="B310" t="str">
            <v>IA00124_R</v>
          </cell>
          <cell r="C310" t="str">
            <v>24"R</v>
          </cell>
          <cell r="D310">
            <v>1.0005500000000001</v>
          </cell>
          <cell r="E310">
            <v>1.32585</v>
          </cell>
        </row>
        <row r="311">
          <cell r="A311">
            <v>1208018</v>
          </cell>
          <cell r="B311" t="str">
            <v>IA00124_R</v>
          </cell>
          <cell r="C311" t="str">
            <v>24"R</v>
          </cell>
          <cell r="D311">
            <v>0.97893200000000002</v>
          </cell>
          <cell r="E311">
            <v>1.2117500000000001</v>
          </cell>
        </row>
        <row r="312">
          <cell r="A312">
            <v>1208019</v>
          </cell>
          <cell r="B312" t="str">
            <v>IA00931_R</v>
          </cell>
          <cell r="C312" t="str">
            <v>31"R</v>
          </cell>
          <cell r="D312">
            <v>1.1024499999999999</v>
          </cell>
          <cell r="E312">
            <v>1.4249099999999999</v>
          </cell>
        </row>
        <row r="313">
          <cell r="A313">
            <v>1208020</v>
          </cell>
          <cell r="B313" t="str">
            <v>IA00131_R</v>
          </cell>
          <cell r="C313" t="str">
            <v>31"R</v>
          </cell>
          <cell r="D313">
            <v>1.05871</v>
          </cell>
          <cell r="E313">
            <v>1.49203</v>
          </cell>
        </row>
        <row r="314">
          <cell r="A314">
            <v>1208021</v>
          </cell>
          <cell r="B314" t="str">
            <v>IA00131_R</v>
          </cell>
          <cell r="C314" t="str">
            <v>31"R</v>
          </cell>
          <cell r="D314">
            <v>1.1798299999999999</v>
          </cell>
          <cell r="E314">
            <v>1.8040799999999999</v>
          </cell>
        </row>
        <row r="315">
          <cell r="A315">
            <v>1208022</v>
          </cell>
          <cell r="B315" t="str">
            <v>IA00131_R</v>
          </cell>
          <cell r="C315" t="str">
            <v>31"R</v>
          </cell>
          <cell r="D315">
            <v>1.0851200000000001</v>
          </cell>
          <cell r="E315">
            <v>0.93977200000000005</v>
          </cell>
        </row>
        <row r="316">
          <cell r="A316">
            <v>1208023</v>
          </cell>
          <cell r="B316" t="str">
            <v>IB00920_R</v>
          </cell>
          <cell r="C316" t="str">
            <v>20"R</v>
          </cell>
          <cell r="D316">
            <v>1.22296</v>
          </cell>
          <cell r="E316">
            <v>2.1419199999999998</v>
          </cell>
        </row>
        <row r="317">
          <cell r="A317">
            <v>1208024</v>
          </cell>
          <cell r="B317" t="str">
            <v>IB00920_R</v>
          </cell>
          <cell r="C317" t="str">
            <v>20"R</v>
          </cell>
          <cell r="D317">
            <v>1.31481</v>
          </cell>
          <cell r="E317">
            <v>2.7683</v>
          </cell>
        </row>
        <row r="318">
          <cell r="A318">
            <v>1208025</v>
          </cell>
          <cell r="B318" t="str">
            <v>IB00920_R</v>
          </cell>
          <cell r="C318" t="str">
            <v>20"R</v>
          </cell>
          <cell r="D318">
            <v>1.4419599999999999</v>
          </cell>
          <cell r="E318">
            <v>2.8654799999999998</v>
          </cell>
        </row>
        <row r="319">
          <cell r="A319">
            <v>1208026</v>
          </cell>
          <cell r="B319" t="str">
            <v>IB00924_R</v>
          </cell>
          <cell r="C319" t="str">
            <v>24"R</v>
          </cell>
          <cell r="D319">
            <v>1.5419</v>
          </cell>
          <cell r="E319">
            <v>1.36263</v>
          </cell>
        </row>
        <row r="320">
          <cell r="A320">
            <v>1208027</v>
          </cell>
          <cell r="B320" t="str">
            <v>IB00924_R</v>
          </cell>
          <cell r="C320" t="str">
            <v>24"R</v>
          </cell>
          <cell r="D320">
            <v>1.50099</v>
          </cell>
          <cell r="E320">
            <v>2.5838100000000002</v>
          </cell>
        </row>
        <row r="321">
          <cell r="A321">
            <v>1208028</v>
          </cell>
          <cell r="B321" t="str">
            <v>IB00913_R</v>
          </cell>
          <cell r="C321" t="str">
            <v>13"R</v>
          </cell>
          <cell r="D321">
            <v>1.51823</v>
          </cell>
          <cell r="E321">
            <v>2.7769900000000001</v>
          </cell>
        </row>
        <row r="322">
          <cell r="A322">
            <v>1208029</v>
          </cell>
          <cell r="B322" t="str">
            <v>IB00924_R</v>
          </cell>
          <cell r="C322" t="str">
            <v>24"R</v>
          </cell>
          <cell r="D322">
            <v>1.12571</v>
          </cell>
          <cell r="E322">
            <v>1.5696699999999999</v>
          </cell>
        </row>
        <row r="323">
          <cell r="A323">
            <v>1208030</v>
          </cell>
          <cell r="B323" t="str">
            <v>IB02831_R</v>
          </cell>
          <cell r="C323" t="str">
            <v>31"R</v>
          </cell>
          <cell r="D323">
            <v>1.09619</v>
          </cell>
          <cell r="E323">
            <v>1.41795</v>
          </cell>
        </row>
        <row r="324">
          <cell r="A324">
            <v>1208031</v>
          </cell>
          <cell r="B324" t="str">
            <v>IA02016_R</v>
          </cell>
          <cell r="C324" t="str">
            <v>16"R</v>
          </cell>
          <cell r="D324">
            <v>1.2615700000000001</v>
          </cell>
          <cell r="E324">
            <v>1.2137100000000001</v>
          </cell>
        </row>
        <row r="325">
          <cell r="A325">
            <v>1208032</v>
          </cell>
          <cell r="B325" t="str">
            <v>IA02016_R</v>
          </cell>
          <cell r="C325" t="str">
            <v>16"R</v>
          </cell>
          <cell r="D325">
            <v>1.20509</v>
          </cell>
          <cell r="E325">
            <v>1.50092</v>
          </cell>
        </row>
        <row r="326">
          <cell r="A326">
            <v>1208033</v>
          </cell>
          <cell r="B326" t="str">
            <v>IF00724_R</v>
          </cell>
          <cell r="C326" t="str">
            <v>24"R</v>
          </cell>
          <cell r="D326">
            <v>1.2008099999999999</v>
          </cell>
          <cell r="E326">
            <v>21.777999999999999</v>
          </cell>
        </row>
        <row r="327">
          <cell r="A327">
            <v>1208034</v>
          </cell>
          <cell r="B327" t="str">
            <v>IE01231_R</v>
          </cell>
          <cell r="C327" t="str">
            <v>31"R</v>
          </cell>
          <cell r="D327">
            <v>1.0196799999999999</v>
          </cell>
          <cell r="E327">
            <v>14.411899999999999</v>
          </cell>
        </row>
        <row r="328">
          <cell r="A328">
            <v>1208035</v>
          </cell>
          <cell r="B328" t="str">
            <v>IC00269_P</v>
          </cell>
          <cell r="C328" t="str">
            <v>69"P</v>
          </cell>
          <cell r="D328">
            <v>1.15523</v>
          </cell>
          <cell r="E328">
            <v>3.1867800000000002</v>
          </cell>
        </row>
        <row r="329">
          <cell r="A329">
            <v>1208036</v>
          </cell>
          <cell r="B329" t="str">
            <v>IC00169_P</v>
          </cell>
          <cell r="C329" t="str">
            <v>69"P</v>
          </cell>
          <cell r="D329">
            <v>1.1787399999999999</v>
          </cell>
          <cell r="E329">
            <v>3.9945200000000001</v>
          </cell>
        </row>
        <row r="330">
          <cell r="A330">
            <v>1208037</v>
          </cell>
          <cell r="B330" t="str">
            <v>IC03063_P</v>
          </cell>
          <cell r="C330" t="str">
            <v>63"P</v>
          </cell>
          <cell r="D330">
            <v>1.0382899999999999</v>
          </cell>
          <cell r="E330">
            <v>1.4731700000000001</v>
          </cell>
        </row>
        <row r="331">
          <cell r="A331">
            <v>1208038</v>
          </cell>
          <cell r="B331" t="str">
            <v>IB02649_Q</v>
          </cell>
          <cell r="C331" t="str">
            <v>49"Q</v>
          </cell>
          <cell r="D331">
            <v>0.97019100000000003</v>
          </cell>
          <cell r="E331">
            <v>1.4252199999999999</v>
          </cell>
        </row>
        <row r="332">
          <cell r="A332">
            <v>1208039</v>
          </cell>
          <cell r="B332" t="str">
            <v>IA00131_R</v>
          </cell>
          <cell r="C332" t="str">
            <v>31"R</v>
          </cell>
          <cell r="D332">
            <v>1.1508100000000001</v>
          </cell>
          <cell r="E332">
            <v>1.7170300000000001</v>
          </cell>
        </row>
        <row r="333">
          <cell r="A333">
            <v>1208040</v>
          </cell>
          <cell r="B333" t="str">
            <v>IA00131_R</v>
          </cell>
          <cell r="C333" t="str">
            <v>31"R</v>
          </cell>
          <cell r="D333">
            <v>1.03725</v>
          </cell>
          <cell r="E333">
            <v>1.5532699999999999</v>
          </cell>
        </row>
        <row r="334">
          <cell r="A334">
            <v>1208041</v>
          </cell>
          <cell r="B334" t="str">
            <v>IC05816_R</v>
          </cell>
          <cell r="C334" t="str">
            <v>16"R</v>
          </cell>
          <cell r="D334">
            <v>1.1468499999999999</v>
          </cell>
          <cell r="E334">
            <v>2.0757599999999998</v>
          </cell>
        </row>
        <row r="335">
          <cell r="A335">
            <v>1208042</v>
          </cell>
          <cell r="B335" t="str">
            <v>IA00131_R</v>
          </cell>
          <cell r="C335" t="str">
            <v>31"R</v>
          </cell>
          <cell r="D335">
            <v>1.18279</v>
          </cell>
          <cell r="E335">
            <v>2.2561100000000001</v>
          </cell>
        </row>
        <row r="336">
          <cell r="A336">
            <v>1208043</v>
          </cell>
          <cell r="B336" t="str">
            <v>IA00131_R</v>
          </cell>
          <cell r="C336" t="str">
            <v>31"R</v>
          </cell>
          <cell r="D336">
            <v>1.07239</v>
          </cell>
          <cell r="E336">
            <v>1.29749</v>
          </cell>
        </row>
        <row r="337">
          <cell r="A337">
            <v>1208044</v>
          </cell>
          <cell r="B337" t="str">
            <v>IA00924_R</v>
          </cell>
          <cell r="C337" t="str">
            <v>24"R</v>
          </cell>
          <cell r="D337">
            <v>1.0641400000000001</v>
          </cell>
          <cell r="E337">
            <v>1.24055</v>
          </cell>
        </row>
        <row r="338">
          <cell r="A338">
            <v>1208045</v>
          </cell>
          <cell r="B338" t="str">
            <v>IA00924_R</v>
          </cell>
          <cell r="C338" t="str">
            <v>24"R</v>
          </cell>
          <cell r="D338">
            <v>0.99241400000000002</v>
          </cell>
          <cell r="E338">
            <v>1.20733</v>
          </cell>
        </row>
        <row r="339">
          <cell r="A339">
            <v>1208046</v>
          </cell>
          <cell r="B339" t="str">
            <v>IA00924_R</v>
          </cell>
          <cell r="C339" t="str">
            <v>24"R</v>
          </cell>
          <cell r="D339">
            <v>1.01068</v>
          </cell>
          <cell r="E339">
            <v>1.15103</v>
          </cell>
        </row>
        <row r="340">
          <cell r="A340">
            <v>1208047</v>
          </cell>
          <cell r="B340" t="str">
            <v>IA00924_R</v>
          </cell>
          <cell r="C340" t="str">
            <v>24"R</v>
          </cell>
          <cell r="D340">
            <v>1.0524100000000001</v>
          </cell>
          <cell r="E340">
            <v>1.99821</v>
          </cell>
        </row>
        <row r="341">
          <cell r="A341">
            <v>1208048</v>
          </cell>
          <cell r="B341" t="str">
            <v>IG00324_Q</v>
          </cell>
          <cell r="C341" t="str">
            <v>24"Q</v>
          </cell>
          <cell r="D341">
            <v>0.79610000000000003</v>
          </cell>
          <cell r="E341">
            <v>4.4393099999999999</v>
          </cell>
        </row>
        <row r="342">
          <cell r="A342">
            <v>1208049</v>
          </cell>
          <cell r="B342" t="str">
            <v>IG00269_P</v>
          </cell>
          <cell r="C342" t="str">
            <v>69"P</v>
          </cell>
          <cell r="D342">
            <v>0.94512799999999997</v>
          </cell>
          <cell r="E342">
            <v>7.7614700000000001</v>
          </cell>
        </row>
        <row r="343">
          <cell r="A343">
            <v>1208050</v>
          </cell>
          <cell r="B343" t="str">
            <v>IC03063_P</v>
          </cell>
          <cell r="C343" t="str">
            <v>63"P</v>
          </cell>
          <cell r="D343">
            <v>1.07789</v>
          </cell>
          <cell r="E343">
            <v>0.901142</v>
          </cell>
        </row>
        <row r="344">
          <cell r="A344">
            <v>1208051</v>
          </cell>
          <cell r="B344" t="str">
            <v>IA00131_R</v>
          </cell>
          <cell r="C344" t="str">
            <v>31"R</v>
          </cell>
          <cell r="D344">
            <v>1.30518</v>
          </cell>
          <cell r="E344">
            <v>1.74085</v>
          </cell>
        </row>
        <row r="345">
          <cell r="A345">
            <v>1208052</v>
          </cell>
          <cell r="B345" t="str">
            <v>IA00131_R</v>
          </cell>
          <cell r="C345" t="str">
            <v>31"R</v>
          </cell>
          <cell r="D345">
            <v>1.12469</v>
          </cell>
          <cell r="E345">
            <v>1.61958</v>
          </cell>
        </row>
        <row r="346">
          <cell r="A346">
            <v>1208053</v>
          </cell>
          <cell r="B346" t="str">
            <v>IA00124_R</v>
          </cell>
          <cell r="C346" t="str">
            <v>24"R</v>
          </cell>
          <cell r="D346">
            <v>1.21282</v>
          </cell>
          <cell r="E346">
            <v>0.99986399999999998</v>
          </cell>
        </row>
        <row r="347">
          <cell r="A347">
            <v>1208054</v>
          </cell>
          <cell r="B347" t="str">
            <v>IA00124_R</v>
          </cell>
          <cell r="C347" t="str">
            <v>24"R</v>
          </cell>
          <cell r="D347">
            <v>1.1044</v>
          </cell>
          <cell r="E347">
            <v>1.0357700000000001</v>
          </cell>
        </row>
        <row r="348">
          <cell r="A348">
            <v>1208055</v>
          </cell>
          <cell r="B348" t="str">
            <v>IA00131_R</v>
          </cell>
          <cell r="C348" t="str">
            <v>31"R</v>
          </cell>
          <cell r="D348">
            <v>1.16953</v>
          </cell>
          <cell r="E348">
            <v>1.0413300000000001</v>
          </cell>
        </row>
        <row r="349">
          <cell r="A349">
            <v>1208056</v>
          </cell>
          <cell r="B349" t="str">
            <v>IA00269_P</v>
          </cell>
          <cell r="C349" t="str">
            <v>69"P</v>
          </cell>
          <cell r="D349">
            <v>1.2361</v>
          </cell>
          <cell r="E349">
            <v>1.38846</v>
          </cell>
        </row>
        <row r="350">
          <cell r="A350">
            <v>1208057</v>
          </cell>
          <cell r="B350" t="str">
            <v>IA00124_R</v>
          </cell>
          <cell r="C350" t="str">
            <v>24"R</v>
          </cell>
          <cell r="D350">
            <v>1.1553800000000001</v>
          </cell>
          <cell r="E350">
            <v>1.0186299999999999</v>
          </cell>
        </row>
        <row r="351">
          <cell r="A351">
            <v>1208058</v>
          </cell>
          <cell r="B351" t="str">
            <v>IA00124_R</v>
          </cell>
          <cell r="C351" t="str">
            <v>24"R</v>
          </cell>
          <cell r="D351">
            <v>1.2575499999999999</v>
          </cell>
          <cell r="E351">
            <v>1.8274999999999999</v>
          </cell>
        </row>
        <row r="352">
          <cell r="A352">
            <v>1208059</v>
          </cell>
          <cell r="B352" t="str">
            <v>IA00131_R</v>
          </cell>
          <cell r="C352" t="str">
            <v>31"R</v>
          </cell>
          <cell r="D352">
            <v>1.4919</v>
          </cell>
          <cell r="E352">
            <v>2.9485600000000001</v>
          </cell>
        </row>
        <row r="353">
          <cell r="A353">
            <v>1208060</v>
          </cell>
          <cell r="B353" t="str">
            <v>IA00220_R</v>
          </cell>
          <cell r="C353" t="str">
            <v>20"R</v>
          </cell>
          <cell r="D353">
            <v>1.17652</v>
          </cell>
          <cell r="E353">
            <v>0.94671300000000003</v>
          </cell>
        </row>
        <row r="354">
          <cell r="A354">
            <v>1208061</v>
          </cell>
          <cell r="B354" t="str">
            <v>IC06269_P</v>
          </cell>
          <cell r="C354" t="str">
            <v>69"P</v>
          </cell>
          <cell r="D354">
            <v>1.13923</v>
          </cell>
          <cell r="E354">
            <v>1.0406899999999999</v>
          </cell>
        </row>
        <row r="355">
          <cell r="A355">
            <v>1208062</v>
          </cell>
          <cell r="B355" t="str">
            <v>IB00924_R</v>
          </cell>
          <cell r="C355" t="str">
            <v>24"R</v>
          </cell>
          <cell r="D355">
            <v>1.1972400000000001</v>
          </cell>
          <cell r="E355">
            <v>1.56863</v>
          </cell>
        </row>
        <row r="356">
          <cell r="A356">
            <v>1208063</v>
          </cell>
          <cell r="B356" t="str">
            <v>IA00124_R</v>
          </cell>
          <cell r="C356" t="str">
            <v>24"R</v>
          </cell>
          <cell r="D356">
            <v>1.28548</v>
          </cell>
          <cell r="E356">
            <v>1.1459699999999999</v>
          </cell>
        </row>
        <row r="357">
          <cell r="A357">
            <v>1208064</v>
          </cell>
          <cell r="B357" t="str">
            <v>IA00131_R</v>
          </cell>
          <cell r="C357" t="str">
            <v>31"R</v>
          </cell>
          <cell r="D357">
            <v>1.1791199999999999</v>
          </cell>
          <cell r="E357">
            <v>0.95477699999999999</v>
          </cell>
        </row>
        <row r="358">
          <cell r="A358">
            <v>1208065</v>
          </cell>
          <cell r="B358" t="str">
            <v>IA00124_R</v>
          </cell>
          <cell r="C358" t="str">
            <v>24"R</v>
          </cell>
          <cell r="D358">
            <v>1.2174700000000001</v>
          </cell>
          <cell r="E358">
            <v>1.2411099999999999</v>
          </cell>
        </row>
        <row r="359">
          <cell r="A359">
            <v>1208066</v>
          </cell>
          <cell r="B359" t="str">
            <v>IA00124_R</v>
          </cell>
          <cell r="C359" t="str">
            <v>24"R</v>
          </cell>
          <cell r="D359">
            <v>1.3299000000000001</v>
          </cell>
          <cell r="E359">
            <v>1.55772</v>
          </cell>
        </row>
        <row r="360">
          <cell r="A360">
            <v>1208067</v>
          </cell>
          <cell r="B360" t="str">
            <v>IA00131_R</v>
          </cell>
          <cell r="C360" t="str">
            <v>31"R</v>
          </cell>
          <cell r="D360">
            <v>1.26318</v>
          </cell>
          <cell r="E360">
            <v>0.94116699999999998</v>
          </cell>
        </row>
        <row r="361">
          <cell r="A361">
            <v>1208068</v>
          </cell>
          <cell r="B361" t="str">
            <v>IC04969_P</v>
          </cell>
          <cell r="C361" t="str">
            <v>69"P</v>
          </cell>
          <cell r="D361">
            <v>1.4557100000000001</v>
          </cell>
          <cell r="E361">
            <v>1.4280600000000001</v>
          </cell>
        </row>
        <row r="362">
          <cell r="A362">
            <v>1208069</v>
          </cell>
          <cell r="B362" t="str">
            <v>IA00131_R</v>
          </cell>
          <cell r="C362" t="str">
            <v>31"R</v>
          </cell>
          <cell r="D362">
            <v>1.24763</v>
          </cell>
          <cell r="E362">
            <v>1.8173600000000001</v>
          </cell>
        </row>
        <row r="363">
          <cell r="A363">
            <v>1208070</v>
          </cell>
          <cell r="B363" t="str">
            <v>IA00131_R</v>
          </cell>
          <cell r="C363" t="str">
            <v>31"R</v>
          </cell>
          <cell r="D363">
            <v>1.2534799999999999</v>
          </cell>
          <cell r="E363">
            <v>1.68086</v>
          </cell>
        </row>
        <row r="364">
          <cell r="A364">
            <v>1208071</v>
          </cell>
          <cell r="B364" t="str">
            <v>IA00124_R</v>
          </cell>
          <cell r="C364" t="str">
            <v>24"R</v>
          </cell>
          <cell r="D364">
            <v>1.3138000000000001</v>
          </cell>
          <cell r="E364">
            <v>1.8046199999999999</v>
          </cell>
        </row>
        <row r="365">
          <cell r="A365">
            <v>1208072</v>
          </cell>
          <cell r="B365" t="str">
            <v>IC00469_P</v>
          </cell>
          <cell r="C365" t="str">
            <v>69"P</v>
          </cell>
          <cell r="D365">
            <v>1.87209</v>
          </cell>
          <cell r="E365">
            <v>5.5963500000000002</v>
          </cell>
        </row>
        <row r="366">
          <cell r="A366">
            <v>1208073</v>
          </cell>
          <cell r="B366" t="str">
            <v>IA00131_R</v>
          </cell>
          <cell r="C366" t="str">
            <v>31"R</v>
          </cell>
          <cell r="D366">
            <v>1.14385</v>
          </cell>
          <cell r="E366">
            <v>1.58802</v>
          </cell>
        </row>
        <row r="367">
          <cell r="A367">
            <v>1208074</v>
          </cell>
          <cell r="B367" t="str">
            <v>IA00131_R</v>
          </cell>
          <cell r="C367" t="str">
            <v>31"R</v>
          </cell>
          <cell r="D367">
            <v>1.34779</v>
          </cell>
          <cell r="E367">
            <v>1.7951900000000001</v>
          </cell>
        </row>
        <row r="368">
          <cell r="A368">
            <v>1208075</v>
          </cell>
          <cell r="B368" t="str">
            <v>IA00124_R</v>
          </cell>
          <cell r="C368" t="str">
            <v>24"R</v>
          </cell>
          <cell r="D368">
            <v>1.34327</v>
          </cell>
          <cell r="E368">
            <v>2.4148800000000001</v>
          </cell>
        </row>
        <row r="369">
          <cell r="A369">
            <v>1208076</v>
          </cell>
          <cell r="B369" t="str">
            <v>IA00124_R</v>
          </cell>
          <cell r="C369" t="str">
            <v>24"R</v>
          </cell>
          <cell r="D369">
            <v>1.2224200000000001</v>
          </cell>
          <cell r="E369">
            <v>1.6778900000000001</v>
          </cell>
        </row>
        <row r="370">
          <cell r="A370">
            <v>1208077</v>
          </cell>
          <cell r="B370" t="str">
            <v>IA00131_R</v>
          </cell>
          <cell r="C370" t="str">
            <v>31"R</v>
          </cell>
          <cell r="D370">
            <v>1.35625</v>
          </cell>
          <cell r="E370">
            <v>272.24200000000002</v>
          </cell>
        </row>
        <row r="371">
          <cell r="A371">
            <v>1208078</v>
          </cell>
          <cell r="B371" t="str">
            <v>IA00124_R</v>
          </cell>
          <cell r="C371" t="str">
            <v>24"R</v>
          </cell>
          <cell r="D371">
            <v>1.77732</v>
          </cell>
          <cell r="E371">
            <v>0.84431999999999996</v>
          </cell>
        </row>
        <row r="372">
          <cell r="A372">
            <v>1208079</v>
          </cell>
          <cell r="B372" t="str">
            <v>IA00124_R</v>
          </cell>
          <cell r="C372" t="str">
            <v>24"R</v>
          </cell>
          <cell r="D372">
            <v>1.27223</v>
          </cell>
          <cell r="E372">
            <v>1.0787199999999999</v>
          </cell>
        </row>
        <row r="373">
          <cell r="A373">
            <v>1208080</v>
          </cell>
          <cell r="B373" t="str">
            <v>IA02016_R</v>
          </cell>
          <cell r="C373" t="str">
            <v>16"R</v>
          </cell>
          <cell r="D373">
            <v>1.32985</v>
          </cell>
          <cell r="E373">
            <v>1.1729000000000001</v>
          </cell>
        </row>
        <row r="374">
          <cell r="A374">
            <v>1208081</v>
          </cell>
          <cell r="B374" t="str">
            <v>IA03124_Q</v>
          </cell>
          <cell r="C374" t="str">
            <v>24"Q</v>
          </cell>
          <cell r="D374">
            <v>1.2729699999999999</v>
          </cell>
          <cell r="E374">
            <v>0.95571099999999998</v>
          </cell>
        </row>
        <row r="375">
          <cell r="A375">
            <v>1208082</v>
          </cell>
          <cell r="B375" t="str">
            <v>IA03124_Q</v>
          </cell>
          <cell r="C375" t="str">
            <v>24"Q</v>
          </cell>
          <cell r="D375">
            <v>1.3752200000000001</v>
          </cell>
          <cell r="E375">
            <v>2.1162399999999999</v>
          </cell>
        </row>
        <row r="376">
          <cell r="A376">
            <v>1208083</v>
          </cell>
          <cell r="B376" t="str">
            <v>IA00124_R</v>
          </cell>
          <cell r="C376" t="str">
            <v>24"R</v>
          </cell>
          <cell r="D376">
            <v>1.28572</v>
          </cell>
          <cell r="E376">
            <v>0.81874800000000003</v>
          </cell>
        </row>
        <row r="377">
          <cell r="A377">
            <v>1208084</v>
          </cell>
          <cell r="B377" t="str">
            <v>IB00349_Q</v>
          </cell>
          <cell r="C377" t="str">
            <v>49"Q</v>
          </cell>
          <cell r="D377">
            <v>1.3344100000000001</v>
          </cell>
          <cell r="E377">
            <v>0.89124999999999999</v>
          </cell>
        </row>
        <row r="378">
          <cell r="A378">
            <v>1208085</v>
          </cell>
          <cell r="B378" t="str">
            <v>IC04049_Q</v>
          </cell>
          <cell r="C378" t="str">
            <v>49"Q</v>
          </cell>
          <cell r="D378">
            <v>1.40655</v>
          </cell>
          <cell r="E378">
            <v>0.84442200000000001</v>
          </cell>
        </row>
        <row r="379">
          <cell r="A379">
            <v>1208086</v>
          </cell>
          <cell r="B379" t="str">
            <v>IC04049_Q</v>
          </cell>
          <cell r="C379" t="str">
            <v>49"Q</v>
          </cell>
          <cell r="D379">
            <v>1.1539999999999999</v>
          </cell>
          <cell r="E379">
            <v>0.62379399999999996</v>
          </cell>
        </row>
        <row r="380">
          <cell r="A380">
            <v>1208087</v>
          </cell>
          <cell r="B380" t="str">
            <v>IA00124_R</v>
          </cell>
          <cell r="C380" t="str">
            <v>24"R</v>
          </cell>
          <cell r="D380">
            <v>1.33521</v>
          </cell>
          <cell r="E380">
            <v>0.58398399999999995</v>
          </cell>
        </row>
        <row r="381">
          <cell r="A381">
            <v>1208088</v>
          </cell>
          <cell r="B381" t="str">
            <v>IA00131_R</v>
          </cell>
          <cell r="C381" t="str">
            <v>31"R</v>
          </cell>
          <cell r="D381">
            <v>1.3387199999999999</v>
          </cell>
          <cell r="E381">
            <v>1.29308</v>
          </cell>
        </row>
        <row r="382">
          <cell r="A382">
            <v>1208089</v>
          </cell>
          <cell r="B382" t="str">
            <v>IA00131_R</v>
          </cell>
          <cell r="C382" t="str">
            <v>31"R</v>
          </cell>
          <cell r="D382">
            <v>1.2585</v>
          </cell>
          <cell r="E382">
            <v>1.0073799999999999</v>
          </cell>
        </row>
        <row r="383">
          <cell r="A383">
            <v>1208090</v>
          </cell>
          <cell r="B383" t="str">
            <v>IA00869_P</v>
          </cell>
          <cell r="C383" t="str">
            <v>69"P</v>
          </cell>
          <cell r="D383">
            <v>1.1416299999999999</v>
          </cell>
          <cell r="E383">
            <v>1.0146200000000001</v>
          </cell>
        </row>
        <row r="384">
          <cell r="A384">
            <v>1208091</v>
          </cell>
          <cell r="B384" t="str">
            <v>IA00131_R</v>
          </cell>
          <cell r="C384" t="str">
            <v>31"R</v>
          </cell>
          <cell r="D384">
            <v>1.25953</v>
          </cell>
          <cell r="E384">
            <v>0.702094</v>
          </cell>
        </row>
        <row r="385">
          <cell r="A385">
            <v>1208092</v>
          </cell>
          <cell r="B385" t="str">
            <v>IC06269_P</v>
          </cell>
          <cell r="C385" t="str">
            <v>69"P</v>
          </cell>
          <cell r="D385">
            <v>1.3251299999999999</v>
          </cell>
          <cell r="E385">
            <v>0.60891399999999996</v>
          </cell>
        </row>
        <row r="386">
          <cell r="A386">
            <v>1208093</v>
          </cell>
          <cell r="B386" t="str">
            <v>ID00120_R</v>
          </cell>
          <cell r="C386" t="str">
            <v>20"R</v>
          </cell>
          <cell r="D386">
            <v>1.2332700000000001</v>
          </cell>
          <cell r="E386">
            <v>3.2497799999999999</v>
          </cell>
        </row>
        <row r="387">
          <cell r="A387">
            <v>1208094</v>
          </cell>
          <cell r="B387" t="str">
            <v>ID00149_Q</v>
          </cell>
          <cell r="C387" t="str">
            <v>49"Q</v>
          </cell>
          <cell r="D387">
            <v>1.1536999999999999</v>
          </cell>
          <cell r="E387">
            <v>1.8718600000000001</v>
          </cell>
        </row>
        <row r="388">
          <cell r="A388">
            <v>1208095</v>
          </cell>
          <cell r="B388" t="str">
            <v>IB00924_R</v>
          </cell>
          <cell r="C388" t="str">
            <v>24"R</v>
          </cell>
          <cell r="D388">
            <v>1.09796</v>
          </cell>
          <cell r="E388">
            <v>0.77329099999999995</v>
          </cell>
        </row>
        <row r="389">
          <cell r="A389">
            <v>1208096</v>
          </cell>
          <cell r="B389" t="str">
            <v>IB00924_R</v>
          </cell>
          <cell r="C389" t="str">
            <v>24"R</v>
          </cell>
          <cell r="D389">
            <v>1.40273</v>
          </cell>
          <cell r="E389">
            <v>0.50714899999999996</v>
          </cell>
        </row>
        <row r="390">
          <cell r="A390">
            <v>1208097</v>
          </cell>
          <cell r="B390" t="str">
            <v>IB00924_R</v>
          </cell>
          <cell r="C390" t="str">
            <v>24"R</v>
          </cell>
          <cell r="D390">
            <v>1.2010799999999999</v>
          </cell>
          <cell r="E390">
            <v>0.52646000000000004</v>
          </cell>
        </row>
        <row r="391">
          <cell r="A391">
            <v>1208098</v>
          </cell>
          <cell r="B391" t="str">
            <v>IB00920_R</v>
          </cell>
          <cell r="C391" t="str">
            <v>20"R</v>
          </cell>
          <cell r="D391">
            <v>1.3293699999999999</v>
          </cell>
          <cell r="E391">
            <v>0.49678099999999997</v>
          </cell>
        </row>
        <row r="392">
          <cell r="A392">
            <v>1208099</v>
          </cell>
          <cell r="B392" t="str">
            <v>IB00920_R</v>
          </cell>
          <cell r="C392" t="str">
            <v>20"R</v>
          </cell>
          <cell r="D392">
            <v>1.2001999999999999</v>
          </cell>
          <cell r="E392">
            <v>0.20779900000000001</v>
          </cell>
        </row>
        <row r="393">
          <cell r="A393">
            <v>1208100</v>
          </cell>
          <cell r="B393" t="str">
            <v>IB00920_R</v>
          </cell>
          <cell r="C393" t="str">
            <v>20"R</v>
          </cell>
          <cell r="D393">
            <v>1.3600300000000001</v>
          </cell>
          <cell r="E393">
            <v>0.83586000000000005</v>
          </cell>
        </row>
        <row r="394">
          <cell r="A394">
            <v>1208101</v>
          </cell>
          <cell r="B394" t="str">
            <v>IA00131_R</v>
          </cell>
          <cell r="C394" t="str">
            <v>31"R</v>
          </cell>
          <cell r="D394">
            <v>1.2674300000000001</v>
          </cell>
          <cell r="E394">
            <v>0.58285799999999999</v>
          </cell>
        </row>
        <row r="395">
          <cell r="A395">
            <v>1208102</v>
          </cell>
          <cell r="B395" t="str">
            <v>IA00131_R</v>
          </cell>
          <cell r="C395" t="str">
            <v>31"R</v>
          </cell>
          <cell r="D395">
            <v>1.27254</v>
          </cell>
          <cell r="E395">
            <v>0.42322900000000002</v>
          </cell>
        </row>
        <row r="396">
          <cell r="A396">
            <v>1208103</v>
          </cell>
          <cell r="B396" t="str">
            <v>IA00131_R</v>
          </cell>
          <cell r="C396" t="str">
            <v>31"R</v>
          </cell>
          <cell r="D396">
            <v>1.2614300000000001</v>
          </cell>
          <cell r="E396">
            <v>0.52364299999999997</v>
          </cell>
        </row>
        <row r="397">
          <cell r="A397">
            <v>1208104</v>
          </cell>
          <cell r="B397" t="str">
            <v>IE00169_P</v>
          </cell>
          <cell r="C397" t="str">
            <v>69"P</v>
          </cell>
          <cell r="D397">
            <v>1.3862000000000001</v>
          </cell>
          <cell r="E397">
            <v>6.9679500000000001</v>
          </cell>
        </row>
        <row r="398">
          <cell r="A398">
            <v>1208105</v>
          </cell>
          <cell r="B398" t="str">
            <v>IE01324_R</v>
          </cell>
          <cell r="C398" t="str">
            <v>24"R</v>
          </cell>
          <cell r="D398">
            <v>1.43022</v>
          </cell>
          <cell r="E398">
            <v>15.710699999999999</v>
          </cell>
        </row>
        <row r="399">
          <cell r="A399">
            <v>1208106</v>
          </cell>
          <cell r="B399" t="str">
            <v>IC00252_P</v>
          </cell>
          <cell r="C399" t="str">
            <v>52"P</v>
          </cell>
          <cell r="D399">
            <v>1.44706</v>
          </cell>
          <cell r="E399">
            <v>0.44284800000000002</v>
          </cell>
        </row>
        <row r="400">
          <cell r="A400">
            <v>1208107</v>
          </cell>
          <cell r="B400" t="str">
            <v>IC00169_P</v>
          </cell>
          <cell r="C400" t="str">
            <v>69"P</v>
          </cell>
          <cell r="D400">
            <v>1.0232000000000001</v>
          </cell>
          <cell r="E400">
            <v>1.3823000000000001</v>
          </cell>
        </row>
        <row r="401">
          <cell r="A401">
            <v>1208108</v>
          </cell>
          <cell r="B401" t="str">
            <v>IC00616_R</v>
          </cell>
          <cell r="C401" t="str">
            <v>16"R</v>
          </cell>
          <cell r="D401">
            <v>1.20465</v>
          </cell>
          <cell r="E401">
            <v>0.80463600000000002</v>
          </cell>
        </row>
        <row r="402">
          <cell r="A402">
            <v>1208109</v>
          </cell>
          <cell r="B402" t="str">
            <v>IA00124_R</v>
          </cell>
          <cell r="C402" t="str">
            <v>24"R</v>
          </cell>
          <cell r="D402">
            <v>1.1716599999999999</v>
          </cell>
          <cell r="E402">
            <v>1.0920799999999999</v>
          </cell>
        </row>
        <row r="403">
          <cell r="A403">
            <v>1208110</v>
          </cell>
          <cell r="B403" t="str">
            <v>IA00124_R</v>
          </cell>
          <cell r="C403" t="str">
            <v>24"R</v>
          </cell>
          <cell r="D403">
            <v>1.2131000000000001</v>
          </cell>
          <cell r="E403">
            <v>1.0317799999999999</v>
          </cell>
        </row>
        <row r="404">
          <cell r="A404">
            <v>1208111</v>
          </cell>
          <cell r="B404" t="str">
            <v>IA00124_R</v>
          </cell>
          <cell r="C404" t="str">
            <v>24"R</v>
          </cell>
          <cell r="D404">
            <v>1.1577299999999999</v>
          </cell>
          <cell r="E404">
            <v>1.28874</v>
          </cell>
        </row>
        <row r="405">
          <cell r="A405">
            <v>1208112</v>
          </cell>
          <cell r="B405" t="str">
            <v>IA00124_R</v>
          </cell>
          <cell r="C405" t="str">
            <v>24"R</v>
          </cell>
          <cell r="D405">
            <v>1.13602</v>
          </cell>
          <cell r="E405">
            <v>1.2821199999999999</v>
          </cell>
        </row>
        <row r="406">
          <cell r="A406">
            <v>1208113</v>
          </cell>
          <cell r="B406" t="str">
            <v>IA00231_R</v>
          </cell>
          <cell r="C406" t="str">
            <v>31"R</v>
          </cell>
          <cell r="D406">
            <v>1.1678200000000001</v>
          </cell>
          <cell r="E406">
            <v>1.3973800000000001</v>
          </cell>
        </row>
        <row r="407">
          <cell r="A407">
            <v>1208114</v>
          </cell>
          <cell r="B407" t="str">
            <v>IA01020_R</v>
          </cell>
          <cell r="C407" t="str">
            <v>20"R</v>
          </cell>
          <cell r="D407">
            <v>1.2619100000000001</v>
          </cell>
          <cell r="E407">
            <v>0.56731699999999996</v>
          </cell>
        </row>
        <row r="408">
          <cell r="A408">
            <v>1208115</v>
          </cell>
          <cell r="B408" t="str">
            <v>IA00652_P</v>
          </cell>
          <cell r="C408" t="str">
            <v>52"P</v>
          </cell>
          <cell r="D408">
            <v>1.0159100000000001</v>
          </cell>
          <cell r="E408">
            <v>0.34500399999999998</v>
          </cell>
        </row>
        <row r="409">
          <cell r="A409">
            <v>1208116</v>
          </cell>
          <cell r="B409" t="str">
            <v>IB00220_R</v>
          </cell>
          <cell r="C409" t="str">
            <v>20"R</v>
          </cell>
          <cell r="D409">
            <v>1.1762300000000001</v>
          </cell>
          <cell r="E409">
            <v>0.58634699999999995</v>
          </cell>
        </row>
        <row r="410">
          <cell r="A410">
            <v>1208117</v>
          </cell>
          <cell r="B410" t="str">
            <v>IB00252_P</v>
          </cell>
          <cell r="C410" t="str">
            <v>52"P</v>
          </cell>
          <cell r="D410">
            <v>1.13588</v>
          </cell>
          <cell r="E410">
            <v>0.866595</v>
          </cell>
        </row>
        <row r="411">
          <cell r="A411">
            <v>1208118</v>
          </cell>
          <cell r="B411" t="str">
            <v>IB00231_R</v>
          </cell>
          <cell r="C411" t="str">
            <v>31"R</v>
          </cell>
          <cell r="D411">
            <v>1.12477</v>
          </cell>
          <cell r="E411">
            <v>0.70378300000000005</v>
          </cell>
        </row>
        <row r="412">
          <cell r="A412">
            <v>1208119</v>
          </cell>
          <cell r="B412" t="str">
            <v>IB00369_P</v>
          </cell>
          <cell r="C412" t="str">
            <v>69"P</v>
          </cell>
          <cell r="D412">
            <v>0.92168399999999995</v>
          </cell>
          <cell r="E412">
            <v>0.35937400000000003</v>
          </cell>
        </row>
        <row r="413">
          <cell r="A413">
            <v>1208120</v>
          </cell>
          <cell r="B413" t="str">
            <v>IB00331_R</v>
          </cell>
          <cell r="C413" t="str">
            <v>31"R</v>
          </cell>
          <cell r="D413">
            <v>1.1072</v>
          </cell>
          <cell r="E413">
            <v>0.56537599999999999</v>
          </cell>
        </row>
        <row r="414">
          <cell r="A414">
            <v>1208121</v>
          </cell>
          <cell r="B414" t="str">
            <v>IB00924_R</v>
          </cell>
          <cell r="C414" t="str">
            <v>24"R</v>
          </cell>
          <cell r="D414">
            <v>1.2521500000000001</v>
          </cell>
          <cell r="E414">
            <v>1.7078800000000001</v>
          </cell>
        </row>
        <row r="415">
          <cell r="A415">
            <v>1208122</v>
          </cell>
          <cell r="B415" t="str">
            <v>IB00924_R</v>
          </cell>
          <cell r="C415" t="str">
            <v>24"R</v>
          </cell>
          <cell r="D415">
            <v>1.2312000000000001</v>
          </cell>
          <cell r="E415">
            <v>2.1142099999999999</v>
          </cell>
        </row>
        <row r="416">
          <cell r="A416">
            <v>1208123</v>
          </cell>
          <cell r="B416" t="str">
            <v>IB00920_R</v>
          </cell>
          <cell r="C416" t="str">
            <v>20"R</v>
          </cell>
          <cell r="D416">
            <v>1.07558</v>
          </cell>
          <cell r="E416">
            <v>0.71586399999999994</v>
          </cell>
        </row>
        <row r="417">
          <cell r="A417">
            <v>1208124</v>
          </cell>
          <cell r="B417" t="str">
            <v>IC00169_P</v>
          </cell>
          <cell r="C417" t="str">
            <v>69"P</v>
          </cell>
          <cell r="D417">
            <v>1.23414</v>
          </cell>
          <cell r="E417">
            <v>2.93269</v>
          </cell>
        </row>
        <row r="418">
          <cell r="A418">
            <v>1208125</v>
          </cell>
          <cell r="B418" t="str">
            <v>IA00124_R</v>
          </cell>
          <cell r="C418" t="str">
            <v>24"R</v>
          </cell>
          <cell r="D418">
            <v>1.18547</v>
          </cell>
          <cell r="E418">
            <v>0.90496100000000002</v>
          </cell>
        </row>
        <row r="419">
          <cell r="A419">
            <v>1208126</v>
          </cell>
          <cell r="B419" t="str">
            <v>IA00131_R</v>
          </cell>
          <cell r="C419" t="str">
            <v>31"R</v>
          </cell>
          <cell r="D419">
            <v>1.3008500000000001</v>
          </cell>
          <cell r="E419">
            <v>0.63783199999999995</v>
          </cell>
        </row>
        <row r="420">
          <cell r="A420">
            <v>1208127</v>
          </cell>
          <cell r="B420" t="str">
            <v>IA00131_R</v>
          </cell>
          <cell r="C420" t="str">
            <v>31"R</v>
          </cell>
          <cell r="D420">
            <v>1.0903400000000001</v>
          </cell>
          <cell r="E420">
            <v>0.45734000000000002</v>
          </cell>
        </row>
        <row r="421">
          <cell r="A421">
            <v>1208128</v>
          </cell>
          <cell r="B421" t="str">
            <v>IB00924_R</v>
          </cell>
          <cell r="C421" t="str">
            <v>24"R</v>
          </cell>
          <cell r="D421">
            <v>1.3318399999999999</v>
          </cell>
          <cell r="E421">
            <v>0.64640500000000001</v>
          </cell>
        </row>
        <row r="422">
          <cell r="A422">
            <v>1208129</v>
          </cell>
          <cell r="B422" t="str">
            <v>IB00924_R</v>
          </cell>
          <cell r="C422" t="str">
            <v>24"R</v>
          </cell>
          <cell r="D422">
            <v>1.3786099999999999</v>
          </cell>
          <cell r="E422">
            <v>1.3299099999999999</v>
          </cell>
        </row>
        <row r="423">
          <cell r="A423">
            <v>1208130</v>
          </cell>
          <cell r="B423" t="str">
            <v>IB00924_R</v>
          </cell>
          <cell r="C423" t="str">
            <v>24"R</v>
          </cell>
          <cell r="D423">
            <v>1.1945399999999999</v>
          </cell>
          <cell r="E423">
            <v>0.76585800000000004</v>
          </cell>
        </row>
        <row r="424">
          <cell r="A424">
            <v>1208131</v>
          </cell>
          <cell r="B424" t="str">
            <v>IB00920_R</v>
          </cell>
          <cell r="C424" t="str">
            <v>20"R</v>
          </cell>
          <cell r="D424">
            <v>1.29728</v>
          </cell>
          <cell r="E424">
            <v>1.4611799999999999</v>
          </cell>
        </row>
        <row r="425">
          <cell r="A425">
            <v>1208132</v>
          </cell>
          <cell r="B425" t="str">
            <v>IB00224_Q</v>
          </cell>
          <cell r="C425" t="str">
            <v>24"Q</v>
          </cell>
          <cell r="D425">
            <v>1.4483699999999999</v>
          </cell>
          <cell r="E425">
            <v>0.708345</v>
          </cell>
        </row>
        <row r="426">
          <cell r="A426">
            <v>1208133</v>
          </cell>
          <cell r="B426" t="str">
            <v>IA00124_R</v>
          </cell>
          <cell r="C426" t="str">
            <v>24"R</v>
          </cell>
          <cell r="D426">
            <v>1.21614</v>
          </cell>
          <cell r="E426">
            <v>1.07822</v>
          </cell>
        </row>
        <row r="427">
          <cell r="A427">
            <v>1208134</v>
          </cell>
          <cell r="B427" t="str">
            <v>IA02016_R</v>
          </cell>
          <cell r="C427" t="str">
            <v>16"R</v>
          </cell>
          <cell r="D427">
            <v>1.27525</v>
          </cell>
          <cell r="E427">
            <v>0.81915300000000002</v>
          </cell>
        </row>
        <row r="428">
          <cell r="A428">
            <v>1208135</v>
          </cell>
          <cell r="B428" t="str">
            <v>IA02016_R</v>
          </cell>
          <cell r="C428" t="str">
            <v>16"R</v>
          </cell>
          <cell r="D428">
            <v>1.0859099999999999</v>
          </cell>
          <cell r="E428">
            <v>1.0575000000000001</v>
          </cell>
        </row>
        <row r="429">
          <cell r="A429">
            <v>1208136</v>
          </cell>
          <cell r="B429" t="str">
            <v>IC02469_P</v>
          </cell>
          <cell r="C429" t="str">
            <v>69"P</v>
          </cell>
          <cell r="D429">
            <v>0.994004</v>
          </cell>
          <cell r="E429">
            <v>0.428286</v>
          </cell>
        </row>
        <row r="430">
          <cell r="A430">
            <v>1208137</v>
          </cell>
          <cell r="B430" t="str">
            <v>IC00249_Q</v>
          </cell>
          <cell r="C430" t="str">
            <v>49"Q</v>
          </cell>
          <cell r="D430">
            <v>1.06656</v>
          </cell>
          <cell r="E430">
            <v>0.58377000000000001</v>
          </cell>
        </row>
        <row r="431">
          <cell r="A431">
            <v>1208138</v>
          </cell>
          <cell r="B431" t="str">
            <v>IC03069_P</v>
          </cell>
          <cell r="C431" t="str">
            <v>69"P</v>
          </cell>
          <cell r="D431">
            <v>0.92852999999999997</v>
          </cell>
          <cell r="E431">
            <v>0.49411500000000003</v>
          </cell>
        </row>
        <row r="432">
          <cell r="A432">
            <v>1208139</v>
          </cell>
          <cell r="B432" t="str">
            <v>IC05324_R</v>
          </cell>
          <cell r="C432" t="str">
            <v>24"R</v>
          </cell>
          <cell r="D432">
            <v>1.0400199999999999</v>
          </cell>
          <cell r="E432">
            <v>0.841584</v>
          </cell>
        </row>
        <row r="433">
          <cell r="A433">
            <v>1208140</v>
          </cell>
          <cell r="B433" t="str">
            <v>IF00849_Q</v>
          </cell>
          <cell r="C433" t="str">
            <v>49"Q</v>
          </cell>
          <cell r="D433">
            <v>1.0240499999999999</v>
          </cell>
          <cell r="E433">
            <v>10.2638</v>
          </cell>
        </row>
        <row r="434">
          <cell r="A434">
            <v>1208141</v>
          </cell>
          <cell r="B434" t="str">
            <v>IE01231_R</v>
          </cell>
          <cell r="C434" t="str">
            <v>31"R</v>
          </cell>
          <cell r="D434">
            <v>1.0095000000000001</v>
          </cell>
          <cell r="E434">
            <v>4.79643</v>
          </cell>
        </row>
        <row r="435">
          <cell r="A435">
            <v>1208142</v>
          </cell>
          <cell r="B435" t="str">
            <v>IC03069_P</v>
          </cell>
          <cell r="C435" t="str">
            <v>69"P</v>
          </cell>
          <cell r="D435">
            <v>1.0065999999999999</v>
          </cell>
          <cell r="E435">
            <v>0.76416600000000001</v>
          </cell>
        </row>
        <row r="436">
          <cell r="A436">
            <v>1208143</v>
          </cell>
          <cell r="B436" t="str">
            <v>IC00249_Q</v>
          </cell>
          <cell r="C436" t="str">
            <v>49"Q</v>
          </cell>
          <cell r="D436">
            <v>0.96413400000000005</v>
          </cell>
          <cell r="E436">
            <v>0.72830300000000003</v>
          </cell>
          <cell r="F436">
            <v>1599.24</v>
          </cell>
        </row>
        <row r="437">
          <cell r="A437">
            <v>1208144</v>
          </cell>
          <cell r="B437" t="str">
            <v>IC00216_R</v>
          </cell>
          <cell r="C437" t="str">
            <v>16"R</v>
          </cell>
          <cell r="D437">
            <v>1.2096100000000001</v>
          </cell>
          <cell r="E437">
            <v>1.1757500000000001</v>
          </cell>
          <cell r="F437">
            <v>1607.55</v>
          </cell>
        </row>
        <row r="438">
          <cell r="A438">
            <v>1208145</v>
          </cell>
          <cell r="B438" t="str">
            <v>IC03069_P</v>
          </cell>
          <cell r="C438" t="str">
            <v>69"P</v>
          </cell>
          <cell r="D438">
            <v>0.92969800000000002</v>
          </cell>
          <cell r="E438">
            <v>0.57691300000000001</v>
          </cell>
          <cell r="F438">
            <v>1591.33</v>
          </cell>
        </row>
        <row r="439">
          <cell r="A439">
            <v>1208146</v>
          </cell>
          <cell r="B439" t="str">
            <v>IB00252_P</v>
          </cell>
          <cell r="C439" t="str">
            <v>52"P</v>
          </cell>
          <cell r="D439">
            <v>0.97975199999999996</v>
          </cell>
          <cell r="E439">
            <v>1.0095400000000001</v>
          </cell>
          <cell r="F439">
            <v>1600.92</v>
          </cell>
        </row>
        <row r="440">
          <cell r="A440">
            <v>1208147</v>
          </cell>
          <cell r="B440" t="str">
            <v>IB00920_R</v>
          </cell>
          <cell r="C440" t="str">
            <v>20"R</v>
          </cell>
          <cell r="D440">
            <v>1.06091</v>
          </cell>
          <cell r="E440">
            <v>1.27223</v>
          </cell>
          <cell r="F440">
            <v>1613.37</v>
          </cell>
        </row>
        <row r="441">
          <cell r="A441">
            <v>1208148</v>
          </cell>
          <cell r="B441" t="str">
            <v>IB01524_Q</v>
          </cell>
          <cell r="C441" t="str">
            <v>24"Q</v>
          </cell>
          <cell r="D441">
            <v>1.03732</v>
          </cell>
          <cell r="E441">
            <v>0.657667</v>
          </cell>
          <cell r="F441">
            <v>1596.72</v>
          </cell>
        </row>
        <row r="442">
          <cell r="A442">
            <v>1208149</v>
          </cell>
          <cell r="B442" t="str">
            <v>IB02549_Q</v>
          </cell>
          <cell r="C442" t="str">
            <v>49"Q</v>
          </cell>
          <cell r="D442">
            <v>1.0605599999999999</v>
          </cell>
          <cell r="E442">
            <v>0.64325699999999997</v>
          </cell>
          <cell r="F442">
            <v>1601.23</v>
          </cell>
        </row>
        <row r="443">
          <cell r="A443">
            <v>1208150</v>
          </cell>
          <cell r="B443" t="str">
            <v>IB00924_R</v>
          </cell>
          <cell r="C443" t="str">
            <v>24"R</v>
          </cell>
          <cell r="D443">
            <v>0.95845899999999995</v>
          </cell>
          <cell r="E443">
            <v>0.71241500000000002</v>
          </cell>
          <cell r="F443">
            <v>1594.82</v>
          </cell>
        </row>
        <row r="444">
          <cell r="A444">
            <v>1208151</v>
          </cell>
          <cell r="B444" t="str">
            <v>IB00920_R</v>
          </cell>
          <cell r="C444" t="str">
            <v>20"R</v>
          </cell>
          <cell r="D444">
            <v>1.18411</v>
          </cell>
          <cell r="E444">
            <v>1.17177</v>
          </cell>
          <cell r="F444">
            <v>1612.86</v>
          </cell>
        </row>
        <row r="445">
          <cell r="A445">
            <v>1208152</v>
          </cell>
          <cell r="B445" t="str">
            <v>IB00413_R</v>
          </cell>
          <cell r="C445" t="str">
            <v>13"R</v>
          </cell>
          <cell r="D445">
            <v>1.09745</v>
          </cell>
          <cell r="E445">
            <v>0.77344500000000005</v>
          </cell>
          <cell r="F445">
            <v>1614.06</v>
          </cell>
        </row>
        <row r="446">
          <cell r="A446">
            <v>1208153</v>
          </cell>
          <cell r="B446" t="str">
            <v>IA00124_R</v>
          </cell>
          <cell r="C446" t="str">
            <v>24"R</v>
          </cell>
          <cell r="D446">
            <v>1.1077900000000001</v>
          </cell>
          <cell r="E446">
            <v>0.79415100000000005</v>
          </cell>
          <cell r="F446">
            <v>1613.33</v>
          </cell>
        </row>
        <row r="447">
          <cell r="A447">
            <v>1208154</v>
          </cell>
          <cell r="B447" t="str">
            <v>IA00124_R</v>
          </cell>
          <cell r="C447" t="str">
            <v>24"R</v>
          </cell>
          <cell r="D447">
            <v>1.0926</v>
          </cell>
          <cell r="E447">
            <v>1.0149699999999999</v>
          </cell>
          <cell r="F447">
            <v>1625.11</v>
          </cell>
        </row>
        <row r="448">
          <cell r="A448">
            <v>1208155</v>
          </cell>
          <cell r="B448" t="str">
            <v>IA00124_R</v>
          </cell>
          <cell r="C448" t="str">
            <v>24"R</v>
          </cell>
          <cell r="D448">
            <v>1.0153300000000001</v>
          </cell>
          <cell r="E448">
            <v>1.1427799999999999</v>
          </cell>
          <cell r="F448">
            <v>1624.57</v>
          </cell>
        </row>
        <row r="449">
          <cell r="A449">
            <v>1208156</v>
          </cell>
          <cell r="B449" t="str">
            <v>IA00124_R</v>
          </cell>
          <cell r="C449" t="str">
            <v>24"R</v>
          </cell>
          <cell r="D449">
            <v>0.91543699999999995</v>
          </cell>
          <cell r="E449">
            <v>0.66534700000000002</v>
          </cell>
          <cell r="F449">
            <v>1600.22</v>
          </cell>
        </row>
        <row r="450">
          <cell r="A450">
            <v>1208157</v>
          </cell>
          <cell r="B450" t="str">
            <v>IC01949_Q</v>
          </cell>
          <cell r="C450" t="str">
            <v>49"Q</v>
          </cell>
          <cell r="D450">
            <v>1.25406</v>
          </cell>
          <cell r="E450">
            <v>0.79270700000000005</v>
          </cell>
          <cell r="F450">
            <v>1611.93</v>
          </cell>
        </row>
        <row r="451">
          <cell r="A451">
            <v>1208158</v>
          </cell>
          <cell r="B451" t="str">
            <v>IA00131_R</v>
          </cell>
          <cell r="C451" t="str">
            <v>31"R</v>
          </cell>
          <cell r="D451">
            <v>0.90436899999999998</v>
          </cell>
          <cell r="E451">
            <v>0.99754500000000002</v>
          </cell>
          <cell r="F451">
            <v>1623.23</v>
          </cell>
        </row>
        <row r="452">
          <cell r="A452">
            <v>1208159</v>
          </cell>
          <cell r="B452" t="str">
            <v>IA00131_R</v>
          </cell>
          <cell r="C452" t="str">
            <v>31"R</v>
          </cell>
          <cell r="D452">
            <v>1.04409</v>
          </cell>
          <cell r="E452">
            <v>0.64188900000000004</v>
          </cell>
          <cell r="F452">
            <v>1619.2</v>
          </cell>
        </row>
        <row r="453">
          <cell r="A453">
            <v>1208160</v>
          </cell>
          <cell r="B453" t="str">
            <v>IA00131_R</v>
          </cell>
          <cell r="C453" t="str">
            <v>31"R</v>
          </cell>
          <cell r="D453">
            <v>1.01773</v>
          </cell>
          <cell r="E453">
            <v>0.82471099999999997</v>
          </cell>
          <cell r="F453">
            <v>1647.8</v>
          </cell>
        </row>
        <row r="454">
          <cell r="A454">
            <v>1208161</v>
          </cell>
          <cell r="B454" t="str">
            <v>IA00131_R</v>
          </cell>
          <cell r="C454" t="str">
            <v>31"R</v>
          </cell>
          <cell r="D454">
            <v>1.1155299999999999</v>
          </cell>
          <cell r="E454">
            <v>0.38529400000000003</v>
          </cell>
          <cell r="F454">
            <v>1596.34</v>
          </cell>
        </row>
        <row r="455">
          <cell r="A455">
            <v>1208162</v>
          </cell>
          <cell r="B455" t="str">
            <v>IA00124_R</v>
          </cell>
          <cell r="C455" t="str">
            <v>24"R</v>
          </cell>
          <cell r="D455">
            <v>1.1727000000000001</v>
          </cell>
          <cell r="E455">
            <v>1.1411100000000001</v>
          </cell>
          <cell r="F455">
            <v>1613.43</v>
          </cell>
        </row>
        <row r="456">
          <cell r="A456">
            <v>1208163</v>
          </cell>
          <cell r="B456" t="str">
            <v>IB00820_R</v>
          </cell>
          <cell r="C456" t="str">
            <v>20"R</v>
          </cell>
          <cell r="D456">
            <v>1.13767</v>
          </cell>
          <cell r="E456">
            <v>0.83455100000000004</v>
          </cell>
          <cell r="F456">
            <v>1628.77</v>
          </cell>
        </row>
        <row r="457">
          <cell r="A457">
            <v>1208164</v>
          </cell>
          <cell r="B457" t="str">
            <v>IA01020_R</v>
          </cell>
          <cell r="C457" t="str">
            <v>20"R</v>
          </cell>
          <cell r="D457">
            <v>1.2438499999999999</v>
          </cell>
          <cell r="E457">
            <v>0.80723100000000003</v>
          </cell>
          <cell r="F457">
            <v>1620.45</v>
          </cell>
        </row>
        <row r="458">
          <cell r="A458">
            <v>1208165</v>
          </cell>
          <cell r="B458" t="str">
            <v>IA00131_R</v>
          </cell>
          <cell r="C458" t="str">
            <v>31"R</v>
          </cell>
          <cell r="D458">
            <v>1.0236099999999999</v>
          </cell>
          <cell r="E458">
            <v>0.64651099999999995</v>
          </cell>
          <cell r="F458">
            <v>1633.16</v>
          </cell>
        </row>
        <row r="459">
          <cell r="A459">
            <v>1208166</v>
          </cell>
          <cell r="B459" t="str">
            <v>IA00124_R</v>
          </cell>
          <cell r="C459" t="str">
            <v>24"R</v>
          </cell>
          <cell r="D459">
            <v>1.0533399999999999</v>
          </cell>
          <cell r="E459">
            <v>0.75217599999999996</v>
          </cell>
          <cell r="F459">
            <v>1631.68</v>
          </cell>
        </row>
        <row r="460">
          <cell r="A460">
            <v>1208167</v>
          </cell>
          <cell r="B460" t="str">
            <v>IA00124_R</v>
          </cell>
          <cell r="C460" t="str">
            <v>24"R</v>
          </cell>
          <cell r="D460">
            <v>1.1237699999999999</v>
          </cell>
          <cell r="E460">
            <v>0.85282500000000006</v>
          </cell>
          <cell r="F460">
            <v>1612.96</v>
          </cell>
        </row>
        <row r="461">
          <cell r="A461">
            <v>1208168</v>
          </cell>
          <cell r="B461" t="str">
            <v>IB02569_P</v>
          </cell>
          <cell r="C461" t="str">
            <v>69"P</v>
          </cell>
          <cell r="D461">
            <v>1.1071299999999999</v>
          </cell>
          <cell r="E461">
            <v>1.0982700000000001</v>
          </cell>
          <cell r="F461">
            <v>1606.82</v>
          </cell>
        </row>
        <row r="462">
          <cell r="A462">
            <v>1208169</v>
          </cell>
          <cell r="B462" t="str">
            <v>IC00269_P</v>
          </cell>
          <cell r="C462" t="str">
            <v>69"P</v>
          </cell>
          <cell r="D462">
            <v>1.08334</v>
          </cell>
          <cell r="E462">
            <v>0.92447999999999997</v>
          </cell>
          <cell r="F462">
            <v>1582.28</v>
          </cell>
        </row>
        <row r="463">
          <cell r="A463">
            <v>1208170</v>
          </cell>
          <cell r="B463" t="str">
            <v>IA00131_R</v>
          </cell>
          <cell r="C463" t="str">
            <v>31"R</v>
          </cell>
          <cell r="D463">
            <v>1.29148</v>
          </cell>
          <cell r="E463">
            <v>0.17672599999999999</v>
          </cell>
          <cell r="F463">
            <v>1626.48</v>
          </cell>
        </row>
        <row r="464">
          <cell r="A464">
            <v>1208171</v>
          </cell>
          <cell r="B464" t="str">
            <v>IA00131_R</v>
          </cell>
          <cell r="C464" t="str">
            <v>31"R</v>
          </cell>
          <cell r="D464">
            <v>1.32548</v>
          </cell>
          <cell r="E464">
            <v>1.1471199999999999</v>
          </cell>
          <cell r="F464">
            <v>1627.17</v>
          </cell>
        </row>
        <row r="465">
          <cell r="A465">
            <v>1208172</v>
          </cell>
          <cell r="B465" t="str">
            <v>IA00924_R</v>
          </cell>
          <cell r="C465" t="str">
            <v>24"R</v>
          </cell>
          <cell r="D465">
            <v>1.21119</v>
          </cell>
          <cell r="E465">
            <v>1.22783</v>
          </cell>
          <cell r="F465">
            <v>1618.1</v>
          </cell>
        </row>
        <row r="466">
          <cell r="A466">
            <v>1208173</v>
          </cell>
          <cell r="B466" t="str">
            <v>IA00924_R</v>
          </cell>
          <cell r="C466" t="str">
            <v>24"R</v>
          </cell>
          <cell r="D466">
            <v>1.15547</v>
          </cell>
          <cell r="E466">
            <v>0.98835700000000004</v>
          </cell>
          <cell r="F466">
            <v>1625.86</v>
          </cell>
        </row>
        <row r="467">
          <cell r="A467">
            <v>1208174</v>
          </cell>
          <cell r="B467" t="str">
            <v>IA00124_R</v>
          </cell>
          <cell r="C467" t="str">
            <v>24"R</v>
          </cell>
          <cell r="D467">
            <v>1.1678500000000001</v>
          </cell>
          <cell r="E467">
            <v>0.821909</v>
          </cell>
          <cell r="F467">
            <v>1610.3</v>
          </cell>
        </row>
        <row r="468">
          <cell r="A468">
            <v>1208175</v>
          </cell>
          <cell r="B468" t="str">
            <v>IA00124_R</v>
          </cell>
          <cell r="C468" t="str">
            <v>24"R</v>
          </cell>
          <cell r="D468">
            <v>1.0981099999999999</v>
          </cell>
          <cell r="E468">
            <v>1.2178199999999999</v>
          </cell>
          <cell r="F468">
            <v>1624.98</v>
          </cell>
        </row>
        <row r="469">
          <cell r="A469">
            <v>1208176</v>
          </cell>
          <cell r="B469" t="str">
            <v>IC00269_P</v>
          </cell>
          <cell r="C469" t="str">
            <v>69"P</v>
          </cell>
          <cell r="D469">
            <v>1.04935</v>
          </cell>
          <cell r="E469">
            <v>1.6233200000000001</v>
          </cell>
          <cell r="F469">
            <v>1590.18</v>
          </cell>
        </row>
        <row r="470">
          <cell r="A470">
            <v>1208177</v>
          </cell>
          <cell r="B470" t="str">
            <v>IA00216_R</v>
          </cell>
          <cell r="C470" t="str">
            <v>16"R</v>
          </cell>
          <cell r="D470">
            <v>1.2660199999999999</v>
          </cell>
          <cell r="E470">
            <v>0.49762800000000001</v>
          </cell>
          <cell r="F470">
            <v>1617.19</v>
          </cell>
        </row>
        <row r="471">
          <cell r="A471">
            <v>1208178</v>
          </cell>
          <cell r="B471" t="str">
            <v>IA00249_Q</v>
          </cell>
          <cell r="C471" t="str">
            <v>49"Q</v>
          </cell>
          <cell r="D471">
            <v>1.71824</v>
          </cell>
          <cell r="E471">
            <v>4.1854199999999997</v>
          </cell>
          <cell r="F471">
            <v>1628.47</v>
          </cell>
        </row>
        <row r="472">
          <cell r="A472">
            <v>1208179</v>
          </cell>
          <cell r="B472" t="str">
            <v>IA00269_P</v>
          </cell>
          <cell r="C472" t="str">
            <v>69"P</v>
          </cell>
          <cell r="D472">
            <v>1.4006400000000001</v>
          </cell>
          <cell r="E472">
            <v>0.22595399999999999</v>
          </cell>
          <cell r="F472">
            <v>1599.43</v>
          </cell>
        </row>
        <row r="473">
          <cell r="A473">
            <v>1208180</v>
          </cell>
          <cell r="B473" t="str">
            <v>IA02116_R</v>
          </cell>
          <cell r="C473" t="str">
            <v>16"R</v>
          </cell>
          <cell r="D473">
            <v>1.04484</v>
          </cell>
          <cell r="E473">
            <v>0.24458199999999999</v>
          </cell>
          <cell r="F473">
            <v>1608.15</v>
          </cell>
        </row>
        <row r="474">
          <cell r="A474">
            <v>1208181</v>
          </cell>
          <cell r="B474" t="str">
            <v>IA03124_Q</v>
          </cell>
          <cell r="C474" t="str">
            <v>24"Q</v>
          </cell>
          <cell r="D474">
            <v>1.14446</v>
          </cell>
          <cell r="E474">
            <v>0.246027</v>
          </cell>
          <cell r="F474">
            <v>1614.77</v>
          </cell>
        </row>
        <row r="475">
          <cell r="A475">
            <v>1208182</v>
          </cell>
          <cell r="B475" t="str">
            <v>IA00213_R</v>
          </cell>
          <cell r="C475" t="str">
            <v>13"R</v>
          </cell>
          <cell r="D475">
            <v>1.2140200000000001</v>
          </cell>
          <cell r="E475">
            <v>0.62898900000000002</v>
          </cell>
          <cell r="F475">
            <v>1622.23</v>
          </cell>
        </row>
        <row r="476">
          <cell r="A476">
            <v>1208183</v>
          </cell>
          <cell r="B476" t="str">
            <v>IA00269_P</v>
          </cell>
          <cell r="C476" t="str">
            <v>69"P</v>
          </cell>
          <cell r="D476">
            <v>1.31958</v>
          </cell>
          <cell r="E476">
            <v>0.89024099999999995</v>
          </cell>
          <cell r="F476">
            <v>1589.5</v>
          </cell>
        </row>
        <row r="477">
          <cell r="A477">
            <v>1208184</v>
          </cell>
          <cell r="B477" t="str">
            <v>IB00249_Q</v>
          </cell>
          <cell r="C477" t="str">
            <v>49"Q</v>
          </cell>
          <cell r="D477">
            <v>1.06785</v>
          </cell>
          <cell r="E477">
            <v>0.38885700000000001</v>
          </cell>
          <cell r="F477">
            <v>1583.45</v>
          </cell>
        </row>
        <row r="478">
          <cell r="A478">
            <v>1208185</v>
          </cell>
          <cell r="B478" t="str">
            <v>IC00152_P</v>
          </cell>
          <cell r="C478" t="str">
            <v>52"P</v>
          </cell>
          <cell r="D478">
            <v>1.26877</v>
          </cell>
          <cell r="E478">
            <v>1.69418</v>
          </cell>
          <cell r="F478">
            <v>1605.75</v>
          </cell>
        </row>
        <row r="479">
          <cell r="A479">
            <v>1208186</v>
          </cell>
          <cell r="B479" t="str">
            <v>IB00920_R</v>
          </cell>
          <cell r="C479" t="str">
            <v>20"R</v>
          </cell>
          <cell r="D479">
            <v>1.2282299999999999</v>
          </cell>
          <cell r="E479">
            <v>0.89454699999999998</v>
          </cell>
          <cell r="F479">
            <v>1601.1</v>
          </cell>
        </row>
        <row r="480">
          <cell r="A480">
            <v>1208187</v>
          </cell>
          <cell r="B480" t="str">
            <v>IB00920_R</v>
          </cell>
          <cell r="C480" t="str">
            <v>20"R</v>
          </cell>
          <cell r="D480">
            <v>1.26142</v>
          </cell>
          <cell r="E480">
            <v>0.48630499999999999</v>
          </cell>
          <cell r="F480">
            <v>1748.89</v>
          </cell>
        </row>
        <row r="481">
          <cell r="A481">
            <v>1208188</v>
          </cell>
          <cell r="B481" t="str">
            <v>ID00149_Q</v>
          </cell>
          <cell r="C481" t="str">
            <v>49"Q</v>
          </cell>
          <cell r="D481">
            <v>1.33423</v>
          </cell>
          <cell r="E481">
            <v>4.6822100000000004</v>
          </cell>
          <cell r="F481">
            <v>1607.04</v>
          </cell>
        </row>
        <row r="482">
          <cell r="A482">
            <v>1208189</v>
          </cell>
          <cell r="B482" t="str">
            <v>ID00149_Q</v>
          </cell>
          <cell r="C482" t="str">
            <v>49"Q</v>
          </cell>
          <cell r="D482">
            <v>1.50579</v>
          </cell>
          <cell r="E482">
            <v>1.1453899999999999</v>
          </cell>
          <cell r="F482">
            <v>1601.62</v>
          </cell>
        </row>
        <row r="483">
          <cell r="A483">
            <v>1208190</v>
          </cell>
          <cell r="B483" t="str">
            <v>IB00916_R</v>
          </cell>
          <cell r="C483" t="str">
            <v>16"R</v>
          </cell>
          <cell r="D483">
            <v>1.3557999999999999</v>
          </cell>
          <cell r="E483">
            <v>1.03776</v>
          </cell>
          <cell r="F483">
            <v>1596.34</v>
          </cell>
        </row>
        <row r="484">
          <cell r="A484">
            <v>1208191</v>
          </cell>
          <cell r="B484" t="str">
            <v>IB06569_P</v>
          </cell>
          <cell r="C484" t="str">
            <v>69"P</v>
          </cell>
          <cell r="D484">
            <v>1.32195</v>
          </cell>
          <cell r="E484">
            <v>0.89383800000000002</v>
          </cell>
          <cell r="F484">
            <v>1579.63</v>
          </cell>
        </row>
        <row r="485">
          <cell r="A485">
            <v>1208192</v>
          </cell>
          <cell r="B485" t="str">
            <v>ID01069_P</v>
          </cell>
          <cell r="C485" t="str">
            <v>69"P</v>
          </cell>
          <cell r="D485">
            <v>1.33663</v>
          </cell>
          <cell r="E485">
            <v>0.74609800000000004</v>
          </cell>
          <cell r="F485">
            <v>1604.66</v>
          </cell>
        </row>
        <row r="486">
          <cell r="A486">
            <v>1208193</v>
          </cell>
          <cell r="B486" t="str">
            <v>IC02469_P</v>
          </cell>
          <cell r="C486" t="str">
            <v>69"P</v>
          </cell>
          <cell r="D486">
            <v>1.13402</v>
          </cell>
          <cell r="E486">
            <v>1.0735399999999999</v>
          </cell>
          <cell r="F486">
            <v>1591.1</v>
          </cell>
        </row>
        <row r="487">
          <cell r="A487">
            <v>1208194</v>
          </cell>
          <cell r="B487" t="str">
            <v>IC04049_Q</v>
          </cell>
          <cell r="C487" t="str">
            <v>49"Q</v>
          </cell>
        </row>
        <row r="488">
          <cell r="A488">
            <v>1208195</v>
          </cell>
          <cell r="B488" t="str">
            <v>IC00249_Q</v>
          </cell>
          <cell r="C488" t="str">
            <v>49"Q</v>
          </cell>
          <cell r="D488">
            <v>1.2693099999999999</v>
          </cell>
          <cell r="E488">
            <v>0.92220899999999995</v>
          </cell>
          <cell r="F488">
            <v>1585.03</v>
          </cell>
        </row>
        <row r="489">
          <cell r="A489">
            <v>1208196</v>
          </cell>
          <cell r="B489" t="str">
            <v>IC00249_Q</v>
          </cell>
          <cell r="C489" t="str">
            <v>49"Q</v>
          </cell>
          <cell r="D489">
            <v>1.3365400000000001</v>
          </cell>
          <cell r="E489">
            <v>5.7923499999999999</v>
          </cell>
          <cell r="F489">
            <v>1571.67</v>
          </cell>
        </row>
        <row r="490">
          <cell r="A490">
            <v>1208197</v>
          </cell>
          <cell r="B490" t="str">
            <v>IC04049_Q</v>
          </cell>
          <cell r="C490" t="str">
            <v>49"Q</v>
          </cell>
          <cell r="D490">
            <v>1.3046599999999999</v>
          </cell>
          <cell r="E490">
            <v>0.64559100000000003</v>
          </cell>
          <cell r="F490">
            <v>1574.99</v>
          </cell>
        </row>
        <row r="491">
          <cell r="A491">
            <v>1208198</v>
          </cell>
          <cell r="B491" t="str">
            <v>IA00124_R</v>
          </cell>
          <cell r="C491" t="str">
            <v>24"R</v>
          </cell>
          <cell r="D491">
            <v>1.3281400000000001</v>
          </cell>
          <cell r="E491">
            <v>1.0155000000000001</v>
          </cell>
          <cell r="F491">
            <v>1619.82</v>
          </cell>
        </row>
        <row r="492">
          <cell r="A492">
            <v>1208199</v>
          </cell>
          <cell r="B492" t="str">
            <v>IA00124_R</v>
          </cell>
          <cell r="C492" t="str">
            <v>24"R</v>
          </cell>
          <cell r="D492">
            <v>1.1665099999999999</v>
          </cell>
          <cell r="E492">
            <v>0.84268699999999996</v>
          </cell>
          <cell r="F492">
            <v>1620.78</v>
          </cell>
        </row>
        <row r="493">
          <cell r="A493">
            <v>1208200</v>
          </cell>
          <cell r="B493" t="str">
            <v>IA00124_R</v>
          </cell>
          <cell r="C493" t="str">
            <v>24"R</v>
          </cell>
          <cell r="D493">
            <v>1.32934</v>
          </cell>
          <cell r="E493">
            <v>0.52532100000000004</v>
          </cell>
          <cell r="F493">
            <v>1573.39</v>
          </cell>
        </row>
        <row r="494">
          <cell r="A494">
            <v>1208201</v>
          </cell>
          <cell r="B494" t="str">
            <v>IE00269_P</v>
          </cell>
          <cell r="C494" t="str">
            <v>69"P</v>
          </cell>
          <cell r="D494">
            <v>0.959341</v>
          </cell>
          <cell r="E494">
            <v>3.4297200000000001</v>
          </cell>
          <cell r="F494">
            <v>1573.59</v>
          </cell>
        </row>
        <row r="495">
          <cell r="A495">
            <v>1208202</v>
          </cell>
          <cell r="B495" t="str">
            <v>IE00269_P</v>
          </cell>
          <cell r="C495" t="str">
            <v>69"P</v>
          </cell>
          <cell r="D495">
            <v>2.04813</v>
          </cell>
          <cell r="E495">
            <v>13.9808</v>
          </cell>
          <cell r="F495">
            <v>1526.95</v>
          </cell>
        </row>
        <row r="496">
          <cell r="A496">
            <v>1208203</v>
          </cell>
          <cell r="B496" t="str">
            <v>IE00231_R</v>
          </cell>
          <cell r="C496" t="str">
            <v>31"R</v>
          </cell>
          <cell r="D496">
            <v>1.0210300000000001</v>
          </cell>
          <cell r="E496">
            <v>2.9676499999999999</v>
          </cell>
          <cell r="F496">
            <v>1590.32</v>
          </cell>
        </row>
        <row r="497">
          <cell r="A497">
            <v>1208204</v>
          </cell>
          <cell r="B497" t="str">
            <v>IE00269_P</v>
          </cell>
          <cell r="C497" t="str">
            <v>69"P</v>
          </cell>
          <cell r="D497">
            <v>1.3141499999999999</v>
          </cell>
          <cell r="E497">
            <v>7.7835700000000001</v>
          </cell>
          <cell r="F497">
            <v>1556.63</v>
          </cell>
        </row>
        <row r="498">
          <cell r="A498">
            <v>1208205</v>
          </cell>
          <cell r="B498" t="str">
            <v>IC00213_R</v>
          </cell>
          <cell r="C498" t="str">
            <v>13"R</v>
          </cell>
          <cell r="D498">
            <v>1.27233</v>
          </cell>
          <cell r="E498">
            <v>1.54566</v>
          </cell>
          <cell r="F498">
            <v>1604.46</v>
          </cell>
        </row>
        <row r="499">
          <cell r="A499">
            <v>1208206</v>
          </cell>
          <cell r="B499" t="str">
            <v>IC03063_P</v>
          </cell>
          <cell r="C499" t="str">
            <v>63"P</v>
          </cell>
          <cell r="D499">
            <v>1.1172200000000001</v>
          </cell>
          <cell r="E499">
            <v>0.89960399999999996</v>
          </cell>
          <cell r="F499">
            <v>1579.69</v>
          </cell>
        </row>
        <row r="500">
          <cell r="A500">
            <v>1208207</v>
          </cell>
          <cell r="B500" t="str">
            <v>IC00616_R</v>
          </cell>
          <cell r="C500" t="str">
            <v>16"R</v>
          </cell>
          <cell r="D500">
            <v>1.4633100000000001</v>
          </cell>
          <cell r="E500">
            <v>0.47201500000000002</v>
          </cell>
          <cell r="F500">
            <v>1617.33</v>
          </cell>
        </row>
        <row r="501">
          <cell r="A501">
            <v>1208208</v>
          </cell>
          <cell r="B501" t="str">
            <v>IA00131_R</v>
          </cell>
          <cell r="C501" t="str">
            <v>31"R</v>
          </cell>
          <cell r="D501">
            <v>1.1333800000000001</v>
          </cell>
          <cell r="E501">
            <v>0.71933800000000003</v>
          </cell>
          <cell r="F501">
            <v>1596.69</v>
          </cell>
        </row>
        <row r="502">
          <cell r="A502">
            <v>1208209</v>
          </cell>
          <cell r="B502" t="str">
            <v>IA00131_R</v>
          </cell>
          <cell r="C502" t="str">
            <v>31"R</v>
          </cell>
          <cell r="D502">
            <v>1.2868900000000001</v>
          </cell>
          <cell r="E502">
            <v>0.44914799999999999</v>
          </cell>
          <cell r="F502">
            <v>1634.25</v>
          </cell>
        </row>
        <row r="503">
          <cell r="A503">
            <v>1208210</v>
          </cell>
          <cell r="B503" t="str">
            <v>IA00369_P</v>
          </cell>
          <cell r="C503" t="str">
            <v>69"P</v>
          </cell>
          <cell r="D503">
            <v>1.1692100000000001</v>
          </cell>
          <cell r="E503">
            <v>1.6922600000000001</v>
          </cell>
          <cell r="F503">
            <v>1608.85</v>
          </cell>
        </row>
        <row r="504">
          <cell r="A504">
            <v>1208211</v>
          </cell>
          <cell r="B504" t="str">
            <v>IA00131_R</v>
          </cell>
          <cell r="C504" t="str">
            <v>31"R</v>
          </cell>
          <cell r="D504">
            <v>1.2100200000000001</v>
          </cell>
          <cell r="E504">
            <v>0.64817899999999995</v>
          </cell>
          <cell r="F504">
            <v>1612.06</v>
          </cell>
        </row>
        <row r="505">
          <cell r="A505">
            <v>1208212</v>
          </cell>
          <cell r="B505" t="str">
            <v>IA00131_R</v>
          </cell>
          <cell r="C505" t="str">
            <v>31"R</v>
          </cell>
          <cell r="D505">
            <v>1.2091000000000001</v>
          </cell>
          <cell r="E505">
            <v>0.85564600000000002</v>
          </cell>
          <cell r="F505">
            <v>1617.55</v>
          </cell>
        </row>
        <row r="506">
          <cell r="A506">
            <v>1208213</v>
          </cell>
          <cell r="B506" t="str">
            <v>IB00613_R</v>
          </cell>
          <cell r="C506" t="str">
            <v>13"R</v>
          </cell>
          <cell r="D506">
            <v>1.3192900000000001</v>
          </cell>
          <cell r="E506">
            <v>0.26822200000000002</v>
          </cell>
          <cell r="F506">
            <v>1594.79</v>
          </cell>
        </row>
        <row r="507">
          <cell r="A507">
            <v>1208214</v>
          </cell>
          <cell r="B507" t="str">
            <v>IB05631_R</v>
          </cell>
          <cell r="C507" t="str">
            <v>31"R</v>
          </cell>
          <cell r="D507">
            <v>1.6387499999999999</v>
          </cell>
          <cell r="E507">
            <v>0.29208899999999999</v>
          </cell>
          <cell r="F507">
            <v>1625.71</v>
          </cell>
        </row>
        <row r="508">
          <cell r="A508">
            <v>1208215</v>
          </cell>
          <cell r="B508" t="str">
            <v>IB00469_P</v>
          </cell>
          <cell r="C508" t="str">
            <v>69"P</v>
          </cell>
          <cell r="D508">
            <v>1.3481099999999999</v>
          </cell>
          <cell r="E508">
            <v>0.311807</v>
          </cell>
          <cell r="F508">
            <v>1600.24</v>
          </cell>
        </row>
        <row r="509">
          <cell r="A509">
            <v>1208216</v>
          </cell>
          <cell r="B509" t="str">
            <v>IA00724_R</v>
          </cell>
          <cell r="C509" t="str">
            <v>24"R</v>
          </cell>
          <cell r="D509">
            <v>1.2425200000000001</v>
          </cell>
          <cell r="E509">
            <v>0.30048900000000001</v>
          </cell>
          <cell r="F509">
            <v>1573.31</v>
          </cell>
        </row>
        <row r="510">
          <cell r="A510">
            <v>1208217</v>
          </cell>
          <cell r="B510" t="str">
            <v>IC01920_R</v>
          </cell>
          <cell r="C510" t="str">
            <v>20"R</v>
          </cell>
          <cell r="D510">
            <v>1.15158</v>
          </cell>
          <cell r="E510">
            <v>0.226609</v>
          </cell>
          <cell r="F510">
            <v>1632.96</v>
          </cell>
        </row>
        <row r="511">
          <cell r="A511">
            <v>1208218</v>
          </cell>
          <cell r="B511" t="str">
            <v>IA00631_R</v>
          </cell>
          <cell r="C511" t="str">
            <v>31"R</v>
          </cell>
          <cell r="D511">
            <v>1.1560600000000001</v>
          </cell>
          <cell r="E511">
            <v>0.19835800000000001</v>
          </cell>
          <cell r="F511">
            <v>1606.36</v>
          </cell>
        </row>
        <row r="512">
          <cell r="A512">
            <v>1208219</v>
          </cell>
          <cell r="B512" t="str">
            <v>IA01716_R</v>
          </cell>
          <cell r="C512" t="str">
            <v>16"R</v>
          </cell>
          <cell r="D512">
            <v>1.30379</v>
          </cell>
          <cell r="E512">
            <v>0.382878</v>
          </cell>
          <cell r="F512">
            <v>1615.42</v>
          </cell>
        </row>
        <row r="513">
          <cell r="A513">
            <v>1208220</v>
          </cell>
          <cell r="B513" t="str">
            <v>IA00124_R</v>
          </cell>
          <cell r="C513" t="str">
            <v>24"R</v>
          </cell>
          <cell r="D513">
            <v>1.0982000000000001</v>
          </cell>
          <cell r="E513">
            <v>0.834646</v>
          </cell>
          <cell r="F513">
            <v>1619.25</v>
          </cell>
        </row>
        <row r="514">
          <cell r="A514">
            <v>1208221</v>
          </cell>
          <cell r="B514" t="str">
            <v>IA00124_R</v>
          </cell>
          <cell r="C514" t="str">
            <v>24"R</v>
          </cell>
          <cell r="D514">
            <v>1.21705</v>
          </cell>
          <cell r="E514">
            <v>0.96637099999999998</v>
          </cell>
          <cell r="F514">
            <v>1611.95</v>
          </cell>
        </row>
        <row r="515">
          <cell r="A515">
            <v>1208222</v>
          </cell>
          <cell r="B515" t="str">
            <v>IA00816_R</v>
          </cell>
          <cell r="C515" t="str">
            <v>16"R</v>
          </cell>
          <cell r="D515">
            <v>1.2193700000000001</v>
          </cell>
          <cell r="E515">
            <v>0.39049600000000001</v>
          </cell>
          <cell r="F515">
            <v>1625.35</v>
          </cell>
        </row>
        <row r="516">
          <cell r="A516">
            <v>1208223</v>
          </cell>
          <cell r="B516" t="str">
            <v>IA00124_R</v>
          </cell>
          <cell r="C516" t="str">
            <v>24"R</v>
          </cell>
          <cell r="D516">
            <v>1.65733</v>
          </cell>
          <cell r="E516">
            <v>0.68728999999999996</v>
          </cell>
          <cell r="F516">
            <v>1606.99</v>
          </cell>
        </row>
        <row r="517">
          <cell r="A517">
            <v>1208224</v>
          </cell>
          <cell r="B517" t="str">
            <v>IC00616_R</v>
          </cell>
          <cell r="C517" t="str">
            <v>16"R</v>
          </cell>
          <cell r="D517">
            <v>1.29955</v>
          </cell>
          <cell r="E517">
            <v>0.32540999999999998</v>
          </cell>
          <cell r="F517">
            <v>1609.11</v>
          </cell>
        </row>
        <row r="518">
          <cell r="A518">
            <v>1208225</v>
          </cell>
          <cell r="B518" t="str">
            <v>IA00124_R</v>
          </cell>
          <cell r="C518" t="str">
            <v>24"R</v>
          </cell>
          <cell r="D518">
            <v>1.3149</v>
          </cell>
          <cell r="E518">
            <v>0.69255599999999995</v>
          </cell>
          <cell r="F518">
            <v>1627.6</v>
          </cell>
        </row>
        <row r="519">
          <cell r="A519">
            <v>1208226</v>
          </cell>
          <cell r="B519" t="str">
            <v>IB00231_R</v>
          </cell>
          <cell r="C519" t="str">
            <v>31"R</v>
          </cell>
        </row>
        <row r="520">
          <cell r="A520">
            <v>1208227</v>
          </cell>
          <cell r="B520" t="str">
            <v>IB00331_R</v>
          </cell>
          <cell r="C520" t="str">
            <v>31"R</v>
          </cell>
          <cell r="D520">
            <v>1.5328299999999999</v>
          </cell>
          <cell r="E520">
            <v>17.8261</v>
          </cell>
          <cell r="F520">
            <v>1597.93</v>
          </cell>
        </row>
        <row r="521">
          <cell r="A521">
            <v>1208228</v>
          </cell>
          <cell r="B521" t="str">
            <v>IC00613_R</v>
          </cell>
          <cell r="C521" t="str">
            <v>13"R</v>
          </cell>
          <cell r="D521">
            <v>1.16479</v>
          </cell>
          <cell r="E521">
            <v>0.91155299999999995</v>
          </cell>
          <cell r="F521">
            <v>1631.13</v>
          </cell>
        </row>
        <row r="522">
          <cell r="A522">
            <v>1208229</v>
          </cell>
          <cell r="B522" t="str">
            <v>IB00369_P</v>
          </cell>
          <cell r="C522" t="str">
            <v>69"P</v>
          </cell>
          <cell r="D522">
            <v>1.36161</v>
          </cell>
          <cell r="E522">
            <v>0.772505</v>
          </cell>
          <cell r="F522">
            <v>1590.34</v>
          </cell>
        </row>
        <row r="523">
          <cell r="A523">
            <v>1208230</v>
          </cell>
          <cell r="B523" t="str">
            <v>IC00469_P</v>
          </cell>
          <cell r="C523" t="str">
            <v>69"P</v>
          </cell>
          <cell r="D523">
            <v>1.1790400000000001</v>
          </cell>
          <cell r="E523">
            <v>1.17858</v>
          </cell>
          <cell r="F523">
            <v>1592.18</v>
          </cell>
        </row>
        <row r="524">
          <cell r="A524">
            <v>1208231</v>
          </cell>
          <cell r="B524" t="str">
            <v>IB06649_Q</v>
          </cell>
          <cell r="C524" t="str">
            <v>49"Q</v>
          </cell>
          <cell r="D524">
            <v>1.21715</v>
          </cell>
          <cell r="E524">
            <v>0.96182400000000001</v>
          </cell>
          <cell r="F524">
            <v>1574.38</v>
          </cell>
        </row>
        <row r="525">
          <cell r="A525">
            <v>1208232</v>
          </cell>
          <cell r="B525" t="str">
            <v>IB02549_Q</v>
          </cell>
          <cell r="C525" t="str">
            <v>49"Q</v>
          </cell>
          <cell r="D525">
            <v>1.21854</v>
          </cell>
          <cell r="E525">
            <v>1.4373100000000001</v>
          </cell>
          <cell r="F525">
            <v>1610.38</v>
          </cell>
        </row>
        <row r="526">
          <cell r="A526">
            <v>1208233</v>
          </cell>
          <cell r="B526" t="str">
            <v>IC00469_P</v>
          </cell>
          <cell r="C526" t="str">
            <v>69"P</v>
          </cell>
          <cell r="D526">
            <v>1.32586</v>
          </cell>
          <cell r="E526">
            <v>1.2103999999999999</v>
          </cell>
          <cell r="F526">
            <v>1578.54</v>
          </cell>
        </row>
        <row r="527">
          <cell r="A527">
            <v>1208234</v>
          </cell>
          <cell r="B527" t="str">
            <v>IB00924_R</v>
          </cell>
          <cell r="C527" t="str">
            <v>24"R</v>
          </cell>
          <cell r="D527">
            <v>1.33555</v>
          </cell>
          <cell r="E527">
            <v>1.71821</v>
          </cell>
          <cell r="F527">
            <v>1574.95</v>
          </cell>
        </row>
        <row r="528">
          <cell r="A528">
            <v>1208235</v>
          </cell>
          <cell r="B528" t="str">
            <v>IA04549_Q</v>
          </cell>
          <cell r="C528" t="str">
            <v>49"Q</v>
          </cell>
          <cell r="D528">
            <v>1.5444100000000001</v>
          </cell>
          <cell r="E528">
            <v>2.26058</v>
          </cell>
          <cell r="F528">
            <v>1607.19</v>
          </cell>
        </row>
        <row r="529">
          <cell r="A529">
            <v>1208236</v>
          </cell>
          <cell r="B529" t="str">
            <v>IA04449_Q</v>
          </cell>
          <cell r="C529" t="str">
            <v>49"Q</v>
          </cell>
          <cell r="D529">
            <v>1.20292</v>
          </cell>
          <cell r="E529">
            <v>0.55727300000000002</v>
          </cell>
          <cell r="F529">
            <v>1593.04</v>
          </cell>
        </row>
        <row r="530">
          <cell r="A530">
            <v>1208237</v>
          </cell>
          <cell r="B530" t="str">
            <v>IA01020_R</v>
          </cell>
          <cell r="C530" t="str">
            <v>20"R</v>
          </cell>
          <cell r="D530">
            <v>1.32237</v>
          </cell>
          <cell r="E530">
            <v>0.56710199999999999</v>
          </cell>
          <cell r="F530">
            <v>1647.87</v>
          </cell>
        </row>
        <row r="531">
          <cell r="A531">
            <v>1208238</v>
          </cell>
          <cell r="B531" t="str">
            <v>IA00131_R</v>
          </cell>
          <cell r="C531" t="str">
            <v>31"R</v>
          </cell>
          <cell r="D531">
            <v>1.17682</v>
          </cell>
          <cell r="E531">
            <v>0.49327100000000002</v>
          </cell>
          <cell r="F531">
            <v>1609.52</v>
          </cell>
        </row>
        <row r="532">
          <cell r="A532">
            <v>1208239</v>
          </cell>
          <cell r="B532" t="str">
            <v>IA02016_R</v>
          </cell>
          <cell r="C532" t="str">
            <v>16"R</v>
          </cell>
          <cell r="D532">
            <v>1.1837500000000001</v>
          </cell>
          <cell r="E532">
            <v>0.520096</v>
          </cell>
          <cell r="F532">
            <v>1627.16</v>
          </cell>
        </row>
        <row r="533">
          <cell r="A533">
            <v>1208240</v>
          </cell>
          <cell r="B533" t="str">
            <v>IA02913_R</v>
          </cell>
          <cell r="C533" t="str">
            <v>13"R</v>
          </cell>
          <cell r="D533">
            <v>1.20736</v>
          </cell>
          <cell r="E533">
            <v>0.37001499999999998</v>
          </cell>
          <cell r="F533">
            <v>1631.03</v>
          </cell>
        </row>
        <row r="534">
          <cell r="A534">
            <v>1208241</v>
          </cell>
          <cell r="B534" t="str">
            <v>IA00124_R</v>
          </cell>
          <cell r="C534" t="str">
            <v>24"R</v>
          </cell>
          <cell r="D534">
            <v>1.2401599999999999</v>
          </cell>
          <cell r="E534">
            <v>0.422788</v>
          </cell>
          <cell r="F534">
            <v>1605.57</v>
          </cell>
        </row>
        <row r="535">
          <cell r="A535">
            <v>1208242</v>
          </cell>
          <cell r="B535" t="str">
            <v>IA00124_R</v>
          </cell>
          <cell r="C535" t="str">
            <v>24"R</v>
          </cell>
          <cell r="D535">
            <v>1.29447</v>
          </cell>
          <cell r="E535">
            <v>1.2713000000000001</v>
          </cell>
          <cell r="F535">
            <v>1629.91</v>
          </cell>
        </row>
        <row r="536">
          <cell r="A536">
            <v>1208243</v>
          </cell>
          <cell r="B536" t="str">
            <v>IA01020_R</v>
          </cell>
          <cell r="C536" t="str">
            <v>20"R</v>
          </cell>
          <cell r="D536">
            <v>1.2688299999999999</v>
          </cell>
          <cell r="E536">
            <v>1.0127699999999999</v>
          </cell>
          <cell r="F536">
            <v>1619.09</v>
          </cell>
        </row>
        <row r="537">
          <cell r="A537">
            <v>1208244</v>
          </cell>
          <cell r="B537" t="str">
            <v>IA00124_R</v>
          </cell>
          <cell r="C537" t="str">
            <v>24"R</v>
          </cell>
          <cell r="D537">
            <v>1.22871</v>
          </cell>
          <cell r="E537">
            <v>0.68990899999999999</v>
          </cell>
          <cell r="F537">
            <v>1609.14</v>
          </cell>
        </row>
        <row r="538">
          <cell r="A538">
            <v>1208245</v>
          </cell>
          <cell r="B538" t="str">
            <v>IA00620_R</v>
          </cell>
          <cell r="C538" t="str">
            <v>20"R</v>
          </cell>
          <cell r="D538">
            <v>1.0981300000000001</v>
          </cell>
          <cell r="E538">
            <v>0.59997800000000001</v>
          </cell>
          <cell r="F538">
            <v>1595.52</v>
          </cell>
        </row>
        <row r="539">
          <cell r="A539">
            <v>1208246</v>
          </cell>
          <cell r="B539" t="str">
            <v>IB02549_Q</v>
          </cell>
          <cell r="C539" t="str">
            <v>49"Q</v>
          </cell>
          <cell r="D539">
            <v>1.2074100000000001</v>
          </cell>
          <cell r="E539">
            <v>0.99041500000000005</v>
          </cell>
          <cell r="F539">
            <v>1587.57</v>
          </cell>
        </row>
        <row r="540">
          <cell r="A540">
            <v>1208247</v>
          </cell>
          <cell r="B540" t="str">
            <v>IB02549_Q</v>
          </cell>
          <cell r="C540" t="str">
            <v>49"Q</v>
          </cell>
          <cell r="D540">
            <v>1.23644</v>
          </cell>
          <cell r="E540">
            <v>0.45902999999999999</v>
          </cell>
          <cell r="F540">
            <v>1604.58</v>
          </cell>
        </row>
        <row r="541">
          <cell r="A541">
            <v>1208248</v>
          </cell>
          <cell r="B541" t="str">
            <v>IB00924_R</v>
          </cell>
          <cell r="C541" t="str">
            <v>24"R</v>
          </cell>
          <cell r="D541">
            <v>1.27338</v>
          </cell>
          <cell r="E541">
            <v>1.4397500000000001</v>
          </cell>
          <cell r="F541">
            <v>1599.67</v>
          </cell>
        </row>
        <row r="542">
          <cell r="A542">
            <v>1208249</v>
          </cell>
          <cell r="B542" t="str">
            <v>IB02524_Q</v>
          </cell>
          <cell r="C542" t="str">
            <v>24"Q</v>
          </cell>
          <cell r="D542">
            <v>1.35636</v>
          </cell>
          <cell r="E542">
            <v>1.7013400000000001</v>
          </cell>
          <cell r="F542">
            <v>1625.81</v>
          </cell>
        </row>
        <row r="543">
          <cell r="A543">
            <v>1208250</v>
          </cell>
          <cell r="B543" t="str">
            <v>IB00316_R</v>
          </cell>
          <cell r="C543" t="str">
            <v>16"R</v>
          </cell>
          <cell r="D543">
            <v>1.28874</v>
          </cell>
          <cell r="E543">
            <v>0.66006900000000002</v>
          </cell>
          <cell r="F543">
            <v>1600.83</v>
          </cell>
        </row>
        <row r="544">
          <cell r="A544">
            <v>1208251</v>
          </cell>
          <cell r="B544" t="str">
            <v>IC02431_R</v>
          </cell>
          <cell r="C544" t="str">
            <v>31"R</v>
          </cell>
          <cell r="D544">
            <v>1.3533900000000001</v>
          </cell>
          <cell r="E544">
            <v>1.1665399999999999</v>
          </cell>
          <cell r="F544">
            <v>1596.2</v>
          </cell>
        </row>
        <row r="545">
          <cell r="A545">
            <v>1208252</v>
          </cell>
          <cell r="B545" t="str">
            <v>ID00149_Q</v>
          </cell>
          <cell r="C545" t="str">
            <v>49"Q</v>
          </cell>
          <cell r="D545">
            <v>1.2155199999999999</v>
          </cell>
          <cell r="E545">
            <v>1.81073</v>
          </cell>
          <cell r="F545">
            <v>1594.66</v>
          </cell>
        </row>
        <row r="546">
          <cell r="A546">
            <v>1208253</v>
          </cell>
          <cell r="B546" t="str">
            <v>IE00969_P</v>
          </cell>
          <cell r="C546" t="str">
            <v>69"P</v>
          </cell>
          <cell r="D546">
            <v>1.08571</v>
          </cell>
          <cell r="E546">
            <v>4.9515900000000004</v>
          </cell>
          <cell r="F546">
            <v>1597.2</v>
          </cell>
        </row>
        <row r="547">
          <cell r="A547">
            <v>1208254</v>
          </cell>
          <cell r="B547" t="str">
            <v>IE00949_Q</v>
          </cell>
          <cell r="C547" t="str">
            <v>49"Q</v>
          </cell>
          <cell r="D547">
            <v>0.98938700000000002</v>
          </cell>
          <cell r="E547">
            <v>3.74478</v>
          </cell>
          <cell r="F547">
            <v>1599.62</v>
          </cell>
        </row>
        <row r="548">
          <cell r="A548">
            <v>1208255</v>
          </cell>
          <cell r="B548" t="str">
            <v>IE00169_P</v>
          </cell>
          <cell r="C548" t="str">
            <v>69"P</v>
          </cell>
          <cell r="D548">
            <v>1.1084700000000001</v>
          </cell>
          <cell r="E548">
            <v>11.0267</v>
          </cell>
          <cell r="F548">
            <v>1589.28</v>
          </cell>
        </row>
        <row r="549">
          <cell r="A549">
            <v>1208256</v>
          </cell>
          <cell r="B549" t="str">
            <v>IE00216_R</v>
          </cell>
          <cell r="C549" t="str">
            <v>16"R</v>
          </cell>
          <cell r="D549">
            <v>1.16767</v>
          </cell>
          <cell r="E549">
            <v>5.4618700000000002</v>
          </cell>
          <cell r="F549">
            <v>1582.89</v>
          </cell>
        </row>
        <row r="550">
          <cell r="A550">
            <v>1208257</v>
          </cell>
          <cell r="B550" t="str">
            <v>IC00249_Q</v>
          </cell>
          <cell r="C550" t="str">
            <v>49"Q</v>
          </cell>
          <cell r="D550">
            <v>1.4074899999999999</v>
          </cell>
          <cell r="E550">
            <v>6.8965800000000002</v>
          </cell>
          <cell r="F550">
            <v>1575.34</v>
          </cell>
        </row>
        <row r="551">
          <cell r="A551">
            <v>1208258</v>
          </cell>
          <cell r="B551" t="str">
            <v>IC02469_P</v>
          </cell>
          <cell r="C551" t="str">
            <v>69"P</v>
          </cell>
          <cell r="D551">
            <v>1.19448</v>
          </cell>
          <cell r="E551">
            <v>1.10836</v>
          </cell>
          <cell r="F551">
            <v>1588.46</v>
          </cell>
        </row>
        <row r="552">
          <cell r="A552">
            <v>1208259</v>
          </cell>
          <cell r="B552" t="str">
            <v>IC02424_Q</v>
          </cell>
          <cell r="C552" t="str">
            <v>24"Q</v>
          </cell>
          <cell r="D552">
            <v>1.2067099999999999</v>
          </cell>
          <cell r="E552">
            <v>0.83720300000000003</v>
          </cell>
          <cell r="F552">
            <v>1589.38</v>
          </cell>
        </row>
        <row r="553">
          <cell r="A553">
            <v>1208260</v>
          </cell>
          <cell r="B553" t="str">
            <v>IB00916_R</v>
          </cell>
          <cell r="C553" t="str">
            <v>16"R</v>
          </cell>
          <cell r="D553">
            <v>1.5213099999999999</v>
          </cell>
          <cell r="E553">
            <v>1.05905</v>
          </cell>
          <cell r="F553">
            <v>1593.08</v>
          </cell>
        </row>
        <row r="554">
          <cell r="A554">
            <v>1208261</v>
          </cell>
          <cell r="B554" t="str">
            <v>IB00924_R</v>
          </cell>
          <cell r="C554" t="str">
            <v>24"R</v>
          </cell>
          <cell r="D554">
            <v>1.4873400000000001</v>
          </cell>
          <cell r="E554">
            <v>1.74261</v>
          </cell>
          <cell r="F554">
            <v>1603.03</v>
          </cell>
        </row>
        <row r="555">
          <cell r="A555">
            <v>1208262</v>
          </cell>
          <cell r="B555" t="str">
            <v>IB00269_P</v>
          </cell>
          <cell r="C555" t="str">
            <v>69"P</v>
          </cell>
          <cell r="D555">
            <v>1.36626</v>
          </cell>
          <cell r="E555">
            <v>1.29314</v>
          </cell>
          <cell r="F555">
            <v>1570.36</v>
          </cell>
        </row>
        <row r="556">
          <cell r="A556">
            <v>1208263</v>
          </cell>
          <cell r="B556" t="str">
            <v>IC00252_P</v>
          </cell>
          <cell r="C556" t="str">
            <v>52"P</v>
          </cell>
          <cell r="D556">
            <v>1.33453</v>
          </cell>
          <cell r="E556">
            <v>1.79074</v>
          </cell>
          <cell r="F556">
            <v>1581</v>
          </cell>
        </row>
        <row r="557">
          <cell r="A557">
            <v>1208264</v>
          </cell>
          <cell r="B557" t="str">
            <v>IB00924_R</v>
          </cell>
          <cell r="C557" t="str">
            <v>24"R</v>
          </cell>
          <cell r="D557">
            <v>1.6896899999999999</v>
          </cell>
          <cell r="E557">
            <v>3.0402</v>
          </cell>
          <cell r="F557">
            <v>1578.9</v>
          </cell>
        </row>
        <row r="558">
          <cell r="A558">
            <v>1208265</v>
          </cell>
          <cell r="B558" t="str">
            <v>IB00313_R</v>
          </cell>
          <cell r="C558" t="str">
            <v>13"R</v>
          </cell>
          <cell r="D558">
            <v>1.8591599999999999</v>
          </cell>
          <cell r="E558">
            <v>3.3852699999999998</v>
          </cell>
          <cell r="F558">
            <v>1592.56</v>
          </cell>
        </row>
        <row r="559">
          <cell r="A559">
            <v>1208266</v>
          </cell>
          <cell r="B559" t="str">
            <v>IB00231_R</v>
          </cell>
          <cell r="C559" t="str">
            <v>31"R</v>
          </cell>
          <cell r="D559">
            <v>1.38988</v>
          </cell>
          <cell r="E559">
            <v>1.7680899999999999</v>
          </cell>
          <cell r="F559">
            <v>1599.12</v>
          </cell>
        </row>
        <row r="560">
          <cell r="A560">
            <v>1208267</v>
          </cell>
          <cell r="B560" t="str">
            <v>IB00213_R</v>
          </cell>
          <cell r="C560" t="str">
            <v>13"R</v>
          </cell>
          <cell r="D560">
            <v>1.65167</v>
          </cell>
          <cell r="E560">
            <v>2.4373100000000001</v>
          </cell>
          <cell r="F560">
            <v>1607.43</v>
          </cell>
        </row>
        <row r="561">
          <cell r="A561">
            <v>1208268</v>
          </cell>
          <cell r="B561" t="str">
            <v>IB00369_P</v>
          </cell>
          <cell r="C561" t="str">
            <v>69"P</v>
          </cell>
          <cell r="D561">
            <v>1.4770799999999999</v>
          </cell>
          <cell r="E561">
            <v>2.1838500000000001</v>
          </cell>
          <cell r="F561">
            <v>1610.99</v>
          </cell>
        </row>
        <row r="562">
          <cell r="A562">
            <v>1208269</v>
          </cell>
          <cell r="B562" t="str">
            <v>IA00124_R</v>
          </cell>
          <cell r="C562" t="str">
            <v>24"R</v>
          </cell>
          <cell r="D562">
            <v>1.2329300000000001</v>
          </cell>
          <cell r="E562">
            <v>0.94730899999999996</v>
          </cell>
          <cell r="F562">
            <v>1617.98</v>
          </cell>
        </row>
        <row r="563">
          <cell r="A563">
            <v>1208270</v>
          </cell>
          <cell r="B563" t="str">
            <v>IA00269_P</v>
          </cell>
          <cell r="C563" t="str">
            <v>69"P</v>
          </cell>
          <cell r="D563">
            <v>1.13049</v>
          </cell>
          <cell r="E563">
            <v>0.90298199999999995</v>
          </cell>
          <cell r="F563">
            <v>1608.73</v>
          </cell>
        </row>
        <row r="564">
          <cell r="A564">
            <v>1208271</v>
          </cell>
          <cell r="B564" t="str">
            <v>IA00252_P</v>
          </cell>
          <cell r="C564" t="str">
            <v>52"P</v>
          </cell>
          <cell r="D564">
            <v>1.32382</v>
          </cell>
          <cell r="E564">
            <v>1.1769700000000001</v>
          </cell>
          <cell r="F564">
            <v>1620.73</v>
          </cell>
        </row>
        <row r="565">
          <cell r="A565">
            <v>1208272</v>
          </cell>
          <cell r="B565" t="str">
            <v>IA00224_R</v>
          </cell>
          <cell r="C565" t="str">
            <v>24"R</v>
          </cell>
          <cell r="D565">
            <v>1.33657</v>
          </cell>
          <cell r="E565">
            <v>1.00901</v>
          </cell>
          <cell r="F565">
            <v>1607.16</v>
          </cell>
        </row>
        <row r="566">
          <cell r="A566">
            <v>1208273</v>
          </cell>
          <cell r="B566" t="str">
            <v>IB02631_R</v>
          </cell>
          <cell r="C566" t="str">
            <v>31"R</v>
          </cell>
          <cell r="D566">
            <v>1.3468899999999999</v>
          </cell>
          <cell r="E566">
            <v>1.0955600000000001</v>
          </cell>
          <cell r="F566">
            <v>1596.34</v>
          </cell>
        </row>
        <row r="567">
          <cell r="A567">
            <v>1208274</v>
          </cell>
          <cell r="B567" t="str">
            <v>IB00649_Q</v>
          </cell>
          <cell r="C567" t="str">
            <v>49"Q</v>
          </cell>
          <cell r="D567">
            <v>1.2487600000000001</v>
          </cell>
          <cell r="E567">
            <v>0.97316599999999998</v>
          </cell>
          <cell r="F567">
            <v>1587.23</v>
          </cell>
        </row>
        <row r="568">
          <cell r="A568">
            <v>1208275</v>
          </cell>
          <cell r="B568" t="str">
            <v>IB00352_P</v>
          </cell>
          <cell r="C568" t="str">
            <v>52"P</v>
          </cell>
          <cell r="D568">
            <v>1.2981</v>
          </cell>
          <cell r="E568">
            <v>1.6253500000000001</v>
          </cell>
          <cell r="F568">
            <v>1581.91</v>
          </cell>
        </row>
        <row r="569">
          <cell r="A569">
            <v>1208276</v>
          </cell>
          <cell r="B569" t="str">
            <v>IC04469_P</v>
          </cell>
          <cell r="C569" t="str">
            <v>69"P</v>
          </cell>
          <cell r="D569">
            <v>1.2875000000000001</v>
          </cell>
          <cell r="E569">
            <v>2.7758099999999999</v>
          </cell>
          <cell r="F569">
            <v>1597.53</v>
          </cell>
        </row>
        <row r="570">
          <cell r="A570">
            <v>1208277</v>
          </cell>
          <cell r="B570" t="str">
            <v>IB02531_R</v>
          </cell>
          <cell r="C570" t="str">
            <v>31"R</v>
          </cell>
          <cell r="D570">
            <v>1.44503</v>
          </cell>
          <cell r="E570">
            <v>1.4158900000000001</v>
          </cell>
          <cell r="F570">
            <v>1597.47</v>
          </cell>
        </row>
        <row r="571">
          <cell r="A571">
            <v>1208278</v>
          </cell>
          <cell r="B571" t="str">
            <v>IB02531_R</v>
          </cell>
          <cell r="C571" t="str">
            <v>31"R</v>
          </cell>
          <cell r="D571">
            <v>1.36147</v>
          </cell>
          <cell r="E571">
            <v>1.2393000000000001</v>
          </cell>
          <cell r="F571">
            <v>1608.25</v>
          </cell>
        </row>
        <row r="572">
          <cell r="A572">
            <v>1208279</v>
          </cell>
          <cell r="B572" t="str">
            <v>IB02549_Q</v>
          </cell>
          <cell r="C572" t="str">
            <v>49"Q</v>
          </cell>
          <cell r="D572">
            <v>1.2989900000000001</v>
          </cell>
          <cell r="E572">
            <v>1.4804900000000001</v>
          </cell>
          <cell r="F572">
            <v>1587</v>
          </cell>
        </row>
        <row r="573">
          <cell r="A573">
            <v>1208280</v>
          </cell>
          <cell r="B573" t="str">
            <v>IB02549_Q</v>
          </cell>
          <cell r="C573" t="str">
            <v>49"Q</v>
          </cell>
          <cell r="D573">
            <v>1.93727</v>
          </cell>
          <cell r="E573">
            <v>1.44312</v>
          </cell>
          <cell r="F573">
            <v>1616.27</v>
          </cell>
        </row>
        <row r="574">
          <cell r="A574">
            <v>1208281</v>
          </cell>
          <cell r="B574" t="str">
            <v>IB00249_Q</v>
          </cell>
          <cell r="C574" t="str">
            <v>49"Q</v>
          </cell>
          <cell r="D574">
            <v>1.1689099999999999</v>
          </cell>
          <cell r="E574">
            <v>0.94134799999999996</v>
          </cell>
          <cell r="F574">
            <v>1587.55</v>
          </cell>
        </row>
        <row r="575">
          <cell r="A575">
            <v>1208282</v>
          </cell>
          <cell r="B575" t="str">
            <v>IC03324_Q</v>
          </cell>
          <cell r="C575" t="str">
            <v>24"Q</v>
          </cell>
          <cell r="D575">
            <v>1.2705200000000001</v>
          </cell>
          <cell r="E575">
            <v>1.2884899999999999</v>
          </cell>
          <cell r="F575">
            <v>1609.46</v>
          </cell>
        </row>
        <row r="576">
          <cell r="A576">
            <v>1208283</v>
          </cell>
          <cell r="B576" t="str">
            <v>IA00120_R</v>
          </cell>
          <cell r="C576" t="str">
            <v>20"R</v>
          </cell>
          <cell r="D576">
            <v>1.23813</v>
          </cell>
          <cell r="E576">
            <v>0.89426499999999998</v>
          </cell>
          <cell r="F576">
            <v>1625.91</v>
          </cell>
        </row>
        <row r="577">
          <cell r="A577">
            <v>1208284</v>
          </cell>
          <cell r="B577" t="str">
            <v>IA00120_R</v>
          </cell>
          <cell r="C577" t="str">
            <v>20"R</v>
          </cell>
          <cell r="D577">
            <v>1.4520500000000001</v>
          </cell>
          <cell r="E577">
            <v>2.1290100000000001</v>
          </cell>
          <cell r="F577">
            <v>1627.59</v>
          </cell>
        </row>
        <row r="578">
          <cell r="A578">
            <v>1208285</v>
          </cell>
          <cell r="B578" t="str">
            <v>IA00120_R</v>
          </cell>
          <cell r="C578" t="str">
            <v>20"R</v>
          </cell>
          <cell r="D578">
            <v>1.32992</v>
          </cell>
          <cell r="E578">
            <v>1.7290099999999999</v>
          </cell>
          <cell r="F578">
            <v>1613.02</v>
          </cell>
        </row>
        <row r="579">
          <cell r="A579">
            <v>1208286</v>
          </cell>
          <cell r="B579" t="str">
            <v>IA01716_R</v>
          </cell>
          <cell r="C579" t="str">
            <v>16"R</v>
          </cell>
          <cell r="D579">
            <v>1.31002</v>
          </cell>
          <cell r="E579">
            <v>1.6471499999999999</v>
          </cell>
          <cell r="F579">
            <v>1602.43</v>
          </cell>
        </row>
        <row r="580">
          <cell r="A580">
            <v>1208287</v>
          </cell>
          <cell r="B580" t="str">
            <v>IA01013_R</v>
          </cell>
          <cell r="C580" t="str">
            <v>13"R</v>
          </cell>
          <cell r="D580">
            <v>1.34198</v>
          </cell>
          <cell r="E580">
            <v>1.7442</v>
          </cell>
          <cell r="F580">
            <v>1617.58</v>
          </cell>
        </row>
        <row r="581">
          <cell r="A581">
            <v>1208288</v>
          </cell>
          <cell r="B581" t="str">
            <v>IA00213_R</v>
          </cell>
          <cell r="C581" t="str">
            <v>13"R</v>
          </cell>
          <cell r="D581">
            <v>1.20705</v>
          </cell>
          <cell r="E581">
            <v>1.7039500000000001</v>
          </cell>
          <cell r="F581">
            <v>1622.72</v>
          </cell>
        </row>
        <row r="582">
          <cell r="A582">
            <v>1208289</v>
          </cell>
          <cell r="B582" t="str">
            <v>IA00231_R</v>
          </cell>
          <cell r="C582" t="str">
            <v>31"R</v>
          </cell>
          <cell r="D582">
            <v>1.10805</v>
          </cell>
          <cell r="E582">
            <v>1.3607800000000001</v>
          </cell>
          <cell r="F582">
            <v>1632.12</v>
          </cell>
        </row>
        <row r="583">
          <cell r="A583">
            <v>1208290</v>
          </cell>
          <cell r="B583" t="str">
            <v>IB00231_R</v>
          </cell>
          <cell r="C583" t="str">
            <v>31"R</v>
          </cell>
          <cell r="D583">
            <v>1.286</v>
          </cell>
          <cell r="E583">
            <v>1.4239599999999999</v>
          </cell>
          <cell r="F583">
            <v>1597.16</v>
          </cell>
        </row>
        <row r="584">
          <cell r="A584">
            <v>1208291</v>
          </cell>
          <cell r="B584" t="str">
            <v>IG00224_Q</v>
          </cell>
          <cell r="C584" t="str">
            <v>24"Q</v>
          </cell>
          <cell r="D584">
            <v>1.08277</v>
          </cell>
          <cell r="E584">
            <v>4.6470099999999999</v>
          </cell>
          <cell r="F584">
            <v>1574.91</v>
          </cell>
        </row>
        <row r="585">
          <cell r="A585">
            <v>1208292</v>
          </cell>
          <cell r="B585" t="str">
            <v>IG00249_Q</v>
          </cell>
          <cell r="C585" t="str">
            <v>49"Q</v>
          </cell>
          <cell r="D585">
            <v>1.3385400000000001</v>
          </cell>
          <cell r="E585">
            <v>2.3685399999999999</v>
          </cell>
          <cell r="F585">
            <v>1566.31</v>
          </cell>
        </row>
        <row r="586">
          <cell r="A586">
            <v>1208293</v>
          </cell>
          <cell r="B586" t="str">
            <v>IG00224_Q</v>
          </cell>
          <cell r="C586" t="str">
            <v>24"Q</v>
          </cell>
          <cell r="D586">
            <v>1.6956</v>
          </cell>
          <cell r="E586">
            <v>8.1429399999999994</v>
          </cell>
          <cell r="F586">
            <v>1549.18</v>
          </cell>
        </row>
        <row r="587">
          <cell r="A587">
            <v>1208294</v>
          </cell>
          <cell r="B587" t="str">
            <v>IC02049_Q</v>
          </cell>
          <cell r="C587" t="str">
            <v>49"Q</v>
          </cell>
          <cell r="D587">
            <v>1.2392399999999999</v>
          </cell>
          <cell r="E587">
            <v>1.21733</v>
          </cell>
          <cell r="F587">
            <v>1582.62</v>
          </cell>
        </row>
        <row r="588">
          <cell r="A588">
            <v>1208295</v>
          </cell>
          <cell r="B588" t="str">
            <v>IB02549_Q</v>
          </cell>
          <cell r="C588" t="str">
            <v>49"Q</v>
          </cell>
          <cell r="D588">
            <v>1.37093</v>
          </cell>
          <cell r="E588">
            <v>1.65059</v>
          </cell>
          <cell r="F588">
            <v>1593.47</v>
          </cell>
        </row>
        <row r="589">
          <cell r="A589">
            <v>1208296</v>
          </cell>
          <cell r="B589" t="str">
            <v>IA00131_R</v>
          </cell>
          <cell r="C589" t="str">
            <v>31"R</v>
          </cell>
          <cell r="D589">
            <v>1.45872</v>
          </cell>
          <cell r="E589">
            <v>1.48306</v>
          </cell>
          <cell r="F589">
            <v>1635.19</v>
          </cell>
        </row>
        <row r="590">
          <cell r="A590">
            <v>1208297</v>
          </cell>
          <cell r="B590" t="str">
            <v>IA00249_Q</v>
          </cell>
          <cell r="C590" t="str">
            <v>49"Q</v>
          </cell>
          <cell r="D590">
            <v>1.2902</v>
          </cell>
          <cell r="E590">
            <v>1.5052399999999999</v>
          </cell>
          <cell r="F590">
            <v>1603.19</v>
          </cell>
        </row>
        <row r="591">
          <cell r="A591">
            <v>1208298</v>
          </cell>
          <cell r="B591" t="str">
            <v>IA00131_R</v>
          </cell>
          <cell r="C591" t="str">
            <v>31"R</v>
          </cell>
          <cell r="D591">
            <v>1.13676</v>
          </cell>
          <cell r="E591">
            <v>1.6984600000000001</v>
          </cell>
          <cell r="F591">
            <v>1601.56</v>
          </cell>
        </row>
        <row r="592">
          <cell r="A592">
            <v>1208299</v>
          </cell>
          <cell r="B592" t="str">
            <v>IA00131_R</v>
          </cell>
          <cell r="C592" t="str">
            <v>31"R</v>
          </cell>
          <cell r="D592">
            <v>1.3552500000000001</v>
          </cell>
          <cell r="E592">
            <v>1.32368</v>
          </cell>
          <cell r="F592">
            <v>1607.33</v>
          </cell>
        </row>
        <row r="593">
          <cell r="A593">
            <v>1208300</v>
          </cell>
          <cell r="B593" t="str">
            <v>IA00231_R</v>
          </cell>
          <cell r="C593" t="str">
            <v>31"R</v>
          </cell>
          <cell r="D593">
            <v>1.21831</v>
          </cell>
          <cell r="E593">
            <v>1.77762</v>
          </cell>
          <cell r="F593">
            <v>1588.02</v>
          </cell>
        </row>
        <row r="594">
          <cell r="A594">
            <v>1208301</v>
          </cell>
          <cell r="B594" t="str">
            <v>IF00849_Q</v>
          </cell>
          <cell r="C594" t="str">
            <v>49"Q</v>
          </cell>
          <cell r="D594">
            <v>1.23967</v>
          </cell>
          <cell r="E594">
            <v>16.0733</v>
          </cell>
          <cell r="F594">
            <v>1577.2</v>
          </cell>
        </row>
        <row r="595">
          <cell r="A595">
            <v>1208302</v>
          </cell>
          <cell r="B595" t="str">
            <v>IF00369_P</v>
          </cell>
          <cell r="C595" t="str">
            <v>69"P</v>
          </cell>
          <cell r="D595">
            <v>1.10992</v>
          </cell>
          <cell r="E595">
            <v>11.4968</v>
          </cell>
          <cell r="F595">
            <v>1560.67</v>
          </cell>
        </row>
        <row r="596">
          <cell r="A596">
            <v>1208303</v>
          </cell>
          <cell r="B596" t="str">
            <v>IE00269_P</v>
          </cell>
          <cell r="C596" t="str">
            <v>69"P</v>
          </cell>
          <cell r="D596">
            <v>1.09144</v>
          </cell>
          <cell r="E596">
            <v>16.886700000000001</v>
          </cell>
          <cell r="F596">
            <v>1646.27</v>
          </cell>
        </row>
        <row r="597">
          <cell r="A597">
            <v>1208304</v>
          </cell>
          <cell r="B597" t="str">
            <v>IC00269_P</v>
          </cell>
          <cell r="C597" t="str">
            <v>69"P</v>
          </cell>
          <cell r="D597">
            <v>1.0405</v>
          </cell>
          <cell r="E597">
            <v>2.2697500000000002</v>
          </cell>
          <cell r="F597">
            <v>1593.88</v>
          </cell>
        </row>
        <row r="598">
          <cell r="A598">
            <v>1208305</v>
          </cell>
          <cell r="B598" t="str">
            <v>IC00269_P</v>
          </cell>
          <cell r="C598" t="str">
            <v>69"P</v>
          </cell>
          <cell r="D598">
            <v>1.03901</v>
          </cell>
          <cell r="E598">
            <v>2.1789299999999998</v>
          </cell>
          <cell r="F598">
            <v>1569.5</v>
          </cell>
        </row>
        <row r="599">
          <cell r="A599">
            <v>1208306</v>
          </cell>
          <cell r="B599" t="str">
            <v>IC04013_R</v>
          </cell>
          <cell r="C599" t="str">
            <v>13"R</v>
          </cell>
          <cell r="D599">
            <v>1.0144899999999999</v>
          </cell>
          <cell r="E599">
            <v>1.0855600000000001</v>
          </cell>
          <cell r="F599">
            <v>1583.9</v>
          </cell>
        </row>
        <row r="600">
          <cell r="A600">
            <v>1208307</v>
          </cell>
          <cell r="B600" t="str">
            <v>IB00913_R</v>
          </cell>
          <cell r="C600" t="str">
            <v>13"R</v>
          </cell>
          <cell r="D600">
            <v>1.15686</v>
          </cell>
          <cell r="E600">
            <v>1.6229</v>
          </cell>
          <cell r="F600">
            <v>1600.21</v>
          </cell>
        </row>
        <row r="601">
          <cell r="A601">
            <v>1208308</v>
          </cell>
          <cell r="B601" t="str">
            <v>IB00920_R</v>
          </cell>
          <cell r="C601" t="str">
            <v>20"R</v>
          </cell>
          <cell r="D601">
            <v>1.05976</v>
          </cell>
          <cell r="E601">
            <v>1.52258</v>
          </cell>
          <cell r="F601">
            <v>1590.47</v>
          </cell>
        </row>
        <row r="602">
          <cell r="A602">
            <v>1208309</v>
          </cell>
          <cell r="B602" t="str">
            <v>IG00349_Q</v>
          </cell>
          <cell r="C602" t="str">
            <v>49"Q</v>
          </cell>
          <cell r="D602">
            <v>0.97308300000000003</v>
          </cell>
          <cell r="E602">
            <v>1.2903100000000001</v>
          </cell>
          <cell r="F602">
            <v>1565.37</v>
          </cell>
        </row>
        <row r="603">
          <cell r="A603">
            <v>1208310</v>
          </cell>
          <cell r="B603" t="str">
            <v>IG00224_Q</v>
          </cell>
          <cell r="C603" t="str">
            <v>24"Q</v>
          </cell>
          <cell r="D603">
            <v>1.42245</v>
          </cell>
          <cell r="E603">
            <v>12.6869</v>
          </cell>
          <cell r="F603">
            <v>1543.25</v>
          </cell>
        </row>
        <row r="604">
          <cell r="A604">
            <v>1208311</v>
          </cell>
          <cell r="B604" t="str">
            <v>IB00920_R</v>
          </cell>
          <cell r="C604" t="str">
            <v>20"R</v>
          </cell>
          <cell r="D604">
            <v>1.0740700000000001</v>
          </cell>
          <cell r="E604">
            <v>1.0542100000000001</v>
          </cell>
          <cell r="F604">
            <v>1603.78</v>
          </cell>
        </row>
        <row r="605">
          <cell r="A605">
            <v>1208312</v>
          </cell>
          <cell r="B605" t="str">
            <v>IB00920_R</v>
          </cell>
          <cell r="C605" t="str">
            <v>20"R</v>
          </cell>
          <cell r="D605">
            <v>1.20496</v>
          </cell>
          <cell r="E605">
            <v>1.4067000000000001</v>
          </cell>
          <cell r="F605">
            <v>1613.86</v>
          </cell>
        </row>
        <row r="606">
          <cell r="A606">
            <v>1208313</v>
          </cell>
          <cell r="B606" t="str">
            <v>IA00120_R</v>
          </cell>
          <cell r="C606" t="str">
            <v>20"R</v>
          </cell>
          <cell r="D606">
            <v>1.2150300000000001</v>
          </cell>
          <cell r="E606">
            <v>1.1468499999999999</v>
          </cell>
          <cell r="F606">
            <v>1619.21</v>
          </cell>
        </row>
        <row r="607">
          <cell r="A607">
            <v>1208314</v>
          </cell>
          <cell r="B607" t="str">
            <v>IA00131_R</v>
          </cell>
          <cell r="C607" t="str">
            <v>31"R</v>
          </cell>
          <cell r="D607">
            <v>1.1694</v>
          </cell>
          <cell r="E607">
            <v>1.7047600000000001</v>
          </cell>
          <cell r="F607">
            <v>1609.21</v>
          </cell>
        </row>
        <row r="608">
          <cell r="A608">
            <v>1208315</v>
          </cell>
          <cell r="B608" t="str">
            <v>IA00131_R</v>
          </cell>
          <cell r="C608" t="str">
            <v>31"R</v>
          </cell>
          <cell r="D608">
            <v>1.2236800000000001</v>
          </cell>
          <cell r="E608">
            <v>2.55586</v>
          </cell>
          <cell r="F608">
            <v>1595.6</v>
          </cell>
        </row>
        <row r="609">
          <cell r="A609">
            <v>1208316</v>
          </cell>
          <cell r="B609" t="str">
            <v>IA00220_R</v>
          </cell>
          <cell r="C609" t="str">
            <v>20"R</v>
          </cell>
          <cell r="D609">
            <v>0.96549799999999997</v>
          </cell>
          <cell r="E609">
            <v>1.22906</v>
          </cell>
          <cell r="F609">
            <v>1618.19</v>
          </cell>
        </row>
        <row r="610">
          <cell r="A610">
            <v>1208317</v>
          </cell>
          <cell r="B610" t="str">
            <v>IA00849_Q</v>
          </cell>
          <cell r="C610" t="str">
            <v>49"Q</v>
          </cell>
          <cell r="D610">
            <v>0.99824299999999999</v>
          </cell>
          <cell r="E610">
            <v>1.16428</v>
          </cell>
          <cell r="F610">
            <v>1604.25</v>
          </cell>
        </row>
        <row r="611">
          <cell r="A611">
            <v>1208318</v>
          </cell>
          <cell r="B611" t="str">
            <v>IA00331_R</v>
          </cell>
          <cell r="C611" t="str">
            <v>31"R</v>
          </cell>
          <cell r="D611">
            <v>0.89575099999999996</v>
          </cell>
          <cell r="E611">
            <v>1.13601</v>
          </cell>
          <cell r="F611">
            <v>1624.34</v>
          </cell>
        </row>
        <row r="612">
          <cell r="A612">
            <v>1208319</v>
          </cell>
          <cell r="B612" t="str">
            <v>IB02969_P</v>
          </cell>
          <cell r="C612" t="str">
            <v>69"P</v>
          </cell>
          <cell r="D612">
            <v>0.99117599999999995</v>
          </cell>
          <cell r="E612">
            <v>1.5673900000000001</v>
          </cell>
          <cell r="F612">
            <v>1604.33</v>
          </cell>
        </row>
        <row r="613">
          <cell r="A613">
            <v>1208320</v>
          </cell>
          <cell r="B613" t="str">
            <v>IC05824_Q</v>
          </cell>
          <cell r="C613" t="str">
            <v>24"Q</v>
          </cell>
          <cell r="D613">
            <v>1.04288</v>
          </cell>
          <cell r="E613">
            <v>0.94227799999999995</v>
          </cell>
          <cell r="F613">
            <v>1634.52</v>
          </cell>
        </row>
        <row r="614">
          <cell r="A614">
            <v>1208321</v>
          </cell>
          <cell r="B614" t="str">
            <v>IA00816_R</v>
          </cell>
          <cell r="C614" t="str">
            <v>16"R</v>
          </cell>
          <cell r="D614">
            <v>1.00132</v>
          </cell>
          <cell r="E614">
            <v>2.09293</v>
          </cell>
          <cell r="F614">
            <v>1609.45</v>
          </cell>
        </row>
        <row r="615">
          <cell r="A615">
            <v>1208322</v>
          </cell>
          <cell r="B615" t="str">
            <v>IA00249_Q</v>
          </cell>
          <cell r="C615" t="str">
            <v>49"Q</v>
          </cell>
          <cell r="D615">
            <v>0.91588499999999995</v>
          </cell>
          <cell r="E615">
            <v>1.2076800000000001</v>
          </cell>
          <cell r="F615">
            <v>1617.4</v>
          </cell>
        </row>
        <row r="616">
          <cell r="A616">
            <v>1208323</v>
          </cell>
          <cell r="B616" t="str">
            <v>IA03749_Q</v>
          </cell>
          <cell r="C616" t="str">
            <v>49"Q</v>
          </cell>
          <cell r="D616">
            <v>1.2103900000000001</v>
          </cell>
          <cell r="E616">
            <v>1.36785</v>
          </cell>
          <cell r="F616">
            <v>1601.46</v>
          </cell>
        </row>
        <row r="617">
          <cell r="A617">
            <v>1208324</v>
          </cell>
          <cell r="B617" t="str">
            <v>IG00224_Q</v>
          </cell>
          <cell r="C617" t="str">
            <v>24"Q</v>
          </cell>
          <cell r="D617">
            <v>1.88947</v>
          </cell>
          <cell r="E617">
            <v>11.4238</v>
          </cell>
          <cell r="F617">
            <v>1613.53</v>
          </cell>
        </row>
        <row r="618">
          <cell r="A618">
            <v>1208325</v>
          </cell>
          <cell r="B618" t="str">
            <v>IB05769_P</v>
          </cell>
          <cell r="C618" t="str">
            <v>69"P</v>
          </cell>
          <cell r="D618">
            <v>1.13218</v>
          </cell>
          <cell r="E618">
            <v>1.73271</v>
          </cell>
          <cell r="F618">
            <v>1580.28</v>
          </cell>
        </row>
        <row r="619">
          <cell r="A619">
            <v>1208326</v>
          </cell>
          <cell r="B619" t="str">
            <v>IB00324_R</v>
          </cell>
          <cell r="C619" t="str">
            <v>24"R</v>
          </cell>
          <cell r="D619">
            <v>1.13791</v>
          </cell>
          <cell r="E619">
            <v>7.4635100000000003</v>
          </cell>
          <cell r="F619">
            <v>1586.24</v>
          </cell>
        </row>
        <row r="620">
          <cell r="A620">
            <v>1208327</v>
          </cell>
          <cell r="B620" t="str">
            <v>IB00316_R</v>
          </cell>
          <cell r="C620" t="str">
            <v>16"R</v>
          </cell>
          <cell r="D620">
            <v>1.1564300000000001</v>
          </cell>
          <cell r="E620">
            <v>1.51709</v>
          </cell>
          <cell r="F620">
            <v>1585.68</v>
          </cell>
        </row>
        <row r="621">
          <cell r="A621">
            <v>1208328</v>
          </cell>
          <cell r="B621" t="str">
            <v>IB00249_Q</v>
          </cell>
          <cell r="C621" t="str">
            <v>49"Q</v>
          </cell>
          <cell r="D621">
            <v>1.25274</v>
          </cell>
          <cell r="E621">
            <v>2.4029799999999999</v>
          </cell>
          <cell r="F621">
            <v>1607.32</v>
          </cell>
        </row>
        <row r="622">
          <cell r="A622">
            <v>1208329</v>
          </cell>
          <cell r="B622" t="str">
            <v>IB00369_P</v>
          </cell>
          <cell r="C622" t="str">
            <v>69"P</v>
          </cell>
          <cell r="D622">
            <v>1.1819900000000001</v>
          </cell>
          <cell r="E622">
            <v>2.5698500000000002</v>
          </cell>
          <cell r="F622">
            <v>1588.79</v>
          </cell>
        </row>
        <row r="623">
          <cell r="A623">
            <v>1208330</v>
          </cell>
          <cell r="B623" t="str">
            <v>IA00239_R</v>
          </cell>
          <cell r="C623" t="str">
            <v>39"R</v>
          </cell>
          <cell r="D623">
            <v>0.96809800000000001</v>
          </cell>
          <cell r="E623">
            <v>1.77346</v>
          </cell>
          <cell r="F623">
            <v>1615.31</v>
          </cell>
        </row>
        <row r="624">
          <cell r="A624">
            <v>1208331</v>
          </cell>
          <cell r="B624" t="str">
            <v>IA00224_R</v>
          </cell>
          <cell r="C624" t="str">
            <v>24"R</v>
          </cell>
          <cell r="D624">
            <v>0.87214100000000006</v>
          </cell>
          <cell r="E624">
            <v>2.4750700000000001</v>
          </cell>
          <cell r="F624">
            <v>1623.67</v>
          </cell>
        </row>
        <row r="625">
          <cell r="A625">
            <v>1208332</v>
          </cell>
          <cell r="B625" t="str">
            <v>IA00216_R</v>
          </cell>
          <cell r="C625" t="str">
            <v>16"R</v>
          </cell>
          <cell r="D625">
            <v>0.79571800000000004</v>
          </cell>
          <cell r="E625">
            <v>1.9356800000000001</v>
          </cell>
          <cell r="F625">
            <v>1749.02</v>
          </cell>
        </row>
        <row r="626">
          <cell r="A626">
            <v>1208333</v>
          </cell>
          <cell r="B626" t="str">
            <v>IA00240_Q</v>
          </cell>
          <cell r="C626" t="str">
            <v>40"Q</v>
          </cell>
          <cell r="D626">
            <v>0.91629400000000005</v>
          </cell>
          <cell r="E626">
            <v>1.8007899999999999</v>
          </cell>
          <cell r="F626">
            <v>1619.06</v>
          </cell>
        </row>
        <row r="627">
          <cell r="A627">
            <v>1208334</v>
          </cell>
          <cell r="B627" t="str">
            <v>IA01313_R</v>
          </cell>
          <cell r="C627" t="str">
            <v>13"R</v>
          </cell>
          <cell r="D627">
            <v>0.85251299999999997</v>
          </cell>
          <cell r="E627">
            <v>1.45577</v>
          </cell>
          <cell r="F627">
            <v>1614.34</v>
          </cell>
        </row>
        <row r="628">
          <cell r="A628">
            <v>1208335</v>
          </cell>
          <cell r="B628" t="str">
            <v>IA00613_R</v>
          </cell>
          <cell r="C628" t="str">
            <v>13"R</v>
          </cell>
          <cell r="D628">
            <v>0.86090699999999998</v>
          </cell>
          <cell r="E628">
            <v>1.44682</v>
          </cell>
          <cell r="F628">
            <v>1614.25</v>
          </cell>
        </row>
        <row r="629">
          <cell r="A629">
            <v>1208336</v>
          </cell>
          <cell r="B629" t="str">
            <v>IA00920_R</v>
          </cell>
          <cell r="C629" t="str">
            <v>20"R</v>
          </cell>
          <cell r="D629">
            <v>0.77712700000000001</v>
          </cell>
          <cell r="E629">
            <v>0.83396000000000003</v>
          </cell>
          <cell r="F629">
            <v>1634.6</v>
          </cell>
        </row>
        <row r="630">
          <cell r="A630">
            <v>1208337</v>
          </cell>
          <cell r="B630" t="str">
            <v>IB00349_Q</v>
          </cell>
          <cell r="C630" t="str">
            <v>49"Q</v>
          </cell>
          <cell r="D630">
            <v>0.78383899999999995</v>
          </cell>
          <cell r="E630">
            <v>1.6375900000000001</v>
          </cell>
          <cell r="F630">
            <v>1582.77</v>
          </cell>
        </row>
        <row r="631">
          <cell r="A631">
            <v>1208338</v>
          </cell>
          <cell r="B631" t="str">
            <v>IB00249_Q</v>
          </cell>
          <cell r="C631" t="str">
            <v>49"Q</v>
          </cell>
          <cell r="D631">
            <v>0.77196900000000002</v>
          </cell>
          <cell r="E631">
            <v>1.3617699999999999</v>
          </cell>
          <cell r="F631">
            <v>1643.85</v>
          </cell>
        </row>
        <row r="632">
          <cell r="A632">
            <v>1208339</v>
          </cell>
          <cell r="B632" t="str">
            <v>IB00252_P</v>
          </cell>
          <cell r="C632" t="str">
            <v>52"P</v>
          </cell>
          <cell r="D632">
            <v>0.76681200000000005</v>
          </cell>
          <cell r="E632">
            <v>2.72831</v>
          </cell>
          <cell r="F632">
            <v>1590.85</v>
          </cell>
        </row>
        <row r="633">
          <cell r="A633">
            <v>1208340</v>
          </cell>
          <cell r="B633" t="str">
            <v>IB00249_Q</v>
          </cell>
          <cell r="C633" t="str">
            <v>49"Q</v>
          </cell>
          <cell r="D633">
            <v>0.77427500000000005</v>
          </cell>
          <cell r="E633">
            <v>2.27189</v>
          </cell>
          <cell r="F633">
            <v>1602.36</v>
          </cell>
        </row>
        <row r="634">
          <cell r="A634">
            <v>1208341</v>
          </cell>
          <cell r="B634" t="str">
            <v>IB00469_P</v>
          </cell>
          <cell r="C634" t="str">
            <v>69"P</v>
          </cell>
          <cell r="D634">
            <v>0.79779500000000003</v>
          </cell>
          <cell r="E634">
            <v>1.56925</v>
          </cell>
          <cell r="F634">
            <v>1606.84</v>
          </cell>
        </row>
        <row r="635">
          <cell r="A635">
            <v>1208342</v>
          </cell>
          <cell r="B635" t="str">
            <v>IB00420_R</v>
          </cell>
          <cell r="C635" t="str">
            <v>20"R</v>
          </cell>
          <cell r="D635">
            <v>0.78435600000000005</v>
          </cell>
          <cell r="E635">
            <v>1.1622300000000001</v>
          </cell>
          <cell r="F635">
            <v>1635.41</v>
          </cell>
        </row>
        <row r="636">
          <cell r="A636">
            <v>1208343</v>
          </cell>
          <cell r="B636" t="str">
            <v>ID02131_R</v>
          </cell>
          <cell r="C636" t="str">
            <v>31"R</v>
          </cell>
          <cell r="D636">
            <v>0.83062599999999998</v>
          </cell>
          <cell r="E636">
            <v>24.5501</v>
          </cell>
          <cell r="F636">
            <v>1583.08</v>
          </cell>
        </row>
        <row r="637">
          <cell r="A637">
            <v>1208344</v>
          </cell>
          <cell r="B637" t="str">
            <v>ID02152_P</v>
          </cell>
          <cell r="C637" t="str">
            <v>52"P</v>
          </cell>
          <cell r="D637">
            <v>1.58565</v>
          </cell>
          <cell r="E637">
            <v>29.47</v>
          </cell>
          <cell r="F637">
            <v>1566.93</v>
          </cell>
        </row>
        <row r="638">
          <cell r="A638">
            <v>1208345</v>
          </cell>
          <cell r="B638" t="str">
            <v>IC00269_P</v>
          </cell>
          <cell r="C638" t="str">
            <v>69"P</v>
          </cell>
          <cell r="D638">
            <v>1.29877</v>
          </cell>
          <cell r="E638">
            <v>1.7895399999999999</v>
          </cell>
          <cell r="F638">
            <v>1599.36</v>
          </cell>
        </row>
        <row r="639">
          <cell r="A639">
            <v>1208346</v>
          </cell>
          <cell r="B639" t="str">
            <v>IC00116_R</v>
          </cell>
          <cell r="C639" t="str">
            <v>16"R</v>
          </cell>
          <cell r="D639">
            <v>0.776667</v>
          </cell>
          <cell r="E639">
            <v>1.7356400000000001</v>
          </cell>
          <cell r="F639">
            <v>1612.44</v>
          </cell>
        </row>
        <row r="640">
          <cell r="A640">
            <v>1208347</v>
          </cell>
          <cell r="B640" t="str">
            <v>IC00624_Q</v>
          </cell>
          <cell r="C640" t="str">
            <v>24"Q</v>
          </cell>
          <cell r="D640">
            <v>0.77682700000000005</v>
          </cell>
          <cell r="E640">
            <v>1.8198000000000001</v>
          </cell>
          <cell r="F640">
            <v>1606.47</v>
          </cell>
        </row>
        <row r="641">
          <cell r="A641">
            <v>1208348</v>
          </cell>
          <cell r="B641" t="str">
            <v>IB03913_R</v>
          </cell>
          <cell r="C641" t="str">
            <v>13"R</v>
          </cell>
          <cell r="D641">
            <v>0.86063400000000001</v>
          </cell>
          <cell r="E641">
            <v>2.6884000000000001</v>
          </cell>
          <cell r="F641">
            <v>1635.57</v>
          </cell>
        </row>
        <row r="642">
          <cell r="A642">
            <v>1208349</v>
          </cell>
          <cell r="B642" t="str">
            <v>IB01252_P</v>
          </cell>
          <cell r="C642" t="str">
            <v>52"P</v>
          </cell>
          <cell r="D642">
            <v>0.813527</v>
          </cell>
          <cell r="E642">
            <v>1.3847700000000001</v>
          </cell>
          <cell r="F642">
            <v>1609.2</v>
          </cell>
        </row>
        <row r="643">
          <cell r="A643">
            <v>1208350</v>
          </cell>
          <cell r="B643" t="str">
            <v>IB01249_Q</v>
          </cell>
          <cell r="C643" t="str">
            <v>49"Q</v>
          </cell>
          <cell r="D643">
            <v>0.80036099999999999</v>
          </cell>
          <cell r="E643">
            <v>1.91988</v>
          </cell>
          <cell r="F643">
            <v>1583.39</v>
          </cell>
        </row>
        <row r="644">
          <cell r="A644">
            <v>1208351</v>
          </cell>
          <cell r="B644" t="str">
            <v>IB00213_R</v>
          </cell>
          <cell r="C644" t="str">
            <v>13"R</v>
          </cell>
          <cell r="D644">
            <v>0.82769899999999996</v>
          </cell>
          <cell r="E644">
            <v>1.84294</v>
          </cell>
          <cell r="F644">
            <v>1622.8</v>
          </cell>
        </row>
        <row r="645">
          <cell r="A645">
            <v>1208352</v>
          </cell>
          <cell r="B645" t="str">
            <v>IC01913_R</v>
          </cell>
          <cell r="C645" t="str">
            <v>13"R</v>
          </cell>
          <cell r="D645">
            <v>0.92960200000000004</v>
          </cell>
          <cell r="E645">
            <v>1.04365</v>
          </cell>
          <cell r="F645">
            <v>1534.98</v>
          </cell>
        </row>
        <row r="646">
          <cell r="A646">
            <v>1208353</v>
          </cell>
          <cell r="B646" t="str">
            <v>IA00631_R</v>
          </cell>
          <cell r="C646" t="str">
            <v>31"R</v>
          </cell>
          <cell r="D646">
            <v>0.79883999999999999</v>
          </cell>
          <cell r="E646">
            <v>2.5147599999999999</v>
          </cell>
          <cell r="F646">
            <v>1580.72</v>
          </cell>
        </row>
        <row r="647">
          <cell r="A647">
            <v>1208354</v>
          </cell>
          <cell r="B647" t="str">
            <v>IA01920_R</v>
          </cell>
          <cell r="C647" t="str">
            <v>20"R</v>
          </cell>
          <cell r="D647">
            <v>0.77732999999999997</v>
          </cell>
          <cell r="E647">
            <v>2.4114900000000001</v>
          </cell>
          <cell r="F647">
            <v>1633.83</v>
          </cell>
        </row>
        <row r="648">
          <cell r="A648">
            <v>1208355</v>
          </cell>
          <cell r="B648" t="str">
            <v>IB00831_R</v>
          </cell>
          <cell r="C648" t="str">
            <v>31"R</v>
          </cell>
          <cell r="D648">
            <v>0.871421</v>
          </cell>
          <cell r="E648">
            <v>2.68249</v>
          </cell>
          <cell r="F648">
            <v>1610.79</v>
          </cell>
        </row>
        <row r="649">
          <cell r="A649">
            <v>1208356</v>
          </cell>
          <cell r="B649" t="str">
            <v>IA00724_R</v>
          </cell>
          <cell r="C649" t="str">
            <v>24"R</v>
          </cell>
          <cell r="D649">
            <v>0.76419700000000002</v>
          </cell>
          <cell r="E649">
            <v>1.9147099999999999</v>
          </cell>
          <cell r="F649">
            <v>1575.02</v>
          </cell>
        </row>
        <row r="650">
          <cell r="A650">
            <v>1208357</v>
          </cell>
          <cell r="B650" t="str">
            <v>IC05931_R</v>
          </cell>
          <cell r="C650" t="str">
            <v>31"R</v>
          </cell>
          <cell r="D650">
            <v>0.72125300000000003</v>
          </cell>
          <cell r="E650">
            <v>1.6463099999999999</v>
          </cell>
          <cell r="F650">
            <v>1599.08</v>
          </cell>
        </row>
        <row r="651">
          <cell r="A651">
            <v>1208358</v>
          </cell>
          <cell r="B651" t="str">
            <v>IC05913_R</v>
          </cell>
          <cell r="C651" t="str">
            <v>13"R</v>
          </cell>
          <cell r="D651">
            <v>0.85743499999999995</v>
          </cell>
          <cell r="E651">
            <v>1.83223</v>
          </cell>
          <cell r="F651">
            <v>1612.02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28"/>
  <sheetViews>
    <sheetView showGridLines="0" tabSelected="1" topLeftCell="E1" zoomScaleNormal="100" workbookViewId="0">
      <selection activeCell="R2" sqref="R2"/>
    </sheetView>
  </sheetViews>
  <sheetFormatPr baseColWidth="10" defaultColWidth="11.5" defaultRowHeight="15" x14ac:dyDescent="0.2"/>
  <cols>
    <col min="1" max="1" width="8" bestFit="1" customWidth="1"/>
    <col min="2" max="2" width="9" bestFit="1" customWidth="1"/>
    <col min="3" max="3" width="22.83203125" style="9" bestFit="1" customWidth="1"/>
    <col min="4" max="4" width="5.33203125" bestFit="1" customWidth="1"/>
    <col min="5" max="5" width="15.5" bestFit="1" customWidth="1"/>
    <col min="6" max="6" width="8.83203125" customWidth="1"/>
    <col min="7" max="7" width="11.33203125" customWidth="1"/>
    <col min="8" max="8" width="8.33203125" bestFit="1" customWidth="1"/>
    <col min="9" max="9" width="15.6640625" bestFit="1" customWidth="1"/>
    <col min="10" max="10" width="13.33203125" bestFit="1" customWidth="1"/>
    <col min="11" max="11" width="14.33203125" bestFit="1" customWidth="1"/>
    <col min="12" max="12" width="9.83203125" bestFit="1" customWidth="1"/>
    <col min="13" max="13" width="24.5" bestFit="1" customWidth="1"/>
    <col min="14" max="17" width="12.5" bestFit="1" customWidth="1"/>
    <col min="18" max="18" width="8.83203125" customWidth="1"/>
    <col min="19" max="19" width="14.5" bestFit="1" customWidth="1"/>
    <col min="20" max="28" width="8.83203125" customWidth="1"/>
    <col min="29" max="29" width="19.33203125" customWidth="1"/>
    <col min="30" max="30" width="20.33203125" customWidth="1"/>
    <col min="31" max="31" width="18.83203125" customWidth="1"/>
    <col min="32" max="254" width="8.83203125" customWidth="1"/>
  </cols>
  <sheetData>
    <row r="1" spans="1:43" ht="30" customHeight="1" x14ac:dyDescent="0.2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5" t="s">
        <v>5</v>
      </c>
      <c r="G1" s="12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2" t="s">
        <v>17</v>
      </c>
      <c r="S1" s="13" t="s">
        <v>18</v>
      </c>
      <c r="T1" s="13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4" t="s">
        <v>28</v>
      </c>
      <c r="AD1" s="14" t="s">
        <v>29</v>
      </c>
      <c r="AE1" s="14" t="s">
        <v>30</v>
      </c>
      <c r="AF1" s="19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</row>
    <row r="2" spans="1:43" x14ac:dyDescent="0.2">
      <c r="A2" s="10">
        <v>1207532</v>
      </c>
      <c r="B2" s="10">
        <v>60052459</v>
      </c>
      <c r="C2" s="11" t="s">
        <v>43</v>
      </c>
      <c r="D2" s="10" t="s">
        <v>44</v>
      </c>
      <c r="E2" s="17">
        <v>44044</v>
      </c>
      <c r="F2" s="13" t="str">
        <f>VLOOKUP(A2,[1]Sheet1!$K$2:$T$827,2,FALSE)</f>
        <v>VD03</v>
      </c>
      <c r="G2" s="13" t="str">
        <f>IFERROR(#REF!, "no")</f>
        <v>no</v>
      </c>
      <c r="H2" s="10">
        <v>20</v>
      </c>
      <c r="I2" s="10">
        <v>0.98</v>
      </c>
      <c r="J2" s="10">
        <v>1.1200000000000001</v>
      </c>
      <c r="K2" s="10">
        <v>0.14000000000000001</v>
      </c>
      <c r="L2" s="10">
        <v>12</v>
      </c>
      <c r="M2" s="10">
        <v>17</v>
      </c>
      <c r="N2" s="10">
        <v>7.2190957069396999</v>
      </c>
      <c r="O2" s="10">
        <v>4.0295748710632298</v>
      </c>
      <c r="P2" s="10">
        <v>0.22162711620330799</v>
      </c>
      <c r="Q2" s="10">
        <v>-0.18773914873600001</v>
      </c>
      <c r="R2" s="13">
        <f>VLOOKUP(A2,'Valores KF'!$C$2:$D$1018,2,)</f>
        <v>0.75</v>
      </c>
      <c r="S2" s="13">
        <f>VLOOKUP(A2,'[2]PESO DE COLADA DIC19-DIC-20'!$A$2:$D$2105,4, FALSE)</f>
        <v>54642</v>
      </c>
      <c r="T2" s="13" t="str">
        <f>VLOOKUP(A2,[1]Sheet1!$F$2:$H$1001,3,FALSE)</f>
        <v>(null)</v>
      </c>
      <c r="U2" s="13">
        <f>VLOOKUP(A2,[1]Sheet1!$K$2:$T$827, 3,FALSE)</f>
        <v>0.40699999999999997</v>
      </c>
      <c r="V2" s="13">
        <f>VLOOKUP(A2,[1]Sheet1!$K$2:$T$827, 4,FALSE)</f>
        <v>0.20100000000000001</v>
      </c>
      <c r="W2" s="13">
        <f>VLOOKUP(A2, [1]Sheet1!$K$2:$T$827,5,FALSE)</f>
        <v>0.85799999999999998</v>
      </c>
      <c r="X2" s="13">
        <f>VLOOKUP(A2, [1]Sheet1!$K$2:$T$827,6,FALSE)</f>
        <v>9.7000000000000003E-3</v>
      </c>
      <c r="Y2" s="13">
        <f>VLOOKUP(A2, [1]Sheet1!$K$2:$T$827,7,FALSE)</f>
        <v>1.06E-3</v>
      </c>
      <c r="Z2" s="13">
        <f>VLOOKUP(A2, [1]Sheet1!$K$2:$T$827,8,FALSE)</f>
        <v>0.996</v>
      </c>
      <c r="AA2" s="13">
        <f>VLOOKUP(A2, [1]Sheet1!$K$2:$T$827,9,FALSE)</f>
        <v>0.17499999999999999</v>
      </c>
      <c r="AB2" s="13">
        <f>VLOOKUP(A2, [1]Sheet1!$K$2:$T$827,10,FALSE)</f>
        <v>2.81E-2</v>
      </c>
      <c r="AC2" s="13" t="s">
        <v>45</v>
      </c>
      <c r="AD2" s="13" t="s">
        <v>45</v>
      </c>
      <c r="AE2" s="13" t="s">
        <v>45</v>
      </c>
      <c r="AF2">
        <f>VLOOKUP(A2,[3]Sheet1!$A$2:$F$2106,6, FALSE)</f>
        <v>54506</v>
      </c>
      <c r="AG2">
        <f>VLOOKUP(A2,[3]Sheet1!$A$2:$G$2106,7,FALSE)</f>
        <v>1</v>
      </c>
      <c r="AH2">
        <f>VLOOKUP(A2,[3]Sheet1!$A$2:$H$2105,8,FALSE)</f>
        <v>1652</v>
      </c>
      <c r="AI2">
        <f>VLOOKUP(A2,[3]Sheet1!$A$2:$I$2106,9,FALSE)</f>
        <v>60</v>
      </c>
      <c r="AJ2">
        <f>VLOOKUP(A2,[3]Sheet1!$A$2:$K$2105,10,FALSE)</f>
        <v>27</v>
      </c>
      <c r="AK2">
        <f>VLOOKUP(A2,[3]Sheet1!$A$2:$K$2105,11,FALSE)</f>
        <v>33</v>
      </c>
      <c r="AL2">
        <f>VLOOKUP(A2,[3]Sheet1!$A$2:$L$2106,12,FALSE)</f>
        <v>7</v>
      </c>
      <c r="AM2">
        <f>VLOOKUP(A2, [3]Sheet1!$A$2:$M$2105,13,FALSE)</f>
        <v>20</v>
      </c>
      <c r="AN2">
        <f>VLOOKUP(A2,[3]Sheet1!$A$2:$N$2106,14,FALSE)</f>
        <v>0.67</v>
      </c>
      <c r="AO2">
        <f>VLOOKUP(A2,[3]Sheet1!$A$2:$O$2106,15,FALSE)</f>
        <v>4.4400000000000004</v>
      </c>
      <c r="AP2">
        <f>VLOOKUP(A2,[3]Sheet1!$A$2:$P$2105,16,FALSE)</f>
        <v>0</v>
      </c>
      <c r="AQ2">
        <f>VLOOKUP(A2, [3]Sheet1!$A$2:$Q$2106, 17,FALSE)</f>
        <v>1563</v>
      </c>
    </row>
    <row r="3" spans="1:43" x14ac:dyDescent="0.2">
      <c r="A3" s="10">
        <v>1207533</v>
      </c>
      <c r="B3" s="10">
        <v>60052354</v>
      </c>
      <c r="C3" s="11">
        <v>4140</v>
      </c>
      <c r="D3" s="10" t="s">
        <v>46</v>
      </c>
      <c r="E3" s="17">
        <v>44044</v>
      </c>
      <c r="F3" s="13" t="str">
        <f>VLOOKUP(A3,[1]Sheet1!$K$2:$T$827,2,FALSE)</f>
        <v>VD02</v>
      </c>
      <c r="G3" s="13" t="str">
        <f>IFERROR(#REF!, "no")</f>
        <v>no</v>
      </c>
      <c r="H3" s="10">
        <v>19</v>
      </c>
      <c r="I3" s="10">
        <v>1.17</v>
      </c>
      <c r="J3" s="10">
        <v>0.81</v>
      </c>
      <c r="K3" s="10">
        <v>-0.36</v>
      </c>
      <c r="L3" s="10">
        <v>19</v>
      </c>
      <c r="M3" s="10">
        <v>15</v>
      </c>
      <c r="N3" s="10">
        <v>8.65142917633057</v>
      </c>
      <c r="O3" s="10">
        <v>1.8208481073379501</v>
      </c>
      <c r="P3" s="10">
        <v>7.3098629713058499E-2</v>
      </c>
      <c r="Q3" s="10">
        <v>-0.20894096791744199</v>
      </c>
      <c r="R3" s="13">
        <f>VLOOKUP(A3,'Valores KF'!$C$2:$D$1018,2,)</f>
        <v>0.76</v>
      </c>
      <c r="S3" s="13">
        <f>VLOOKUP(A3,'[2]PESO DE COLADA DIC19-DIC-20'!$A$2:$D$2105,4, FALSE)</f>
        <v>53945</v>
      </c>
      <c r="T3" s="13" t="str">
        <f>VLOOKUP(A3,[1]Sheet1!$F$2:$H$1001,3,FALSE)</f>
        <v>(null)</v>
      </c>
      <c r="U3" s="13">
        <f>VLOOKUP(A3,[1]Sheet1!$K$2:$T$827, 3,FALSE)</f>
        <v>0.41699999999999998</v>
      </c>
      <c r="V3" s="13">
        <f>VLOOKUP(A3,[1]Sheet1!$K$2:$T$827, 4,FALSE)</f>
        <v>0.32</v>
      </c>
      <c r="W3" s="13">
        <f>VLOOKUP(A3, [1]Sheet1!$K$2:$T$827,5,FALSE)</f>
        <v>0.85</v>
      </c>
      <c r="X3" s="13">
        <f>VLOOKUP(A3, [1]Sheet1!$K$2:$T$827,6,FALSE)</f>
        <v>7.1999999999999998E-3</v>
      </c>
      <c r="Y3" s="13">
        <f>VLOOKUP(A3, [1]Sheet1!$K$2:$T$827,7,FALSE)</f>
        <v>5.1400000000000003E-4</v>
      </c>
      <c r="Z3" s="13">
        <f>VLOOKUP(A3, [1]Sheet1!$K$2:$T$827,8,FALSE)</f>
        <v>1.06</v>
      </c>
      <c r="AA3" s="13">
        <f>VLOOKUP(A3, [1]Sheet1!$K$2:$T$827,9,FALSE)</f>
        <v>0.19400000000000001</v>
      </c>
      <c r="AB3" s="13">
        <f>VLOOKUP(A3, [1]Sheet1!$K$2:$T$827,10,FALSE)</f>
        <v>3.0200000000000001E-2</v>
      </c>
      <c r="AC3" s="13" t="s">
        <v>45</v>
      </c>
      <c r="AD3" s="13" t="s">
        <v>45</v>
      </c>
      <c r="AE3" s="13" t="s">
        <v>45</v>
      </c>
      <c r="AF3">
        <f>VLOOKUP(A3,[3]Sheet1!$A$2:$F$2106,6, FALSE)</f>
        <v>53883.01</v>
      </c>
      <c r="AG3">
        <f>VLOOKUP(A3,[3]Sheet1!$A$2:$G$2106,7,FALSE)</f>
        <v>1</v>
      </c>
      <c r="AH3">
        <f>VLOOKUP(A3,[3]Sheet1!$A$2:$H$2105,8,FALSE)</f>
        <v>1668</v>
      </c>
      <c r="AI3">
        <f>VLOOKUP(A3,[3]Sheet1!$A$2:$I$2106,9,FALSE)</f>
        <v>54</v>
      </c>
      <c r="AJ3">
        <f>VLOOKUP(A3,[3]Sheet1!$A$2:$K$2105,10,FALSE)</f>
        <v>25</v>
      </c>
      <c r="AK3">
        <f>VLOOKUP(A3,[3]Sheet1!$A$2:$K$2105,11,FALSE)</f>
        <v>29</v>
      </c>
      <c r="AL3">
        <f>VLOOKUP(A3,[3]Sheet1!$A$2:$L$2106,12,FALSE)</f>
        <v>6</v>
      </c>
      <c r="AM3">
        <f>VLOOKUP(A3, [3]Sheet1!$A$2:$M$2105,13,FALSE)</f>
        <v>19</v>
      </c>
      <c r="AN3">
        <f>VLOOKUP(A3,[3]Sheet1!$A$2:$N$2106,14,FALSE)</f>
        <v>0.57999999999999996</v>
      </c>
      <c r="AO3">
        <f>VLOOKUP(A3,[3]Sheet1!$A$2:$O$2106,15,FALSE)</f>
        <v>3.91</v>
      </c>
      <c r="AP3">
        <f>VLOOKUP(A3,[3]Sheet1!$A$2:$P$2105,16,FALSE)</f>
        <v>0</v>
      </c>
      <c r="AQ3">
        <f>VLOOKUP(A3, [3]Sheet1!$A$2:$Q$2106, 17,FALSE)</f>
        <v>1581</v>
      </c>
    </row>
    <row r="4" spans="1:43" x14ac:dyDescent="0.2">
      <c r="A4" s="10">
        <v>1207534</v>
      </c>
      <c r="B4" s="10">
        <v>60052387</v>
      </c>
      <c r="C4" s="11" t="s">
        <v>47</v>
      </c>
      <c r="D4" s="10" t="s">
        <v>48</v>
      </c>
      <c r="E4" s="17">
        <v>44044</v>
      </c>
      <c r="F4" s="13" t="str">
        <f>VLOOKUP(A4,[1]Sheet1!$K$2:$T$827,2,FALSE)</f>
        <v>VD03</v>
      </c>
      <c r="G4" s="13" t="str">
        <f>IFERROR(#REF!, "no")</f>
        <v>no</v>
      </c>
      <c r="H4" s="10">
        <v>22</v>
      </c>
      <c r="I4" s="10">
        <v>0.78</v>
      </c>
      <c r="J4" s="10">
        <v>0.65</v>
      </c>
      <c r="K4" s="10">
        <v>-0.13</v>
      </c>
      <c r="L4" s="10">
        <v>22</v>
      </c>
      <c r="M4" s="10">
        <v>17</v>
      </c>
      <c r="N4" s="10">
        <v>2.2783234119415301</v>
      </c>
      <c r="O4" s="10">
        <v>3.8486270904540998</v>
      </c>
      <c r="P4" s="10">
        <v>0.332211583852768</v>
      </c>
      <c r="Q4" s="10">
        <v>-0.195698037743568</v>
      </c>
      <c r="R4" s="13">
        <f>VLOOKUP(A4,'Valores KF'!$C$2:$D$1018,2,)</f>
        <v>0.8</v>
      </c>
      <c r="S4" s="13">
        <f>VLOOKUP(A4,'[2]PESO DE COLADA DIC19-DIC-20'!$A$2:$D$2105,4, FALSE)</f>
        <v>51252</v>
      </c>
      <c r="T4" s="13" t="str">
        <f>VLOOKUP(A4,[1]Sheet1!$F$2:$H$1001,3,FALSE)</f>
        <v>(null)</v>
      </c>
      <c r="U4" s="13">
        <f>VLOOKUP(A4,[1]Sheet1!$K$2:$T$827, 3,FALSE)</f>
        <v>0.159</v>
      </c>
      <c r="V4" s="13">
        <f>VLOOKUP(A4,[1]Sheet1!$K$2:$T$827, 4,FALSE)</f>
        <v>0.16900000000000001</v>
      </c>
      <c r="W4" s="13">
        <f>VLOOKUP(A4, [1]Sheet1!$K$2:$T$827,5,FALSE)</f>
        <v>1.1100000000000001</v>
      </c>
      <c r="X4" s="13">
        <f>VLOOKUP(A4, [1]Sheet1!$K$2:$T$827,6,FALSE)</f>
        <v>7.6E-3</v>
      </c>
      <c r="Y4" s="13">
        <f>VLOOKUP(A4, [1]Sheet1!$K$2:$T$827,7,FALSE)</f>
        <v>2.15E-3</v>
      </c>
      <c r="Z4" s="13">
        <f>VLOOKUP(A4, [1]Sheet1!$K$2:$T$827,8,FALSE)</f>
        <v>0.19900000000000001</v>
      </c>
      <c r="AA4" s="13">
        <f>VLOOKUP(A4, [1]Sheet1!$K$2:$T$827,9,FALSE)</f>
        <v>0.23899999999999999</v>
      </c>
      <c r="AB4" s="13">
        <f>VLOOKUP(A4, [1]Sheet1!$K$2:$T$827,10,FALSE)</f>
        <v>2.5700000000000001E-2</v>
      </c>
      <c r="AC4" s="13" t="s">
        <v>45</v>
      </c>
      <c r="AD4" s="13" t="s">
        <v>45</v>
      </c>
      <c r="AE4" s="13" t="s">
        <v>45</v>
      </c>
      <c r="AF4">
        <f>VLOOKUP(A4,[3]Sheet1!$A$2:$F$2106,6, FALSE)</f>
        <v>51646</v>
      </c>
      <c r="AG4">
        <f>VLOOKUP(A4,[3]Sheet1!$A$2:$G$2106,7,FALSE)</f>
        <v>1</v>
      </c>
      <c r="AH4">
        <f>VLOOKUP(A4,[3]Sheet1!$A$2:$H$2105,8,FALSE)</f>
        <v>1684</v>
      </c>
      <c r="AI4">
        <f>VLOOKUP(A4,[3]Sheet1!$A$2:$I$2106,9,FALSE)</f>
        <v>61</v>
      </c>
      <c r="AJ4">
        <f>VLOOKUP(A4,[3]Sheet1!$A$2:$K$2105,10,FALSE)</f>
        <v>29</v>
      </c>
      <c r="AK4">
        <f>VLOOKUP(A4,[3]Sheet1!$A$2:$K$2105,11,FALSE)</f>
        <v>32</v>
      </c>
      <c r="AL4">
        <f>VLOOKUP(A4,[3]Sheet1!$A$2:$L$2106,12,FALSE)</f>
        <v>7</v>
      </c>
      <c r="AM4">
        <f>VLOOKUP(A4, [3]Sheet1!$A$2:$M$2105,13,FALSE)</f>
        <v>22</v>
      </c>
      <c r="AN4">
        <f>VLOOKUP(A4,[3]Sheet1!$A$2:$N$2106,14,FALSE)</f>
        <v>0.78</v>
      </c>
      <c r="AO4">
        <f>VLOOKUP(A4,[3]Sheet1!$A$2:$O$2106,15,FALSE)</f>
        <v>10.69</v>
      </c>
      <c r="AP4">
        <f>VLOOKUP(A4,[3]Sheet1!$A$2:$P$2105,16,FALSE)</f>
        <v>0</v>
      </c>
      <c r="AQ4">
        <f>VLOOKUP(A4, [3]Sheet1!$A$2:$Q$2106, 17,FALSE)</f>
        <v>1577</v>
      </c>
    </row>
    <row r="5" spans="1:43" x14ac:dyDescent="0.2">
      <c r="A5" s="10">
        <v>1207535</v>
      </c>
      <c r="B5" s="10">
        <v>60052524</v>
      </c>
      <c r="C5" s="11" t="s">
        <v>47</v>
      </c>
      <c r="D5" s="10" t="s">
        <v>49</v>
      </c>
      <c r="E5" s="17">
        <v>44044</v>
      </c>
      <c r="F5" s="13" t="str">
        <f>VLOOKUP(A5,[1]Sheet1!$K$2:$T$827,2,FALSE)</f>
        <v>VD02</v>
      </c>
      <c r="G5" s="13" t="str">
        <f>IFERROR(#REF!, "no")</f>
        <v>no</v>
      </c>
      <c r="H5" s="10">
        <v>16</v>
      </c>
      <c r="I5" s="10">
        <v>1.1000000000000001</v>
      </c>
      <c r="J5" s="10">
        <v>1.1000000000000001</v>
      </c>
      <c r="K5" s="10">
        <v>0</v>
      </c>
      <c r="L5" s="10">
        <v>21</v>
      </c>
      <c r="M5" s="10">
        <v>13</v>
      </c>
      <c r="N5" s="10">
        <v>6.5895051956176802</v>
      </c>
      <c r="O5" s="10">
        <v>1.56070339679718</v>
      </c>
      <c r="P5" s="10">
        <v>4.8461284488439602E-2</v>
      </c>
      <c r="Q5" s="10">
        <v>-0.207522958517075</v>
      </c>
      <c r="R5" s="13">
        <f>VLOOKUP(A5,'Valores KF'!$C$2:$D$1018,2,)</f>
        <v>0.8</v>
      </c>
      <c r="S5" s="13">
        <f>VLOOKUP(A5,'[2]PESO DE COLADA DIC19-DIC-20'!$A$2:$D$2105,4, FALSE)</f>
        <v>49609</v>
      </c>
      <c r="T5" s="13" t="str">
        <f>VLOOKUP(A5,[1]Sheet1!$F$2:$H$1001,3,FALSE)</f>
        <v>(null)</v>
      </c>
      <c r="U5" s="13">
        <f>VLOOKUP(A5,[1]Sheet1!$K$2:$T$827, 3,FALSE)</f>
        <v>0.159</v>
      </c>
      <c r="V5" s="13">
        <f>VLOOKUP(A5,[1]Sheet1!$K$2:$T$827, 4,FALSE)</f>
        <v>0.20899999999999999</v>
      </c>
      <c r="W5" s="13">
        <f>VLOOKUP(A5, [1]Sheet1!$K$2:$T$827,5,FALSE)</f>
        <v>1.1000000000000001</v>
      </c>
      <c r="X5" s="13">
        <f>VLOOKUP(A5, [1]Sheet1!$K$2:$T$827,6,FALSE)</f>
        <v>7.7999999999999996E-3</v>
      </c>
      <c r="Y5" s="13">
        <f>VLOOKUP(A5, [1]Sheet1!$K$2:$T$827,7,FALSE)</f>
        <v>1.09E-3</v>
      </c>
      <c r="Z5" s="13">
        <f>VLOOKUP(A5, [1]Sheet1!$K$2:$T$827,8,FALSE)</f>
        <v>0.158</v>
      </c>
      <c r="AA5" s="13">
        <f>VLOOKUP(A5, [1]Sheet1!$K$2:$T$827,9,FALSE)</f>
        <v>0.224</v>
      </c>
      <c r="AB5" s="13">
        <f>VLOOKUP(A5, [1]Sheet1!$K$2:$T$827,10,FALSE)</f>
        <v>2.3099999999999999E-2</v>
      </c>
      <c r="AC5" s="13" t="s">
        <v>45</v>
      </c>
      <c r="AD5" s="13" t="s">
        <v>45</v>
      </c>
      <c r="AE5" s="13" t="s">
        <v>45</v>
      </c>
      <c r="AF5">
        <f>VLOOKUP(A5,[3]Sheet1!$A$2:$F$2106,6, FALSE)</f>
        <v>49852.01</v>
      </c>
      <c r="AG5">
        <f>VLOOKUP(A5,[3]Sheet1!$A$2:$G$2106,7,FALSE)</f>
        <v>1</v>
      </c>
      <c r="AH5">
        <f>VLOOKUP(A5,[3]Sheet1!$A$2:$H$2105,8,FALSE)</f>
        <v>1669</v>
      </c>
      <c r="AI5">
        <f>VLOOKUP(A5,[3]Sheet1!$A$2:$I$2106,9,FALSE)</f>
        <v>54</v>
      </c>
      <c r="AJ5">
        <f>VLOOKUP(A5,[3]Sheet1!$A$2:$K$2105,10,FALSE)</f>
        <v>22</v>
      </c>
      <c r="AK5">
        <f>VLOOKUP(A5,[3]Sheet1!$A$2:$K$2105,11,FALSE)</f>
        <v>32</v>
      </c>
      <c r="AL5">
        <f>VLOOKUP(A5,[3]Sheet1!$A$2:$L$2106,12,FALSE)</f>
        <v>6</v>
      </c>
      <c r="AM5">
        <f>VLOOKUP(A5, [3]Sheet1!$A$2:$M$2105,13,FALSE)</f>
        <v>16</v>
      </c>
      <c r="AN5">
        <f>VLOOKUP(A5,[3]Sheet1!$A$2:$N$2106,14,FALSE)</f>
        <v>0.71</v>
      </c>
      <c r="AO5">
        <f>VLOOKUP(A5,[3]Sheet1!$A$2:$O$2106,15,FALSE)</f>
        <v>3.55</v>
      </c>
      <c r="AP5">
        <f>VLOOKUP(A5,[3]Sheet1!$A$2:$P$2105,16,FALSE)</f>
        <v>0</v>
      </c>
      <c r="AQ5">
        <f>VLOOKUP(A5, [3]Sheet1!$A$2:$Q$2106, 17,FALSE)</f>
        <v>1586</v>
      </c>
    </row>
    <row r="6" spans="1:43" x14ac:dyDescent="0.2">
      <c r="A6" s="10">
        <v>1207536</v>
      </c>
      <c r="B6" s="10">
        <v>60052371</v>
      </c>
      <c r="C6" s="11">
        <v>1020</v>
      </c>
      <c r="D6" s="10" t="s">
        <v>50</v>
      </c>
      <c r="E6" s="17">
        <v>44044</v>
      </c>
      <c r="F6" s="13" t="str">
        <f>VLOOKUP(A6,[1]Sheet1!$K$2:$T$827,2,FALSE)</f>
        <v>VD02</v>
      </c>
      <c r="G6" s="13" t="str">
        <f>IFERROR(#REF!, "no")</f>
        <v>no</v>
      </c>
      <c r="H6" s="10">
        <v>20</v>
      </c>
      <c r="I6" s="10">
        <v>1.1000000000000001</v>
      </c>
      <c r="J6" s="10">
        <v>1.1000000000000001</v>
      </c>
      <c r="K6" s="10">
        <v>0</v>
      </c>
      <c r="L6" s="10">
        <v>17</v>
      </c>
      <c r="M6" s="10">
        <v>16</v>
      </c>
      <c r="N6" s="10">
        <v>6.0092477798461896</v>
      </c>
      <c r="O6" s="10">
        <v>1.4998077154159499</v>
      </c>
      <c r="P6" s="10">
        <v>0.28647029399871798</v>
      </c>
      <c r="Q6" s="10">
        <v>-0.210287660360336</v>
      </c>
      <c r="R6" s="13">
        <f>VLOOKUP(A6,'Valores KF'!$C$2:$D$1018,2,)</f>
        <v>0.81</v>
      </c>
      <c r="S6" s="13">
        <f>VLOOKUP(A6,'[2]PESO DE COLADA DIC19-DIC-20'!$A$2:$D$2105,4, FALSE)</f>
        <v>57384</v>
      </c>
      <c r="T6" s="13" t="str">
        <f>VLOOKUP(A6,[1]Sheet1!$F$2:$H$1001,3,FALSE)</f>
        <v>(null)</v>
      </c>
      <c r="U6" s="13">
        <f>VLOOKUP(A6,[1]Sheet1!$K$2:$T$827, 3,FALSE)</f>
        <v>0.18</v>
      </c>
      <c r="V6" s="13">
        <f>VLOOKUP(A6,[1]Sheet1!$K$2:$T$827, 4,FALSE)</f>
        <v>0.161</v>
      </c>
      <c r="W6" s="13">
        <f>VLOOKUP(A6, [1]Sheet1!$K$2:$T$827,5,FALSE)</f>
        <v>0.45900000000000002</v>
      </c>
      <c r="X6" s="13">
        <f>VLOOKUP(A6, [1]Sheet1!$K$2:$T$827,6,FALSE)</f>
        <v>6.7000000000000002E-3</v>
      </c>
      <c r="Y6" s="13">
        <f>VLOOKUP(A6, [1]Sheet1!$K$2:$T$827,7,FALSE)</f>
        <v>1.5699999999999999E-2</v>
      </c>
      <c r="Z6" s="13">
        <f>VLOOKUP(A6, [1]Sheet1!$K$2:$T$827,8,FALSE)</f>
        <v>0.13600000000000001</v>
      </c>
      <c r="AA6" s="13">
        <f>VLOOKUP(A6, [1]Sheet1!$K$2:$T$827,9,FALSE)</f>
        <v>0.26800000000000002</v>
      </c>
      <c r="AB6" s="13">
        <f>VLOOKUP(A6, [1]Sheet1!$K$2:$T$827,10,FALSE)</f>
        <v>2.3400000000000001E-2</v>
      </c>
      <c r="AC6" s="13" t="s">
        <v>45</v>
      </c>
      <c r="AD6" s="13" t="s">
        <v>45</v>
      </c>
      <c r="AE6" s="13" t="s">
        <v>45</v>
      </c>
      <c r="AF6">
        <f>VLOOKUP(A6,[3]Sheet1!$A$2:$F$2106,6, FALSE)</f>
        <v>57779</v>
      </c>
      <c r="AG6">
        <f>VLOOKUP(A6,[3]Sheet1!$A$2:$G$2106,7,FALSE)</f>
        <v>1</v>
      </c>
      <c r="AH6">
        <f>VLOOKUP(A6,[3]Sheet1!$A$2:$H$2105,8,FALSE)</f>
        <v>1690</v>
      </c>
      <c r="AI6">
        <f>VLOOKUP(A6,[3]Sheet1!$A$2:$I$2106,9,FALSE)</f>
        <v>52</v>
      </c>
      <c r="AJ6">
        <f>VLOOKUP(A6,[3]Sheet1!$A$2:$K$2105,10,FALSE)</f>
        <v>26</v>
      </c>
      <c r="AK6">
        <f>VLOOKUP(A6,[3]Sheet1!$A$2:$K$2105,11,FALSE)</f>
        <v>26</v>
      </c>
      <c r="AL6">
        <f>VLOOKUP(A6,[3]Sheet1!$A$2:$L$2106,12,FALSE)</f>
        <v>6</v>
      </c>
      <c r="AM6">
        <f>VLOOKUP(A6, [3]Sheet1!$A$2:$M$2105,13,FALSE)</f>
        <v>20</v>
      </c>
      <c r="AN6">
        <f>VLOOKUP(A6,[3]Sheet1!$A$2:$N$2106,14,FALSE)</f>
        <v>0.68</v>
      </c>
      <c r="AO6">
        <f>VLOOKUP(A6,[3]Sheet1!$A$2:$O$2106,15,FALSE)</f>
        <v>3.53</v>
      </c>
      <c r="AP6">
        <f>VLOOKUP(A6,[3]Sheet1!$A$2:$P$2105,16,FALSE)</f>
        <v>0</v>
      </c>
      <c r="AQ6">
        <f>VLOOKUP(A6, [3]Sheet1!$A$2:$Q$2106, 17,FALSE)</f>
        <v>1598</v>
      </c>
    </row>
    <row r="7" spans="1:43" x14ac:dyDescent="0.2">
      <c r="A7" s="10">
        <v>1207537</v>
      </c>
      <c r="B7" s="10">
        <v>60052473</v>
      </c>
      <c r="C7" s="11">
        <v>1018</v>
      </c>
      <c r="D7" s="10" t="s">
        <v>51</v>
      </c>
      <c r="E7" s="17">
        <v>44044</v>
      </c>
      <c r="F7" s="13" t="str">
        <f>VLOOKUP(A7,[1]Sheet1!$K$2:$T$827,2,FALSE)</f>
        <v>VD02</v>
      </c>
      <c r="G7" s="13" t="str">
        <f>IFERROR(#REF!, "no")</f>
        <v>no</v>
      </c>
      <c r="H7" s="10">
        <v>23</v>
      </c>
      <c r="I7" s="10">
        <v>0.81</v>
      </c>
      <c r="J7" s="10">
        <v>0.5</v>
      </c>
      <c r="K7" s="10">
        <v>-0.31</v>
      </c>
      <c r="L7" s="10">
        <v>12</v>
      </c>
      <c r="M7" s="10">
        <v>17</v>
      </c>
      <c r="N7" s="10">
        <v>1.4938280582428001</v>
      </c>
      <c r="O7" s="10">
        <v>2.85214495658875</v>
      </c>
      <c r="P7" s="10">
        <v>2.85879254341125</v>
      </c>
      <c r="Q7" s="10">
        <v>-0.103811055421829</v>
      </c>
      <c r="R7" s="13">
        <f>VLOOKUP(A7,'Valores KF'!$C$2:$D$1018,2,)</f>
        <v>0.82</v>
      </c>
      <c r="S7" s="13">
        <f>VLOOKUP(A7,'[2]PESO DE COLADA DIC19-DIC-20'!$A$2:$D$2105,4, FALSE)</f>
        <v>49214</v>
      </c>
      <c r="T7" s="13" t="str">
        <f>VLOOKUP(A7,[1]Sheet1!$F$2:$H$1001,3,FALSE)</f>
        <v>(null)</v>
      </c>
      <c r="U7" s="13">
        <f>VLOOKUP(A7,[1]Sheet1!$K$2:$T$827, 3,FALSE)</f>
        <v>0.18099999999999999</v>
      </c>
      <c r="V7" s="13">
        <f>VLOOKUP(A7,[1]Sheet1!$K$2:$T$827, 4,FALSE)</f>
        <v>5.0500000000000003E-2</v>
      </c>
      <c r="W7" s="13">
        <f>VLOOKUP(A7, [1]Sheet1!$K$2:$T$827,5,FALSE)</f>
        <v>0.74299999999999999</v>
      </c>
      <c r="X7" s="13">
        <f>VLOOKUP(A7, [1]Sheet1!$K$2:$T$827,6,FALSE)</f>
        <v>9.7000000000000003E-3</v>
      </c>
      <c r="Y7" s="13">
        <f>VLOOKUP(A7, [1]Sheet1!$K$2:$T$827,7,FALSE)</f>
        <v>5.8900000000000003E-3</v>
      </c>
      <c r="Z7" s="13">
        <f>VLOOKUP(A7, [1]Sheet1!$K$2:$T$827,8,FALSE)</f>
        <v>0.191</v>
      </c>
      <c r="AA7" s="13">
        <f>VLOOKUP(A7, [1]Sheet1!$K$2:$T$827,9,FALSE)</f>
        <v>0.30299999999999999</v>
      </c>
      <c r="AB7" s="13">
        <f>VLOOKUP(A7, [1]Sheet1!$K$2:$T$827,10,FALSE)</f>
        <v>1.38E-2</v>
      </c>
      <c r="AC7" s="13" t="s">
        <v>45</v>
      </c>
      <c r="AD7" s="13" t="s">
        <v>45</v>
      </c>
      <c r="AE7" s="13" t="s">
        <v>45</v>
      </c>
      <c r="AF7">
        <f>VLOOKUP(A7,[3]Sheet1!$A$2:$F$2106,6, FALSE)</f>
        <v>49498</v>
      </c>
      <c r="AG7">
        <f>VLOOKUP(A7,[3]Sheet1!$A$2:$G$2106,7,FALSE)</f>
        <v>1</v>
      </c>
      <c r="AH7">
        <f>VLOOKUP(A7,[3]Sheet1!$A$2:$H$2105,8,FALSE)</f>
        <v>1690</v>
      </c>
      <c r="AI7">
        <f>VLOOKUP(A7,[3]Sheet1!$A$2:$I$2106,9,FALSE)</f>
        <v>63</v>
      </c>
      <c r="AJ7">
        <f>VLOOKUP(A7,[3]Sheet1!$A$2:$K$2105,10,FALSE)</f>
        <v>29</v>
      </c>
      <c r="AK7">
        <f>VLOOKUP(A7,[3]Sheet1!$A$2:$K$2105,11,FALSE)</f>
        <v>34</v>
      </c>
      <c r="AL7">
        <f>VLOOKUP(A7,[3]Sheet1!$A$2:$L$2106,12,FALSE)</f>
        <v>6</v>
      </c>
      <c r="AM7">
        <f>VLOOKUP(A7, [3]Sheet1!$A$2:$M$2105,13,FALSE)</f>
        <v>23</v>
      </c>
      <c r="AN7">
        <f>VLOOKUP(A7,[3]Sheet1!$A$2:$N$2106,14,FALSE)</f>
        <v>0.91</v>
      </c>
      <c r="AO7">
        <f>VLOOKUP(A7,[3]Sheet1!$A$2:$O$2106,15,FALSE)</f>
        <v>8.57</v>
      </c>
      <c r="AP7">
        <f>VLOOKUP(A7,[3]Sheet1!$A$2:$P$2105,16,FALSE)</f>
        <v>0</v>
      </c>
      <c r="AQ7">
        <f>VLOOKUP(A7, [3]Sheet1!$A$2:$Q$2106, 17,FALSE)</f>
        <v>1576</v>
      </c>
    </row>
    <row r="8" spans="1:43" x14ac:dyDescent="0.2">
      <c r="A8" s="10">
        <v>1207538</v>
      </c>
      <c r="B8" s="10">
        <v>60052337</v>
      </c>
      <c r="C8" s="11" t="s">
        <v>52</v>
      </c>
      <c r="D8" s="10" t="s">
        <v>53</v>
      </c>
      <c r="E8" s="17">
        <v>44044</v>
      </c>
      <c r="F8" s="13" t="str">
        <f>VLOOKUP(A8,[1]Sheet1!$K$2:$T$827,2,FALSE)</f>
        <v>VD02</v>
      </c>
      <c r="G8" s="13" t="str">
        <f>IFERROR(#REF!, "no")</f>
        <v>no</v>
      </c>
      <c r="H8" s="10">
        <v>20</v>
      </c>
      <c r="I8" s="10">
        <v>0.94</v>
      </c>
      <c r="J8" s="10">
        <v>0.76</v>
      </c>
      <c r="K8" s="10">
        <v>-0.18</v>
      </c>
      <c r="L8" s="10">
        <v>18</v>
      </c>
      <c r="M8" s="10">
        <v>15</v>
      </c>
      <c r="N8" s="10">
        <v>4.9569129943847701</v>
      </c>
      <c r="O8" s="10">
        <v>2.0068295001983598</v>
      </c>
      <c r="P8" s="10">
        <v>0.18847920000553101</v>
      </c>
      <c r="Q8" s="10">
        <v>-0.21039952337741899</v>
      </c>
      <c r="R8" s="13">
        <f>VLOOKUP(A8,'Valores KF'!$C$2:$D$1018,2,)</f>
        <v>0.8</v>
      </c>
      <c r="S8" s="13">
        <f>VLOOKUP(A8,'[2]PESO DE COLADA DIC19-DIC-20'!$A$2:$D$2105,4, FALSE)</f>
        <v>53389</v>
      </c>
      <c r="T8" s="13" t="str">
        <f>VLOOKUP(A8,[1]Sheet1!$F$2:$H$1001,3,FALSE)</f>
        <v>(null)</v>
      </c>
      <c r="U8" s="13">
        <f>VLOOKUP(A8,[1]Sheet1!$K$2:$T$827, 3,FALSE)</f>
        <v>0.13600000000000001</v>
      </c>
      <c r="V8" s="13">
        <f>VLOOKUP(A8,[1]Sheet1!$K$2:$T$827, 4,FALSE)</f>
        <v>0.189</v>
      </c>
      <c r="W8" s="13">
        <f>VLOOKUP(A8, [1]Sheet1!$K$2:$T$827,5,FALSE)</f>
        <v>0.504</v>
      </c>
      <c r="X8" s="13">
        <f>VLOOKUP(A8, [1]Sheet1!$K$2:$T$827,6,FALSE)</f>
        <v>8.6999999999999994E-3</v>
      </c>
      <c r="Y8" s="13">
        <f>VLOOKUP(A8, [1]Sheet1!$K$2:$T$827,7,FALSE)</f>
        <v>1.57E-3</v>
      </c>
      <c r="Z8" s="13">
        <f>VLOOKUP(A8, [1]Sheet1!$K$2:$T$827,8,FALSE)</f>
        <v>2.4700000000000002</v>
      </c>
      <c r="AA8" s="13">
        <f>VLOOKUP(A8, [1]Sheet1!$K$2:$T$827,9,FALSE)</f>
        <v>0.14199999999999999</v>
      </c>
      <c r="AB8" s="13">
        <f>VLOOKUP(A8, [1]Sheet1!$K$2:$T$827,10,FALSE)</f>
        <v>3.4299999999999997E-2</v>
      </c>
      <c r="AC8" s="13" t="s">
        <v>45</v>
      </c>
      <c r="AD8" s="13" t="s">
        <v>45</v>
      </c>
      <c r="AE8" s="13" t="s">
        <v>45</v>
      </c>
      <c r="AF8">
        <f>VLOOKUP(A8,[3]Sheet1!$A$2:$F$2106,6, FALSE)</f>
        <v>51093</v>
      </c>
      <c r="AG8">
        <f>VLOOKUP(A8,[3]Sheet1!$A$2:$G$2106,7,FALSE)</f>
        <v>1</v>
      </c>
      <c r="AH8">
        <f>VLOOKUP(A8,[3]Sheet1!$A$2:$H$2105,8,FALSE)</f>
        <v>1670</v>
      </c>
      <c r="AI8">
        <f>VLOOKUP(A8,[3]Sheet1!$A$2:$I$2106,9,FALSE)</f>
        <v>52</v>
      </c>
      <c r="AJ8">
        <f>VLOOKUP(A8,[3]Sheet1!$A$2:$K$2105,10,FALSE)</f>
        <v>25</v>
      </c>
      <c r="AK8">
        <f>VLOOKUP(A8,[3]Sheet1!$A$2:$K$2105,11,FALSE)</f>
        <v>27</v>
      </c>
      <c r="AL8">
        <f>VLOOKUP(A8,[3]Sheet1!$A$2:$L$2106,12,FALSE)</f>
        <v>5</v>
      </c>
      <c r="AM8">
        <f>VLOOKUP(A8, [3]Sheet1!$A$2:$M$2105,13,FALSE)</f>
        <v>20</v>
      </c>
      <c r="AN8">
        <f>VLOOKUP(A8,[3]Sheet1!$A$2:$N$2106,14,FALSE)</f>
        <v>0.79</v>
      </c>
      <c r="AO8">
        <f>VLOOKUP(A8,[3]Sheet1!$A$2:$O$2106,15,FALSE)</f>
        <v>5.59</v>
      </c>
      <c r="AP8">
        <f>VLOOKUP(A8,[3]Sheet1!$A$2:$P$2105,16,FALSE)</f>
        <v>0</v>
      </c>
      <c r="AQ8">
        <f>VLOOKUP(A8, [3]Sheet1!$A$2:$Q$2106, 17,FALSE)</f>
        <v>1579</v>
      </c>
    </row>
    <row r="9" spans="1:43" x14ac:dyDescent="0.2">
      <c r="A9" s="10">
        <v>1207539</v>
      </c>
      <c r="B9" s="10">
        <v>60052749</v>
      </c>
      <c r="C9" s="11" t="s">
        <v>54</v>
      </c>
      <c r="D9" s="10" t="s">
        <v>44</v>
      </c>
      <c r="E9" s="17">
        <v>44053</v>
      </c>
      <c r="F9" s="13" t="str">
        <f>VLOOKUP(A9,[1]Sheet1!$K$2:$T$827,2,FALSE)</f>
        <v>VD04</v>
      </c>
      <c r="G9" s="13" t="str">
        <f>IFERROR(#REF!, "no")</f>
        <v>no</v>
      </c>
      <c r="H9" s="10">
        <v>47</v>
      </c>
      <c r="I9" s="10">
        <v>0.74</v>
      </c>
      <c r="J9" s="10">
        <v>0.55000000000000004</v>
      </c>
      <c r="K9" s="10">
        <v>-0.19</v>
      </c>
      <c r="L9" s="10">
        <v>23</v>
      </c>
      <c r="M9" s="10">
        <v>10</v>
      </c>
      <c r="N9" s="10">
        <v>20.8816947937012</v>
      </c>
      <c r="O9" s="10">
        <v>3.6620955467224099</v>
      </c>
      <c r="P9" s="10">
        <v>0.52630376815795898</v>
      </c>
      <c r="Q9" s="10">
        <v>4.06403690576553E-2</v>
      </c>
      <c r="R9" s="13">
        <f>VLOOKUP(A9,'Valores KF'!$C$2:$D$1018,2,)</f>
        <v>0.81</v>
      </c>
      <c r="S9" s="13">
        <f>VLOOKUP(A9,'[2]PESO DE COLADA DIC19-DIC-20'!$A$2:$D$2105,4, FALSE)</f>
        <v>55068</v>
      </c>
      <c r="T9" s="13" t="str">
        <f>VLOOKUP(A9,[1]Sheet1!$F$2:$H$1001,3,FALSE)</f>
        <v>(null)</v>
      </c>
      <c r="U9" s="13">
        <f>VLOOKUP(A9,[1]Sheet1!$K$2:$T$827, 3,FALSE)</f>
        <v>0.122</v>
      </c>
      <c r="V9" s="13">
        <f>VLOOKUP(A9,[1]Sheet1!$K$2:$T$827, 4,FALSE)</f>
        <v>0.20200000000000001</v>
      </c>
      <c r="W9" s="13">
        <f>VLOOKUP(A9, [1]Sheet1!$K$2:$T$827,5,FALSE)</f>
        <v>1.1200000000000001</v>
      </c>
      <c r="X9" s="13">
        <f>VLOOKUP(A9, [1]Sheet1!$K$2:$T$827,6,FALSE)</f>
        <v>9.7000000000000003E-3</v>
      </c>
      <c r="Y9" s="13">
        <f>VLOOKUP(A9, [1]Sheet1!$K$2:$T$827,7,FALSE)</f>
        <v>5.8100000000000001E-3</v>
      </c>
      <c r="Z9" s="13">
        <f>VLOOKUP(A9, [1]Sheet1!$K$2:$T$827,8,FALSE)</f>
        <v>0.14399999999999999</v>
      </c>
      <c r="AA9" s="13">
        <f>VLOOKUP(A9, [1]Sheet1!$K$2:$T$827,9,FALSE)</f>
        <v>0.17299999999999999</v>
      </c>
      <c r="AB9" s="13">
        <f>VLOOKUP(A9, [1]Sheet1!$K$2:$T$827,10,FALSE)</f>
        <v>2.4299999999999999E-2</v>
      </c>
      <c r="AC9" s="13" t="s">
        <v>45</v>
      </c>
      <c r="AD9" s="13" t="s">
        <v>45</v>
      </c>
      <c r="AE9" s="13" t="s">
        <v>45</v>
      </c>
      <c r="AF9">
        <f>VLOOKUP(A9,[3]Sheet1!$A$2:$F$2106,6, FALSE)</f>
        <v>54960</v>
      </c>
      <c r="AG9">
        <f>VLOOKUP(A9,[3]Sheet1!$A$2:$G$2106,7,FALSE)</f>
        <v>2</v>
      </c>
      <c r="AH9">
        <f>VLOOKUP(A9,[3]Sheet1!$A$2:$H$2105,8,FALSE)</f>
        <v>1697</v>
      </c>
      <c r="AI9">
        <f>VLOOKUP(A9,[3]Sheet1!$A$2:$I$2106,9,FALSE)</f>
        <v>134</v>
      </c>
      <c r="AJ9">
        <f>VLOOKUP(A9,[3]Sheet1!$A$2:$K$2105,10,FALSE)</f>
        <v>61</v>
      </c>
      <c r="AK9">
        <f>VLOOKUP(A9,[3]Sheet1!$A$2:$K$2105,11,FALSE)</f>
        <v>73</v>
      </c>
      <c r="AL9">
        <f>VLOOKUP(A9,[3]Sheet1!$A$2:$L$2106,12,FALSE)</f>
        <v>14</v>
      </c>
      <c r="AM9">
        <f>VLOOKUP(A9, [3]Sheet1!$A$2:$M$2105,13,FALSE)</f>
        <v>47</v>
      </c>
      <c r="AN9">
        <f>VLOOKUP(A9,[3]Sheet1!$A$2:$N$2106,14,FALSE)</f>
        <v>0.73</v>
      </c>
      <c r="AO9">
        <f>VLOOKUP(A9,[3]Sheet1!$A$2:$O$2106,15,FALSE)</f>
        <v>8.17</v>
      </c>
      <c r="AP9">
        <f>VLOOKUP(A9,[3]Sheet1!$A$2:$P$2105,16,FALSE)</f>
        <v>5.65</v>
      </c>
      <c r="AQ9">
        <f>VLOOKUP(A9, [3]Sheet1!$A$2:$Q$2106, 17,FALSE)</f>
        <v>1596</v>
      </c>
    </row>
    <row r="10" spans="1:43" x14ac:dyDescent="0.2">
      <c r="A10" s="10">
        <v>1207540</v>
      </c>
      <c r="B10" s="10">
        <v>60052703</v>
      </c>
      <c r="C10" s="11" t="s">
        <v>54</v>
      </c>
      <c r="D10" s="10" t="s">
        <v>44</v>
      </c>
      <c r="E10" s="17">
        <v>44053</v>
      </c>
      <c r="F10" s="13" t="str">
        <f>VLOOKUP(A10,[1]Sheet1!$K$2:$T$827,2,FALSE)</f>
        <v>VD02</v>
      </c>
      <c r="G10" s="13" t="str">
        <f>IFERROR(#REF!, "no")</f>
        <v>no</v>
      </c>
      <c r="H10" s="10">
        <v>22</v>
      </c>
      <c r="I10" s="10">
        <v>0.98</v>
      </c>
      <c r="J10" s="10">
        <v>0.5</v>
      </c>
      <c r="K10" s="10">
        <v>-0.48</v>
      </c>
      <c r="L10" s="10">
        <v>14</v>
      </c>
      <c r="M10" s="10">
        <v>18</v>
      </c>
      <c r="N10" s="10">
        <v>9.4394369125366193</v>
      </c>
      <c r="O10" s="10">
        <v>3.8263034820556601</v>
      </c>
      <c r="P10" s="10">
        <v>0.97934550046920799</v>
      </c>
      <c r="Q10" s="10">
        <v>-9.6698002889752405E-3</v>
      </c>
      <c r="R10" s="13">
        <f>VLOOKUP(A10,'Valores KF'!$C$2:$D$1018,2,)</f>
        <v>0.82</v>
      </c>
      <c r="S10" s="13">
        <f>VLOOKUP(A10,'[2]PESO DE COLADA DIC19-DIC-20'!$A$2:$D$2105,4, FALSE)</f>
        <v>54436</v>
      </c>
      <c r="T10" s="13" t="str">
        <f>VLOOKUP(A10,[1]Sheet1!$F$2:$H$1001,3,FALSE)</f>
        <v>(null)</v>
      </c>
      <c r="U10" s="13">
        <f>VLOOKUP(A10,[1]Sheet1!$K$2:$T$827, 3,FALSE)</f>
        <v>0.108</v>
      </c>
      <c r="V10" s="13">
        <f>VLOOKUP(A10,[1]Sheet1!$K$2:$T$827, 4,FALSE)</f>
        <v>0.16900000000000001</v>
      </c>
      <c r="W10" s="13">
        <f>VLOOKUP(A10, [1]Sheet1!$K$2:$T$827,5,FALSE)</f>
        <v>1.1000000000000001</v>
      </c>
      <c r="X10" s="13">
        <f>VLOOKUP(A10, [1]Sheet1!$K$2:$T$827,6,FALSE)</f>
        <v>1.0699999999999999E-2</v>
      </c>
      <c r="Y10" s="13">
        <f>VLOOKUP(A10, [1]Sheet1!$K$2:$T$827,7,FALSE)</f>
        <v>5.3200000000000001E-3</v>
      </c>
      <c r="Z10" s="13">
        <f>VLOOKUP(A10, [1]Sheet1!$K$2:$T$827,8,FALSE)</f>
        <v>0.23300000000000001</v>
      </c>
      <c r="AA10" s="13">
        <f>VLOOKUP(A10, [1]Sheet1!$K$2:$T$827,9,FALSE)</f>
        <v>0.36699999999999999</v>
      </c>
      <c r="AB10" s="13">
        <f>VLOOKUP(A10, [1]Sheet1!$K$2:$T$827,10,FALSE)</f>
        <v>2.87E-2</v>
      </c>
      <c r="AC10" s="13" t="s">
        <v>45</v>
      </c>
      <c r="AD10" s="13" t="s">
        <v>45</v>
      </c>
      <c r="AE10" s="13" t="s">
        <v>45</v>
      </c>
      <c r="AF10">
        <f>VLOOKUP(A10,[3]Sheet1!$A$2:$F$2106,6, FALSE)</f>
        <v>55002.99</v>
      </c>
      <c r="AG10">
        <f>VLOOKUP(A10,[3]Sheet1!$A$2:$G$2106,7,FALSE)</f>
        <v>1</v>
      </c>
      <c r="AH10">
        <f>VLOOKUP(A10,[3]Sheet1!$A$2:$H$2105,8,FALSE)</f>
        <v>1701</v>
      </c>
      <c r="AI10">
        <f>VLOOKUP(A10,[3]Sheet1!$A$2:$I$2106,9,FALSE)</f>
        <v>58</v>
      </c>
      <c r="AJ10">
        <f>VLOOKUP(A10,[3]Sheet1!$A$2:$K$2105,10,FALSE)</f>
        <v>29</v>
      </c>
      <c r="AK10">
        <f>VLOOKUP(A10,[3]Sheet1!$A$2:$K$2105,11,FALSE)</f>
        <v>29</v>
      </c>
      <c r="AL10">
        <f>VLOOKUP(A10,[3]Sheet1!$A$2:$L$2106,12,FALSE)</f>
        <v>7</v>
      </c>
      <c r="AM10">
        <f>VLOOKUP(A10, [3]Sheet1!$A$2:$M$2105,13,FALSE)</f>
        <v>22</v>
      </c>
      <c r="AN10">
        <f>VLOOKUP(A10,[3]Sheet1!$A$2:$N$2106,14,FALSE)</f>
        <v>0.69</v>
      </c>
      <c r="AO10">
        <f>VLOOKUP(A10,[3]Sheet1!$A$2:$O$2106,15,FALSE)</f>
        <v>2.44</v>
      </c>
      <c r="AP10">
        <f>VLOOKUP(A10,[3]Sheet1!$A$2:$P$2105,16,FALSE)</f>
        <v>2.72</v>
      </c>
      <c r="AQ10">
        <f>VLOOKUP(A10, [3]Sheet1!$A$2:$Q$2106, 17,FALSE)</f>
        <v>1596</v>
      </c>
    </row>
    <row r="11" spans="1:43" x14ac:dyDescent="0.2">
      <c r="A11" s="10">
        <v>1207541</v>
      </c>
      <c r="B11" s="10">
        <v>60052663</v>
      </c>
      <c r="C11" s="11">
        <v>4340</v>
      </c>
      <c r="D11" s="10" t="s">
        <v>53</v>
      </c>
      <c r="E11" s="17">
        <v>44053</v>
      </c>
      <c r="F11" s="13" t="str">
        <f>VLOOKUP(A11,[1]Sheet1!$K$2:$T$827,2,FALSE)</f>
        <v>VD02</v>
      </c>
      <c r="G11" s="13" t="str">
        <f>IFERROR(#REF!, "no")</f>
        <v>no</v>
      </c>
      <c r="H11" s="10">
        <v>15</v>
      </c>
      <c r="I11" s="10">
        <v>1.2</v>
      </c>
      <c r="J11" s="10">
        <v>0.57999999999999996</v>
      </c>
      <c r="K11" s="10">
        <v>-0.62</v>
      </c>
      <c r="L11" s="10">
        <v>19</v>
      </c>
      <c r="M11" s="10">
        <v>9</v>
      </c>
      <c r="N11" s="10">
        <v>9.7304735183715803</v>
      </c>
      <c r="O11" s="10">
        <v>3.3365294933319101</v>
      </c>
      <c r="P11" s="10">
        <v>0.68901097774505604</v>
      </c>
      <c r="Q11" s="10">
        <v>-5.2874915301799802E-2</v>
      </c>
      <c r="R11" s="13">
        <f>VLOOKUP(A11,'Valores KF'!$C$2:$D$1018,2,)</f>
        <v>0.74</v>
      </c>
      <c r="S11" s="13">
        <f>VLOOKUP(A11,'[2]PESO DE COLADA DIC19-DIC-20'!$A$2:$D$2105,4, FALSE)</f>
        <v>55202</v>
      </c>
      <c r="T11" s="13" t="str">
        <f>VLOOKUP(A11,[1]Sheet1!$F$2:$H$1001,3,FALSE)</f>
        <v>(null)</v>
      </c>
      <c r="U11" s="13">
        <f>VLOOKUP(A11,[1]Sheet1!$K$2:$T$827, 3,FALSE)</f>
        <v>0.42</v>
      </c>
      <c r="V11" s="13">
        <f>VLOOKUP(A11,[1]Sheet1!$K$2:$T$827, 4,FALSE)</f>
        <v>0.156</v>
      </c>
      <c r="W11" s="13">
        <f>VLOOKUP(A11, [1]Sheet1!$K$2:$T$827,5,FALSE)</f>
        <v>0.78400000000000003</v>
      </c>
      <c r="X11" s="13">
        <f>VLOOKUP(A11, [1]Sheet1!$K$2:$T$827,6,FALSE)</f>
        <v>1.11E-2</v>
      </c>
      <c r="Y11" s="13">
        <f>VLOOKUP(A11, [1]Sheet1!$K$2:$T$827,7,FALSE)</f>
        <v>1.5699999999999999E-2</v>
      </c>
      <c r="Z11" s="13">
        <f>VLOOKUP(A11, [1]Sheet1!$K$2:$T$827,8,FALSE)</f>
        <v>0.86899999999999999</v>
      </c>
      <c r="AA11" s="13">
        <f>VLOOKUP(A11, [1]Sheet1!$K$2:$T$827,9,FALSE)</f>
        <v>1.88</v>
      </c>
      <c r="AB11" s="13">
        <f>VLOOKUP(A11, [1]Sheet1!$K$2:$T$827,10,FALSE)</f>
        <v>2.9899999999999999E-2</v>
      </c>
      <c r="AC11" s="13" t="s">
        <v>45</v>
      </c>
      <c r="AD11" s="13" t="s">
        <v>45</v>
      </c>
      <c r="AE11" s="13" t="s">
        <v>45</v>
      </c>
      <c r="AF11">
        <f>VLOOKUP(A11,[3]Sheet1!$A$2:$F$2106,6, FALSE)</f>
        <v>55235.99</v>
      </c>
      <c r="AG11">
        <f>VLOOKUP(A11,[3]Sheet1!$A$2:$G$2106,7,FALSE)</f>
        <v>1</v>
      </c>
      <c r="AH11">
        <f>VLOOKUP(A11,[3]Sheet1!$A$2:$H$2105,8,FALSE)</f>
        <v>1633</v>
      </c>
      <c r="AI11">
        <f>VLOOKUP(A11,[3]Sheet1!$A$2:$I$2106,9,FALSE)</f>
        <v>48</v>
      </c>
      <c r="AJ11">
        <f>VLOOKUP(A11,[3]Sheet1!$A$2:$K$2105,10,FALSE)</f>
        <v>23</v>
      </c>
      <c r="AK11">
        <f>VLOOKUP(A11,[3]Sheet1!$A$2:$K$2105,11,FALSE)</f>
        <v>25</v>
      </c>
      <c r="AL11">
        <f>VLOOKUP(A11,[3]Sheet1!$A$2:$L$2106,12,FALSE)</f>
        <v>8</v>
      </c>
      <c r="AM11">
        <f>VLOOKUP(A11, [3]Sheet1!$A$2:$M$2105,13,FALSE)</f>
        <v>15</v>
      </c>
      <c r="AN11">
        <f>VLOOKUP(A11,[3]Sheet1!$A$2:$N$2106,14,FALSE)</f>
        <v>0.86</v>
      </c>
      <c r="AO11">
        <f>VLOOKUP(A11,[3]Sheet1!$A$2:$O$2106,15,FALSE)</f>
        <v>4.32</v>
      </c>
      <c r="AP11">
        <f>VLOOKUP(A11,[3]Sheet1!$A$2:$P$2105,16,FALSE)</f>
        <v>0.01</v>
      </c>
      <c r="AQ11">
        <f>VLOOKUP(A11, [3]Sheet1!$A$2:$Q$2106, 17,FALSE)</f>
        <v>1549</v>
      </c>
    </row>
    <row r="12" spans="1:43" x14ac:dyDescent="0.2">
      <c r="A12" s="10">
        <v>1207542</v>
      </c>
      <c r="B12" s="10">
        <v>60052828</v>
      </c>
      <c r="C12" s="11" t="s">
        <v>55</v>
      </c>
      <c r="D12" s="10" t="s">
        <v>56</v>
      </c>
      <c r="E12" s="17">
        <v>44053</v>
      </c>
      <c r="F12" s="13" t="str">
        <f>VLOOKUP(A12,[1]Sheet1!$K$2:$T$827,2,FALSE)</f>
        <v>VD02</v>
      </c>
      <c r="G12" s="13" t="str">
        <f>IFERROR(#REF!, "no")</f>
        <v>no</v>
      </c>
      <c r="H12" s="10">
        <v>16</v>
      </c>
      <c r="I12" s="10">
        <v>1.38</v>
      </c>
      <c r="J12" s="10">
        <v>0.94</v>
      </c>
      <c r="K12" s="10">
        <v>-0.44</v>
      </c>
      <c r="L12" s="10">
        <v>15</v>
      </c>
      <c r="M12" s="10">
        <v>10</v>
      </c>
      <c r="N12" s="10">
        <v>13.2677402496338</v>
      </c>
      <c r="O12" s="10">
        <v>3.6238148212432901</v>
      </c>
      <c r="P12" s="10">
        <v>0.41413822770118702</v>
      </c>
      <c r="Q12" s="10">
        <v>-0.175320595502853</v>
      </c>
      <c r="R12" s="13">
        <f>VLOOKUP(A12,'Valores KF'!$C$2:$D$1018,2,)</f>
        <v>0.74</v>
      </c>
      <c r="S12" s="13">
        <f>VLOOKUP(A12,'[2]PESO DE COLADA DIC19-DIC-20'!$A$2:$D$2105,4, FALSE)</f>
        <v>60023</v>
      </c>
      <c r="T12" s="13" t="str">
        <f>VLOOKUP(A12,[1]Sheet1!$F$2:$H$1001,3,FALSE)</f>
        <v>(null)</v>
      </c>
      <c r="U12" s="13">
        <f>VLOOKUP(A12,[1]Sheet1!$K$2:$T$827, 3,FALSE)</f>
        <v>0.41199999999999998</v>
      </c>
      <c r="V12" s="13">
        <f>VLOOKUP(A12,[1]Sheet1!$K$2:$T$827, 4,FALSE)</f>
        <v>0.251</v>
      </c>
      <c r="W12" s="13">
        <f>VLOOKUP(A12, [1]Sheet1!$K$2:$T$827,5,FALSE)</f>
        <v>0.77200000000000002</v>
      </c>
      <c r="X12" s="13">
        <f>VLOOKUP(A12, [1]Sheet1!$K$2:$T$827,6,FALSE)</f>
        <v>1.54E-2</v>
      </c>
      <c r="Y12" s="13">
        <f>VLOOKUP(A12, [1]Sheet1!$K$2:$T$827,7,FALSE)</f>
        <v>1.01E-3</v>
      </c>
      <c r="Z12" s="13">
        <f>VLOOKUP(A12, [1]Sheet1!$K$2:$T$827,8,FALSE)</f>
        <v>0.873</v>
      </c>
      <c r="AA12" s="13">
        <f>VLOOKUP(A12, [1]Sheet1!$K$2:$T$827,9,FALSE)</f>
        <v>1.82</v>
      </c>
      <c r="AB12" s="13">
        <f>VLOOKUP(A12, [1]Sheet1!$K$2:$T$827,10,FALSE)</f>
        <v>3.8100000000000002E-2</v>
      </c>
      <c r="AC12" s="13" t="s">
        <v>45</v>
      </c>
      <c r="AD12" s="13" t="s">
        <v>45</v>
      </c>
      <c r="AE12" s="13" t="s">
        <v>45</v>
      </c>
      <c r="AF12" t="s">
        <v>45</v>
      </c>
      <c r="AG12">
        <f>VLOOKUP(A12,[3]Sheet1!$A$2:$G$2106,7,FALSE)</f>
        <v>1</v>
      </c>
      <c r="AH12">
        <f>VLOOKUP(A12,[3]Sheet1!$A$2:$H$2105,8,FALSE)</f>
        <v>1638</v>
      </c>
      <c r="AI12">
        <f>VLOOKUP(A12,[3]Sheet1!$A$2:$I$2106,9,FALSE)</f>
        <v>63</v>
      </c>
      <c r="AJ12">
        <f>VLOOKUP(A12,[3]Sheet1!$A$2:$K$2105,10,FALSE)</f>
        <v>23</v>
      </c>
      <c r="AK12">
        <f>VLOOKUP(A12,[3]Sheet1!$A$2:$K$2105,11,FALSE)</f>
        <v>40</v>
      </c>
      <c r="AL12">
        <f>VLOOKUP(A12,[3]Sheet1!$A$2:$L$2106,12,FALSE)</f>
        <v>7</v>
      </c>
      <c r="AM12">
        <f>VLOOKUP(A12, [3]Sheet1!$A$2:$M$2105,13,FALSE)</f>
        <v>16</v>
      </c>
      <c r="AN12">
        <f>VLOOKUP(A12,[3]Sheet1!$A$2:$N$2106,14,FALSE)</f>
        <v>0.8</v>
      </c>
      <c r="AO12">
        <f>VLOOKUP(A12,[3]Sheet1!$A$2:$O$2106,15,FALSE)</f>
        <v>5.16</v>
      </c>
      <c r="AP12">
        <f>VLOOKUP(A12,[3]Sheet1!$A$2:$P$2105,16,FALSE)</f>
        <v>0</v>
      </c>
      <c r="AQ12">
        <f>VLOOKUP(A12, [3]Sheet1!$A$2:$Q$2106, 17,FALSE)</f>
        <v>1552</v>
      </c>
    </row>
    <row r="13" spans="1:43" x14ac:dyDescent="0.2">
      <c r="A13" s="10">
        <v>1207543</v>
      </c>
      <c r="B13" s="10">
        <v>60052652</v>
      </c>
      <c r="C13" s="11">
        <v>4140</v>
      </c>
      <c r="D13" s="10" t="s">
        <v>53</v>
      </c>
      <c r="E13" s="17">
        <v>44053</v>
      </c>
      <c r="F13" s="13" t="str">
        <f>VLOOKUP(A13,[1]Sheet1!$K$2:$T$827,2,FALSE)</f>
        <v>VD02</v>
      </c>
      <c r="G13" s="13" t="str">
        <f>IFERROR(#REF!, "no")</f>
        <v>no</v>
      </c>
      <c r="H13" s="10">
        <v>18</v>
      </c>
      <c r="I13" s="10">
        <v>1.03</v>
      </c>
      <c r="J13" s="10">
        <v>0.5</v>
      </c>
      <c r="K13" s="10">
        <v>-0.53</v>
      </c>
      <c r="L13" s="10">
        <v>16</v>
      </c>
      <c r="M13" s="10">
        <v>9</v>
      </c>
      <c r="N13" s="10">
        <v>9.0875835418701207</v>
      </c>
      <c r="O13" s="10">
        <v>3.1805281639099099</v>
      </c>
      <c r="P13" s="10">
        <v>0.61065757274627697</v>
      </c>
      <c r="Q13" s="10">
        <v>-0.17723962664604201</v>
      </c>
      <c r="R13" s="13">
        <f>VLOOKUP(A13,'Valores KF'!$C$2:$D$1018,2,)</f>
        <v>0.73</v>
      </c>
      <c r="S13" s="13">
        <f>VLOOKUP(A13,'[2]PESO DE COLADA DIC19-DIC-20'!$A$2:$D$2105,4, FALSE)</f>
        <v>58244</v>
      </c>
      <c r="T13" s="13" t="str">
        <f>VLOOKUP(A13,[1]Sheet1!$F$2:$H$1001,3,FALSE)</f>
        <v>(null)</v>
      </c>
      <c r="U13" s="13">
        <f>VLOOKUP(A13,[1]Sheet1!$K$2:$T$827, 3,FALSE)</f>
        <v>0.41599999999999998</v>
      </c>
      <c r="V13" s="13">
        <f>VLOOKUP(A13,[1]Sheet1!$K$2:$T$827, 4,FALSE)</f>
        <v>0.26900000000000002</v>
      </c>
      <c r="W13" s="13">
        <f>VLOOKUP(A13, [1]Sheet1!$K$2:$T$827,5,FALSE)</f>
        <v>0.86899999999999999</v>
      </c>
      <c r="X13" s="13">
        <f>VLOOKUP(A13, [1]Sheet1!$K$2:$T$827,6,FALSE)</f>
        <v>9.7000000000000003E-3</v>
      </c>
      <c r="Y13" s="13">
        <f>VLOOKUP(A13, [1]Sheet1!$K$2:$T$827,7,FALSE)</f>
        <v>9.2500000000000004E-4</v>
      </c>
      <c r="Z13" s="13">
        <f>VLOOKUP(A13, [1]Sheet1!$K$2:$T$827,8,FALSE)</f>
        <v>1.07</v>
      </c>
      <c r="AA13" s="13">
        <f>VLOOKUP(A13, [1]Sheet1!$K$2:$T$827,9,FALSE)</f>
        <v>0.25</v>
      </c>
      <c r="AB13" s="13">
        <f>VLOOKUP(A13, [1]Sheet1!$K$2:$T$827,10,FALSE)</f>
        <v>2.5499999999999998E-2</v>
      </c>
      <c r="AC13" s="13" t="s">
        <v>45</v>
      </c>
      <c r="AD13" s="13" t="s">
        <v>45</v>
      </c>
      <c r="AE13" s="13" t="s">
        <v>45</v>
      </c>
      <c r="AF13">
        <f>VLOOKUP(A13,[3]Sheet1!$A$2:$F$2106,6, FALSE)</f>
        <v>57719</v>
      </c>
      <c r="AG13">
        <f>VLOOKUP(A13,[3]Sheet1!$A$2:$G$2106,7,FALSE)</f>
        <v>1</v>
      </c>
      <c r="AH13">
        <f>VLOOKUP(A13,[3]Sheet1!$A$2:$H$2105,8,FALSE)</f>
        <v>1498</v>
      </c>
      <c r="AI13">
        <f>VLOOKUP(A13,[3]Sheet1!$A$2:$I$2106,9,FALSE)</f>
        <v>58</v>
      </c>
      <c r="AJ13">
        <f>VLOOKUP(A13,[3]Sheet1!$A$2:$K$2105,10,FALSE)</f>
        <v>25</v>
      </c>
      <c r="AK13">
        <f>VLOOKUP(A13,[3]Sheet1!$A$2:$K$2105,11,FALSE)</f>
        <v>33</v>
      </c>
      <c r="AL13">
        <f>VLOOKUP(A13,[3]Sheet1!$A$2:$L$2106,12,FALSE)</f>
        <v>7</v>
      </c>
      <c r="AM13">
        <f>VLOOKUP(A13, [3]Sheet1!$A$2:$M$2105,13,FALSE)</f>
        <v>18</v>
      </c>
      <c r="AN13">
        <f>VLOOKUP(A13,[3]Sheet1!$A$2:$N$2106,14,FALSE)</f>
        <v>0.82</v>
      </c>
      <c r="AO13">
        <f>VLOOKUP(A13,[3]Sheet1!$A$2:$O$2106,15,FALSE)</f>
        <v>8.06</v>
      </c>
      <c r="AP13">
        <f>VLOOKUP(A13,[3]Sheet1!$A$2:$P$2105,16,FALSE)</f>
        <v>0</v>
      </c>
      <c r="AQ13">
        <f>VLOOKUP(A13, [3]Sheet1!$A$2:$Q$2106, 17,FALSE)</f>
        <v>1558</v>
      </c>
    </row>
    <row r="14" spans="1:43" x14ac:dyDescent="0.2">
      <c r="A14" s="10">
        <v>1207544</v>
      </c>
      <c r="B14" s="10">
        <v>60052766</v>
      </c>
      <c r="C14" s="11" t="s">
        <v>57</v>
      </c>
      <c r="D14" s="10" t="s">
        <v>56</v>
      </c>
      <c r="E14" s="17">
        <v>44053</v>
      </c>
      <c r="F14" s="13" t="str">
        <f>VLOOKUP(A14,[1]Sheet1!$K$2:$T$827,2,FALSE)</f>
        <v>VD03</v>
      </c>
      <c r="G14" s="13" t="str">
        <f>IFERROR(#REF!, "no")</f>
        <v>no</v>
      </c>
      <c r="H14" s="10">
        <v>0</v>
      </c>
      <c r="I14" s="10">
        <v>1.18</v>
      </c>
      <c r="J14" s="18"/>
      <c r="K14" s="18"/>
      <c r="L14" s="10">
        <v>17</v>
      </c>
      <c r="M14" s="18"/>
      <c r="N14" s="18"/>
      <c r="O14" s="18"/>
      <c r="P14" s="18"/>
      <c r="Q14" s="18"/>
      <c r="R14" s="13">
        <f>VLOOKUP(A14,'Valores KF'!$C$2:$D$1018,2,)</f>
        <v>0.74</v>
      </c>
      <c r="S14" s="13">
        <f>VLOOKUP(A14,'[2]PESO DE COLADA DIC19-DIC-20'!$A$2:$D$2105,4, FALSE)</f>
        <v>0</v>
      </c>
      <c r="T14" s="13" t="str">
        <f>VLOOKUP(A14,[1]Sheet1!$F$2:$H$1001,3,FALSE)</f>
        <v>(null)</v>
      </c>
      <c r="U14" s="13">
        <f>VLOOKUP(A14,[1]Sheet1!$K$2:$T$827, 3,FALSE)</f>
        <v>0.39600000000000002</v>
      </c>
      <c r="V14" s="13">
        <f>VLOOKUP(A14,[1]Sheet1!$K$2:$T$827, 4,FALSE)</f>
        <v>0.17799999999999999</v>
      </c>
      <c r="W14" s="13">
        <f>VLOOKUP(A14, [1]Sheet1!$K$2:$T$827,5,FALSE)</f>
        <v>1</v>
      </c>
      <c r="X14" s="13">
        <f>VLOOKUP(A14, [1]Sheet1!$K$2:$T$827,6,FALSE)</f>
        <v>1.2500000000000001E-2</v>
      </c>
      <c r="Y14" s="13">
        <f>VLOOKUP(A14, [1]Sheet1!$K$2:$T$827,7,FALSE)</f>
        <v>2.47E-2</v>
      </c>
      <c r="Z14" s="13">
        <f>VLOOKUP(A14, [1]Sheet1!$K$2:$T$827,8,FALSE)</f>
        <v>1.1100000000000001</v>
      </c>
      <c r="AA14" s="13">
        <f>VLOOKUP(A14, [1]Sheet1!$K$2:$T$827,9,FALSE)</f>
        <v>0.253</v>
      </c>
      <c r="AB14" s="13">
        <f>VLOOKUP(A14, [1]Sheet1!$K$2:$T$827,10,FALSE)</f>
        <v>2.6100000000000002E-2</v>
      </c>
      <c r="AC14" s="13" t="s">
        <v>45</v>
      </c>
      <c r="AD14" s="13" t="s">
        <v>45</v>
      </c>
      <c r="AE14" s="13" t="s">
        <v>45</v>
      </c>
      <c r="AF14" t="s">
        <v>45</v>
      </c>
      <c r="AG14">
        <f>VLOOKUP(A14,[3]Sheet1!$A$2:$G$2106,7,FALSE)</f>
        <v>0</v>
      </c>
      <c r="AH14">
        <f>VLOOKUP(A14,[3]Sheet1!$A$2:$H$2105,8,FALSE)</f>
        <v>0</v>
      </c>
      <c r="AI14">
        <f>VLOOKUP(A14,[3]Sheet1!$A$2:$I$2106,9,FALSE)</f>
        <v>0</v>
      </c>
      <c r="AJ14">
        <f>VLOOKUP(A14,[3]Sheet1!$A$2:$K$2105,10,FALSE)</f>
        <v>0</v>
      </c>
      <c r="AK14">
        <f>VLOOKUP(A14,[3]Sheet1!$A$2:$K$2105,11,FALSE)</f>
        <v>0</v>
      </c>
      <c r="AL14">
        <f>VLOOKUP(A14,[3]Sheet1!$A$2:$L$2106,12,FALSE)</f>
        <v>0</v>
      </c>
      <c r="AM14">
        <f>VLOOKUP(A14, [3]Sheet1!$A$2:$M$2105,13,FALSE)</f>
        <v>0</v>
      </c>
      <c r="AN14">
        <f>VLOOKUP(A14,[3]Sheet1!$A$2:$N$2106,14,FALSE)</f>
        <v>0</v>
      </c>
      <c r="AO14">
        <f>VLOOKUP(A14,[3]Sheet1!$A$2:$O$2106,15,FALSE)</f>
        <v>0</v>
      </c>
      <c r="AP14">
        <f>VLOOKUP(A14,[3]Sheet1!$A$2:$P$2105,16,FALSE)</f>
        <v>0</v>
      </c>
      <c r="AQ14">
        <f>VLOOKUP(A14, [3]Sheet1!$A$2:$Q$2106, 17,FALSE)</f>
        <v>0</v>
      </c>
    </row>
    <row r="15" spans="1:43" x14ac:dyDescent="0.2">
      <c r="A15" s="10">
        <v>1207545</v>
      </c>
      <c r="B15" s="10">
        <v>60052691</v>
      </c>
      <c r="C15" s="11" t="s">
        <v>58</v>
      </c>
      <c r="D15" s="10" t="s">
        <v>56</v>
      </c>
      <c r="E15" s="17">
        <v>44053</v>
      </c>
      <c r="F15" s="13" t="str">
        <f>VLOOKUP(A15,[1]Sheet1!$K$2:$T$827,2,FALSE)</f>
        <v>VD03</v>
      </c>
      <c r="G15" s="13" t="str">
        <f>IFERROR(#REF!, "no")</f>
        <v>no</v>
      </c>
      <c r="H15" s="10">
        <v>18</v>
      </c>
      <c r="I15" s="10">
        <v>0.5</v>
      </c>
      <c r="J15" s="10">
        <v>0.84</v>
      </c>
      <c r="K15" s="10">
        <v>0.34</v>
      </c>
      <c r="L15" s="10">
        <v>17</v>
      </c>
      <c r="M15" s="10">
        <v>12</v>
      </c>
      <c r="N15" s="10">
        <v>10.6357936859131</v>
      </c>
      <c r="O15" s="10">
        <v>3.98280906677246</v>
      </c>
      <c r="P15" s="10">
        <v>0.35619366168975802</v>
      </c>
      <c r="Q15" s="10">
        <v>-0.18980637192726099</v>
      </c>
      <c r="R15" s="13">
        <f>VLOOKUP(A15,'Valores KF'!$C$2:$D$1018,2,)</f>
        <v>0.76</v>
      </c>
      <c r="S15" s="13">
        <f>VLOOKUP(A15,'[2]PESO DE COLADA DIC19-DIC-20'!$A$2:$D$2105,4, FALSE)</f>
        <v>59088</v>
      </c>
      <c r="T15" s="13" t="str">
        <f>VLOOKUP(A15,[1]Sheet1!$F$2:$H$1001,3,FALSE)</f>
        <v>(null)</v>
      </c>
      <c r="U15" s="13">
        <f>VLOOKUP(A15,[1]Sheet1!$K$2:$T$827, 3,FALSE)</f>
        <v>0.32800000000000001</v>
      </c>
      <c r="V15" s="13">
        <f>VLOOKUP(A15,[1]Sheet1!$K$2:$T$827, 4,FALSE)</f>
        <v>0.28999999999999998</v>
      </c>
      <c r="W15" s="13">
        <f>VLOOKUP(A15, [1]Sheet1!$K$2:$T$827,5,FALSE)</f>
        <v>0.57299999999999995</v>
      </c>
      <c r="X15" s="13">
        <f>VLOOKUP(A15, [1]Sheet1!$K$2:$T$827,6,FALSE)</f>
        <v>7.6E-3</v>
      </c>
      <c r="Y15" s="13">
        <f>VLOOKUP(A15, [1]Sheet1!$K$2:$T$827,7,FALSE)</f>
        <v>1.39E-3</v>
      </c>
      <c r="Z15" s="13">
        <f>VLOOKUP(A15, [1]Sheet1!$K$2:$T$827,8,FALSE)</f>
        <v>1.0900000000000001</v>
      </c>
      <c r="AA15" s="13">
        <f>VLOOKUP(A15, [1]Sheet1!$K$2:$T$827,9,FALSE)</f>
        <v>0.23200000000000001</v>
      </c>
      <c r="AB15" s="13">
        <f>VLOOKUP(A15, [1]Sheet1!$K$2:$T$827,10,FALSE)</f>
        <v>2.9899999999999999E-2</v>
      </c>
      <c r="AC15" s="13" t="s">
        <v>45</v>
      </c>
      <c r="AD15" s="13" t="s">
        <v>45</v>
      </c>
      <c r="AE15" s="13" t="s">
        <v>45</v>
      </c>
      <c r="AF15">
        <f>VLOOKUP(A15,[3]Sheet1!$A$2:$F$2106,6, FALSE)</f>
        <v>58820</v>
      </c>
      <c r="AG15">
        <f>VLOOKUP(A15,[3]Sheet1!$A$2:$G$2106,7,FALSE)</f>
        <v>1</v>
      </c>
      <c r="AH15">
        <f>VLOOKUP(A15,[3]Sheet1!$A$2:$H$2105,8,FALSE)</f>
        <v>1658</v>
      </c>
      <c r="AI15">
        <f>VLOOKUP(A15,[3]Sheet1!$A$2:$I$2106,9,FALSE)</f>
        <v>57</v>
      </c>
      <c r="AJ15">
        <f>VLOOKUP(A15,[3]Sheet1!$A$2:$K$2105,10,FALSE)</f>
        <v>25</v>
      </c>
      <c r="AK15">
        <f>VLOOKUP(A15,[3]Sheet1!$A$2:$K$2105,11,FALSE)</f>
        <v>32</v>
      </c>
      <c r="AL15">
        <f>VLOOKUP(A15,[3]Sheet1!$A$2:$L$2106,12,FALSE)</f>
        <v>7</v>
      </c>
      <c r="AM15">
        <f>VLOOKUP(A15, [3]Sheet1!$A$2:$M$2105,13,FALSE)</f>
        <v>18</v>
      </c>
      <c r="AN15">
        <f>VLOOKUP(A15,[3]Sheet1!$A$2:$N$2106,14,FALSE)</f>
        <v>0.69</v>
      </c>
      <c r="AO15">
        <f>VLOOKUP(A15,[3]Sheet1!$A$2:$O$2106,15,FALSE)</f>
        <v>5.51</v>
      </c>
      <c r="AP15">
        <f>VLOOKUP(A15,[3]Sheet1!$A$2:$P$2105,16,FALSE)</f>
        <v>0</v>
      </c>
      <c r="AQ15">
        <f>VLOOKUP(A15, [3]Sheet1!$A$2:$Q$2106, 17,FALSE)</f>
        <v>1567</v>
      </c>
    </row>
    <row r="16" spans="1:43" x14ac:dyDescent="0.2">
      <c r="A16" s="10">
        <v>1207546</v>
      </c>
      <c r="B16" s="10">
        <v>60052772</v>
      </c>
      <c r="C16" s="11">
        <v>4140</v>
      </c>
      <c r="D16" s="10" t="s">
        <v>59</v>
      </c>
      <c r="E16" s="17">
        <v>44053</v>
      </c>
      <c r="F16" s="13" t="str">
        <f>VLOOKUP(A16,[1]Sheet1!$K$2:$T$827,2,FALSE)</f>
        <v>VD02</v>
      </c>
      <c r="G16" s="13" t="str">
        <f>IFERROR(#REF!, "no")</f>
        <v>no</v>
      </c>
      <c r="H16" s="10">
        <v>20</v>
      </c>
      <c r="I16" s="10">
        <v>0.85</v>
      </c>
      <c r="J16" s="10">
        <v>0.62</v>
      </c>
      <c r="K16" s="10">
        <v>-0.23</v>
      </c>
      <c r="L16" s="10">
        <v>16</v>
      </c>
      <c r="M16" s="10">
        <v>17</v>
      </c>
      <c r="N16" s="10">
        <v>7.9216718673706099</v>
      </c>
      <c r="O16" s="10">
        <v>1.4406433105468801</v>
      </c>
      <c r="P16" s="10">
        <v>0.25362414121627802</v>
      </c>
      <c r="Q16" s="10">
        <v>-0.219223722815514</v>
      </c>
      <c r="R16" s="13">
        <f>VLOOKUP(A16,'Valores KF'!$C$2:$D$1018,2,)</f>
        <v>0.75</v>
      </c>
      <c r="S16" s="13">
        <f>VLOOKUP(A16,'[2]PESO DE COLADA DIC19-DIC-20'!$A$2:$D$2105,4, FALSE)</f>
        <v>55527</v>
      </c>
      <c r="T16" s="13" t="str">
        <f>VLOOKUP(A16,[1]Sheet1!$F$2:$H$1001,3,FALSE)</f>
        <v>(null)</v>
      </c>
      <c r="U16" s="13">
        <f>VLOOKUP(A16,[1]Sheet1!$K$2:$T$827, 3,FALSE)</f>
        <v>0.41499999999999998</v>
      </c>
      <c r="V16" s="13">
        <f>VLOOKUP(A16,[1]Sheet1!$K$2:$T$827, 4,FALSE)</f>
        <v>0.29699999999999999</v>
      </c>
      <c r="W16" s="13">
        <f>VLOOKUP(A16, [1]Sheet1!$K$2:$T$827,5,FALSE)</f>
        <v>0.871</v>
      </c>
      <c r="X16" s="13">
        <f>VLOOKUP(A16, [1]Sheet1!$K$2:$T$827,6,FALSE)</f>
        <v>1.04E-2</v>
      </c>
      <c r="Y16" s="13">
        <f>VLOOKUP(A16, [1]Sheet1!$K$2:$T$827,7,FALSE)</f>
        <v>8.2200000000000003E-4</v>
      </c>
      <c r="Z16" s="13">
        <f>VLOOKUP(A16, [1]Sheet1!$K$2:$T$827,8,FALSE)</f>
        <v>1.05</v>
      </c>
      <c r="AA16" s="13">
        <f>VLOOKUP(A16, [1]Sheet1!$K$2:$T$827,9,FALSE)</f>
        <v>0.20300000000000001</v>
      </c>
      <c r="AB16" s="13">
        <f>VLOOKUP(A16, [1]Sheet1!$K$2:$T$827,10,FALSE)</f>
        <v>2.5999999999999999E-2</v>
      </c>
      <c r="AC16" s="13" t="s">
        <v>45</v>
      </c>
      <c r="AD16" s="13" t="s">
        <v>45</v>
      </c>
      <c r="AE16" s="13" t="s">
        <v>45</v>
      </c>
      <c r="AF16">
        <f>VLOOKUP(A16,[3]Sheet1!$A$2:$F$2106,6, FALSE)</f>
        <v>55803</v>
      </c>
      <c r="AG16">
        <f>VLOOKUP(A16,[3]Sheet1!$A$2:$G$2106,7,FALSE)</f>
        <v>1</v>
      </c>
      <c r="AH16">
        <f>VLOOKUP(A16,[3]Sheet1!$A$2:$H$2105,8,FALSE)</f>
        <v>1663</v>
      </c>
      <c r="AI16">
        <f>VLOOKUP(A16,[3]Sheet1!$A$2:$I$2106,9,FALSE)</f>
        <v>50</v>
      </c>
      <c r="AJ16">
        <f>VLOOKUP(A16,[3]Sheet1!$A$2:$K$2105,10,FALSE)</f>
        <v>27</v>
      </c>
      <c r="AK16">
        <f>VLOOKUP(A16,[3]Sheet1!$A$2:$K$2105,11,FALSE)</f>
        <v>23</v>
      </c>
      <c r="AL16">
        <f>VLOOKUP(A16,[3]Sheet1!$A$2:$L$2106,12,FALSE)</f>
        <v>7</v>
      </c>
      <c r="AM16">
        <f>VLOOKUP(A16, [3]Sheet1!$A$2:$M$2105,13,FALSE)</f>
        <v>20</v>
      </c>
      <c r="AN16">
        <f>VLOOKUP(A16,[3]Sheet1!$A$2:$N$2106,14,FALSE)</f>
        <v>0.75</v>
      </c>
      <c r="AO16">
        <f>VLOOKUP(A16,[3]Sheet1!$A$2:$O$2106,15,FALSE)</f>
        <v>7.81</v>
      </c>
      <c r="AP16">
        <f>VLOOKUP(A16,[3]Sheet1!$A$2:$P$2105,16,FALSE)</f>
        <v>0</v>
      </c>
      <c r="AQ16">
        <f>VLOOKUP(A16, [3]Sheet1!$A$2:$Q$2106, 17,FALSE)</f>
        <v>1571</v>
      </c>
    </row>
    <row r="17" spans="1:43" x14ac:dyDescent="0.2">
      <c r="A17" s="10">
        <v>1207547</v>
      </c>
      <c r="B17" s="10">
        <v>60052778</v>
      </c>
      <c r="C17" s="11">
        <v>4140</v>
      </c>
      <c r="D17" s="10" t="s">
        <v>44</v>
      </c>
      <c r="E17" s="17">
        <v>44053</v>
      </c>
      <c r="F17" s="13" t="str">
        <f>VLOOKUP(A17,[1]Sheet1!$K$2:$T$827,2,FALSE)</f>
        <v>VD02</v>
      </c>
      <c r="G17" s="13" t="str">
        <f>IFERROR(#REF!, "no")</f>
        <v>no</v>
      </c>
      <c r="H17" s="10">
        <v>20</v>
      </c>
      <c r="I17" s="10">
        <v>0.89</v>
      </c>
      <c r="J17" s="10">
        <v>0.62</v>
      </c>
      <c r="K17" s="10">
        <v>-0.27</v>
      </c>
      <c r="L17" s="10">
        <v>13</v>
      </c>
      <c r="M17" s="10">
        <v>15</v>
      </c>
      <c r="N17" s="10">
        <v>10.0940818786621</v>
      </c>
      <c r="O17" s="10">
        <v>2.3724269866943399</v>
      </c>
      <c r="P17" s="10">
        <v>0.41262590885162398</v>
      </c>
      <c r="Q17" s="10">
        <v>-0.21930365264415699</v>
      </c>
      <c r="R17" s="13">
        <f>VLOOKUP(A17,'Valores KF'!$C$2:$D$1018,2,)</f>
        <v>0.74</v>
      </c>
      <c r="S17" s="13">
        <f>VLOOKUP(A17,'[2]PESO DE COLADA DIC19-DIC-20'!$A$2:$D$2105,4, FALSE)</f>
        <v>56482</v>
      </c>
      <c r="T17" s="13" t="str">
        <f>VLOOKUP(A17,[1]Sheet1!$F$2:$H$1001,3,FALSE)</f>
        <v>(null)</v>
      </c>
      <c r="U17" s="13">
        <f>VLOOKUP(A17,[1]Sheet1!$K$2:$T$827, 3,FALSE)</f>
        <v>0.42199999999999999</v>
      </c>
      <c r="V17" s="13">
        <f>VLOOKUP(A17,[1]Sheet1!$K$2:$T$827, 4,FALSE)</f>
        <v>0.32800000000000001</v>
      </c>
      <c r="W17" s="13">
        <f>VLOOKUP(A17, [1]Sheet1!$K$2:$T$827,5,FALSE)</f>
        <v>0.876</v>
      </c>
      <c r="X17" s="13">
        <f>VLOOKUP(A17, [1]Sheet1!$K$2:$T$827,6,FALSE)</f>
        <v>1.06E-2</v>
      </c>
      <c r="Y17" s="13">
        <f>VLOOKUP(A17, [1]Sheet1!$K$2:$T$827,7,FALSE)</f>
        <v>1.2199999999999999E-3</v>
      </c>
      <c r="Z17" s="13">
        <f>VLOOKUP(A17, [1]Sheet1!$K$2:$T$827,8,FALSE)</f>
        <v>1.03</v>
      </c>
      <c r="AA17" s="13">
        <f>VLOOKUP(A17, [1]Sheet1!$K$2:$T$827,9,FALSE)</f>
        <v>0.24099999999999999</v>
      </c>
      <c r="AB17" s="13">
        <f>VLOOKUP(A17, [1]Sheet1!$K$2:$T$827,10,FALSE)</f>
        <v>2.9499999999999998E-2</v>
      </c>
      <c r="AC17" s="13" t="s">
        <v>45</v>
      </c>
      <c r="AD17" s="13" t="s">
        <v>45</v>
      </c>
      <c r="AE17" s="13" t="s">
        <v>45</v>
      </c>
      <c r="AF17">
        <f>VLOOKUP(A17,[3]Sheet1!$A$2:$F$2106,6, FALSE)</f>
        <v>56675</v>
      </c>
      <c r="AG17">
        <f>VLOOKUP(A17,[3]Sheet1!$A$2:$G$2106,7,FALSE)</f>
        <v>1</v>
      </c>
      <c r="AH17">
        <f>VLOOKUP(A17,[3]Sheet1!$A$2:$H$2105,8,FALSE)</f>
        <v>1650</v>
      </c>
      <c r="AI17">
        <f>VLOOKUP(A17,[3]Sheet1!$A$2:$I$2106,9,FALSE)</f>
        <v>50</v>
      </c>
      <c r="AJ17">
        <f>VLOOKUP(A17,[3]Sheet1!$A$2:$K$2105,10,FALSE)</f>
        <v>28</v>
      </c>
      <c r="AK17">
        <f>VLOOKUP(A17,[3]Sheet1!$A$2:$K$2105,11,FALSE)</f>
        <v>22</v>
      </c>
      <c r="AL17">
        <f>VLOOKUP(A17,[3]Sheet1!$A$2:$L$2106,12,FALSE)</f>
        <v>8</v>
      </c>
      <c r="AM17">
        <f>VLOOKUP(A17, [3]Sheet1!$A$2:$M$2105,13,FALSE)</f>
        <v>20</v>
      </c>
      <c r="AN17">
        <f>VLOOKUP(A17,[3]Sheet1!$A$2:$N$2106,14,FALSE)</f>
        <v>0.61</v>
      </c>
      <c r="AO17">
        <f>VLOOKUP(A17,[3]Sheet1!$A$2:$O$2106,15,FALSE)</f>
        <v>4</v>
      </c>
      <c r="AP17">
        <f>VLOOKUP(A17,[3]Sheet1!$A$2:$P$2105,16,FALSE)</f>
        <v>0</v>
      </c>
      <c r="AQ17">
        <f>VLOOKUP(A17, [3]Sheet1!$A$2:$Q$2106, 17,FALSE)</f>
        <v>1566</v>
      </c>
    </row>
    <row r="18" spans="1:43" x14ac:dyDescent="0.2">
      <c r="A18" s="10">
        <v>1207548</v>
      </c>
      <c r="B18" s="10">
        <v>60052846</v>
      </c>
      <c r="C18" s="11">
        <v>4130</v>
      </c>
      <c r="D18" s="10" t="s">
        <v>46</v>
      </c>
      <c r="E18" s="17">
        <v>44053</v>
      </c>
      <c r="F18" s="13" t="str">
        <f>VLOOKUP(A18,[1]Sheet1!$K$2:$T$827,2,FALSE)</f>
        <v>VD03</v>
      </c>
      <c r="G18" s="13" t="str">
        <f>IFERROR(#REF!, "no")</f>
        <v>no</v>
      </c>
      <c r="H18" s="10">
        <v>18</v>
      </c>
      <c r="I18" s="10">
        <v>0.95</v>
      </c>
      <c r="J18" s="10">
        <v>0.95</v>
      </c>
      <c r="K18" s="10">
        <v>0</v>
      </c>
      <c r="L18" s="10">
        <v>16</v>
      </c>
      <c r="M18" s="10">
        <v>14</v>
      </c>
      <c r="N18" s="10">
        <v>8.6636219024658203</v>
      </c>
      <c r="O18" s="10">
        <v>3.3849949836731001</v>
      </c>
      <c r="P18" s="10">
        <v>0.30718144774437001</v>
      </c>
      <c r="Q18" s="10">
        <v>-0.21264407038688701</v>
      </c>
      <c r="R18" s="13">
        <f>VLOOKUP(A18,'Valores KF'!$C$2:$D$1018,2,)</f>
        <v>0.78</v>
      </c>
      <c r="S18" s="13">
        <f>VLOOKUP(A18,'[2]PESO DE COLADA DIC19-DIC-20'!$A$2:$D$2105,4, FALSE)</f>
        <v>55510</v>
      </c>
      <c r="T18" s="13" t="str">
        <f>VLOOKUP(A18,[1]Sheet1!$F$2:$H$1001,3,FALSE)</f>
        <v>(null)</v>
      </c>
      <c r="U18" s="13">
        <f>VLOOKUP(A18,[1]Sheet1!$K$2:$T$827, 3,FALSE)</f>
        <v>0.317</v>
      </c>
      <c r="V18" s="13">
        <f>VLOOKUP(A18,[1]Sheet1!$K$2:$T$827, 4,FALSE)</f>
        <v>0.308</v>
      </c>
      <c r="W18" s="13">
        <f>VLOOKUP(A18, [1]Sheet1!$K$2:$T$827,5,FALSE)</f>
        <v>0.56000000000000005</v>
      </c>
      <c r="X18" s="13">
        <f>VLOOKUP(A18, [1]Sheet1!$K$2:$T$827,6,FALSE)</f>
        <v>8.8000000000000005E-3</v>
      </c>
      <c r="Y18" s="13">
        <f>VLOOKUP(A18, [1]Sheet1!$K$2:$T$827,7,FALSE)</f>
        <v>1.8699999999999999E-3</v>
      </c>
      <c r="Z18" s="13">
        <f>VLOOKUP(A18, [1]Sheet1!$K$2:$T$827,8,FALSE)</f>
        <v>1.03</v>
      </c>
      <c r="AA18" s="13">
        <f>VLOOKUP(A18, [1]Sheet1!$K$2:$T$827,9,FALSE)</f>
        <v>0.24399999999999999</v>
      </c>
      <c r="AB18" s="13">
        <f>VLOOKUP(A18, [1]Sheet1!$K$2:$T$827,10,FALSE)</f>
        <v>3.1199999999999999E-2</v>
      </c>
      <c r="AC18" s="13" t="s">
        <v>45</v>
      </c>
      <c r="AD18" s="13" t="s">
        <v>45</v>
      </c>
      <c r="AE18" s="13" t="s">
        <v>45</v>
      </c>
      <c r="AF18">
        <f>VLOOKUP(A18,[3]Sheet1!$A$2:$F$2106,6, FALSE)</f>
        <v>54915.99</v>
      </c>
      <c r="AG18">
        <f>VLOOKUP(A18,[3]Sheet1!$A$2:$G$2106,7,FALSE)</f>
        <v>1</v>
      </c>
      <c r="AH18">
        <f>VLOOKUP(A18,[3]Sheet1!$A$2:$H$2105,8,FALSE)</f>
        <v>1679</v>
      </c>
      <c r="AI18">
        <f>VLOOKUP(A18,[3]Sheet1!$A$2:$I$2106,9,FALSE)</f>
        <v>59</v>
      </c>
      <c r="AJ18">
        <f>VLOOKUP(A18,[3]Sheet1!$A$2:$K$2105,10,FALSE)</f>
        <v>26</v>
      </c>
      <c r="AK18">
        <f>VLOOKUP(A18,[3]Sheet1!$A$2:$K$2105,11,FALSE)</f>
        <v>33</v>
      </c>
      <c r="AL18">
        <f>VLOOKUP(A18,[3]Sheet1!$A$2:$L$2106,12,FALSE)</f>
        <v>8</v>
      </c>
      <c r="AM18">
        <f>VLOOKUP(A18, [3]Sheet1!$A$2:$M$2105,13,FALSE)</f>
        <v>18</v>
      </c>
      <c r="AN18">
        <f>VLOOKUP(A18,[3]Sheet1!$A$2:$N$2106,14,FALSE)</f>
        <v>0.61</v>
      </c>
      <c r="AO18">
        <f>VLOOKUP(A18,[3]Sheet1!$A$2:$O$2106,15,FALSE)</f>
        <v>5.36</v>
      </c>
      <c r="AP18">
        <f>VLOOKUP(A18,[3]Sheet1!$A$2:$P$2105,16,FALSE)</f>
        <v>0</v>
      </c>
      <c r="AQ18">
        <f>VLOOKUP(A18, [3]Sheet1!$A$2:$Q$2106, 17,FALSE)</f>
        <v>1585</v>
      </c>
    </row>
    <row r="19" spans="1:43" x14ac:dyDescent="0.2">
      <c r="A19" s="10">
        <v>1207549</v>
      </c>
      <c r="B19" s="10">
        <v>60052743</v>
      </c>
      <c r="C19" s="11" t="s">
        <v>60</v>
      </c>
      <c r="D19" s="10" t="s">
        <v>61</v>
      </c>
      <c r="E19" s="17">
        <v>44054</v>
      </c>
      <c r="F19" s="13" t="str">
        <f>VLOOKUP(A19,[1]Sheet1!$K$2:$T$827,2,FALSE)</f>
        <v>VD02</v>
      </c>
      <c r="G19" s="13" t="str">
        <f>IFERROR(#REF!, "no")</f>
        <v>no</v>
      </c>
      <c r="H19" s="10">
        <v>24</v>
      </c>
      <c r="I19" s="10">
        <v>0.69</v>
      </c>
      <c r="J19" s="10">
        <v>0.5</v>
      </c>
      <c r="K19" s="10">
        <v>-0.19</v>
      </c>
      <c r="L19" s="10">
        <v>15</v>
      </c>
      <c r="M19" s="10">
        <v>17</v>
      </c>
      <c r="N19" s="10">
        <v>4.1669006347656303</v>
      </c>
      <c r="O19" s="10">
        <v>2.64478659629822</v>
      </c>
      <c r="P19" s="10">
        <v>0.52297192811965898</v>
      </c>
      <c r="Q19" s="10">
        <v>-0.21770663559436801</v>
      </c>
      <c r="R19" s="13">
        <f>VLOOKUP(A19,'Valores KF'!$C$2:$D$1018,2,)</f>
        <v>0.72</v>
      </c>
      <c r="S19" s="13">
        <f>VLOOKUP(A19,'[2]PESO DE COLADA DIC19-DIC-20'!$A$2:$D$2105,4, FALSE)</f>
        <v>52104</v>
      </c>
      <c r="T19" s="13" t="str">
        <f>VLOOKUP(A19,[1]Sheet1!$F$2:$H$1001,3,FALSE)</f>
        <v>(null)</v>
      </c>
      <c r="U19" s="13">
        <f>VLOOKUP(A19,[1]Sheet1!$K$2:$T$827, 3,FALSE)</f>
        <v>0.39200000000000002</v>
      </c>
      <c r="V19" s="13">
        <f>VLOOKUP(A19,[1]Sheet1!$K$2:$T$827, 4,FALSE)</f>
        <v>0.92200000000000004</v>
      </c>
      <c r="W19" s="13">
        <f>VLOOKUP(A19, [1]Sheet1!$K$2:$T$827,5,FALSE)</f>
        <v>0.34899999999999998</v>
      </c>
      <c r="X19" s="13">
        <f>VLOOKUP(A19, [1]Sheet1!$K$2:$T$827,6,FALSE)</f>
        <v>1.7600000000000001E-2</v>
      </c>
      <c r="Y19" s="13">
        <f>VLOOKUP(A19, [1]Sheet1!$K$2:$T$827,7,FALSE)</f>
        <v>1.0200000000000001E-3</v>
      </c>
      <c r="Z19" s="13">
        <f>VLOOKUP(A19, [1]Sheet1!$K$2:$T$827,8,FALSE)</f>
        <v>5.0599999999999996</v>
      </c>
      <c r="AA19" s="13">
        <f>VLOOKUP(A19, [1]Sheet1!$K$2:$T$827,9,FALSE)</f>
        <v>0.224</v>
      </c>
      <c r="AB19" s="13">
        <f>VLOOKUP(A19, [1]Sheet1!$K$2:$T$827,10,FALSE)</f>
        <v>0.02</v>
      </c>
      <c r="AC19" s="13" t="s">
        <v>45</v>
      </c>
      <c r="AD19" s="13" t="s">
        <v>45</v>
      </c>
      <c r="AE19" s="13" t="s">
        <v>45</v>
      </c>
      <c r="AF19">
        <f>VLOOKUP(A19,[3]Sheet1!$A$2:$F$2106,6, FALSE)</f>
        <v>46833</v>
      </c>
      <c r="AG19">
        <f>VLOOKUP(A19,[3]Sheet1!$A$2:$G$2106,7,FALSE)</f>
        <v>1</v>
      </c>
      <c r="AH19">
        <f>VLOOKUP(A19,[3]Sheet1!$A$2:$H$2105,8,FALSE)</f>
        <v>1650</v>
      </c>
      <c r="AI19">
        <f>VLOOKUP(A19,[3]Sheet1!$A$2:$I$2106,9,FALSE)</f>
        <v>65</v>
      </c>
      <c r="AJ19">
        <f>VLOOKUP(A19,[3]Sheet1!$A$2:$K$2105,10,FALSE)</f>
        <v>30</v>
      </c>
      <c r="AK19">
        <f>VLOOKUP(A19,[3]Sheet1!$A$2:$K$2105,11,FALSE)</f>
        <v>35</v>
      </c>
      <c r="AL19">
        <f>VLOOKUP(A19,[3]Sheet1!$A$2:$L$2106,12,FALSE)</f>
        <v>6</v>
      </c>
      <c r="AM19">
        <f>VLOOKUP(A19, [3]Sheet1!$A$2:$M$2105,13,FALSE)</f>
        <v>24</v>
      </c>
      <c r="AN19">
        <f>VLOOKUP(A19,[3]Sheet1!$A$2:$N$2106,14,FALSE)</f>
        <v>0.7</v>
      </c>
      <c r="AO19">
        <f>VLOOKUP(A19,[3]Sheet1!$A$2:$O$2106,15,FALSE)</f>
        <v>10.119999999999999</v>
      </c>
      <c r="AP19">
        <f>VLOOKUP(A19,[3]Sheet1!$A$2:$P$2105,16,FALSE)</f>
        <v>0</v>
      </c>
      <c r="AQ19">
        <f>VLOOKUP(A19, [3]Sheet1!$A$2:$Q$2106, 17,FALSE)</f>
        <v>1547</v>
      </c>
    </row>
    <row r="20" spans="1:43" x14ac:dyDescent="0.2">
      <c r="A20" s="10">
        <v>1207550</v>
      </c>
      <c r="B20" s="10">
        <v>60052727</v>
      </c>
      <c r="C20" s="11" t="s">
        <v>62</v>
      </c>
      <c r="D20" s="10" t="s">
        <v>56</v>
      </c>
      <c r="E20" s="17">
        <v>44054</v>
      </c>
      <c r="F20" s="13" t="str">
        <f>VLOOKUP(A20,[1]Sheet1!$K$2:$T$827,2,FALSE)</f>
        <v>VD02</v>
      </c>
      <c r="G20" s="13" t="str">
        <f>IFERROR(#REF!, "no")</f>
        <v>no</v>
      </c>
      <c r="H20" s="10">
        <v>19</v>
      </c>
      <c r="I20" s="10">
        <v>1.06</v>
      </c>
      <c r="J20" s="10">
        <v>1.06</v>
      </c>
      <c r="K20" s="10">
        <v>0</v>
      </c>
      <c r="L20" s="10">
        <v>19</v>
      </c>
      <c r="M20" s="10">
        <v>16</v>
      </c>
      <c r="N20" s="10">
        <v>7.5355286598205602</v>
      </c>
      <c r="O20" s="10">
        <v>4.0962214469909703</v>
      </c>
      <c r="P20" s="10">
        <v>0.66130650043487504</v>
      </c>
      <c r="Q20" s="10">
        <v>-0.13299454748630499</v>
      </c>
      <c r="R20" s="13">
        <f>VLOOKUP(A20,'Valores KF'!$C$2:$D$1018,2,)</f>
        <v>0.74</v>
      </c>
      <c r="S20" s="13">
        <f>VLOOKUP(A20,'[2]PESO DE COLADA DIC19-DIC-20'!$A$2:$D$2105,4, FALSE)</f>
        <v>54917</v>
      </c>
      <c r="T20" s="13" t="str">
        <f>VLOOKUP(A20,[1]Sheet1!$F$2:$H$1001,3,FALSE)</f>
        <v>(null)</v>
      </c>
      <c r="U20" s="13">
        <f>VLOOKUP(A20,[1]Sheet1!$K$2:$T$827, 3,FALSE)</f>
        <v>0.32</v>
      </c>
      <c r="V20" s="13">
        <f>VLOOKUP(A20,[1]Sheet1!$K$2:$T$827, 4,FALSE)</f>
        <v>0.27100000000000002</v>
      </c>
      <c r="W20" s="13">
        <f>VLOOKUP(A20, [1]Sheet1!$K$2:$T$827,5,FALSE)</f>
        <v>0.94599999999999995</v>
      </c>
      <c r="X20" s="13">
        <f>VLOOKUP(A20, [1]Sheet1!$K$2:$T$827,6,FALSE)</f>
        <v>1.24E-2</v>
      </c>
      <c r="Y20" s="13">
        <f>VLOOKUP(A20, [1]Sheet1!$K$2:$T$827,7,FALSE)</f>
        <v>8.0000000000000002E-3</v>
      </c>
      <c r="Z20" s="13">
        <f>VLOOKUP(A20, [1]Sheet1!$K$2:$T$827,8,FALSE)</f>
        <v>0.877</v>
      </c>
      <c r="AA20" s="13">
        <f>VLOOKUP(A20, [1]Sheet1!$K$2:$T$827,9,FALSE)</f>
        <v>1.75</v>
      </c>
      <c r="AB20" s="13">
        <f>VLOOKUP(A20, [1]Sheet1!$K$2:$T$827,10,FALSE)</f>
        <v>2.8000000000000001E-2</v>
      </c>
      <c r="AC20" s="13" t="s">
        <v>45</v>
      </c>
      <c r="AD20" s="13" t="s">
        <v>45</v>
      </c>
      <c r="AE20" s="13" t="s">
        <v>45</v>
      </c>
      <c r="AF20">
        <f>VLOOKUP(A20,[3]Sheet1!$A$2:$F$2106,6, FALSE)</f>
        <v>53961</v>
      </c>
      <c r="AG20">
        <f>VLOOKUP(A20,[3]Sheet1!$A$2:$G$2106,7,FALSE)</f>
        <v>1</v>
      </c>
      <c r="AH20">
        <f>VLOOKUP(A20,[3]Sheet1!$A$2:$H$2105,8,FALSE)</f>
        <v>1628</v>
      </c>
      <c r="AI20">
        <f>VLOOKUP(A20,[3]Sheet1!$A$2:$I$2106,9,FALSE)</f>
        <v>48</v>
      </c>
      <c r="AJ20">
        <f>VLOOKUP(A20,[3]Sheet1!$A$2:$K$2105,10,FALSE)</f>
        <v>27</v>
      </c>
      <c r="AK20">
        <f>VLOOKUP(A20,[3]Sheet1!$A$2:$K$2105,11,FALSE)</f>
        <v>21</v>
      </c>
      <c r="AL20">
        <f>VLOOKUP(A20,[3]Sheet1!$A$2:$L$2106,12,FALSE)</f>
        <v>8</v>
      </c>
      <c r="AM20">
        <f>VLOOKUP(A20, [3]Sheet1!$A$2:$M$2105,13,FALSE)</f>
        <v>19</v>
      </c>
      <c r="AN20">
        <f>VLOOKUP(A20,[3]Sheet1!$A$2:$N$2106,14,FALSE)</f>
        <v>0.54</v>
      </c>
      <c r="AO20">
        <f>VLOOKUP(A20,[3]Sheet1!$A$2:$O$2106,15,FALSE)</f>
        <v>2.78</v>
      </c>
      <c r="AP20">
        <f>VLOOKUP(A20,[3]Sheet1!$A$2:$P$2105,16,FALSE)</f>
        <v>0</v>
      </c>
      <c r="AQ20">
        <f>VLOOKUP(A20, [3]Sheet1!$A$2:$Q$2106, 17,FALSE)</f>
        <v>1557</v>
      </c>
    </row>
    <row r="21" spans="1:43" x14ac:dyDescent="0.2">
      <c r="A21" s="10">
        <v>1207551</v>
      </c>
      <c r="B21" s="10">
        <v>60052822</v>
      </c>
      <c r="C21" s="11" t="s">
        <v>55</v>
      </c>
      <c r="D21" s="10" t="s">
        <v>63</v>
      </c>
      <c r="E21" s="17">
        <v>44054</v>
      </c>
      <c r="F21" s="13" t="str">
        <f>VLOOKUP(A21,[1]Sheet1!$K$2:$T$827,2,FALSE)</f>
        <v>VD02</v>
      </c>
      <c r="G21" s="13" t="str">
        <f>IFERROR(#REF!, "no")</f>
        <v>no</v>
      </c>
      <c r="H21" s="10">
        <v>17</v>
      </c>
      <c r="I21" s="10">
        <v>1.1499999999999999</v>
      </c>
      <c r="J21" s="10">
        <v>0.81</v>
      </c>
      <c r="K21" s="10">
        <v>-0.34</v>
      </c>
      <c r="L21" s="10">
        <v>14</v>
      </c>
      <c r="M21" s="10">
        <v>13</v>
      </c>
      <c r="N21" s="10">
        <v>8.1400451660156303</v>
      </c>
      <c r="O21" s="10">
        <v>4.05354976654053</v>
      </c>
      <c r="P21" s="10">
        <v>0.19525587558746299</v>
      </c>
      <c r="Q21" s="10">
        <v>-0.17450192570686299</v>
      </c>
      <c r="R21" s="13">
        <f>VLOOKUP(A21,'Valores KF'!$C$2:$D$1018,2,)</f>
        <v>0.75</v>
      </c>
      <c r="S21" s="13">
        <f>VLOOKUP(A21,'[2]PESO DE COLADA DIC19-DIC-20'!$A$2:$D$2105,4, FALSE)</f>
        <v>54978</v>
      </c>
      <c r="T21" s="13" t="str">
        <f>VLOOKUP(A21,[1]Sheet1!$F$2:$H$1001,3,FALSE)</f>
        <v>(null)</v>
      </c>
      <c r="U21" s="13">
        <f>VLOOKUP(A21,[1]Sheet1!$K$2:$T$827, 3,FALSE)</f>
        <v>0.41299999999999998</v>
      </c>
      <c r="V21" s="13">
        <f>VLOOKUP(A21,[1]Sheet1!$K$2:$T$827, 4,FALSE)</f>
        <v>0.27400000000000002</v>
      </c>
      <c r="W21" s="13">
        <f>VLOOKUP(A21, [1]Sheet1!$K$2:$T$827,5,FALSE)</f>
        <v>0.76500000000000001</v>
      </c>
      <c r="X21" s="13">
        <f>VLOOKUP(A21, [1]Sheet1!$K$2:$T$827,6,FALSE)</f>
        <v>1.1599999999999999E-2</v>
      </c>
      <c r="Y21" s="13">
        <f>VLOOKUP(A21, [1]Sheet1!$K$2:$T$827,7,FALSE)</f>
        <v>1.07E-3</v>
      </c>
      <c r="Z21" s="13">
        <f>VLOOKUP(A21, [1]Sheet1!$K$2:$T$827,8,FALSE)</f>
        <v>0.82499999999999996</v>
      </c>
      <c r="AA21" s="13">
        <f>VLOOKUP(A21, [1]Sheet1!$K$2:$T$827,9,FALSE)</f>
        <v>1.81</v>
      </c>
      <c r="AB21" s="13">
        <f>VLOOKUP(A21, [1]Sheet1!$K$2:$T$827,10,FALSE)</f>
        <v>2.98E-2</v>
      </c>
      <c r="AC21" s="13" t="s">
        <v>45</v>
      </c>
      <c r="AD21" s="13" t="s">
        <v>45</v>
      </c>
      <c r="AE21" s="13" t="s">
        <v>45</v>
      </c>
      <c r="AF21">
        <f>VLOOKUP(A21,[3]Sheet1!$A$2:$F$2106,6, FALSE)</f>
        <v>53722</v>
      </c>
      <c r="AG21">
        <f>VLOOKUP(A21,[3]Sheet1!$A$2:$G$2106,7,FALSE)</f>
        <v>1</v>
      </c>
      <c r="AH21">
        <f>VLOOKUP(A21,[3]Sheet1!$A$2:$H$2105,8,FALSE)</f>
        <v>1641</v>
      </c>
      <c r="AI21">
        <f>VLOOKUP(A21,[3]Sheet1!$A$2:$I$2106,9,FALSE)</f>
        <v>56</v>
      </c>
      <c r="AJ21">
        <f>VLOOKUP(A21,[3]Sheet1!$A$2:$K$2105,10,FALSE)</f>
        <v>24</v>
      </c>
      <c r="AK21">
        <f>VLOOKUP(A21,[3]Sheet1!$A$2:$K$2105,11,FALSE)</f>
        <v>32</v>
      </c>
      <c r="AL21">
        <f>VLOOKUP(A21,[3]Sheet1!$A$2:$L$2106,12,FALSE)</f>
        <v>7</v>
      </c>
      <c r="AM21">
        <f>VLOOKUP(A21, [3]Sheet1!$A$2:$M$2105,13,FALSE)</f>
        <v>17</v>
      </c>
      <c r="AN21">
        <f>VLOOKUP(A21,[3]Sheet1!$A$2:$N$2106,14,FALSE)</f>
        <v>0.56999999999999995</v>
      </c>
      <c r="AO21">
        <f>VLOOKUP(A21,[3]Sheet1!$A$2:$O$2106,15,FALSE)</f>
        <v>4.62</v>
      </c>
      <c r="AP21">
        <f>VLOOKUP(A21,[3]Sheet1!$A$2:$P$2105,16,FALSE)</f>
        <v>0</v>
      </c>
      <c r="AQ21">
        <f>VLOOKUP(A21, [3]Sheet1!$A$2:$Q$2106, 17,FALSE)</f>
        <v>1557</v>
      </c>
    </row>
    <row r="22" spans="1:43" x14ac:dyDescent="0.2">
      <c r="A22" s="10">
        <v>1207552</v>
      </c>
      <c r="B22" s="10">
        <v>60052816</v>
      </c>
      <c r="C22" s="11" t="s">
        <v>55</v>
      </c>
      <c r="D22" s="10" t="s">
        <v>63</v>
      </c>
      <c r="E22" s="17">
        <v>44054</v>
      </c>
      <c r="F22" s="13" t="str">
        <f>VLOOKUP(A22,[1]Sheet1!$K$2:$T$827,2,FALSE)</f>
        <v>VD02</v>
      </c>
      <c r="G22" s="13" t="str">
        <f>IFERROR(#REF!, "no")</f>
        <v>no</v>
      </c>
      <c r="H22" s="10">
        <v>15</v>
      </c>
      <c r="I22" s="10">
        <v>1</v>
      </c>
      <c r="J22" s="10">
        <v>1</v>
      </c>
      <c r="K22" s="10">
        <v>0</v>
      </c>
      <c r="L22" s="10">
        <v>15</v>
      </c>
      <c r="M22" s="10">
        <v>10</v>
      </c>
      <c r="N22" s="10">
        <v>6.7761707305908203</v>
      </c>
      <c r="O22" s="10">
        <v>2.1531748771667498</v>
      </c>
      <c r="P22" s="10">
        <v>0.25897091627120999</v>
      </c>
      <c r="Q22" s="10">
        <v>-0.21253582835197399</v>
      </c>
      <c r="R22" s="13">
        <f>VLOOKUP(A22,'Valores KF'!$C$2:$D$1018,2,)</f>
        <v>0.74</v>
      </c>
      <c r="S22" s="13">
        <f>VLOOKUP(A22,'[2]PESO DE COLADA DIC19-DIC-20'!$A$2:$D$2105,4, FALSE)</f>
        <v>54036</v>
      </c>
      <c r="T22" s="13" t="str">
        <f>VLOOKUP(A22,[1]Sheet1!$F$2:$H$1001,3,FALSE)</f>
        <v>(null)</v>
      </c>
      <c r="U22" s="13">
        <f>VLOOKUP(A22,[1]Sheet1!$K$2:$T$827, 3,FALSE)</f>
        <v>0.41599999999999998</v>
      </c>
      <c r="V22" s="13">
        <f>VLOOKUP(A22,[1]Sheet1!$K$2:$T$827, 4,FALSE)</f>
        <v>0.25700000000000001</v>
      </c>
      <c r="W22" s="13">
        <f>VLOOKUP(A22, [1]Sheet1!$K$2:$T$827,5,FALSE)</f>
        <v>0.78200000000000003</v>
      </c>
      <c r="X22" s="13">
        <f>VLOOKUP(A22, [1]Sheet1!$K$2:$T$827,6,FALSE)</f>
        <v>1.2200000000000001E-2</v>
      </c>
      <c r="Y22" s="13">
        <f>VLOOKUP(A22, [1]Sheet1!$K$2:$T$827,7,FALSE)</f>
        <v>4.4799999999999999E-4</v>
      </c>
      <c r="Z22" s="13">
        <f>VLOOKUP(A22, [1]Sheet1!$K$2:$T$827,8,FALSE)</f>
        <v>0.84699999999999998</v>
      </c>
      <c r="AA22" s="13">
        <f>VLOOKUP(A22, [1]Sheet1!$K$2:$T$827,9,FALSE)</f>
        <v>1.79</v>
      </c>
      <c r="AB22" s="13">
        <f>VLOOKUP(A22, [1]Sheet1!$K$2:$T$827,10,FALSE)</f>
        <v>3.04E-2</v>
      </c>
      <c r="AC22" s="13" t="s">
        <v>45</v>
      </c>
      <c r="AD22" s="13" t="s">
        <v>45</v>
      </c>
      <c r="AE22" s="13" t="s">
        <v>45</v>
      </c>
      <c r="AF22">
        <f>VLOOKUP(A22,[3]Sheet1!$A$2:$F$2106,6, FALSE)</f>
        <v>53634</v>
      </c>
      <c r="AG22">
        <f>VLOOKUP(A22,[3]Sheet1!$A$2:$G$2106,7,FALSE)</f>
        <v>1</v>
      </c>
      <c r="AH22">
        <f>VLOOKUP(A22,[3]Sheet1!$A$2:$H$2105,8,FALSE)</f>
        <v>1631</v>
      </c>
      <c r="AI22">
        <f>VLOOKUP(A22,[3]Sheet1!$A$2:$I$2106,9,FALSE)</f>
        <v>51</v>
      </c>
      <c r="AJ22">
        <f>VLOOKUP(A22,[3]Sheet1!$A$2:$K$2105,10,FALSE)</f>
        <v>22</v>
      </c>
      <c r="AK22">
        <f>VLOOKUP(A22,[3]Sheet1!$A$2:$K$2105,11,FALSE)</f>
        <v>29</v>
      </c>
      <c r="AL22">
        <f>VLOOKUP(A22,[3]Sheet1!$A$2:$L$2106,12,FALSE)</f>
        <v>7</v>
      </c>
      <c r="AM22">
        <f>VLOOKUP(A22, [3]Sheet1!$A$2:$M$2105,13,FALSE)</f>
        <v>15</v>
      </c>
      <c r="AN22">
        <f>VLOOKUP(A22,[3]Sheet1!$A$2:$N$2106,14,FALSE)</f>
        <v>0.9</v>
      </c>
      <c r="AO22">
        <f>VLOOKUP(A22,[3]Sheet1!$A$2:$O$2106,15,FALSE)</f>
        <v>7.31</v>
      </c>
      <c r="AP22">
        <f>VLOOKUP(A22,[3]Sheet1!$A$2:$P$2105,16,FALSE)</f>
        <v>0</v>
      </c>
      <c r="AQ22">
        <f>VLOOKUP(A22, [3]Sheet1!$A$2:$Q$2106, 17,FALSE)</f>
        <v>1554</v>
      </c>
    </row>
    <row r="23" spans="1:43" x14ac:dyDescent="0.2">
      <c r="A23" s="10">
        <v>1207553</v>
      </c>
      <c r="B23" s="10">
        <v>60052669</v>
      </c>
      <c r="C23" s="11" t="s">
        <v>64</v>
      </c>
      <c r="D23" s="10" t="s">
        <v>56</v>
      </c>
      <c r="E23" s="17">
        <v>44054</v>
      </c>
      <c r="F23" s="13" t="str">
        <f>VLOOKUP(A23,[1]Sheet1!$K$2:$T$827,2,FALSE)</f>
        <v>VD02</v>
      </c>
      <c r="G23" s="13" t="str">
        <f>IFERROR(#REF!, "no")</f>
        <v>no</v>
      </c>
      <c r="H23" s="10">
        <v>16</v>
      </c>
      <c r="I23" s="10">
        <v>1.25</v>
      </c>
      <c r="J23" s="10">
        <v>0.93</v>
      </c>
      <c r="K23" s="10">
        <v>-0.32</v>
      </c>
      <c r="L23" s="10">
        <v>14</v>
      </c>
      <c r="M23" s="10">
        <v>11</v>
      </c>
      <c r="N23" s="10">
        <v>8.4918260574340803</v>
      </c>
      <c r="O23" s="10">
        <v>3.5596544742584202</v>
      </c>
      <c r="P23" s="10">
        <v>0.59807765483856201</v>
      </c>
      <c r="Q23" s="10">
        <v>-0.14949682354927099</v>
      </c>
      <c r="R23" s="13">
        <f>VLOOKUP(A23,'Valores KF'!$C$2:$D$1018,2,)</f>
        <v>0.75</v>
      </c>
      <c r="S23" s="13">
        <f>VLOOKUP(A23,'[2]PESO DE COLADA DIC19-DIC-20'!$A$2:$D$2105,4, FALSE)</f>
        <v>58927</v>
      </c>
      <c r="T23" s="13" t="str">
        <f>VLOOKUP(A23,[1]Sheet1!$F$2:$H$1001,3,FALSE)</f>
        <v>(null)</v>
      </c>
      <c r="U23" s="13">
        <f>VLOOKUP(A23,[1]Sheet1!$K$2:$T$827, 3,FALSE)</f>
        <v>0.40500000000000003</v>
      </c>
      <c r="V23" s="13">
        <f>VLOOKUP(A23,[1]Sheet1!$K$2:$T$827, 4,FALSE)</f>
        <v>0.16300000000000001</v>
      </c>
      <c r="W23" s="13">
        <f>VLOOKUP(A23, [1]Sheet1!$K$2:$T$827,5,FALSE)</f>
        <v>0.72599999999999998</v>
      </c>
      <c r="X23" s="13">
        <f>VLOOKUP(A23, [1]Sheet1!$K$2:$T$827,6,FALSE)</f>
        <v>9.7000000000000003E-3</v>
      </c>
      <c r="Y23" s="13">
        <f>VLOOKUP(A23, [1]Sheet1!$K$2:$T$827,7,FALSE)</f>
        <v>1.1100000000000001E-3</v>
      </c>
      <c r="Z23" s="13">
        <f>VLOOKUP(A23, [1]Sheet1!$K$2:$T$827,8,FALSE)</f>
        <v>0.86799999999999999</v>
      </c>
      <c r="AA23" s="13">
        <f>VLOOKUP(A23, [1]Sheet1!$K$2:$T$827,9,FALSE)</f>
        <v>1.91</v>
      </c>
      <c r="AB23" s="13">
        <f>VLOOKUP(A23, [1]Sheet1!$K$2:$T$827,10,FALSE)</f>
        <v>2.2700000000000001E-2</v>
      </c>
      <c r="AC23" s="13" t="s">
        <v>45</v>
      </c>
      <c r="AD23" s="13" t="s">
        <v>45</v>
      </c>
      <c r="AE23" s="13" t="s">
        <v>45</v>
      </c>
      <c r="AF23">
        <f>VLOOKUP(A23,[3]Sheet1!$A$2:$F$2106,6, FALSE)</f>
        <v>58160</v>
      </c>
      <c r="AG23">
        <f>VLOOKUP(A23,[3]Sheet1!$A$2:$G$2106,7,FALSE)</f>
        <v>1</v>
      </c>
      <c r="AH23">
        <f>VLOOKUP(A23,[3]Sheet1!$A$2:$H$2105,8,FALSE)</f>
        <v>1634</v>
      </c>
      <c r="AI23">
        <f>VLOOKUP(A23,[3]Sheet1!$A$2:$I$2106,9,FALSE)</f>
        <v>49</v>
      </c>
      <c r="AJ23">
        <f>VLOOKUP(A23,[3]Sheet1!$A$2:$K$2105,10,FALSE)</f>
        <v>23</v>
      </c>
      <c r="AK23">
        <f>VLOOKUP(A23,[3]Sheet1!$A$2:$K$2105,11,FALSE)</f>
        <v>26</v>
      </c>
      <c r="AL23">
        <f>VLOOKUP(A23,[3]Sheet1!$A$2:$L$2106,12,FALSE)</f>
        <v>7</v>
      </c>
      <c r="AM23">
        <f>VLOOKUP(A23, [3]Sheet1!$A$2:$M$2105,13,FALSE)</f>
        <v>16</v>
      </c>
      <c r="AN23">
        <f>VLOOKUP(A23,[3]Sheet1!$A$2:$N$2106,14,FALSE)</f>
        <v>0.69</v>
      </c>
      <c r="AO23">
        <f>VLOOKUP(A23,[3]Sheet1!$A$2:$O$2106,15,FALSE)</f>
        <v>3.89</v>
      </c>
      <c r="AP23">
        <f>VLOOKUP(A23,[3]Sheet1!$A$2:$P$2105,16,FALSE)</f>
        <v>0</v>
      </c>
      <c r="AQ23">
        <f>VLOOKUP(A23, [3]Sheet1!$A$2:$Q$2106, 17,FALSE)</f>
        <v>1559</v>
      </c>
    </row>
    <row r="24" spans="1:43" x14ac:dyDescent="0.2">
      <c r="A24" s="10">
        <v>1207554</v>
      </c>
      <c r="B24" s="10">
        <v>60052852</v>
      </c>
      <c r="C24" s="11" t="s">
        <v>64</v>
      </c>
      <c r="D24" s="10" t="s">
        <v>56</v>
      </c>
      <c r="E24" s="17">
        <v>44054</v>
      </c>
      <c r="F24" s="13" t="str">
        <f>VLOOKUP(A24,[1]Sheet1!$K$2:$T$827,2,FALSE)</f>
        <v>VD02</v>
      </c>
      <c r="G24" s="13" t="str">
        <f>IFERROR(#REF!, "no")</f>
        <v>no</v>
      </c>
      <c r="H24" s="10">
        <v>0</v>
      </c>
      <c r="I24" s="10">
        <v>0.98</v>
      </c>
      <c r="J24" s="18"/>
      <c r="K24" s="18"/>
      <c r="L24" s="10">
        <v>18</v>
      </c>
      <c r="M24" s="18"/>
      <c r="N24" s="18"/>
      <c r="O24" s="18"/>
      <c r="P24" s="18"/>
      <c r="Q24" s="18"/>
      <c r="R24" s="13">
        <f>VLOOKUP(A24,'Valores KF'!$C$2:$D$1018,2,)</f>
        <v>0.75</v>
      </c>
      <c r="S24" s="13">
        <f>VLOOKUP(A24,'[2]PESO DE COLADA DIC19-DIC-20'!$A$2:$D$2105,4, FALSE)</f>
        <v>0</v>
      </c>
      <c r="T24" s="13" t="str">
        <f>VLOOKUP(A24,[1]Sheet1!$F$2:$H$1001,3,FALSE)</f>
        <v>(null)</v>
      </c>
      <c r="U24" s="13">
        <f>VLOOKUP(A24,[1]Sheet1!$K$2:$T$827, 3,FALSE)</f>
        <v>0.40799999999999997</v>
      </c>
      <c r="V24" s="13">
        <f>VLOOKUP(A24,[1]Sheet1!$K$2:$T$827, 4,FALSE)</f>
        <v>0.18</v>
      </c>
      <c r="W24" s="13">
        <f>VLOOKUP(A24, [1]Sheet1!$K$2:$T$827,5,FALSE)</f>
        <v>0.71799999999999997</v>
      </c>
      <c r="X24" s="13">
        <f>VLOOKUP(A24, [1]Sheet1!$K$2:$T$827,6,FALSE)</f>
        <v>6.4000000000000003E-3</v>
      </c>
      <c r="Y24" s="13">
        <f>VLOOKUP(A24, [1]Sheet1!$K$2:$T$827,7,FALSE)</f>
        <v>5.9000000000000003E-4</v>
      </c>
      <c r="Z24" s="13">
        <f>VLOOKUP(A24, [1]Sheet1!$K$2:$T$827,8,FALSE)</f>
        <v>0.86299999999999999</v>
      </c>
      <c r="AA24" s="13">
        <f>VLOOKUP(A24, [1]Sheet1!$K$2:$T$827,9,FALSE)</f>
        <v>1.94</v>
      </c>
      <c r="AB24" s="13">
        <f>VLOOKUP(A24, [1]Sheet1!$K$2:$T$827,10,FALSE)</f>
        <v>2.3800000000000002E-2</v>
      </c>
      <c r="AC24" s="13" t="s">
        <v>45</v>
      </c>
      <c r="AD24" s="13" t="s">
        <v>45</v>
      </c>
      <c r="AE24" s="13" t="s">
        <v>45</v>
      </c>
      <c r="AF24" t="s">
        <v>45</v>
      </c>
      <c r="AG24">
        <f>VLOOKUP(A24,[3]Sheet1!$A$2:$G$2106,7,FALSE)</f>
        <v>0</v>
      </c>
      <c r="AH24">
        <f>VLOOKUP(A24,[3]Sheet1!$A$2:$H$2105,8,FALSE)</f>
        <v>0</v>
      </c>
      <c r="AI24">
        <f>VLOOKUP(A24,[3]Sheet1!$A$2:$I$2106,9,FALSE)</f>
        <v>0</v>
      </c>
      <c r="AJ24">
        <f>VLOOKUP(A24,[3]Sheet1!$A$2:$K$2105,10,FALSE)</f>
        <v>0</v>
      </c>
      <c r="AK24">
        <f>VLOOKUP(A24,[3]Sheet1!$A$2:$K$2105,11,FALSE)</f>
        <v>0</v>
      </c>
      <c r="AL24">
        <f>VLOOKUP(A24,[3]Sheet1!$A$2:$L$2106,12,FALSE)</f>
        <v>0</v>
      </c>
      <c r="AM24">
        <f>VLOOKUP(A24, [3]Sheet1!$A$2:$M$2105,13,FALSE)</f>
        <v>0</v>
      </c>
      <c r="AN24">
        <f>VLOOKUP(A24,[3]Sheet1!$A$2:$N$2106,14,FALSE)</f>
        <v>0</v>
      </c>
      <c r="AO24">
        <f>VLOOKUP(A24,[3]Sheet1!$A$2:$O$2106,15,FALSE)</f>
        <v>0</v>
      </c>
      <c r="AP24">
        <f>VLOOKUP(A24,[3]Sheet1!$A$2:$P$2105,16,FALSE)</f>
        <v>0</v>
      </c>
      <c r="AQ24">
        <f>VLOOKUP(A24, [3]Sheet1!$A$2:$Q$2106, 17,FALSE)</f>
        <v>0</v>
      </c>
    </row>
    <row r="25" spans="1:43" x14ac:dyDescent="0.2">
      <c r="A25" s="10">
        <v>1207555</v>
      </c>
      <c r="B25" s="10">
        <v>60052685</v>
      </c>
      <c r="C25" s="11" t="s">
        <v>65</v>
      </c>
      <c r="D25" s="10" t="s">
        <v>63</v>
      </c>
      <c r="E25" s="17">
        <v>44054</v>
      </c>
      <c r="F25" s="13" t="str">
        <f>VLOOKUP(A25,[1]Sheet1!$K$2:$T$827,2,FALSE)</f>
        <v>VD02</v>
      </c>
      <c r="G25" s="13" t="str">
        <f>IFERROR(#REF!, "no")</f>
        <v>no</v>
      </c>
      <c r="H25" s="10">
        <v>20</v>
      </c>
      <c r="I25" s="10">
        <v>0.82</v>
      </c>
      <c r="J25" s="10">
        <v>0.86</v>
      </c>
      <c r="K25" s="10">
        <v>0.04</v>
      </c>
      <c r="L25" s="10">
        <v>17</v>
      </c>
      <c r="M25" s="10">
        <v>15</v>
      </c>
      <c r="N25" s="10">
        <v>7.6985607147216797</v>
      </c>
      <c r="O25" s="10">
        <v>3.1175062656402601</v>
      </c>
      <c r="P25" s="10">
        <v>0.32060477137565602</v>
      </c>
      <c r="Q25" s="10">
        <v>-0.17211957275867501</v>
      </c>
      <c r="R25" s="13">
        <f>VLOOKUP(A25,'Valores KF'!$C$2:$D$1018,2,)</f>
        <v>0.79</v>
      </c>
      <c r="S25" s="13">
        <f>VLOOKUP(A25,'[2]PESO DE COLADA DIC19-DIC-20'!$A$2:$D$2105,4, FALSE)</f>
        <v>53461</v>
      </c>
      <c r="T25" s="13" t="str">
        <f>VLOOKUP(A25,[1]Sheet1!$F$2:$H$1001,3,FALSE)</f>
        <v>(null)</v>
      </c>
      <c r="U25" s="13">
        <f>VLOOKUP(A25,[1]Sheet1!$K$2:$T$827, 3,FALSE)</f>
        <v>0.16300000000000001</v>
      </c>
      <c r="V25" s="13">
        <f>VLOOKUP(A25,[1]Sheet1!$K$2:$T$827, 4,FALSE)</f>
        <v>0.223</v>
      </c>
      <c r="W25" s="13">
        <f>VLOOKUP(A25, [1]Sheet1!$K$2:$T$827,5,FALSE)</f>
        <v>1.31</v>
      </c>
      <c r="X25" s="13">
        <f>VLOOKUP(A25, [1]Sheet1!$K$2:$T$827,6,FALSE)</f>
        <v>1.1599999999999999E-2</v>
      </c>
      <c r="Y25" s="13">
        <f>VLOOKUP(A25, [1]Sheet1!$K$2:$T$827,7,FALSE)</f>
        <v>2.7399999999999998E-3</v>
      </c>
      <c r="Z25" s="13">
        <f>VLOOKUP(A25, [1]Sheet1!$K$2:$T$827,8,FALSE)</f>
        <v>0.17</v>
      </c>
      <c r="AA25" s="13">
        <f>VLOOKUP(A25, [1]Sheet1!$K$2:$T$827,9,FALSE)</f>
        <v>0.26600000000000001</v>
      </c>
      <c r="AB25" s="13">
        <f>VLOOKUP(A25, [1]Sheet1!$K$2:$T$827,10,FALSE)</f>
        <v>2.6700000000000002E-2</v>
      </c>
      <c r="AC25" s="13" t="s">
        <v>45</v>
      </c>
      <c r="AD25" s="13" t="s">
        <v>45</v>
      </c>
      <c r="AE25" s="13" t="s">
        <v>45</v>
      </c>
      <c r="AF25">
        <f>VLOOKUP(A25,[3]Sheet1!$A$2:$F$2106,6, FALSE)</f>
        <v>53397</v>
      </c>
      <c r="AG25">
        <f>VLOOKUP(A25,[3]Sheet1!$A$2:$G$2106,7,FALSE)</f>
        <v>1</v>
      </c>
      <c r="AH25">
        <f>VLOOKUP(A25,[3]Sheet1!$A$2:$H$2105,8,FALSE)</f>
        <v>1674</v>
      </c>
      <c r="AI25">
        <f>VLOOKUP(A25,[3]Sheet1!$A$2:$I$2106,9,FALSE)</f>
        <v>56</v>
      </c>
      <c r="AJ25">
        <f>VLOOKUP(A25,[3]Sheet1!$A$2:$K$2105,10,FALSE)</f>
        <v>26</v>
      </c>
      <c r="AK25">
        <f>VLOOKUP(A25,[3]Sheet1!$A$2:$K$2105,11,FALSE)</f>
        <v>30</v>
      </c>
      <c r="AL25">
        <f>VLOOKUP(A25,[3]Sheet1!$A$2:$L$2106,12,FALSE)</f>
        <v>6</v>
      </c>
      <c r="AM25">
        <f>VLOOKUP(A25, [3]Sheet1!$A$2:$M$2105,13,FALSE)</f>
        <v>20</v>
      </c>
      <c r="AN25">
        <f>VLOOKUP(A25,[3]Sheet1!$A$2:$N$2106,14,FALSE)</f>
        <v>0.73</v>
      </c>
      <c r="AO25">
        <f>VLOOKUP(A25,[3]Sheet1!$A$2:$O$2106,15,FALSE)</f>
        <v>2.97</v>
      </c>
      <c r="AP25">
        <f>VLOOKUP(A25,[3]Sheet1!$A$2:$P$2105,16,FALSE)</f>
        <v>6.87</v>
      </c>
      <c r="AQ25">
        <f>VLOOKUP(A25, [3]Sheet1!$A$2:$Q$2106, 17,FALSE)</f>
        <v>1582</v>
      </c>
    </row>
    <row r="26" spans="1:43" x14ac:dyDescent="0.2">
      <c r="A26" s="10">
        <v>1207556</v>
      </c>
      <c r="B26" s="10">
        <v>60052874</v>
      </c>
      <c r="C26" s="11" t="s">
        <v>66</v>
      </c>
      <c r="D26" s="10" t="s">
        <v>63</v>
      </c>
      <c r="E26" s="17">
        <v>44054</v>
      </c>
      <c r="F26" s="13" t="str">
        <f>VLOOKUP(A26,[1]Sheet1!$K$2:$T$827,2,FALSE)</f>
        <v>VD04</v>
      </c>
      <c r="G26" s="13" t="str">
        <f>IFERROR(#REF!, "no")</f>
        <v>no</v>
      </c>
      <c r="H26" s="10">
        <v>32</v>
      </c>
      <c r="I26" s="10">
        <v>1.1299999999999999</v>
      </c>
      <c r="J26" s="10">
        <v>1.97</v>
      </c>
      <c r="K26" s="10">
        <v>0.84</v>
      </c>
      <c r="L26" s="10">
        <v>34</v>
      </c>
      <c r="M26" s="10">
        <v>12</v>
      </c>
      <c r="N26" s="10">
        <v>8.4352302551269496</v>
      </c>
      <c r="O26" s="10">
        <v>1.60685122013092</v>
      </c>
      <c r="P26" s="10">
        <v>0.35513392090797402</v>
      </c>
      <c r="Q26" s="10">
        <v>-0.214881956577301</v>
      </c>
      <c r="R26" s="13">
        <f>VLOOKUP(A26,'Valores KF'!$C$2:$D$1018,2,)</f>
        <v>0.8</v>
      </c>
      <c r="S26" s="13">
        <f>VLOOKUP(A26,'[2]PESO DE COLADA DIC19-DIC-20'!$A$2:$D$2105,4, FALSE)</f>
        <v>53788</v>
      </c>
      <c r="T26" s="13" t="str">
        <f>VLOOKUP(A26,[1]Sheet1!$F$2:$H$1001,3,FALSE)</f>
        <v>(null)</v>
      </c>
      <c r="U26" s="13">
        <f>VLOOKUP(A26,[1]Sheet1!$K$2:$T$827, 3,FALSE)</f>
        <v>0.189</v>
      </c>
      <c r="V26" s="13">
        <f>VLOOKUP(A26,[1]Sheet1!$K$2:$T$827, 4,FALSE)</f>
        <v>0.161</v>
      </c>
      <c r="W26" s="13">
        <f>VLOOKUP(A26, [1]Sheet1!$K$2:$T$827,5,FALSE)</f>
        <v>0.78600000000000003</v>
      </c>
      <c r="X26" s="13">
        <f>VLOOKUP(A26, [1]Sheet1!$K$2:$T$827,6,FALSE)</f>
        <v>7.1000000000000004E-3</v>
      </c>
      <c r="Y26" s="13">
        <f>VLOOKUP(A26, [1]Sheet1!$K$2:$T$827,7,FALSE)</f>
        <v>2.0899999999999998E-3</v>
      </c>
      <c r="Z26" s="13">
        <f>VLOOKUP(A26, [1]Sheet1!$K$2:$T$827,8,FALSE)</f>
        <v>0.10100000000000001</v>
      </c>
      <c r="AA26" s="13">
        <f>VLOOKUP(A26, [1]Sheet1!$K$2:$T$827,9,FALSE)</f>
        <v>0.14099999999999999</v>
      </c>
      <c r="AB26" s="13">
        <f>VLOOKUP(A26, [1]Sheet1!$K$2:$T$827,10,FALSE)</f>
        <v>2.86E-2</v>
      </c>
      <c r="AC26" s="13" t="s">
        <v>45</v>
      </c>
      <c r="AD26" s="13" t="s">
        <v>45</v>
      </c>
      <c r="AE26" s="13" t="s">
        <v>45</v>
      </c>
      <c r="AF26">
        <f>VLOOKUP(A26,[3]Sheet1!$A$2:$F$2106,6, FALSE)</f>
        <v>54125</v>
      </c>
      <c r="AG26">
        <f>VLOOKUP(A26,[3]Sheet1!$A$2:$G$2106,7,FALSE)</f>
        <v>3</v>
      </c>
      <c r="AH26">
        <f>VLOOKUP(A26,[3]Sheet1!$A$2:$H$2105,8,FALSE)</f>
        <v>1676</v>
      </c>
      <c r="AI26">
        <f>VLOOKUP(A26,[3]Sheet1!$A$2:$I$2106,9,FALSE)</f>
        <v>136</v>
      </c>
      <c r="AJ26">
        <f>VLOOKUP(A26,[3]Sheet1!$A$2:$K$2105,10,FALSE)</f>
        <v>47</v>
      </c>
      <c r="AK26">
        <f>VLOOKUP(A26,[3]Sheet1!$A$2:$K$2105,11,FALSE)</f>
        <v>89</v>
      </c>
      <c r="AL26">
        <f>VLOOKUP(A26,[3]Sheet1!$A$2:$L$2106,12,FALSE)</f>
        <v>15</v>
      </c>
      <c r="AM26">
        <f>VLOOKUP(A26, [3]Sheet1!$A$2:$M$2105,13,FALSE)</f>
        <v>32</v>
      </c>
      <c r="AN26">
        <f>VLOOKUP(A26,[3]Sheet1!$A$2:$N$2106,14,FALSE)</f>
        <v>0.7</v>
      </c>
      <c r="AO26">
        <f>VLOOKUP(A26,[3]Sheet1!$A$2:$O$2106,15,FALSE)</f>
        <v>7.8</v>
      </c>
      <c r="AP26">
        <f>VLOOKUP(A26,[3]Sheet1!$A$2:$P$2105,16,FALSE)</f>
        <v>0</v>
      </c>
      <c r="AQ26">
        <f>VLOOKUP(A26, [3]Sheet1!$A$2:$Q$2106, 17,FALSE)</f>
        <v>1589</v>
      </c>
    </row>
    <row r="27" spans="1:43" x14ac:dyDescent="0.2">
      <c r="A27" s="10">
        <v>1207557</v>
      </c>
      <c r="B27" s="10">
        <v>60052869</v>
      </c>
      <c r="C27" s="11" t="s">
        <v>66</v>
      </c>
      <c r="D27" s="10" t="s">
        <v>63</v>
      </c>
      <c r="E27" s="17">
        <v>44054</v>
      </c>
      <c r="F27" s="13" t="str">
        <f>VLOOKUP(A27,[1]Sheet1!$K$2:$T$827,2,FALSE)</f>
        <v>VD02</v>
      </c>
      <c r="G27" s="13" t="str">
        <f>IFERROR(#REF!, "no")</f>
        <v>no</v>
      </c>
      <c r="H27" s="10">
        <v>22</v>
      </c>
      <c r="I27" s="10">
        <v>0.84</v>
      </c>
      <c r="J27" s="10">
        <v>1.51</v>
      </c>
      <c r="K27" s="10">
        <v>0.67</v>
      </c>
      <c r="L27" s="10">
        <v>15</v>
      </c>
      <c r="M27" s="10">
        <v>17</v>
      </c>
      <c r="N27" s="10">
        <v>0.37857908010482799</v>
      </c>
      <c r="O27" s="10">
        <v>1.4051374197006199</v>
      </c>
      <c r="P27" s="10">
        <v>2.67351293563843</v>
      </c>
      <c r="Q27" s="10">
        <v>0.67291080951690696</v>
      </c>
      <c r="R27" s="13">
        <f>VLOOKUP(A27,'Valores KF'!$C$2:$D$1018,2,)</f>
        <v>0.82</v>
      </c>
      <c r="S27" s="13">
        <f>VLOOKUP(A27,'[2]PESO DE COLADA DIC19-DIC-20'!$A$2:$D$2105,4, FALSE)</f>
        <v>54098</v>
      </c>
      <c r="T27" s="13" t="str">
        <f>VLOOKUP(A27,[1]Sheet1!$F$2:$H$1001,3,FALSE)</f>
        <v>(null)</v>
      </c>
      <c r="U27" s="13">
        <f>VLOOKUP(A27,[1]Sheet1!$K$2:$T$827, 3,FALSE)</f>
        <v>0.17599999999999999</v>
      </c>
      <c r="V27" s="13">
        <f>VLOOKUP(A27,[1]Sheet1!$K$2:$T$827, 4,FALSE)</f>
        <v>0.20300000000000001</v>
      </c>
      <c r="W27" s="13">
        <f>VLOOKUP(A27, [1]Sheet1!$K$2:$T$827,5,FALSE)</f>
        <v>0.753</v>
      </c>
      <c r="X27" s="13">
        <f>VLOOKUP(A27, [1]Sheet1!$K$2:$T$827,6,FALSE)</f>
        <v>9.7000000000000003E-3</v>
      </c>
      <c r="Y27" s="13">
        <f>VLOOKUP(A27, [1]Sheet1!$K$2:$T$827,7,FALSE)</f>
        <v>1.0499999999999999E-3</v>
      </c>
      <c r="Z27" s="13">
        <f>VLOOKUP(A27, [1]Sheet1!$K$2:$T$827,8,FALSE)</f>
        <v>9.1300000000000006E-2</v>
      </c>
      <c r="AA27" s="13">
        <f>VLOOKUP(A27, [1]Sheet1!$K$2:$T$827,9,FALSE)</f>
        <v>0.16500000000000001</v>
      </c>
      <c r="AB27" s="13">
        <f>VLOOKUP(A27, [1]Sheet1!$K$2:$T$827,10,FALSE)</f>
        <v>2.3900000000000001E-2</v>
      </c>
      <c r="AC27" s="13" t="s">
        <v>45</v>
      </c>
      <c r="AD27" s="13" t="s">
        <v>45</v>
      </c>
      <c r="AE27" s="13" t="s">
        <v>45</v>
      </c>
      <c r="AF27">
        <f>VLOOKUP(A27,[3]Sheet1!$A$2:$F$2106,6, FALSE)</f>
        <v>54478</v>
      </c>
      <c r="AG27">
        <f>VLOOKUP(A27,[3]Sheet1!$A$2:$G$2106,7,FALSE)</f>
        <v>1</v>
      </c>
      <c r="AH27">
        <f>VLOOKUP(A27,[3]Sheet1!$A$2:$H$2105,8,FALSE)</f>
        <v>1710</v>
      </c>
      <c r="AI27">
        <f>VLOOKUP(A27,[3]Sheet1!$A$2:$I$2106,9,FALSE)</f>
        <v>71</v>
      </c>
      <c r="AJ27">
        <f>VLOOKUP(A27,[3]Sheet1!$A$2:$K$2105,10,FALSE)</f>
        <v>36</v>
      </c>
      <c r="AK27">
        <f>VLOOKUP(A27,[3]Sheet1!$A$2:$K$2105,11,FALSE)</f>
        <v>35</v>
      </c>
      <c r="AL27">
        <f>VLOOKUP(A27,[3]Sheet1!$A$2:$L$2106,12,FALSE)</f>
        <v>14</v>
      </c>
      <c r="AM27">
        <f>VLOOKUP(A27, [3]Sheet1!$A$2:$M$2105,13,FALSE)</f>
        <v>22</v>
      </c>
      <c r="AN27">
        <f>VLOOKUP(A27,[3]Sheet1!$A$2:$N$2106,14,FALSE)</f>
        <v>0.61</v>
      </c>
      <c r="AO27">
        <f>VLOOKUP(A27,[3]Sheet1!$A$2:$O$2106,15,FALSE)</f>
        <v>6.22</v>
      </c>
      <c r="AP27">
        <f>VLOOKUP(A27,[3]Sheet1!$A$2:$P$2105,16,FALSE)</f>
        <v>0</v>
      </c>
      <c r="AQ27">
        <f>VLOOKUP(A27, [3]Sheet1!$A$2:$Q$2106, 17,FALSE)</f>
        <v>1597</v>
      </c>
    </row>
    <row r="28" spans="1:43" x14ac:dyDescent="0.2">
      <c r="A28" s="10">
        <v>1207558</v>
      </c>
      <c r="B28" s="10">
        <v>60052680</v>
      </c>
      <c r="C28" s="11" t="s">
        <v>65</v>
      </c>
      <c r="D28" s="10" t="s">
        <v>44</v>
      </c>
      <c r="E28" s="17">
        <v>44054</v>
      </c>
      <c r="F28" s="13" t="str">
        <f>VLOOKUP(A28,[1]Sheet1!$K$2:$T$827,2,FALSE)</f>
        <v>VD02</v>
      </c>
      <c r="G28" s="13" t="str">
        <f>IFERROR(#REF!, "no")</f>
        <v>no</v>
      </c>
      <c r="H28" s="10">
        <v>21</v>
      </c>
      <c r="I28" s="10">
        <v>0.83</v>
      </c>
      <c r="J28" s="10">
        <v>0.65</v>
      </c>
      <c r="K28" s="10">
        <v>-0.18</v>
      </c>
      <c r="L28" s="10">
        <v>12</v>
      </c>
      <c r="M28" s="10">
        <v>17</v>
      </c>
      <c r="N28" s="10">
        <v>7.8421897888183603</v>
      </c>
      <c r="O28" s="10">
        <v>1.37932884693146</v>
      </c>
      <c r="P28" s="10">
        <v>0.32548770308494601</v>
      </c>
      <c r="Q28" s="10">
        <v>-0.217248991131783</v>
      </c>
      <c r="R28" s="13">
        <f>VLOOKUP(A28,'Valores KF'!$C$2:$D$1018,2,)</f>
        <v>0.81</v>
      </c>
      <c r="S28" s="13">
        <f>VLOOKUP(A28,'[2]PESO DE COLADA DIC19-DIC-20'!$A$2:$D$2105,4, FALSE)</f>
        <v>55227</v>
      </c>
      <c r="T28" s="13" t="str">
        <f>VLOOKUP(A28,[1]Sheet1!$F$2:$H$1001,3,FALSE)</f>
        <v>(null)</v>
      </c>
      <c r="U28" s="13">
        <f>VLOOKUP(A28,[1]Sheet1!$K$2:$T$827, 3,FALSE)</f>
        <v>0.16300000000000001</v>
      </c>
      <c r="V28" s="13">
        <f>VLOOKUP(A28,[1]Sheet1!$K$2:$T$827, 4,FALSE)</f>
        <v>0.183</v>
      </c>
      <c r="W28" s="13">
        <f>VLOOKUP(A28, [1]Sheet1!$K$2:$T$827,5,FALSE)</f>
        <v>1.33</v>
      </c>
      <c r="X28" s="13">
        <f>VLOOKUP(A28, [1]Sheet1!$K$2:$T$827,6,FALSE)</f>
        <v>1.15E-2</v>
      </c>
      <c r="Y28" s="13">
        <f>VLOOKUP(A28, [1]Sheet1!$K$2:$T$827,7,FALSE)</f>
        <v>1.2700000000000001E-3</v>
      </c>
      <c r="Z28" s="13">
        <f>VLOOKUP(A28, [1]Sheet1!$K$2:$T$827,8,FALSE)</f>
        <v>0.13900000000000001</v>
      </c>
      <c r="AA28" s="13">
        <f>VLOOKUP(A28, [1]Sheet1!$K$2:$T$827,9,FALSE)</f>
        <v>0.19400000000000001</v>
      </c>
      <c r="AB28" s="13">
        <f>VLOOKUP(A28, [1]Sheet1!$K$2:$T$827,10,FALSE)</f>
        <v>2.06E-2</v>
      </c>
      <c r="AC28" s="13" t="s">
        <v>45</v>
      </c>
      <c r="AD28" s="13" t="s">
        <v>45</v>
      </c>
      <c r="AE28" s="13" t="s">
        <v>45</v>
      </c>
      <c r="AF28">
        <f>VLOOKUP(A28,[3]Sheet1!$A$2:$F$2106,6, FALSE)</f>
        <v>55467.99</v>
      </c>
      <c r="AG28">
        <f>VLOOKUP(A28,[3]Sheet1!$A$2:$G$2106,7,FALSE)</f>
        <v>1</v>
      </c>
      <c r="AH28">
        <f>VLOOKUP(A28,[3]Sheet1!$A$2:$H$2105,8,FALSE)</f>
        <v>1699</v>
      </c>
      <c r="AI28">
        <f>VLOOKUP(A28,[3]Sheet1!$A$2:$I$2106,9,FALSE)</f>
        <v>61</v>
      </c>
      <c r="AJ28">
        <f>VLOOKUP(A28,[3]Sheet1!$A$2:$K$2105,10,FALSE)</f>
        <v>28</v>
      </c>
      <c r="AK28">
        <f>VLOOKUP(A28,[3]Sheet1!$A$2:$K$2105,11,FALSE)</f>
        <v>33</v>
      </c>
      <c r="AL28">
        <f>VLOOKUP(A28,[3]Sheet1!$A$2:$L$2106,12,FALSE)</f>
        <v>7</v>
      </c>
      <c r="AM28">
        <f>VLOOKUP(A28, [3]Sheet1!$A$2:$M$2105,13,FALSE)</f>
        <v>21</v>
      </c>
      <c r="AN28">
        <f>VLOOKUP(A28,[3]Sheet1!$A$2:$N$2106,14,FALSE)</f>
        <v>0.78</v>
      </c>
      <c r="AO28">
        <f>VLOOKUP(A28,[3]Sheet1!$A$2:$O$2106,15,FALSE)</f>
        <v>5.0599999999999996</v>
      </c>
      <c r="AP28">
        <f>VLOOKUP(A28,[3]Sheet1!$A$2:$P$2105,16,FALSE)</f>
        <v>22.53</v>
      </c>
      <c r="AQ28">
        <f>VLOOKUP(A28, [3]Sheet1!$A$2:$Q$2106, 17,FALSE)</f>
        <v>1594</v>
      </c>
    </row>
    <row r="29" spans="1:43" x14ac:dyDescent="0.2">
      <c r="A29" s="10">
        <v>1207559</v>
      </c>
      <c r="B29" s="10">
        <v>60052657</v>
      </c>
      <c r="C29" s="11" t="s">
        <v>65</v>
      </c>
      <c r="D29" s="10" t="s">
        <v>50</v>
      </c>
      <c r="E29" s="17">
        <v>44055</v>
      </c>
      <c r="F29" s="13" t="str">
        <f>VLOOKUP(A29,[1]Sheet1!$K$2:$T$827,2,FALSE)</f>
        <v>VD05</v>
      </c>
      <c r="G29" s="13" t="str">
        <f>IFERROR(#REF!, "no")</f>
        <v>no</v>
      </c>
      <c r="H29" s="10">
        <v>36</v>
      </c>
      <c r="I29" s="10">
        <v>1.28</v>
      </c>
      <c r="J29" s="10">
        <v>0.67</v>
      </c>
      <c r="K29" s="10">
        <v>-0.61</v>
      </c>
      <c r="L29" s="10">
        <v>13</v>
      </c>
      <c r="M29" s="10">
        <v>15</v>
      </c>
      <c r="N29" s="10">
        <v>7.7861566543579102</v>
      </c>
      <c r="O29" s="10">
        <v>2.19860768318176</v>
      </c>
      <c r="P29" s="10">
        <v>0.23187279701232899</v>
      </c>
      <c r="Q29" s="10">
        <v>-0.21633410453796401</v>
      </c>
      <c r="R29" s="13">
        <f>VLOOKUP(A29,'Valores KF'!$C$2:$D$1018,2,)</f>
        <v>0.8</v>
      </c>
      <c r="S29" s="13">
        <f>VLOOKUP(A29,'[2]PESO DE COLADA DIC19-DIC-20'!$A$2:$D$2105,4, FALSE)</f>
        <v>57758</v>
      </c>
      <c r="T29" s="13" t="str">
        <f>VLOOKUP(A29,[1]Sheet1!$F$2:$H$1001,3,FALSE)</f>
        <v>(null)</v>
      </c>
      <c r="U29" s="13">
        <f>VLOOKUP(A29,[1]Sheet1!$K$2:$T$827, 3,FALSE)</f>
        <v>0.17799999999999999</v>
      </c>
      <c r="V29" s="13">
        <f>VLOOKUP(A29,[1]Sheet1!$K$2:$T$827, 4,FALSE)</f>
        <v>0.218</v>
      </c>
      <c r="W29" s="13">
        <f>VLOOKUP(A29, [1]Sheet1!$K$2:$T$827,5,FALSE)</f>
        <v>1.32</v>
      </c>
      <c r="X29" s="13">
        <f>VLOOKUP(A29, [1]Sheet1!$K$2:$T$827,6,FALSE)</f>
        <v>1.0200000000000001E-2</v>
      </c>
      <c r="Y29" s="13">
        <f>VLOOKUP(A29, [1]Sheet1!$K$2:$T$827,7,FALSE)</f>
        <v>1.67E-3</v>
      </c>
      <c r="Z29" s="13">
        <f>VLOOKUP(A29, [1]Sheet1!$K$2:$T$827,8,FALSE)</f>
        <v>0.14099999999999999</v>
      </c>
      <c r="AA29" s="13">
        <f>VLOOKUP(A29, [1]Sheet1!$K$2:$T$827,9,FALSE)</f>
        <v>0.191</v>
      </c>
      <c r="AB29" s="13">
        <f>VLOOKUP(A29, [1]Sheet1!$K$2:$T$827,10,FALSE)</f>
        <v>2.75E-2</v>
      </c>
      <c r="AC29" s="13" t="s">
        <v>45</v>
      </c>
      <c r="AD29" s="13" t="s">
        <v>45</v>
      </c>
      <c r="AE29" s="13" t="s">
        <v>45</v>
      </c>
      <c r="AF29">
        <f>VLOOKUP(A29,[3]Sheet1!$A$2:$F$2106,6, FALSE)</f>
        <v>57944.99</v>
      </c>
      <c r="AG29">
        <f>VLOOKUP(A29,[3]Sheet1!$A$2:$G$2106,7,FALSE)</f>
        <v>2</v>
      </c>
      <c r="AH29">
        <f>VLOOKUP(A29,[3]Sheet1!$A$2:$H$2105,8,FALSE)</f>
        <v>1687</v>
      </c>
      <c r="AI29">
        <f>VLOOKUP(A29,[3]Sheet1!$A$2:$I$2106,9,FALSE)</f>
        <v>110</v>
      </c>
      <c r="AJ29">
        <f>VLOOKUP(A29,[3]Sheet1!$A$2:$K$2105,10,FALSE)</f>
        <v>48</v>
      </c>
      <c r="AK29">
        <f>VLOOKUP(A29,[3]Sheet1!$A$2:$K$2105,11,FALSE)</f>
        <v>62</v>
      </c>
      <c r="AL29">
        <f>VLOOKUP(A29,[3]Sheet1!$A$2:$L$2106,12,FALSE)</f>
        <v>12</v>
      </c>
      <c r="AM29">
        <f>VLOOKUP(A29, [3]Sheet1!$A$2:$M$2105,13,FALSE)</f>
        <v>36</v>
      </c>
      <c r="AN29">
        <f>VLOOKUP(A29,[3]Sheet1!$A$2:$N$2106,14,FALSE)</f>
        <v>0.7</v>
      </c>
      <c r="AO29">
        <f>VLOOKUP(A29,[3]Sheet1!$A$2:$O$2106,15,FALSE)</f>
        <v>6.6</v>
      </c>
      <c r="AP29">
        <f>VLOOKUP(A29,[3]Sheet1!$A$2:$P$2105,16,FALSE)</f>
        <v>26.16</v>
      </c>
      <c r="AQ29">
        <f>VLOOKUP(A29, [3]Sheet1!$A$2:$Q$2106, 17,FALSE)</f>
        <v>1600</v>
      </c>
    </row>
    <row r="30" spans="1:43" x14ac:dyDescent="0.2">
      <c r="A30" s="10">
        <v>1207560</v>
      </c>
      <c r="B30" s="10">
        <v>60052879</v>
      </c>
      <c r="C30" s="11" t="s">
        <v>66</v>
      </c>
      <c r="D30" s="10" t="s">
        <v>56</v>
      </c>
      <c r="E30" s="17">
        <v>44055</v>
      </c>
      <c r="F30" s="13" t="str">
        <f>VLOOKUP(A30,[1]Sheet1!$K$2:$T$827,2,FALSE)</f>
        <v>VD02</v>
      </c>
      <c r="G30" s="13" t="str">
        <f>IFERROR(#REF!, "no")</f>
        <v>no</v>
      </c>
      <c r="H30" s="10">
        <v>17</v>
      </c>
      <c r="I30" s="10">
        <v>1.28</v>
      </c>
      <c r="J30" s="10">
        <v>0.95</v>
      </c>
      <c r="K30" s="10">
        <v>-0.33</v>
      </c>
      <c r="L30" s="10">
        <v>17</v>
      </c>
      <c r="M30" s="10">
        <v>13</v>
      </c>
      <c r="N30" s="10">
        <v>10.2383890151978</v>
      </c>
      <c r="O30" s="10">
        <v>3.0873668193817099</v>
      </c>
      <c r="P30" s="10">
        <v>0.42267799377441401</v>
      </c>
      <c r="Q30" s="10">
        <v>-0.196036487817764</v>
      </c>
      <c r="R30" s="13">
        <f>VLOOKUP(A30,'Valores KF'!$C$2:$D$1018,2,)</f>
        <v>0.79</v>
      </c>
      <c r="S30" s="13">
        <f>VLOOKUP(A30,'[2]PESO DE COLADA DIC19-DIC-20'!$A$2:$D$2105,4, FALSE)</f>
        <v>58444</v>
      </c>
      <c r="T30" s="13" t="str">
        <f>VLOOKUP(A30,[1]Sheet1!$F$2:$H$1001,3,FALSE)</f>
        <v>(null)</v>
      </c>
      <c r="U30" s="13">
        <f>VLOOKUP(A30,[1]Sheet1!$K$2:$T$827, 3,FALSE)</f>
        <v>0.183</v>
      </c>
      <c r="V30" s="13">
        <f>VLOOKUP(A30,[1]Sheet1!$K$2:$T$827, 4,FALSE)</f>
        <v>0.216</v>
      </c>
      <c r="W30" s="13">
        <f>VLOOKUP(A30, [1]Sheet1!$K$2:$T$827,5,FALSE)</f>
        <v>0.76</v>
      </c>
      <c r="X30" s="13">
        <f>VLOOKUP(A30, [1]Sheet1!$K$2:$T$827,6,FALSE)</f>
        <v>1.01E-2</v>
      </c>
      <c r="Y30" s="13">
        <f>VLOOKUP(A30, [1]Sheet1!$K$2:$T$827,7,FALSE)</f>
        <v>1.2999999999999999E-3</v>
      </c>
      <c r="Z30" s="13">
        <f>VLOOKUP(A30, [1]Sheet1!$K$2:$T$827,8,FALSE)</f>
        <v>8.1299999999999997E-2</v>
      </c>
      <c r="AA30" s="13">
        <f>VLOOKUP(A30, [1]Sheet1!$K$2:$T$827,9,FALSE)</f>
        <v>0.16800000000000001</v>
      </c>
      <c r="AB30" s="13">
        <f>VLOOKUP(A30, [1]Sheet1!$K$2:$T$827,10,FALSE)</f>
        <v>3.0200000000000001E-2</v>
      </c>
      <c r="AC30" s="13" t="s">
        <v>45</v>
      </c>
      <c r="AD30" s="13" t="s">
        <v>45</v>
      </c>
      <c r="AE30" s="13" t="s">
        <v>45</v>
      </c>
      <c r="AF30">
        <f>VLOOKUP(A30,[3]Sheet1!$A$2:$F$2106,6, FALSE)</f>
        <v>58669.99</v>
      </c>
      <c r="AG30">
        <f>VLOOKUP(A30,[3]Sheet1!$A$2:$G$2106,7,FALSE)</f>
        <v>1</v>
      </c>
      <c r="AH30">
        <f>VLOOKUP(A30,[3]Sheet1!$A$2:$H$2105,8,FALSE)</f>
        <v>1670</v>
      </c>
      <c r="AI30">
        <f>VLOOKUP(A30,[3]Sheet1!$A$2:$I$2106,9,FALSE)</f>
        <v>54</v>
      </c>
      <c r="AJ30">
        <f>VLOOKUP(A30,[3]Sheet1!$A$2:$K$2105,10,FALSE)</f>
        <v>25</v>
      </c>
      <c r="AK30">
        <f>VLOOKUP(A30,[3]Sheet1!$A$2:$K$2105,11,FALSE)</f>
        <v>29</v>
      </c>
      <c r="AL30">
        <f>VLOOKUP(A30,[3]Sheet1!$A$2:$L$2106,12,FALSE)</f>
        <v>8</v>
      </c>
      <c r="AM30">
        <f>VLOOKUP(A30, [3]Sheet1!$A$2:$M$2105,13,FALSE)</f>
        <v>17</v>
      </c>
      <c r="AN30">
        <f>VLOOKUP(A30,[3]Sheet1!$A$2:$N$2106,14,FALSE)</f>
        <v>0.57999999999999996</v>
      </c>
      <c r="AO30">
        <f>VLOOKUP(A30,[3]Sheet1!$A$2:$O$2106,15,FALSE)</f>
        <v>4.18</v>
      </c>
      <c r="AP30">
        <f>VLOOKUP(A30,[3]Sheet1!$A$2:$P$2105,16,FALSE)</f>
        <v>0</v>
      </c>
      <c r="AQ30">
        <f>VLOOKUP(A30, [3]Sheet1!$A$2:$Q$2106, 17,FALSE)</f>
        <v>1584</v>
      </c>
    </row>
    <row r="31" spans="1:43" x14ac:dyDescent="0.2">
      <c r="A31" s="10">
        <v>1207561</v>
      </c>
      <c r="B31" s="10">
        <v>60052721</v>
      </c>
      <c r="C31" s="11" t="s">
        <v>67</v>
      </c>
      <c r="D31" s="10" t="s">
        <v>61</v>
      </c>
      <c r="E31" s="17">
        <v>44055</v>
      </c>
      <c r="F31" s="13" t="str">
        <f>VLOOKUP(A31,[1]Sheet1!$K$2:$T$827,2,FALSE)</f>
        <v>VD02</v>
      </c>
      <c r="G31" s="13" t="str">
        <f>IFERROR(#REF!, "no")</f>
        <v>no</v>
      </c>
      <c r="H31" s="10">
        <v>20</v>
      </c>
      <c r="I31" s="10">
        <v>0.88</v>
      </c>
      <c r="J31" s="10">
        <v>0.55000000000000004</v>
      </c>
      <c r="K31" s="10">
        <v>-0.33</v>
      </c>
      <c r="L31" s="10">
        <v>21</v>
      </c>
      <c r="M31" s="10">
        <v>15</v>
      </c>
      <c r="N31" s="10">
        <v>3.2408964633941699</v>
      </c>
      <c r="O31" s="10">
        <v>3.4461479187011701</v>
      </c>
      <c r="P31" s="10">
        <v>0.75528919696807895</v>
      </c>
      <c r="Q31" s="10">
        <v>-0.117704659700394</v>
      </c>
      <c r="R31" s="13">
        <f>VLOOKUP(A31,'Valores KF'!$C$2:$D$1018,2,)</f>
        <v>0.73</v>
      </c>
      <c r="S31" s="13">
        <f>VLOOKUP(A31,'[2]PESO DE COLADA DIC19-DIC-20'!$A$2:$D$2105,4, FALSE)</f>
        <v>55446</v>
      </c>
      <c r="T31" s="13" t="str">
        <f>VLOOKUP(A31,[1]Sheet1!$F$2:$H$1001,3,FALSE)</f>
        <v>(null)</v>
      </c>
      <c r="U31" s="13">
        <f>VLOOKUP(A31,[1]Sheet1!$K$2:$T$827, 3,FALSE)</f>
        <v>0.38900000000000001</v>
      </c>
      <c r="V31" s="13">
        <f>VLOOKUP(A31,[1]Sheet1!$K$2:$T$827, 4,FALSE)</f>
        <v>0.84199999999999997</v>
      </c>
      <c r="W31" s="13">
        <f>VLOOKUP(A31, [1]Sheet1!$K$2:$T$827,5,FALSE)</f>
        <v>0.34699999999999998</v>
      </c>
      <c r="X31" s="13">
        <f>VLOOKUP(A31, [1]Sheet1!$K$2:$T$827,6,FALSE)</f>
        <v>1.9E-2</v>
      </c>
      <c r="Y31" s="13">
        <f>VLOOKUP(A31, [1]Sheet1!$K$2:$T$827,7,FALSE)</f>
        <v>1.33E-3</v>
      </c>
      <c r="Z31" s="13">
        <f>VLOOKUP(A31, [1]Sheet1!$K$2:$T$827,8,FALSE)</f>
        <v>5.0999999999999996</v>
      </c>
      <c r="AA31" s="13">
        <f>VLOOKUP(A31, [1]Sheet1!$K$2:$T$827,9,FALSE)</f>
        <v>0.27700000000000002</v>
      </c>
      <c r="AB31" s="13">
        <f>VLOOKUP(A31, [1]Sheet1!$K$2:$T$827,10,FALSE)</f>
        <v>2.8500000000000001E-2</v>
      </c>
      <c r="AC31" s="13" t="s">
        <v>45</v>
      </c>
      <c r="AD31" s="13" t="s">
        <v>45</v>
      </c>
      <c r="AE31" s="13" t="s">
        <v>45</v>
      </c>
      <c r="AF31">
        <f>VLOOKUP(A31,[3]Sheet1!$A$2:$F$2106,6, FALSE)</f>
        <v>54669.01</v>
      </c>
      <c r="AG31">
        <f>VLOOKUP(A31,[3]Sheet1!$A$2:$G$2106,7,FALSE)</f>
        <v>1</v>
      </c>
      <c r="AH31">
        <f>VLOOKUP(A31,[3]Sheet1!$A$2:$H$2105,8,FALSE)</f>
        <v>1639</v>
      </c>
      <c r="AI31">
        <f>VLOOKUP(A31,[3]Sheet1!$A$2:$I$2106,9,FALSE)</f>
        <v>81</v>
      </c>
      <c r="AJ31">
        <f>VLOOKUP(A31,[3]Sheet1!$A$2:$K$2105,10,FALSE)</f>
        <v>26</v>
      </c>
      <c r="AK31">
        <f>VLOOKUP(A31,[3]Sheet1!$A$2:$K$2105,11,FALSE)</f>
        <v>55</v>
      </c>
      <c r="AL31">
        <f>VLOOKUP(A31,[3]Sheet1!$A$2:$L$2106,12,FALSE)</f>
        <v>6</v>
      </c>
      <c r="AM31">
        <f>VLOOKUP(A31, [3]Sheet1!$A$2:$M$2105,13,FALSE)</f>
        <v>20</v>
      </c>
      <c r="AN31">
        <f>VLOOKUP(A31,[3]Sheet1!$A$2:$N$2106,14,FALSE)</f>
        <v>0.73</v>
      </c>
      <c r="AO31">
        <f>VLOOKUP(A31,[3]Sheet1!$A$2:$O$2106,15,FALSE)</f>
        <v>13.07</v>
      </c>
      <c r="AP31">
        <f>VLOOKUP(A31,[3]Sheet1!$A$2:$P$2105,16,FALSE)</f>
        <v>0</v>
      </c>
      <c r="AQ31">
        <f>VLOOKUP(A31, [3]Sheet1!$A$2:$Q$2106, 17,FALSE)</f>
        <v>1546</v>
      </c>
    </row>
    <row r="32" spans="1:43" x14ac:dyDescent="0.2">
      <c r="A32" s="10">
        <v>1207562</v>
      </c>
      <c r="B32" s="10">
        <v>60052858</v>
      </c>
      <c r="C32" s="11" t="s">
        <v>68</v>
      </c>
      <c r="D32" s="10" t="s">
        <v>56</v>
      </c>
      <c r="E32" s="17">
        <v>44055</v>
      </c>
      <c r="F32" s="13" t="str">
        <f>VLOOKUP(A32,[1]Sheet1!$K$2:$T$827,2,FALSE)</f>
        <v>VD05</v>
      </c>
      <c r="G32" s="13" t="s">
        <v>69</v>
      </c>
      <c r="H32" s="10">
        <v>17</v>
      </c>
      <c r="I32" s="10">
        <v>2.12</v>
      </c>
      <c r="J32" s="10">
        <v>1.86</v>
      </c>
      <c r="K32" s="10">
        <v>-0.26</v>
      </c>
      <c r="L32" s="10">
        <v>19</v>
      </c>
      <c r="M32" s="10">
        <v>8</v>
      </c>
      <c r="N32" s="10">
        <v>5.0127906799316397</v>
      </c>
      <c r="O32" s="10">
        <v>4.1419734954834002</v>
      </c>
      <c r="P32" s="10">
        <v>2.2298045158386199</v>
      </c>
      <c r="Q32" s="10">
        <v>1.4948704242706301</v>
      </c>
      <c r="R32" s="13">
        <f>VLOOKUP(A32,'Valores KF'!$C$2:$D$1018,2,)</f>
        <v>0.89</v>
      </c>
      <c r="S32" s="13">
        <f>VLOOKUP(A32,'[2]PESO DE COLADA DIC19-DIC-20'!$A$2:$D$2105,4, FALSE)</f>
        <v>55138</v>
      </c>
      <c r="T32" s="13">
        <f>VLOOKUP(A32,[1]Sheet1!$F$2:$H$1001,3,FALSE)</f>
        <v>1893.1380025476101</v>
      </c>
      <c r="U32" s="13">
        <f>VLOOKUP(A32,[1]Sheet1!$K$2:$T$827, 3,FALSE)</f>
        <v>1.84E-2</v>
      </c>
      <c r="V32" s="13">
        <f>VLOOKUP(A32,[1]Sheet1!$K$2:$T$827, 4,FALSE)</f>
        <v>0.44500000000000001</v>
      </c>
      <c r="W32" s="13">
        <f>VLOOKUP(A32, [1]Sheet1!$K$2:$T$827,5,FALSE)</f>
        <v>0.749</v>
      </c>
      <c r="X32" s="13">
        <f>VLOOKUP(A32, [1]Sheet1!$K$2:$T$827,6,FALSE)</f>
        <v>2.3599999999999999E-2</v>
      </c>
      <c r="Y32" s="13">
        <f>VLOOKUP(A32, [1]Sheet1!$K$2:$T$827,7,FALSE)</f>
        <v>2.2300000000000002E-3</v>
      </c>
      <c r="Z32" s="13">
        <f>VLOOKUP(A32, [1]Sheet1!$K$2:$T$827,8,FALSE)</f>
        <v>12.61</v>
      </c>
      <c r="AA32" s="13">
        <f>VLOOKUP(A32, [1]Sheet1!$K$2:$T$827,9,FALSE)</f>
        <v>3.71</v>
      </c>
      <c r="AB32" s="13">
        <f>VLOOKUP(A32, [1]Sheet1!$K$2:$T$827,10,FALSE)</f>
        <v>2.41E-2</v>
      </c>
      <c r="AC32" s="13" t="s">
        <v>45</v>
      </c>
      <c r="AD32" s="13" t="s">
        <v>45</v>
      </c>
      <c r="AE32" s="13" t="s">
        <v>45</v>
      </c>
      <c r="AF32">
        <f>VLOOKUP(A32,[3]Sheet1!$A$2:$F$2106,6, FALSE)</f>
        <v>54886</v>
      </c>
      <c r="AG32">
        <f>VLOOKUP(A32,[3]Sheet1!$A$2:$G$2106,7,FALSE)</f>
        <v>1</v>
      </c>
      <c r="AH32">
        <f>VLOOKUP(A32,[3]Sheet1!$A$2:$H$2105,8,FALSE)</f>
        <v>1640</v>
      </c>
      <c r="AI32">
        <f>VLOOKUP(A32,[3]Sheet1!$A$2:$I$2106,9,FALSE)</f>
        <v>226</v>
      </c>
      <c r="AJ32">
        <f>VLOOKUP(A32,[3]Sheet1!$A$2:$K$2105,10,FALSE)</f>
        <v>135</v>
      </c>
      <c r="AK32">
        <f>VLOOKUP(A32,[3]Sheet1!$A$2:$K$2105,11,FALSE)</f>
        <v>91</v>
      </c>
      <c r="AL32">
        <f>VLOOKUP(A32,[3]Sheet1!$A$2:$L$2106,12,FALSE)</f>
        <v>118</v>
      </c>
      <c r="AM32">
        <f>VLOOKUP(A32, [3]Sheet1!$A$2:$M$2105,13,FALSE)</f>
        <v>17</v>
      </c>
      <c r="AN32">
        <f>VLOOKUP(A32,[3]Sheet1!$A$2:$N$2106,14,FALSE)</f>
        <v>0.64</v>
      </c>
      <c r="AO32">
        <f>VLOOKUP(A32,[3]Sheet1!$A$2:$O$2106,15,FALSE)</f>
        <v>13.1</v>
      </c>
      <c r="AP32">
        <f>VLOOKUP(A32,[3]Sheet1!$A$2:$P$2105,16,FALSE)</f>
        <v>5.66</v>
      </c>
      <c r="AQ32">
        <f>VLOOKUP(A32, [3]Sheet1!$A$2:$Q$2106, 17,FALSE)</f>
        <v>1549</v>
      </c>
    </row>
    <row r="33" spans="1:43" x14ac:dyDescent="0.2">
      <c r="A33" s="10">
        <v>1207563</v>
      </c>
      <c r="B33" s="10">
        <v>60052834</v>
      </c>
      <c r="C33" s="11" t="s">
        <v>55</v>
      </c>
      <c r="D33" s="10" t="s">
        <v>63</v>
      </c>
      <c r="E33" s="17">
        <v>44055</v>
      </c>
      <c r="F33" s="13" t="str">
        <f>VLOOKUP(A33,[1]Sheet1!$K$2:$T$827,2,FALSE)</f>
        <v>VD03</v>
      </c>
      <c r="G33" s="13" t="str">
        <f>IFERROR(#REF!, "no")</f>
        <v>no</v>
      </c>
      <c r="H33" s="10">
        <v>15</v>
      </c>
      <c r="I33" s="10">
        <v>1.25</v>
      </c>
      <c r="J33" s="10">
        <v>1.28</v>
      </c>
      <c r="K33" s="10">
        <v>0.03</v>
      </c>
      <c r="L33" s="10">
        <v>17</v>
      </c>
      <c r="M33" s="10">
        <v>11</v>
      </c>
      <c r="N33" s="10">
        <v>10.511394500732401</v>
      </c>
      <c r="O33" s="10">
        <v>3.9572570323944101</v>
      </c>
      <c r="P33" s="10">
        <v>0.177001968026161</v>
      </c>
      <c r="Q33" s="10">
        <v>-0.178582608699799</v>
      </c>
      <c r="R33" s="13">
        <f>VLOOKUP(A33,'Valores KF'!$C$2:$D$1018,2,)</f>
        <v>0.74</v>
      </c>
      <c r="S33" s="13">
        <f>VLOOKUP(A33,'[2]PESO DE COLADA DIC19-DIC-20'!$A$2:$D$2105,4, FALSE)</f>
        <v>52228</v>
      </c>
      <c r="T33" s="13">
        <f>VLOOKUP(A33,[1]Sheet1!$F$2:$H$1001,3,FALSE)</f>
        <v>1854.9003980123</v>
      </c>
      <c r="U33" s="13">
        <f>VLOOKUP(A33,[1]Sheet1!$K$2:$T$827, 3,FALSE)</f>
        <v>0.42</v>
      </c>
      <c r="V33" s="13">
        <f>VLOOKUP(A33,[1]Sheet1!$K$2:$T$827, 4,FALSE)</f>
        <v>0.28799999999999998</v>
      </c>
      <c r="W33" s="13">
        <f>VLOOKUP(A33, [1]Sheet1!$K$2:$T$827,5,FALSE)</f>
        <v>0.77900000000000003</v>
      </c>
      <c r="X33" s="13">
        <f>VLOOKUP(A33, [1]Sheet1!$K$2:$T$827,6,FALSE)</f>
        <v>1.38E-2</v>
      </c>
      <c r="Y33" s="13">
        <f>VLOOKUP(A33, [1]Sheet1!$K$2:$T$827,7,FALSE)</f>
        <v>1.2099999999999999E-3</v>
      </c>
      <c r="Z33" s="13">
        <f>VLOOKUP(A33, [1]Sheet1!$K$2:$T$827,8,FALSE)</f>
        <v>0.80600000000000005</v>
      </c>
      <c r="AA33" s="13">
        <f>VLOOKUP(A33, [1]Sheet1!$K$2:$T$827,9,FALSE)</f>
        <v>1.81</v>
      </c>
      <c r="AB33" s="13">
        <f>VLOOKUP(A33, [1]Sheet1!$K$2:$T$827,10,FALSE)</f>
        <v>3.2000000000000001E-2</v>
      </c>
      <c r="AC33" s="13" t="s">
        <v>45</v>
      </c>
      <c r="AD33" s="13" t="s">
        <v>45</v>
      </c>
      <c r="AE33" s="13" t="s">
        <v>45</v>
      </c>
      <c r="AF33">
        <f>VLOOKUP(A33,[3]Sheet1!$A$2:$F$2106,6, FALSE)</f>
        <v>51417</v>
      </c>
      <c r="AG33">
        <f>VLOOKUP(A33,[3]Sheet1!$A$2:$G$2106,7,FALSE)</f>
        <v>1</v>
      </c>
      <c r="AH33">
        <f>VLOOKUP(A33,[3]Sheet1!$A$2:$H$2105,8,FALSE)</f>
        <v>1632</v>
      </c>
      <c r="AI33">
        <f>VLOOKUP(A33,[3]Sheet1!$A$2:$I$2106,9,FALSE)</f>
        <v>64</v>
      </c>
      <c r="AJ33">
        <f>VLOOKUP(A33,[3]Sheet1!$A$2:$K$2105,10,FALSE)</f>
        <v>21</v>
      </c>
      <c r="AK33">
        <f>VLOOKUP(A33,[3]Sheet1!$A$2:$K$2105,11,FALSE)</f>
        <v>43</v>
      </c>
      <c r="AL33">
        <f>VLOOKUP(A33,[3]Sheet1!$A$2:$L$2106,12,FALSE)</f>
        <v>6</v>
      </c>
      <c r="AM33">
        <f>VLOOKUP(A33, [3]Sheet1!$A$2:$M$2105,13,FALSE)</f>
        <v>15</v>
      </c>
      <c r="AN33">
        <f>VLOOKUP(A33,[3]Sheet1!$A$2:$N$2106,14,FALSE)</f>
        <v>0.61</v>
      </c>
      <c r="AO33">
        <f>VLOOKUP(A33,[3]Sheet1!$A$2:$O$2106,15,FALSE)</f>
        <v>5.77</v>
      </c>
      <c r="AP33">
        <f>VLOOKUP(A33,[3]Sheet1!$A$2:$P$2105,16,FALSE)</f>
        <v>0</v>
      </c>
      <c r="AQ33">
        <f>VLOOKUP(A33, [3]Sheet1!$A$2:$Q$2106, 17,FALSE)</f>
        <v>1558</v>
      </c>
    </row>
    <row r="34" spans="1:43" x14ac:dyDescent="0.2">
      <c r="A34" s="10">
        <v>1207564</v>
      </c>
      <c r="B34" s="10">
        <v>60052840</v>
      </c>
      <c r="C34" s="11" t="s">
        <v>55</v>
      </c>
      <c r="D34" s="10" t="s">
        <v>63</v>
      </c>
      <c r="E34" s="17">
        <v>44055</v>
      </c>
      <c r="F34" s="13" t="str">
        <f>VLOOKUP(A34,[1]Sheet1!$K$2:$T$827,2,FALSE)</f>
        <v>VD02</v>
      </c>
      <c r="G34" s="13" t="str">
        <f>IFERROR(#REF!, "no")</f>
        <v>no</v>
      </c>
      <c r="H34" s="10">
        <v>18</v>
      </c>
      <c r="I34" s="10">
        <v>0.83</v>
      </c>
      <c r="J34" s="10">
        <v>0.5</v>
      </c>
      <c r="K34" s="10">
        <v>-0.33</v>
      </c>
      <c r="L34" s="10">
        <v>19</v>
      </c>
      <c r="M34" s="10">
        <v>14</v>
      </c>
      <c r="N34" s="10">
        <v>2.04570484161377</v>
      </c>
      <c r="O34" s="10">
        <v>1.2486153841018699</v>
      </c>
      <c r="P34" s="10">
        <v>0.36489480733871499</v>
      </c>
      <c r="Q34" s="10">
        <v>-0.219943031668663</v>
      </c>
      <c r="R34" s="13">
        <f>VLOOKUP(A34,'Valores KF'!$C$2:$D$1018,2,)</f>
        <v>0.76</v>
      </c>
      <c r="S34" s="13">
        <f>VLOOKUP(A34,'[2]PESO DE COLADA DIC19-DIC-20'!$A$2:$D$2105,4, FALSE)</f>
        <v>52489</v>
      </c>
      <c r="T34" s="13">
        <f>VLOOKUP(A34,[1]Sheet1!$F$2:$H$1001,3,FALSE)</f>
        <v>1869.27107166568</v>
      </c>
      <c r="U34" s="13">
        <f>VLOOKUP(A34,[1]Sheet1!$K$2:$T$827, 3,FALSE)</f>
        <v>0.41199999999999998</v>
      </c>
      <c r="V34" s="13">
        <f>VLOOKUP(A34,[1]Sheet1!$K$2:$T$827, 4,FALSE)</f>
        <v>0.25600000000000001</v>
      </c>
      <c r="W34" s="13">
        <f>VLOOKUP(A34, [1]Sheet1!$K$2:$T$827,5,FALSE)</f>
        <v>0.77600000000000002</v>
      </c>
      <c r="X34" s="13">
        <f>VLOOKUP(A34, [1]Sheet1!$K$2:$T$827,6,FALSE)</f>
        <v>1.5599999999999999E-2</v>
      </c>
      <c r="Y34" s="13">
        <f>VLOOKUP(A34, [1]Sheet1!$K$2:$T$827,7,FALSE)</f>
        <v>2.8600000000000001E-3</v>
      </c>
      <c r="Z34" s="13">
        <f>VLOOKUP(A34, [1]Sheet1!$K$2:$T$827,8,FALSE)</f>
        <v>0.82599999999999996</v>
      </c>
      <c r="AA34" s="13">
        <f>VLOOKUP(A34, [1]Sheet1!$K$2:$T$827,9,FALSE)</f>
        <v>1.85</v>
      </c>
      <c r="AB34" s="13">
        <f>VLOOKUP(A34, [1]Sheet1!$K$2:$T$827,10,FALSE)</f>
        <v>2.24E-2</v>
      </c>
      <c r="AC34" s="13" t="s">
        <v>45</v>
      </c>
      <c r="AD34" s="13" t="s">
        <v>45</v>
      </c>
      <c r="AE34" s="13" t="s">
        <v>45</v>
      </c>
      <c r="AF34">
        <f>VLOOKUP(A34,[3]Sheet1!$A$2:$F$2106,6, FALSE)</f>
        <v>51679</v>
      </c>
      <c r="AG34">
        <f>VLOOKUP(A34,[3]Sheet1!$A$2:$G$2106,7,FALSE)</f>
        <v>1</v>
      </c>
      <c r="AH34">
        <f>VLOOKUP(A34,[3]Sheet1!$A$2:$H$2105,8,FALSE)</f>
        <v>1656</v>
      </c>
      <c r="AI34">
        <f>VLOOKUP(A34,[3]Sheet1!$A$2:$I$2106,9,FALSE)</f>
        <v>52</v>
      </c>
      <c r="AJ34">
        <f>VLOOKUP(A34,[3]Sheet1!$A$2:$K$2105,10,FALSE)</f>
        <v>24</v>
      </c>
      <c r="AK34">
        <f>VLOOKUP(A34,[3]Sheet1!$A$2:$K$2105,11,FALSE)</f>
        <v>28</v>
      </c>
      <c r="AL34">
        <f>VLOOKUP(A34,[3]Sheet1!$A$2:$L$2106,12,FALSE)</f>
        <v>6</v>
      </c>
      <c r="AM34">
        <f>VLOOKUP(A34, [3]Sheet1!$A$2:$M$2105,13,FALSE)</f>
        <v>18</v>
      </c>
      <c r="AN34">
        <f>VLOOKUP(A34,[3]Sheet1!$A$2:$N$2106,14,FALSE)</f>
        <v>0.87</v>
      </c>
      <c r="AO34">
        <f>VLOOKUP(A34,[3]Sheet1!$A$2:$O$2106,15,FALSE)</f>
        <v>9.2100000000000009</v>
      </c>
      <c r="AP34">
        <f>VLOOKUP(A34,[3]Sheet1!$A$2:$P$2105,16,FALSE)</f>
        <v>0</v>
      </c>
      <c r="AQ34">
        <f>VLOOKUP(A34, [3]Sheet1!$A$2:$Q$2106, 17,FALSE)</f>
        <v>1559</v>
      </c>
    </row>
    <row r="35" spans="1:43" x14ac:dyDescent="0.2">
      <c r="A35" s="10">
        <v>1207565</v>
      </c>
      <c r="B35" s="10">
        <v>60052864</v>
      </c>
      <c r="C35" s="11" t="s">
        <v>70</v>
      </c>
      <c r="D35" s="10" t="s">
        <v>50</v>
      </c>
      <c r="E35" s="17">
        <v>44055</v>
      </c>
      <c r="F35" s="13" t="str">
        <f>VLOOKUP(A35,[1]Sheet1!$K$2:$T$827,2,FALSE)</f>
        <v>VD02</v>
      </c>
      <c r="G35" s="13" t="str">
        <f>IFERROR(#REF!, "no")</f>
        <v>no</v>
      </c>
      <c r="H35" s="10">
        <v>15</v>
      </c>
      <c r="I35" s="10">
        <v>1.51</v>
      </c>
      <c r="J35" s="10">
        <v>1.51</v>
      </c>
      <c r="K35" s="10">
        <v>0</v>
      </c>
      <c r="L35" s="10">
        <v>176</v>
      </c>
      <c r="M35" s="10">
        <v>11</v>
      </c>
      <c r="N35" s="10">
        <v>7.5823106765747097</v>
      </c>
      <c r="O35" s="10">
        <v>3.38493728637695</v>
      </c>
      <c r="P35" s="10">
        <v>2.0428669452667201</v>
      </c>
      <c r="Q35" s="10">
        <v>1.1033123731613199</v>
      </c>
      <c r="R35" s="13">
        <f>VLOOKUP(A35,'Valores KF'!$C$2:$D$1018,2,)</f>
        <v>0.77</v>
      </c>
      <c r="S35" s="13">
        <f>VLOOKUP(A35,'[2]PESO DE COLADA DIC19-DIC-20'!$A$2:$D$2105,4, FALSE)</f>
        <v>58969</v>
      </c>
      <c r="T35" s="13">
        <f>VLOOKUP(A35,[1]Sheet1!$F$2:$H$1001,3,FALSE)</f>
        <v>1875.17948076025</v>
      </c>
      <c r="U35" s="13">
        <f>VLOOKUP(A35,[1]Sheet1!$K$2:$T$827, 3,FALSE)</f>
        <v>0.315</v>
      </c>
      <c r="V35" s="13">
        <f>VLOOKUP(A35,[1]Sheet1!$K$2:$T$827, 4,FALSE)</f>
        <v>0.316</v>
      </c>
      <c r="W35" s="13">
        <f>VLOOKUP(A35, [1]Sheet1!$K$2:$T$827,5,FALSE)</f>
        <v>0.85599999999999998</v>
      </c>
      <c r="X35" s="13">
        <f>VLOOKUP(A35, [1]Sheet1!$K$2:$T$827,6,FALSE)</f>
        <v>9.1999999999999998E-3</v>
      </c>
      <c r="Y35" s="13">
        <f>VLOOKUP(A35, [1]Sheet1!$K$2:$T$827,7,FALSE)</f>
        <v>3.15E-3</v>
      </c>
      <c r="Z35" s="13">
        <f>VLOOKUP(A35, [1]Sheet1!$K$2:$T$827,8,FALSE)</f>
        <v>0.93600000000000005</v>
      </c>
      <c r="AA35" s="13">
        <f>VLOOKUP(A35, [1]Sheet1!$K$2:$T$827,9,FALSE)</f>
        <v>0.83199999999999996</v>
      </c>
      <c r="AB35" s="13">
        <f>VLOOKUP(A35, [1]Sheet1!$K$2:$T$827,10,FALSE)</f>
        <v>2.81E-2</v>
      </c>
      <c r="AC35" s="13" t="s">
        <v>45</v>
      </c>
      <c r="AD35" s="13" t="s">
        <v>45</v>
      </c>
      <c r="AE35" s="13" t="s">
        <v>45</v>
      </c>
      <c r="AF35">
        <f>VLOOKUP(A35,[3]Sheet1!$A$2:$F$2106,6, FALSE)</f>
        <v>57752</v>
      </c>
      <c r="AG35">
        <f>VLOOKUP(A35,[3]Sheet1!$A$2:$G$2106,7,FALSE)</f>
        <v>1</v>
      </c>
      <c r="AH35">
        <f>VLOOKUP(A35,[3]Sheet1!$A$2:$H$2105,8,FALSE)</f>
        <v>1656</v>
      </c>
      <c r="AI35">
        <f>VLOOKUP(A35,[3]Sheet1!$A$2:$I$2106,9,FALSE)</f>
        <v>42</v>
      </c>
      <c r="AJ35">
        <f>VLOOKUP(A35,[3]Sheet1!$A$2:$K$2105,10,FALSE)</f>
        <v>22</v>
      </c>
      <c r="AK35">
        <f>VLOOKUP(A35,[3]Sheet1!$A$2:$K$2105,11,FALSE)</f>
        <v>20</v>
      </c>
      <c r="AL35">
        <f>VLOOKUP(A35,[3]Sheet1!$A$2:$L$2106,12,FALSE)</f>
        <v>7</v>
      </c>
      <c r="AM35">
        <f>VLOOKUP(A35, [3]Sheet1!$A$2:$M$2105,13,FALSE)</f>
        <v>15</v>
      </c>
      <c r="AN35">
        <f>VLOOKUP(A35,[3]Sheet1!$A$2:$N$2106,14,FALSE)</f>
        <v>0.63</v>
      </c>
      <c r="AO35">
        <f>VLOOKUP(A35,[3]Sheet1!$A$2:$O$2106,15,FALSE)</f>
        <v>3.03</v>
      </c>
      <c r="AP35">
        <f>VLOOKUP(A35,[3]Sheet1!$A$2:$P$2105,16,FALSE)</f>
        <v>0</v>
      </c>
      <c r="AQ35">
        <f>VLOOKUP(A35, [3]Sheet1!$A$2:$Q$2106, 17,FALSE)</f>
        <v>1586</v>
      </c>
    </row>
    <row r="36" spans="1:43" x14ac:dyDescent="0.2">
      <c r="A36" s="10">
        <v>1207566</v>
      </c>
      <c r="B36" s="10">
        <v>60052760</v>
      </c>
      <c r="C36" s="11">
        <v>4130</v>
      </c>
      <c r="D36" s="10" t="s">
        <v>56</v>
      </c>
      <c r="E36" s="17">
        <v>44055</v>
      </c>
      <c r="F36" s="13" t="str">
        <f>VLOOKUP(A36,[1]Sheet1!$K$2:$T$827,2,FALSE)</f>
        <v>VD02</v>
      </c>
      <c r="G36" s="13" t="str">
        <f>IFERROR(#REF!, "no")</f>
        <v>no</v>
      </c>
      <c r="H36" s="10">
        <v>17</v>
      </c>
      <c r="I36" s="10">
        <v>0.97</v>
      </c>
      <c r="J36" s="10">
        <v>1</v>
      </c>
      <c r="K36" s="10">
        <v>0.03</v>
      </c>
      <c r="L36" s="10">
        <v>17</v>
      </c>
      <c r="M36" s="10">
        <v>13</v>
      </c>
      <c r="N36" s="10">
        <v>7.9621086120605504</v>
      </c>
      <c r="O36" s="10">
        <v>1.23260450363159</v>
      </c>
      <c r="P36" s="10">
        <v>0.32949575781822199</v>
      </c>
      <c r="Q36" s="10">
        <v>-0.206565886735916</v>
      </c>
      <c r="R36" s="13">
        <f>VLOOKUP(A36,'Valores KF'!$C$2:$D$1018,2,)</f>
        <v>0.76</v>
      </c>
      <c r="S36" s="13">
        <f>VLOOKUP(A36,'[2]PESO DE COLADA DIC19-DIC-20'!$A$2:$D$2105,4, FALSE)</f>
        <v>57587</v>
      </c>
      <c r="T36" s="13">
        <f>VLOOKUP(A36,[1]Sheet1!$F$2:$H$1001,3,FALSE)</f>
        <v>1869.6988541258399</v>
      </c>
      <c r="U36" s="13">
        <f>VLOOKUP(A36,[1]Sheet1!$K$2:$T$827, 3,FALSE)</f>
        <v>0.313</v>
      </c>
      <c r="V36" s="13">
        <f>VLOOKUP(A36,[1]Sheet1!$K$2:$T$827, 4,FALSE)</f>
        <v>0.27300000000000002</v>
      </c>
      <c r="W36" s="13">
        <f>VLOOKUP(A36, [1]Sheet1!$K$2:$T$827,5,FALSE)</f>
        <v>0.59</v>
      </c>
      <c r="X36" s="13">
        <f>VLOOKUP(A36, [1]Sheet1!$K$2:$T$827,6,FALSE)</f>
        <v>7.4999999999999997E-3</v>
      </c>
      <c r="Y36" s="13">
        <f>VLOOKUP(A36, [1]Sheet1!$K$2:$T$827,7,FALSE)</f>
        <v>1.0399999999999999E-3</v>
      </c>
      <c r="Z36" s="13">
        <f>VLOOKUP(A36, [1]Sheet1!$K$2:$T$827,8,FALSE)</f>
        <v>1.06</v>
      </c>
      <c r="AA36" s="13">
        <f>VLOOKUP(A36, [1]Sheet1!$K$2:$T$827,9,FALSE)</f>
        <v>0.218</v>
      </c>
      <c r="AB36" s="13">
        <f>VLOOKUP(A36, [1]Sheet1!$K$2:$T$827,10,FALSE)</f>
        <v>2.6599999999999999E-2</v>
      </c>
      <c r="AC36" s="13" t="s">
        <v>45</v>
      </c>
      <c r="AD36" s="13" t="s">
        <v>45</v>
      </c>
      <c r="AE36" s="13" t="s">
        <v>45</v>
      </c>
      <c r="AF36">
        <f>VLOOKUP(A36,[3]Sheet1!$A$2:$F$2106,6, FALSE)</f>
        <v>57237</v>
      </c>
      <c r="AG36">
        <f>VLOOKUP(A36,[3]Sheet1!$A$2:$G$2106,7,FALSE)</f>
        <v>1</v>
      </c>
      <c r="AH36">
        <f>VLOOKUP(A36,[3]Sheet1!$A$2:$H$2105,8,FALSE)</f>
        <v>1657</v>
      </c>
      <c r="AI36">
        <f>VLOOKUP(A36,[3]Sheet1!$A$2:$I$2106,9,FALSE)</f>
        <v>62</v>
      </c>
      <c r="AJ36">
        <f>VLOOKUP(A36,[3]Sheet1!$A$2:$K$2105,10,FALSE)</f>
        <v>25</v>
      </c>
      <c r="AK36">
        <f>VLOOKUP(A36,[3]Sheet1!$A$2:$K$2105,11,FALSE)</f>
        <v>37</v>
      </c>
      <c r="AL36">
        <f>VLOOKUP(A36,[3]Sheet1!$A$2:$L$2106,12,FALSE)</f>
        <v>8</v>
      </c>
      <c r="AM36">
        <f>VLOOKUP(A36, [3]Sheet1!$A$2:$M$2105,13,FALSE)</f>
        <v>17</v>
      </c>
      <c r="AN36">
        <f>VLOOKUP(A36,[3]Sheet1!$A$2:$N$2106,14,FALSE)</f>
        <v>0.73</v>
      </c>
      <c r="AO36">
        <f>VLOOKUP(A36,[3]Sheet1!$A$2:$O$2106,15,FALSE)</f>
        <v>9.0500000000000007</v>
      </c>
      <c r="AP36">
        <f>VLOOKUP(A36,[3]Sheet1!$A$2:$P$2105,16,FALSE)</f>
        <v>0</v>
      </c>
      <c r="AQ36">
        <f>VLOOKUP(A36, [3]Sheet1!$A$2:$Q$2106, 17,FALSE)</f>
        <v>1578</v>
      </c>
    </row>
    <row r="37" spans="1:43" x14ac:dyDescent="0.2">
      <c r="A37" s="10">
        <v>1207567</v>
      </c>
      <c r="B37" s="10">
        <v>60052709</v>
      </c>
      <c r="C37" s="11" t="s">
        <v>54</v>
      </c>
      <c r="D37" s="10" t="s">
        <v>44</v>
      </c>
      <c r="E37" s="17">
        <v>44056</v>
      </c>
      <c r="F37" s="13" t="str">
        <f>VLOOKUP(A37,[1]Sheet1!$K$2:$T$827,2,FALSE)</f>
        <v>VD02</v>
      </c>
      <c r="G37" s="13" t="str">
        <f>IFERROR(#REF!, "no")</f>
        <v>no</v>
      </c>
      <c r="H37" s="10">
        <v>18</v>
      </c>
      <c r="I37" s="10">
        <v>0.86</v>
      </c>
      <c r="J37" s="10">
        <v>0.61</v>
      </c>
      <c r="K37" s="10">
        <v>-0.25</v>
      </c>
      <c r="L37" s="10">
        <v>20</v>
      </c>
      <c r="M37" s="10">
        <v>10</v>
      </c>
      <c r="N37" s="10">
        <v>5.4237308502197301</v>
      </c>
      <c r="O37" s="10">
        <v>2.0010845661163299</v>
      </c>
      <c r="P37" s="10">
        <v>0.33690923452377303</v>
      </c>
      <c r="Q37" s="10">
        <v>-0.21558259427547499</v>
      </c>
      <c r="R37" s="13">
        <f>VLOOKUP(A37,'Valores KF'!$C$2:$D$1018,2,)</f>
        <v>0.81</v>
      </c>
      <c r="S37" s="13">
        <f>VLOOKUP(A37,'[2]PESO DE COLADA DIC19-DIC-20'!$A$2:$D$2105,4, FALSE)</f>
        <v>54926</v>
      </c>
      <c r="T37" s="13">
        <f>VLOOKUP(A37,[1]Sheet1!$F$2:$H$1001,3,FALSE)</f>
        <v>1896.34361371865</v>
      </c>
      <c r="U37" s="13">
        <f>VLOOKUP(A37,[1]Sheet1!$K$2:$T$827, 3,FALSE)</f>
        <v>0.108</v>
      </c>
      <c r="V37" s="13">
        <f>VLOOKUP(A37,[1]Sheet1!$K$2:$T$827, 4,FALSE)</f>
        <v>0.20699999999999999</v>
      </c>
      <c r="W37" s="13">
        <f>VLOOKUP(A37, [1]Sheet1!$K$2:$T$827,5,FALSE)</f>
        <v>1.1000000000000001</v>
      </c>
      <c r="X37" s="13">
        <f>VLOOKUP(A37, [1]Sheet1!$K$2:$T$827,6,FALSE)</f>
        <v>8.5000000000000006E-3</v>
      </c>
      <c r="Y37" s="13">
        <f>VLOOKUP(A37, [1]Sheet1!$K$2:$T$827,7,FALSE)</f>
        <v>5.96E-3</v>
      </c>
      <c r="Z37" s="13">
        <f>VLOOKUP(A37, [1]Sheet1!$K$2:$T$827,8,FALSE)</f>
        <v>0.224</v>
      </c>
      <c r="AA37" s="13">
        <f>VLOOKUP(A37, [1]Sheet1!$K$2:$T$827,9,FALSE)</f>
        <v>0.376</v>
      </c>
      <c r="AB37" s="13">
        <f>VLOOKUP(A37, [1]Sheet1!$K$2:$T$827,10,FALSE)</f>
        <v>2.4400000000000002E-2</v>
      </c>
      <c r="AC37" s="13" t="s">
        <v>45</v>
      </c>
      <c r="AD37" s="13" t="s">
        <v>45</v>
      </c>
      <c r="AE37" s="13" t="s">
        <v>45</v>
      </c>
      <c r="AF37">
        <f>VLOOKUP(A37,[3]Sheet1!$A$2:$F$2106,6, FALSE)</f>
        <v>55383</v>
      </c>
      <c r="AG37">
        <f>VLOOKUP(A37,[3]Sheet1!$A$2:$G$2106,7,FALSE)</f>
        <v>1</v>
      </c>
      <c r="AH37">
        <f>VLOOKUP(A37,[3]Sheet1!$A$2:$H$2105,8,FALSE)</f>
        <v>1684</v>
      </c>
      <c r="AI37">
        <f>VLOOKUP(A37,[3]Sheet1!$A$2:$I$2106,9,FALSE)</f>
        <v>55</v>
      </c>
      <c r="AJ37">
        <f>VLOOKUP(A37,[3]Sheet1!$A$2:$K$2105,10,FALSE)</f>
        <v>24</v>
      </c>
      <c r="AK37">
        <f>VLOOKUP(A37,[3]Sheet1!$A$2:$K$2105,11,FALSE)</f>
        <v>31</v>
      </c>
      <c r="AL37">
        <f>VLOOKUP(A37,[3]Sheet1!$A$2:$L$2106,12,FALSE)</f>
        <v>6</v>
      </c>
      <c r="AM37">
        <f>VLOOKUP(A37, [3]Sheet1!$A$2:$M$2105,13,FALSE)</f>
        <v>18</v>
      </c>
      <c r="AN37">
        <f>VLOOKUP(A37,[3]Sheet1!$A$2:$N$2106,14,FALSE)</f>
        <v>0.78</v>
      </c>
      <c r="AO37">
        <f>VLOOKUP(A37,[3]Sheet1!$A$2:$O$2106,15,FALSE)</f>
        <v>5.45</v>
      </c>
      <c r="AP37">
        <f>VLOOKUP(A37,[3]Sheet1!$A$2:$P$2105,16,FALSE)</f>
        <v>4.3899999999999997</v>
      </c>
      <c r="AQ37">
        <f>VLOOKUP(A37, [3]Sheet1!$A$2:$Q$2106, 17,FALSE)</f>
        <v>1588</v>
      </c>
    </row>
    <row r="38" spans="1:43" x14ac:dyDescent="0.2">
      <c r="A38" s="10">
        <v>1207568</v>
      </c>
      <c r="B38" s="10">
        <v>60052732</v>
      </c>
      <c r="C38" s="11" t="s">
        <v>54</v>
      </c>
      <c r="D38" s="10" t="s">
        <v>50</v>
      </c>
      <c r="E38" s="17">
        <v>44056</v>
      </c>
      <c r="F38" s="13" t="str">
        <f>VLOOKUP(A38,[1]Sheet1!$K$2:$T$827,2,FALSE)</f>
        <v>VD02</v>
      </c>
      <c r="G38" s="13" t="str">
        <f>IFERROR(#REF!, "no")</f>
        <v>no</v>
      </c>
      <c r="H38" s="10">
        <v>18</v>
      </c>
      <c r="I38" s="10">
        <v>0.89</v>
      </c>
      <c r="J38" s="10">
        <v>0.83</v>
      </c>
      <c r="K38" s="10">
        <v>-0.06</v>
      </c>
      <c r="L38" s="10">
        <v>13</v>
      </c>
      <c r="M38" s="10">
        <v>11</v>
      </c>
      <c r="N38" s="10">
        <v>5.9183368682861301</v>
      </c>
      <c r="O38" s="10">
        <v>1.0665421485900899</v>
      </c>
      <c r="P38" s="10">
        <v>2.51700896769762E-2</v>
      </c>
      <c r="Q38" s="10">
        <v>-0.21686115860939001</v>
      </c>
      <c r="R38" s="13">
        <f>VLOOKUP(A38,'Valores KF'!$C$2:$D$1018,2,)</f>
        <v>0.83</v>
      </c>
      <c r="S38" s="13">
        <f>VLOOKUP(A38,'[2]PESO DE COLADA DIC19-DIC-20'!$A$2:$D$2105,4, FALSE)</f>
        <v>57346</v>
      </c>
      <c r="T38" s="13">
        <f>VLOOKUP(A38,[1]Sheet1!$F$2:$H$1001,3,FALSE)</f>
        <v>1912.7020665232401</v>
      </c>
      <c r="U38" s="13">
        <f>VLOOKUP(A38,[1]Sheet1!$K$2:$T$827, 3,FALSE)</f>
        <v>0.105</v>
      </c>
      <c r="V38" s="13">
        <f>VLOOKUP(A38,[1]Sheet1!$K$2:$T$827, 4,FALSE)</f>
        <v>0.17699999999999999</v>
      </c>
      <c r="W38" s="13">
        <f>VLOOKUP(A38, [1]Sheet1!$K$2:$T$827,5,FALSE)</f>
        <v>1.1100000000000001</v>
      </c>
      <c r="X38" s="13">
        <f>VLOOKUP(A38, [1]Sheet1!$K$2:$T$827,6,FALSE)</f>
        <v>8.3999999999999995E-3</v>
      </c>
      <c r="Y38" s="13">
        <f>VLOOKUP(A38, [1]Sheet1!$K$2:$T$827,7,FALSE)</f>
        <v>5.8399999999999997E-3</v>
      </c>
      <c r="Z38" s="13">
        <f>VLOOKUP(A38, [1]Sheet1!$K$2:$T$827,8,FALSE)</f>
        <v>0.21199999999999999</v>
      </c>
      <c r="AA38" s="13">
        <f>VLOOKUP(A38, [1]Sheet1!$K$2:$T$827,9,FALSE)</f>
        <v>0.41599999999999998</v>
      </c>
      <c r="AB38" s="13">
        <f>VLOOKUP(A38, [1]Sheet1!$K$2:$T$827,10,FALSE)</f>
        <v>3.0499999999999999E-2</v>
      </c>
      <c r="AC38" s="13" t="s">
        <v>45</v>
      </c>
      <c r="AD38" s="13" t="s">
        <v>45</v>
      </c>
      <c r="AE38" s="13" t="s">
        <v>45</v>
      </c>
      <c r="AF38">
        <f>VLOOKUP(A38,[3]Sheet1!$A$2:$F$2106,6, FALSE)</f>
        <v>57782</v>
      </c>
      <c r="AG38">
        <f>VLOOKUP(A38,[3]Sheet1!$A$2:$G$2106,7,FALSE)</f>
        <v>1</v>
      </c>
      <c r="AH38">
        <f>VLOOKUP(A38,[3]Sheet1!$A$2:$H$2105,8,FALSE)</f>
        <v>1702</v>
      </c>
      <c r="AI38">
        <f>VLOOKUP(A38,[3]Sheet1!$A$2:$I$2106,9,FALSE)</f>
        <v>56</v>
      </c>
      <c r="AJ38">
        <f>VLOOKUP(A38,[3]Sheet1!$A$2:$K$2105,10,FALSE)</f>
        <v>24</v>
      </c>
      <c r="AK38">
        <f>VLOOKUP(A38,[3]Sheet1!$A$2:$K$2105,11,FALSE)</f>
        <v>32</v>
      </c>
      <c r="AL38">
        <f>VLOOKUP(A38,[3]Sheet1!$A$2:$L$2106,12,FALSE)</f>
        <v>6</v>
      </c>
      <c r="AM38">
        <f>VLOOKUP(A38, [3]Sheet1!$A$2:$M$2105,13,FALSE)</f>
        <v>18</v>
      </c>
      <c r="AN38">
        <f>VLOOKUP(A38,[3]Sheet1!$A$2:$N$2106,14,FALSE)</f>
        <v>0.78</v>
      </c>
      <c r="AO38">
        <f>VLOOKUP(A38,[3]Sheet1!$A$2:$O$2106,15,FALSE)</f>
        <v>5.18</v>
      </c>
      <c r="AP38">
        <f>VLOOKUP(A38,[3]Sheet1!$A$2:$P$2105,16,FALSE)</f>
        <v>11.47</v>
      </c>
      <c r="AQ38">
        <f>VLOOKUP(A38, [3]Sheet1!$A$2:$Q$2106, 17,FALSE)</f>
        <v>1606</v>
      </c>
    </row>
    <row r="39" spans="1:43" x14ac:dyDescent="0.2">
      <c r="A39" s="10">
        <v>1207569</v>
      </c>
      <c r="B39" s="10">
        <v>60052715</v>
      </c>
      <c r="C39" s="11" t="s">
        <v>54</v>
      </c>
      <c r="D39" s="10" t="s">
        <v>44</v>
      </c>
      <c r="E39" s="17">
        <v>44056</v>
      </c>
      <c r="F39" s="13" t="str">
        <f>VLOOKUP(A39,[1]Sheet1!$K$2:$T$827,2,FALSE)</f>
        <v>VD02</v>
      </c>
      <c r="G39" s="13" t="str">
        <f>IFERROR(#REF!, "no")</f>
        <v>no</v>
      </c>
      <c r="H39" s="10">
        <v>17</v>
      </c>
      <c r="I39" s="10">
        <v>1.27</v>
      </c>
      <c r="J39" s="10">
        <v>1.85</v>
      </c>
      <c r="K39" s="10">
        <v>0.57999999999999996</v>
      </c>
      <c r="L39" s="10">
        <v>21</v>
      </c>
      <c r="M39" s="10">
        <v>12</v>
      </c>
      <c r="N39" s="10">
        <v>23.4743461608887</v>
      </c>
      <c r="O39" s="10">
        <v>2.5953035354614298</v>
      </c>
      <c r="P39" s="10">
        <v>3.5714468955993701</v>
      </c>
      <c r="Q39" s="10">
        <v>8.6156293749809307E-2</v>
      </c>
      <c r="R39" s="13">
        <f>VLOOKUP(A39,'Valores KF'!$C$2:$D$1018,2,)</f>
        <v>0.81</v>
      </c>
      <c r="S39" s="13">
        <f>VLOOKUP(A39,'[2]PESO DE COLADA DIC19-DIC-20'!$A$2:$D$2105,4, FALSE)</f>
        <v>54685</v>
      </c>
      <c r="T39" s="13">
        <f>VLOOKUP(A39,[1]Sheet1!$F$2:$H$1001,3,FALSE)</f>
        <v>1891.3267699299299</v>
      </c>
      <c r="U39" s="13">
        <f>VLOOKUP(A39,[1]Sheet1!$K$2:$T$827, 3,FALSE)</f>
        <v>0.11799999999999999</v>
      </c>
      <c r="V39" s="13">
        <f>VLOOKUP(A39,[1]Sheet1!$K$2:$T$827, 4,FALSE)</f>
        <v>0.188</v>
      </c>
      <c r="W39" s="13">
        <f>VLOOKUP(A39, [1]Sheet1!$K$2:$T$827,5,FALSE)</f>
        <v>1.1299999999999999</v>
      </c>
      <c r="X39" s="13">
        <f>VLOOKUP(A39, [1]Sheet1!$K$2:$T$827,6,FALSE)</f>
        <v>1.03E-2</v>
      </c>
      <c r="Y39" s="13">
        <f>VLOOKUP(A39, [1]Sheet1!$K$2:$T$827,7,FALSE)</f>
        <v>4.8900000000000002E-3</v>
      </c>
      <c r="Z39" s="13">
        <f>VLOOKUP(A39, [1]Sheet1!$K$2:$T$827,8,FALSE)</f>
        <v>0.185</v>
      </c>
      <c r="AA39" s="13">
        <f>VLOOKUP(A39, [1]Sheet1!$K$2:$T$827,9,FALSE)</f>
        <v>0.34100000000000003</v>
      </c>
      <c r="AB39" s="13">
        <f>VLOOKUP(A39, [1]Sheet1!$K$2:$T$827,10,FALSE)</f>
        <v>2.6200000000000001E-2</v>
      </c>
      <c r="AC39" s="13" t="s">
        <v>45</v>
      </c>
      <c r="AD39" s="13" t="s">
        <v>45</v>
      </c>
      <c r="AE39" s="13" t="s">
        <v>45</v>
      </c>
      <c r="AF39">
        <f>VLOOKUP(A39,[3]Sheet1!$A$2:$F$2106,6, FALSE)</f>
        <v>55087</v>
      </c>
      <c r="AG39">
        <f>VLOOKUP(A39,[3]Sheet1!$A$2:$G$2106,7,FALSE)</f>
        <v>1</v>
      </c>
      <c r="AH39">
        <f>VLOOKUP(A39,[3]Sheet1!$A$2:$H$2105,8,FALSE)</f>
        <v>1682</v>
      </c>
      <c r="AI39">
        <f>VLOOKUP(A39,[3]Sheet1!$A$2:$I$2106,9,FALSE)</f>
        <v>59</v>
      </c>
      <c r="AJ39">
        <f>VLOOKUP(A39,[3]Sheet1!$A$2:$K$2105,10,FALSE)</f>
        <v>26</v>
      </c>
      <c r="AK39">
        <f>VLOOKUP(A39,[3]Sheet1!$A$2:$K$2105,11,FALSE)</f>
        <v>33</v>
      </c>
      <c r="AL39">
        <f>VLOOKUP(A39,[3]Sheet1!$A$2:$L$2106,12,FALSE)</f>
        <v>9</v>
      </c>
      <c r="AM39">
        <f>VLOOKUP(A39, [3]Sheet1!$A$2:$M$2105,13,FALSE)</f>
        <v>17</v>
      </c>
      <c r="AN39">
        <f>VLOOKUP(A39,[3]Sheet1!$A$2:$N$2106,14,FALSE)</f>
        <v>0.87</v>
      </c>
      <c r="AO39">
        <f>VLOOKUP(A39,[3]Sheet1!$A$2:$O$2106,15,FALSE)</f>
        <v>2.87</v>
      </c>
      <c r="AP39">
        <f>VLOOKUP(A39,[3]Sheet1!$A$2:$P$2105,16,FALSE)</f>
        <v>2.56</v>
      </c>
      <c r="AQ39">
        <f>VLOOKUP(A39, [3]Sheet1!$A$2:$Q$2106, 17,FALSE)</f>
        <v>1592</v>
      </c>
    </row>
    <row r="40" spans="1:43" x14ac:dyDescent="0.2">
      <c r="A40" s="10">
        <v>1207570</v>
      </c>
      <c r="B40" s="10">
        <v>60052592</v>
      </c>
      <c r="C40" s="11" t="s">
        <v>71</v>
      </c>
      <c r="D40" s="10" t="s">
        <v>48</v>
      </c>
      <c r="E40" s="17">
        <v>44056</v>
      </c>
      <c r="F40" s="13" t="str">
        <f>VLOOKUP(A40,[1]Sheet1!$K$2:$T$827,2,FALSE)</f>
        <v>VD03</v>
      </c>
      <c r="G40" s="13" t="str">
        <f>IFERROR(#REF!, "no")</f>
        <v>no</v>
      </c>
      <c r="H40" s="10">
        <v>16</v>
      </c>
      <c r="I40" s="10">
        <v>0.98</v>
      </c>
      <c r="J40" s="10">
        <v>5.3</v>
      </c>
      <c r="K40" s="10">
        <v>4.32</v>
      </c>
      <c r="L40" s="10">
        <v>18</v>
      </c>
      <c r="M40" s="10">
        <v>12</v>
      </c>
      <c r="N40" s="10">
        <v>9.2279214859008807</v>
      </c>
      <c r="O40" s="10">
        <v>2.2989592552185099</v>
      </c>
      <c r="P40" s="10">
        <v>0.17250426113605499</v>
      </c>
      <c r="Q40" s="10">
        <v>-0.18415173888206501</v>
      </c>
      <c r="R40" s="13">
        <f>VLOOKUP(A40,'Valores KF'!$C$2:$D$1018,2,)</f>
        <v>0.82</v>
      </c>
      <c r="S40" s="13">
        <f>VLOOKUP(A40,'[2]PESO DE COLADA DIC19-DIC-20'!$A$2:$D$2105,4, FALSE)</f>
        <v>53491</v>
      </c>
      <c r="T40" s="13">
        <f>VLOOKUP(A40,[1]Sheet1!$F$2:$H$1001,3,FALSE)</f>
        <v>1878.96988876564</v>
      </c>
      <c r="U40" s="13">
        <f>VLOOKUP(A40,[1]Sheet1!$K$2:$T$827, 3,FALSE)</f>
        <v>3.2000000000000001E-2</v>
      </c>
      <c r="V40" s="13">
        <f>VLOOKUP(A40,[1]Sheet1!$K$2:$T$827, 4,FALSE)</f>
        <v>7.7399999999999997E-2</v>
      </c>
      <c r="W40" s="13">
        <f>VLOOKUP(A40, [1]Sheet1!$K$2:$T$827,5,FALSE)</f>
        <v>1.39</v>
      </c>
      <c r="X40" s="13">
        <f>VLOOKUP(A40, [1]Sheet1!$K$2:$T$827,6,FALSE)</f>
        <v>4.7000000000000002E-3</v>
      </c>
      <c r="Y40" s="13">
        <f>VLOOKUP(A40, [1]Sheet1!$K$2:$T$827,7,FALSE)</f>
        <v>1.0499999999999999E-3</v>
      </c>
      <c r="Z40" s="13">
        <f>VLOOKUP(A40, [1]Sheet1!$K$2:$T$827,8,FALSE)</f>
        <v>0.71599999999999997</v>
      </c>
      <c r="AA40" s="13">
        <f>VLOOKUP(A40, [1]Sheet1!$K$2:$T$827,9,FALSE)</f>
        <v>2.19</v>
      </c>
      <c r="AB40" s="13">
        <f>VLOOKUP(A40, [1]Sheet1!$K$2:$T$827,10,FALSE)</f>
        <v>3.9399999999999998E-2</v>
      </c>
      <c r="AC40" s="13" t="s">
        <v>45</v>
      </c>
      <c r="AD40" s="13" t="s">
        <v>45</v>
      </c>
      <c r="AE40" s="13" t="s">
        <v>45</v>
      </c>
      <c r="AF40">
        <f>VLOOKUP(A40,[3]Sheet1!$A$2:$F$2106,6, FALSE)</f>
        <v>50530</v>
      </c>
      <c r="AG40">
        <f>VLOOKUP(A40,[3]Sheet1!$A$2:$G$2106,7,FALSE)</f>
        <v>1</v>
      </c>
      <c r="AH40">
        <f>VLOOKUP(A40,[3]Sheet1!$A$2:$H$2105,8,FALSE)</f>
        <v>1660</v>
      </c>
      <c r="AI40">
        <f>VLOOKUP(A40,[3]Sheet1!$A$2:$I$2106,9,FALSE)</f>
        <v>61</v>
      </c>
      <c r="AJ40">
        <f>VLOOKUP(A40,[3]Sheet1!$A$2:$K$2105,10,FALSE)</f>
        <v>22</v>
      </c>
      <c r="AK40">
        <f>VLOOKUP(A40,[3]Sheet1!$A$2:$K$2105,11,FALSE)</f>
        <v>39</v>
      </c>
      <c r="AL40">
        <f>VLOOKUP(A40,[3]Sheet1!$A$2:$L$2106,12,FALSE)</f>
        <v>6</v>
      </c>
      <c r="AM40">
        <f>VLOOKUP(A40, [3]Sheet1!$A$2:$M$2105,13,FALSE)</f>
        <v>16</v>
      </c>
      <c r="AN40">
        <f>VLOOKUP(A40,[3]Sheet1!$A$2:$N$2106,14,FALSE)</f>
        <v>0.76</v>
      </c>
      <c r="AO40">
        <f>VLOOKUP(A40,[3]Sheet1!$A$2:$O$2106,15,FALSE)</f>
        <v>14.4</v>
      </c>
      <c r="AP40">
        <f>VLOOKUP(A40,[3]Sheet1!$A$2:$P$2105,16,FALSE)</f>
        <v>0</v>
      </c>
      <c r="AQ40">
        <f>VLOOKUP(A40, [3]Sheet1!$A$2:$Q$2106, 17,FALSE)</f>
        <v>1585</v>
      </c>
    </row>
    <row r="41" spans="1:43" x14ac:dyDescent="0.2">
      <c r="A41" s="10">
        <v>1207571</v>
      </c>
      <c r="B41" s="10">
        <v>60052675</v>
      </c>
      <c r="C41" s="11" t="s">
        <v>47</v>
      </c>
      <c r="D41" s="10" t="s">
        <v>49</v>
      </c>
      <c r="E41" s="17">
        <v>44056</v>
      </c>
      <c r="F41" s="13" t="str">
        <f>VLOOKUP(A41,[1]Sheet1!$K$2:$T$827,2,FALSE)</f>
        <v>VD02</v>
      </c>
      <c r="G41" s="13" t="str">
        <f>IFERROR(#REF!, "no")</f>
        <v>no</v>
      </c>
      <c r="H41" s="10">
        <v>17</v>
      </c>
      <c r="I41" s="10">
        <v>0.93</v>
      </c>
      <c r="J41" s="10">
        <v>0.75</v>
      </c>
      <c r="K41" s="10">
        <v>-0.18</v>
      </c>
      <c r="L41" s="10">
        <v>13</v>
      </c>
      <c r="M41" s="10">
        <v>11</v>
      </c>
      <c r="N41" s="10">
        <v>11.089968681335399</v>
      </c>
      <c r="O41" s="10">
        <v>1.9017683267593399</v>
      </c>
      <c r="P41" s="10">
        <v>1.3274387121200599</v>
      </c>
      <c r="Q41" s="10">
        <v>-0.210249558091164</v>
      </c>
      <c r="R41" s="13">
        <f>VLOOKUP(A41,'Valores KF'!$C$2:$D$1018,2,)</f>
        <v>0.8</v>
      </c>
      <c r="S41" s="13">
        <f>VLOOKUP(A41,'[2]PESO DE COLADA DIC19-DIC-20'!$A$2:$D$2105,4, FALSE)</f>
        <v>50932</v>
      </c>
      <c r="T41" s="13">
        <f>VLOOKUP(A41,[1]Sheet1!$F$2:$H$1001,3,FALSE)</f>
        <v>1893.91308969592</v>
      </c>
      <c r="U41" s="13">
        <f>VLOOKUP(A41,[1]Sheet1!$K$2:$T$827, 3,FALSE)</f>
        <v>0.159</v>
      </c>
      <c r="V41" s="13">
        <f>VLOOKUP(A41,[1]Sheet1!$K$2:$T$827, 4,FALSE)</f>
        <v>0.191</v>
      </c>
      <c r="W41" s="13">
        <f>VLOOKUP(A41, [1]Sheet1!$K$2:$T$827,5,FALSE)</f>
        <v>1.1200000000000001</v>
      </c>
      <c r="X41" s="13">
        <f>VLOOKUP(A41, [1]Sheet1!$K$2:$T$827,6,FALSE)</f>
        <v>9.4000000000000004E-3</v>
      </c>
      <c r="Y41" s="13">
        <f>VLOOKUP(A41, [1]Sheet1!$K$2:$T$827,7,FALSE)</f>
        <v>8.8999999999999995E-4</v>
      </c>
      <c r="Z41" s="13">
        <f>VLOOKUP(A41, [1]Sheet1!$K$2:$T$827,8,FALSE)</f>
        <v>0.14699999999999999</v>
      </c>
      <c r="AA41" s="13">
        <f>VLOOKUP(A41, [1]Sheet1!$K$2:$T$827,9,FALSE)</f>
        <v>0.249</v>
      </c>
      <c r="AB41" s="13">
        <f>VLOOKUP(A41, [1]Sheet1!$K$2:$T$827,10,FALSE)</f>
        <v>2.8899999999999999E-2</v>
      </c>
      <c r="AC41" s="13" t="s">
        <v>45</v>
      </c>
      <c r="AD41" s="13" t="s">
        <v>45</v>
      </c>
      <c r="AE41" s="13" t="s">
        <v>45</v>
      </c>
      <c r="AF41">
        <f>VLOOKUP(A41,[3]Sheet1!$A$2:$F$2106,6, FALSE)</f>
        <v>51100</v>
      </c>
      <c r="AG41">
        <f>VLOOKUP(A41,[3]Sheet1!$A$2:$G$2106,7,FALSE)</f>
        <v>1</v>
      </c>
      <c r="AH41">
        <f>VLOOKUP(A41,[3]Sheet1!$A$2:$H$2105,8,FALSE)</f>
        <v>1679</v>
      </c>
      <c r="AI41">
        <f>VLOOKUP(A41,[3]Sheet1!$A$2:$I$2106,9,FALSE)</f>
        <v>52</v>
      </c>
      <c r="AJ41">
        <f>VLOOKUP(A41,[3]Sheet1!$A$2:$K$2105,10,FALSE)</f>
        <v>23</v>
      </c>
      <c r="AK41">
        <f>VLOOKUP(A41,[3]Sheet1!$A$2:$K$2105,11,FALSE)</f>
        <v>29</v>
      </c>
      <c r="AL41">
        <f>VLOOKUP(A41,[3]Sheet1!$A$2:$L$2106,12,FALSE)</f>
        <v>6</v>
      </c>
      <c r="AM41">
        <f>VLOOKUP(A41, [3]Sheet1!$A$2:$M$2105,13,FALSE)</f>
        <v>17</v>
      </c>
      <c r="AN41">
        <f>VLOOKUP(A41,[3]Sheet1!$A$2:$N$2106,14,FALSE)</f>
        <v>0.83</v>
      </c>
      <c r="AO41">
        <f>VLOOKUP(A41,[3]Sheet1!$A$2:$O$2106,15,FALSE)</f>
        <v>5.67</v>
      </c>
      <c r="AP41">
        <f>VLOOKUP(A41,[3]Sheet1!$A$2:$P$2105,16,FALSE)</f>
        <v>0</v>
      </c>
      <c r="AQ41">
        <f>VLOOKUP(A41, [3]Sheet1!$A$2:$Q$2106, 17,FALSE)</f>
        <v>1596</v>
      </c>
    </row>
    <row r="42" spans="1:43" x14ac:dyDescent="0.2">
      <c r="A42" s="10">
        <v>1207572</v>
      </c>
      <c r="B42" s="10">
        <v>60052646</v>
      </c>
      <c r="C42" s="11">
        <v>1045</v>
      </c>
      <c r="D42" s="10" t="s">
        <v>48</v>
      </c>
      <c r="E42" s="17">
        <v>44056</v>
      </c>
      <c r="F42" s="13" t="str">
        <f>VLOOKUP(A42,[1]Sheet1!$K$2:$T$827,2,FALSE)</f>
        <v>VD02</v>
      </c>
      <c r="G42" s="13" t="str">
        <f>IFERROR(#REF!, "no")</f>
        <v>no</v>
      </c>
      <c r="H42" s="10">
        <v>21</v>
      </c>
      <c r="I42" s="10">
        <v>0.61</v>
      </c>
      <c r="J42" s="10">
        <v>0.78</v>
      </c>
      <c r="K42" s="10">
        <v>0.17</v>
      </c>
      <c r="L42" s="10">
        <v>18</v>
      </c>
      <c r="M42" s="10">
        <v>17</v>
      </c>
      <c r="N42" s="10">
        <v>5.4826488494873002</v>
      </c>
      <c r="O42" s="10">
        <v>3.1037549972534202</v>
      </c>
      <c r="P42" s="10">
        <v>0.30110886693000799</v>
      </c>
      <c r="Q42" s="10">
        <v>-0.207296147942543</v>
      </c>
      <c r="R42" s="13">
        <f>VLOOKUP(A42,'Valores KF'!$C$2:$D$1018,2,)</f>
        <v>0.75</v>
      </c>
      <c r="S42" s="13">
        <f>VLOOKUP(A42,'[2]PESO DE COLADA DIC19-DIC-20'!$A$2:$D$2105,4, FALSE)</f>
        <v>53095</v>
      </c>
      <c r="T42" s="13">
        <f>VLOOKUP(A42,[1]Sheet1!$F$2:$H$1001,3,FALSE)</f>
        <v>1869.14576209347</v>
      </c>
      <c r="U42" s="13">
        <f>VLOOKUP(A42,[1]Sheet1!$K$2:$T$827, 3,FALSE)</f>
        <v>0.45500000000000002</v>
      </c>
      <c r="V42" s="13">
        <f>VLOOKUP(A42,[1]Sheet1!$K$2:$T$827, 4,FALSE)</f>
        <v>0.157</v>
      </c>
      <c r="W42" s="13">
        <f>VLOOKUP(A42, [1]Sheet1!$K$2:$T$827,5,FALSE)</f>
        <v>0.67500000000000004</v>
      </c>
      <c r="X42" s="13">
        <f>VLOOKUP(A42, [1]Sheet1!$K$2:$T$827,6,FALSE)</f>
        <v>7.7000000000000002E-3</v>
      </c>
      <c r="Y42" s="13">
        <f>VLOOKUP(A42, [1]Sheet1!$K$2:$T$827,7,FALSE)</f>
        <v>7.76E-4</v>
      </c>
      <c r="Z42" s="13">
        <f>VLOOKUP(A42, [1]Sheet1!$K$2:$T$827,8,FALSE)</f>
        <v>0.17599999999999999</v>
      </c>
      <c r="AA42" s="13">
        <f>VLOOKUP(A42, [1]Sheet1!$K$2:$T$827,9,FALSE)</f>
        <v>0.216</v>
      </c>
      <c r="AB42" s="13">
        <f>VLOOKUP(A42, [1]Sheet1!$K$2:$T$827,10,FALSE)</f>
        <v>3.09E-2</v>
      </c>
      <c r="AC42" s="13" t="s">
        <v>45</v>
      </c>
      <c r="AD42" s="13" t="s">
        <v>45</v>
      </c>
      <c r="AE42" s="13" t="s">
        <v>45</v>
      </c>
      <c r="AF42">
        <f>VLOOKUP(A42,[3]Sheet1!$A$2:$F$2106,6, FALSE)</f>
        <v>53201</v>
      </c>
      <c r="AG42">
        <f>VLOOKUP(A42,[3]Sheet1!$A$2:$G$2106,7,FALSE)</f>
        <v>1</v>
      </c>
      <c r="AH42">
        <f>VLOOKUP(A42,[3]Sheet1!$A$2:$H$2105,8,FALSE)</f>
        <v>1664</v>
      </c>
      <c r="AI42">
        <f>VLOOKUP(A42,[3]Sheet1!$A$2:$I$2106,9,FALSE)</f>
        <v>72</v>
      </c>
      <c r="AJ42">
        <f>VLOOKUP(A42,[3]Sheet1!$A$2:$K$2105,10,FALSE)</f>
        <v>28</v>
      </c>
      <c r="AK42">
        <f>VLOOKUP(A42,[3]Sheet1!$A$2:$K$2105,11,FALSE)</f>
        <v>44</v>
      </c>
      <c r="AL42">
        <f>VLOOKUP(A42,[3]Sheet1!$A$2:$L$2106,12,FALSE)</f>
        <v>7</v>
      </c>
      <c r="AM42">
        <f>VLOOKUP(A42, [3]Sheet1!$A$2:$M$2105,13,FALSE)</f>
        <v>21</v>
      </c>
      <c r="AN42">
        <f>VLOOKUP(A42,[3]Sheet1!$A$2:$N$2106,14,FALSE)</f>
        <v>0.64</v>
      </c>
      <c r="AO42">
        <f>VLOOKUP(A42,[3]Sheet1!$A$2:$O$2106,15,FALSE)</f>
        <v>6.89</v>
      </c>
      <c r="AP42">
        <f>VLOOKUP(A42,[3]Sheet1!$A$2:$P$2105,16,FALSE)</f>
        <v>0</v>
      </c>
      <c r="AQ42">
        <f>VLOOKUP(A42, [3]Sheet1!$A$2:$Q$2106, 17,FALSE)</f>
        <v>1555</v>
      </c>
    </row>
    <row r="43" spans="1:43" x14ac:dyDescent="0.2">
      <c r="A43" s="10">
        <v>1207573</v>
      </c>
      <c r="B43" s="10">
        <v>60052737</v>
      </c>
      <c r="C43" s="11" t="s">
        <v>54</v>
      </c>
      <c r="D43" s="10" t="s">
        <v>50</v>
      </c>
      <c r="E43" s="17">
        <v>44056</v>
      </c>
      <c r="F43" s="13" t="str">
        <f>VLOOKUP(A43,[1]Sheet1!$K$2:$T$827,2,FALSE)</f>
        <v>VD02</v>
      </c>
      <c r="G43" s="13" t="str">
        <f>IFERROR(#REF!, "no")</f>
        <v>no</v>
      </c>
      <c r="H43" s="10">
        <v>18</v>
      </c>
      <c r="I43" s="10">
        <v>1.2</v>
      </c>
      <c r="J43" s="10">
        <v>1.2</v>
      </c>
      <c r="K43" s="10">
        <v>0</v>
      </c>
      <c r="L43" s="10">
        <v>18</v>
      </c>
      <c r="M43" s="10">
        <v>15</v>
      </c>
      <c r="N43" s="10">
        <v>12.034294128418001</v>
      </c>
      <c r="O43" s="10">
        <v>2.5969142913818399</v>
      </c>
      <c r="P43" s="10">
        <v>0.466474950313568</v>
      </c>
      <c r="Q43" s="10">
        <v>-0.21315246820449801</v>
      </c>
      <c r="R43" s="13">
        <f>VLOOKUP(A43,'Valores KF'!$C$2:$D$1018,2,)</f>
        <v>0.81</v>
      </c>
      <c r="S43" s="13">
        <f>VLOOKUP(A43,'[2]PESO DE COLADA DIC19-DIC-20'!$A$2:$D$2105,4, FALSE)</f>
        <v>57994</v>
      </c>
      <c r="T43" s="13">
        <f>VLOOKUP(A43,[1]Sheet1!$F$2:$H$1001,3,FALSE)</f>
        <v>1890.9483594250501</v>
      </c>
      <c r="U43" s="13">
        <f>VLOOKUP(A43,[1]Sheet1!$K$2:$T$827, 3,FALSE)</f>
        <v>0.11600000000000001</v>
      </c>
      <c r="V43" s="13">
        <f>VLOOKUP(A43,[1]Sheet1!$K$2:$T$827, 4,FALSE)</f>
        <v>0.23599999999999999</v>
      </c>
      <c r="W43" s="13">
        <f>VLOOKUP(A43, [1]Sheet1!$K$2:$T$827,5,FALSE)</f>
        <v>1.1200000000000001</v>
      </c>
      <c r="X43" s="13">
        <f>VLOOKUP(A43, [1]Sheet1!$K$2:$T$827,6,FALSE)</f>
        <v>1.0200000000000001E-2</v>
      </c>
      <c r="Y43" s="13">
        <f>VLOOKUP(A43, [1]Sheet1!$K$2:$T$827,7,FALSE)</f>
        <v>5.8700000000000002E-3</v>
      </c>
      <c r="Z43" s="13">
        <f>VLOOKUP(A43, [1]Sheet1!$K$2:$T$827,8,FALSE)</f>
        <v>0.16200000000000001</v>
      </c>
      <c r="AA43" s="13">
        <f>VLOOKUP(A43, [1]Sheet1!$K$2:$T$827,9,FALSE)</f>
        <v>0.379</v>
      </c>
      <c r="AB43" s="13">
        <f>VLOOKUP(A43, [1]Sheet1!$K$2:$T$827,10,FALSE)</f>
        <v>3.2199999999999999E-2</v>
      </c>
      <c r="AC43" s="13" t="s">
        <v>45</v>
      </c>
      <c r="AD43" s="13" t="s">
        <v>45</v>
      </c>
      <c r="AE43" s="13" t="s">
        <v>45</v>
      </c>
      <c r="AF43">
        <f>VLOOKUP(A43,[3]Sheet1!$A$2:$F$2106,6, FALSE)</f>
        <v>57977.01</v>
      </c>
      <c r="AG43">
        <f>VLOOKUP(A43,[3]Sheet1!$A$2:$G$2106,7,FALSE)</f>
        <v>1</v>
      </c>
      <c r="AH43">
        <f>VLOOKUP(A43,[3]Sheet1!$A$2:$H$2105,8,FALSE)</f>
        <v>1680</v>
      </c>
      <c r="AI43">
        <f>VLOOKUP(A43,[3]Sheet1!$A$2:$I$2106,9,FALSE)</f>
        <v>54</v>
      </c>
      <c r="AJ43">
        <f>VLOOKUP(A43,[3]Sheet1!$A$2:$K$2105,10,FALSE)</f>
        <v>26</v>
      </c>
      <c r="AK43">
        <f>VLOOKUP(A43,[3]Sheet1!$A$2:$K$2105,11,FALSE)</f>
        <v>28</v>
      </c>
      <c r="AL43">
        <f>VLOOKUP(A43,[3]Sheet1!$A$2:$L$2106,12,FALSE)</f>
        <v>8</v>
      </c>
      <c r="AM43">
        <f>VLOOKUP(A43, [3]Sheet1!$A$2:$M$2105,13,FALSE)</f>
        <v>18</v>
      </c>
      <c r="AN43">
        <f>VLOOKUP(A43,[3]Sheet1!$A$2:$N$2106,14,FALSE)</f>
        <v>0.63</v>
      </c>
      <c r="AO43">
        <f>VLOOKUP(A43,[3]Sheet1!$A$2:$O$2106,15,FALSE)</f>
        <v>2.88</v>
      </c>
      <c r="AP43">
        <f>VLOOKUP(A43,[3]Sheet1!$A$2:$P$2105,16,FALSE)</f>
        <v>2.17</v>
      </c>
      <c r="AQ43">
        <f>VLOOKUP(A43, [3]Sheet1!$A$2:$Q$2106, 17,FALSE)</f>
        <v>1596</v>
      </c>
    </row>
    <row r="44" spans="1:43" x14ac:dyDescent="0.2">
      <c r="A44" s="10">
        <v>1207574</v>
      </c>
      <c r="B44" s="10">
        <v>60052783</v>
      </c>
      <c r="C44" s="11" t="s">
        <v>47</v>
      </c>
      <c r="D44" s="10" t="s">
        <v>46</v>
      </c>
      <c r="E44" s="17">
        <v>44056</v>
      </c>
      <c r="F44" s="13" t="str">
        <f>VLOOKUP(A44,[1]Sheet1!$K$2:$T$827,2,FALSE)</f>
        <v>VD03</v>
      </c>
      <c r="G44" s="13" t="str">
        <f>IFERROR(#REF!, "no")</f>
        <v>no</v>
      </c>
      <c r="H44" s="10">
        <v>18</v>
      </c>
      <c r="I44" s="10">
        <v>0.93</v>
      </c>
      <c r="J44" s="10">
        <v>0.68</v>
      </c>
      <c r="K44" s="10">
        <v>-0.25</v>
      </c>
      <c r="L44" s="10">
        <v>17</v>
      </c>
      <c r="M44" s="10">
        <v>14</v>
      </c>
      <c r="N44" s="10">
        <v>5.6666965484619096</v>
      </c>
      <c r="O44" s="10">
        <v>2.8466610908508301</v>
      </c>
      <c r="P44" s="10">
        <v>0.13364438712596899</v>
      </c>
      <c r="Q44" s="10">
        <v>-0.21539223194122301</v>
      </c>
      <c r="R44" s="13">
        <f>VLOOKUP(A44,'Valores KF'!$C$2:$D$1018,2,)</f>
        <v>0.82</v>
      </c>
      <c r="S44" s="13">
        <f>VLOOKUP(A44,'[2]PESO DE COLADA DIC19-DIC-20'!$A$2:$D$2105,4, FALSE)</f>
        <v>53589</v>
      </c>
      <c r="T44" s="13">
        <f>VLOOKUP(A44,[1]Sheet1!$F$2:$H$1001,3,FALSE)</f>
        <v>1905.7742616191599</v>
      </c>
      <c r="U44" s="13">
        <f>VLOOKUP(A44,[1]Sheet1!$K$2:$T$827, 3,FALSE)</f>
        <v>0.17199999999999999</v>
      </c>
      <c r="V44" s="13">
        <f>VLOOKUP(A44,[1]Sheet1!$K$2:$T$827, 4,FALSE)</f>
        <v>0.16800000000000001</v>
      </c>
      <c r="W44" s="13">
        <f>VLOOKUP(A44, [1]Sheet1!$K$2:$T$827,5,FALSE)</f>
        <v>1.1000000000000001</v>
      </c>
      <c r="X44" s="13">
        <f>VLOOKUP(A44, [1]Sheet1!$K$2:$T$827,6,FALSE)</f>
        <v>1.03E-2</v>
      </c>
      <c r="Y44" s="13">
        <f>VLOOKUP(A44, [1]Sheet1!$K$2:$T$827,7,FALSE)</f>
        <v>1.31E-3</v>
      </c>
      <c r="Z44" s="13">
        <f>VLOOKUP(A44, [1]Sheet1!$K$2:$T$827,8,FALSE)</f>
        <v>0.16700000000000001</v>
      </c>
      <c r="AA44" s="13">
        <f>VLOOKUP(A44, [1]Sheet1!$K$2:$T$827,9,FALSE)</f>
        <v>0.22800000000000001</v>
      </c>
      <c r="AB44" s="13">
        <f>VLOOKUP(A44, [1]Sheet1!$K$2:$T$827,10,FALSE)</f>
        <v>2.53E-2</v>
      </c>
      <c r="AC44" s="13" t="s">
        <v>45</v>
      </c>
      <c r="AD44" s="13" t="s">
        <v>45</v>
      </c>
      <c r="AE44" s="13" t="s">
        <v>45</v>
      </c>
      <c r="AF44">
        <f>VLOOKUP(A44,[3]Sheet1!$A$2:$F$2106,6, FALSE)</f>
        <v>53740.01</v>
      </c>
      <c r="AG44">
        <f>VLOOKUP(A44,[3]Sheet1!$A$2:$G$2106,7,FALSE)</f>
        <v>1</v>
      </c>
      <c r="AH44">
        <f>VLOOKUP(A44,[3]Sheet1!$A$2:$H$2105,8,FALSE)</f>
        <v>1696</v>
      </c>
      <c r="AI44">
        <f>VLOOKUP(A44,[3]Sheet1!$A$2:$I$2106,9,FALSE)</f>
        <v>56</v>
      </c>
      <c r="AJ44">
        <f>VLOOKUP(A44,[3]Sheet1!$A$2:$K$2105,10,FALSE)</f>
        <v>25</v>
      </c>
      <c r="AK44">
        <f>VLOOKUP(A44,[3]Sheet1!$A$2:$K$2105,11,FALSE)</f>
        <v>31</v>
      </c>
      <c r="AL44">
        <f>VLOOKUP(A44,[3]Sheet1!$A$2:$L$2106,12,FALSE)</f>
        <v>7</v>
      </c>
      <c r="AM44">
        <f>VLOOKUP(A44, [3]Sheet1!$A$2:$M$2105,13,FALSE)</f>
        <v>18</v>
      </c>
      <c r="AN44">
        <f>VLOOKUP(A44,[3]Sheet1!$A$2:$N$2106,14,FALSE)</f>
        <v>0.63</v>
      </c>
      <c r="AO44">
        <f>VLOOKUP(A44,[3]Sheet1!$A$2:$O$2106,15,FALSE)</f>
        <v>4.9400000000000004</v>
      </c>
      <c r="AP44">
        <f>VLOOKUP(A44,[3]Sheet1!$A$2:$P$2105,16,FALSE)</f>
        <v>0</v>
      </c>
      <c r="AQ44">
        <f>VLOOKUP(A44, [3]Sheet1!$A$2:$Q$2106, 17,FALSE)</f>
        <v>1597</v>
      </c>
    </row>
    <row r="45" spans="1:43" x14ac:dyDescent="0.2">
      <c r="A45" s="10">
        <v>1207575</v>
      </c>
      <c r="B45" s="10">
        <v>60052968</v>
      </c>
      <c r="C45" s="11" t="s">
        <v>54</v>
      </c>
      <c r="D45" s="10" t="s">
        <v>63</v>
      </c>
      <c r="E45" s="17">
        <v>44059</v>
      </c>
      <c r="F45" s="13" t="str">
        <f>VLOOKUP(A45,[1]Sheet1!$K$2:$T$827,2,FALSE)</f>
        <v>VD02</v>
      </c>
      <c r="G45" s="13" t="str">
        <f>IFERROR(#REF!, "no")</f>
        <v>no</v>
      </c>
      <c r="H45" s="10">
        <v>19</v>
      </c>
      <c r="I45" s="10">
        <v>1.07</v>
      </c>
      <c r="J45" s="10">
        <v>1.51</v>
      </c>
      <c r="K45" s="10">
        <v>0.44</v>
      </c>
      <c r="L45" s="10">
        <v>13</v>
      </c>
      <c r="M45" s="10">
        <v>8</v>
      </c>
      <c r="N45" s="10">
        <v>19.8427219390869</v>
      </c>
      <c r="O45" s="10">
        <v>3.0955545902252202</v>
      </c>
      <c r="P45" s="10">
        <v>0.55030608177185103</v>
      </c>
      <c r="Q45" s="10">
        <v>1.4284154400229499E-2</v>
      </c>
      <c r="R45" s="13">
        <f>VLOOKUP(A45,'Valores KF'!$C$2:$D$1018,2,)</f>
        <v>0.83</v>
      </c>
      <c r="S45" s="13">
        <f>VLOOKUP(A45,'[2]PESO DE COLADA DIC19-DIC-20'!$A$2:$D$2105,4, FALSE)</f>
        <v>53746</v>
      </c>
      <c r="T45" s="13">
        <f>VLOOKUP(A45,[1]Sheet1!$F$2:$H$1001,3,FALSE)</f>
        <v>1913.55688160707</v>
      </c>
      <c r="U45" s="13">
        <f>VLOOKUP(A45,[1]Sheet1!$K$2:$T$827, 3,FALSE)</f>
        <v>0.122</v>
      </c>
      <c r="V45" s="13">
        <f>VLOOKUP(A45,[1]Sheet1!$K$2:$T$827, 4,FALSE)</f>
        <v>0.223</v>
      </c>
      <c r="W45" s="13">
        <f>VLOOKUP(A45, [1]Sheet1!$K$2:$T$827,5,FALSE)</f>
        <v>1.1200000000000001</v>
      </c>
      <c r="X45" s="13">
        <f>VLOOKUP(A45, [1]Sheet1!$K$2:$T$827,6,FALSE)</f>
        <v>7.1000000000000004E-3</v>
      </c>
      <c r="Y45" s="13">
        <f>VLOOKUP(A45, [1]Sheet1!$K$2:$T$827,7,FALSE)</f>
        <v>5.8799999999999998E-3</v>
      </c>
      <c r="Z45" s="13">
        <f>VLOOKUP(A45, [1]Sheet1!$K$2:$T$827,8,FALSE)</f>
        <v>0.13800000000000001</v>
      </c>
      <c r="AA45" s="13">
        <f>VLOOKUP(A45, [1]Sheet1!$K$2:$T$827,9,FALSE)</f>
        <v>0.307</v>
      </c>
      <c r="AB45" s="13">
        <f>VLOOKUP(A45, [1]Sheet1!$K$2:$T$827,10,FALSE)</f>
        <v>2.52E-2</v>
      </c>
      <c r="AC45" s="13" t="s">
        <v>45</v>
      </c>
      <c r="AD45" s="13" t="s">
        <v>45</v>
      </c>
      <c r="AE45" s="13" t="s">
        <v>45</v>
      </c>
      <c r="AF45">
        <f>VLOOKUP(A45,[3]Sheet1!$A$2:$F$2106,6, FALSE)</f>
        <v>53963</v>
      </c>
      <c r="AG45">
        <f>VLOOKUP(A45,[3]Sheet1!$A$2:$G$2106,7,FALSE)</f>
        <v>1</v>
      </c>
      <c r="AH45">
        <f>VLOOKUP(A45,[3]Sheet1!$A$2:$H$2105,8,FALSE)</f>
        <v>1710</v>
      </c>
      <c r="AI45">
        <f>VLOOKUP(A45,[3]Sheet1!$A$2:$I$2106,9,FALSE)</f>
        <v>81</v>
      </c>
      <c r="AJ45">
        <f>VLOOKUP(A45,[3]Sheet1!$A$2:$K$2105,10,FALSE)</f>
        <v>28</v>
      </c>
      <c r="AK45">
        <f>VLOOKUP(A45,[3]Sheet1!$A$2:$K$2105,11,FALSE)</f>
        <v>53</v>
      </c>
      <c r="AL45">
        <f>VLOOKUP(A45,[3]Sheet1!$A$2:$L$2106,12,FALSE)</f>
        <v>9</v>
      </c>
      <c r="AM45">
        <f>VLOOKUP(A45, [3]Sheet1!$A$2:$M$2105,13,FALSE)</f>
        <v>19</v>
      </c>
      <c r="AN45">
        <f>VLOOKUP(A45,[3]Sheet1!$A$2:$N$2106,14,FALSE)</f>
        <v>0.83</v>
      </c>
      <c r="AO45">
        <f>VLOOKUP(A45,[3]Sheet1!$A$2:$O$2106,15,FALSE)</f>
        <v>7.7</v>
      </c>
      <c r="AP45">
        <f>VLOOKUP(A45,[3]Sheet1!$A$2:$P$2105,16,FALSE)</f>
        <v>12.78</v>
      </c>
      <c r="AQ45">
        <f>VLOOKUP(A45, [3]Sheet1!$A$2:$Q$2106, 17,FALSE)</f>
        <v>1594</v>
      </c>
    </row>
    <row r="46" spans="1:43" x14ac:dyDescent="0.2">
      <c r="A46" s="10">
        <v>1207576</v>
      </c>
      <c r="B46" s="10">
        <v>60052915</v>
      </c>
      <c r="C46" s="11" t="s">
        <v>54</v>
      </c>
      <c r="D46" s="10" t="s">
        <v>44</v>
      </c>
      <c r="E46" s="17">
        <v>44060</v>
      </c>
      <c r="F46" s="13" t="str">
        <f>VLOOKUP(A46,[1]Sheet1!$K$2:$T$827,2,FALSE)</f>
        <v>VD02</v>
      </c>
      <c r="G46" s="13" t="str">
        <f>IFERROR(#REF!, "no")</f>
        <v>no</v>
      </c>
      <c r="H46" s="10">
        <v>20</v>
      </c>
      <c r="I46" s="10">
        <v>0.9</v>
      </c>
      <c r="J46" s="10">
        <v>0.52</v>
      </c>
      <c r="K46" s="10">
        <v>-0.38</v>
      </c>
      <c r="L46" s="10">
        <v>16</v>
      </c>
      <c r="M46" s="10">
        <v>13</v>
      </c>
      <c r="N46" s="10">
        <v>9.8203001022338903</v>
      </c>
      <c r="O46" s="10">
        <v>3.33285784721375</v>
      </c>
      <c r="P46" s="10">
        <v>0.29416504502296398</v>
      </c>
      <c r="Q46" s="10">
        <v>-5.9131048619747197E-2</v>
      </c>
      <c r="R46" s="13">
        <f>VLOOKUP(A46,'Valores KF'!$C$2:$D$1018,2,)</f>
        <v>0.81</v>
      </c>
      <c r="S46" s="13">
        <f>VLOOKUP(A46,'[2]PESO DE COLADA DIC19-DIC-20'!$A$2:$D$2105,4, FALSE)</f>
        <v>48637</v>
      </c>
      <c r="T46" s="13">
        <f>VLOOKUP(A46,[1]Sheet1!$F$2:$H$1001,3,FALSE)</f>
        <v>1893.8172011229501</v>
      </c>
      <c r="U46" s="13">
        <f>VLOOKUP(A46,[1]Sheet1!$K$2:$T$827, 3,FALSE)</f>
        <v>0.13300000000000001</v>
      </c>
      <c r="V46" s="13">
        <f>VLOOKUP(A46,[1]Sheet1!$K$2:$T$827, 4,FALSE)</f>
        <v>0.19800000000000001</v>
      </c>
      <c r="W46" s="13">
        <f>VLOOKUP(A46, [1]Sheet1!$K$2:$T$827,5,FALSE)</f>
        <v>1.1000000000000001</v>
      </c>
      <c r="X46" s="13">
        <f>VLOOKUP(A46, [1]Sheet1!$K$2:$T$827,6,FALSE)</f>
        <v>6.4000000000000003E-3</v>
      </c>
      <c r="Y46" s="13">
        <f>VLOOKUP(A46, [1]Sheet1!$K$2:$T$827,7,FALSE)</f>
        <v>6.5599999999999999E-3</v>
      </c>
      <c r="Z46" s="13">
        <f>VLOOKUP(A46, [1]Sheet1!$K$2:$T$827,8,FALSE)</f>
        <v>0.14599999999999999</v>
      </c>
      <c r="AA46" s="13">
        <f>VLOOKUP(A46, [1]Sheet1!$K$2:$T$827,9,FALSE)</f>
        <v>0.23100000000000001</v>
      </c>
      <c r="AB46" s="13">
        <f>VLOOKUP(A46, [1]Sheet1!$K$2:$T$827,10,FALSE)</f>
        <v>2.5999999999999999E-2</v>
      </c>
      <c r="AC46" s="13" t="s">
        <v>45</v>
      </c>
      <c r="AD46" s="13" t="s">
        <v>45</v>
      </c>
      <c r="AE46" s="13" t="s">
        <v>45</v>
      </c>
      <c r="AF46">
        <f>VLOOKUP(A46,[3]Sheet1!$A$2:$F$2106,6, FALSE)</f>
        <v>52016</v>
      </c>
      <c r="AG46">
        <f>VLOOKUP(A46,[3]Sheet1!$A$2:$G$2106,7,FALSE)</f>
        <v>1</v>
      </c>
      <c r="AH46">
        <f>VLOOKUP(A46,[3]Sheet1!$A$2:$H$2105,8,FALSE)</f>
        <v>1118</v>
      </c>
      <c r="AI46">
        <f>VLOOKUP(A46,[3]Sheet1!$A$2:$I$2106,9,FALSE)</f>
        <v>52</v>
      </c>
      <c r="AJ46">
        <f>VLOOKUP(A46,[3]Sheet1!$A$2:$K$2105,10,FALSE)</f>
        <v>27</v>
      </c>
      <c r="AK46">
        <f>VLOOKUP(A46,[3]Sheet1!$A$2:$K$2105,11,FALSE)</f>
        <v>25</v>
      </c>
      <c r="AL46">
        <f>VLOOKUP(A46,[3]Sheet1!$A$2:$L$2106,12,FALSE)</f>
        <v>7</v>
      </c>
      <c r="AM46">
        <f>VLOOKUP(A46, [3]Sheet1!$A$2:$M$2105,13,FALSE)</f>
        <v>20</v>
      </c>
      <c r="AN46">
        <f>VLOOKUP(A46,[3]Sheet1!$A$2:$N$2106,14,FALSE)</f>
        <v>0.71</v>
      </c>
      <c r="AO46">
        <f>VLOOKUP(A46,[3]Sheet1!$A$2:$O$2106,15,FALSE)</f>
        <v>2.94</v>
      </c>
      <c r="AP46">
        <f>VLOOKUP(A46,[3]Sheet1!$A$2:$P$2105,16,FALSE)</f>
        <v>2.98</v>
      </c>
      <c r="AQ46">
        <f>VLOOKUP(A46, [3]Sheet1!$A$2:$Q$2106, 17,FALSE)</f>
        <v>1596</v>
      </c>
    </row>
    <row r="47" spans="1:43" x14ac:dyDescent="0.2">
      <c r="A47" s="10">
        <v>1207577</v>
      </c>
      <c r="B47" s="10">
        <v>60053045</v>
      </c>
      <c r="C47" s="11" t="s">
        <v>72</v>
      </c>
      <c r="D47" s="10" t="s">
        <v>63</v>
      </c>
      <c r="E47" s="17">
        <v>44060</v>
      </c>
      <c r="F47" s="13" t="str">
        <f>VLOOKUP(A47,[1]Sheet1!$K$2:$T$827,2,FALSE)</f>
        <v>VD02</v>
      </c>
      <c r="G47" s="13" t="str">
        <f>IFERROR(#REF!, "no")</f>
        <v>no</v>
      </c>
      <c r="H47" s="10">
        <v>17</v>
      </c>
      <c r="I47" s="10">
        <v>1.07</v>
      </c>
      <c r="J47" s="10">
        <v>0.56000000000000005</v>
      </c>
      <c r="K47" s="10">
        <v>-0.51</v>
      </c>
      <c r="L47" s="10">
        <v>14</v>
      </c>
      <c r="M47" s="10">
        <v>11</v>
      </c>
      <c r="N47" s="10">
        <v>8.8810701370239293</v>
      </c>
      <c r="O47" s="10">
        <v>2.8878815174102801</v>
      </c>
      <c r="P47" s="10">
        <v>4.1214218139648402</v>
      </c>
      <c r="Q47" s="10">
        <v>0.279520094394684</v>
      </c>
      <c r="R47" s="13">
        <f>VLOOKUP(A47,'Valores KF'!$C$2:$D$1018,2,)</f>
        <v>0.75</v>
      </c>
      <c r="S47" s="13">
        <f>VLOOKUP(A47,'[2]PESO DE COLADA DIC19-DIC-20'!$A$2:$D$2105,4, FALSE)</f>
        <v>53012</v>
      </c>
      <c r="T47" s="13">
        <f>VLOOKUP(A47,[1]Sheet1!$F$2:$H$1001,3,FALSE)</f>
        <v>1859.7089051848</v>
      </c>
      <c r="U47" s="13">
        <f>VLOOKUP(A47,[1]Sheet1!$K$2:$T$827, 3,FALSE)</f>
        <v>0.40699999999999997</v>
      </c>
      <c r="V47" s="13">
        <f>VLOOKUP(A47,[1]Sheet1!$K$2:$T$827, 4,FALSE)</f>
        <v>0.16</v>
      </c>
      <c r="W47" s="13">
        <f>VLOOKUP(A47, [1]Sheet1!$K$2:$T$827,5,FALSE)</f>
        <v>0.94799999999999995</v>
      </c>
      <c r="X47" s="13">
        <f>VLOOKUP(A47, [1]Sheet1!$K$2:$T$827,6,FALSE)</f>
        <v>6.4999999999999997E-3</v>
      </c>
      <c r="Y47" s="13">
        <f>VLOOKUP(A47, [1]Sheet1!$K$2:$T$827,7,FALSE)</f>
        <v>8.4500000000000005E-4</v>
      </c>
      <c r="Z47" s="13">
        <f>VLOOKUP(A47, [1]Sheet1!$K$2:$T$827,8,FALSE)</f>
        <v>1.05</v>
      </c>
      <c r="AA47" s="13">
        <f>VLOOKUP(A47, [1]Sheet1!$K$2:$T$827,9,FALSE)</f>
        <v>0.221</v>
      </c>
      <c r="AB47" s="13">
        <f>VLOOKUP(A47, [1]Sheet1!$K$2:$T$827,10,FALSE)</f>
        <v>2.87E-2</v>
      </c>
      <c r="AC47" s="13" t="s">
        <v>45</v>
      </c>
      <c r="AD47" s="13" t="s">
        <v>45</v>
      </c>
      <c r="AE47" s="13" t="s">
        <v>45</v>
      </c>
      <c r="AF47">
        <f>VLOOKUP(A47,[3]Sheet1!$A$2:$F$2106,6, FALSE)</f>
        <v>52540</v>
      </c>
      <c r="AG47">
        <f>VLOOKUP(A47,[3]Sheet1!$A$2:$G$2106,7,FALSE)</f>
        <v>1</v>
      </c>
      <c r="AH47">
        <f>VLOOKUP(A47,[3]Sheet1!$A$2:$H$2105,8,FALSE)</f>
        <v>1645</v>
      </c>
      <c r="AI47">
        <f>VLOOKUP(A47,[3]Sheet1!$A$2:$I$2106,9,FALSE)</f>
        <v>46</v>
      </c>
      <c r="AJ47">
        <f>VLOOKUP(A47,[3]Sheet1!$A$2:$K$2105,10,FALSE)</f>
        <v>25</v>
      </c>
      <c r="AK47">
        <f>VLOOKUP(A47,[3]Sheet1!$A$2:$K$2105,11,FALSE)</f>
        <v>21</v>
      </c>
      <c r="AL47">
        <f>VLOOKUP(A47,[3]Sheet1!$A$2:$L$2106,12,FALSE)</f>
        <v>8</v>
      </c>
      <c r="AM47">
        <f>VLOOKUP(A47, [3]Sheet1!$A$2:$M$2105,13,FALSE)</f>
        <v>17</v>
      </c>
      <c r="AN47">
        <f>VLOOKUP(A47,[3]Sheet1!$A$2:$N$2106,14,FALSE)</f>
        <v>0.89</v>
      </c>
      <c r="AO47">
        <f>VLOOKUP(A47,[3]Sheet1!$A$2:$O$2106,15,FALSE)</f>
        <v>4.03</v>
      </c>
      <c r="AP47">
        <f>VLOOKUP(A47,[3]Sheet1!$A$2:$P$2105,16,FALSE)</f>
        <v>0</v>
      </c>
      <c r="AQ47">
        <f>VLOOKUP(A47, [3]Sheet1!$A$2:$Q$2106, 17,FALSE)</f>
        <v>1560</v>
      </c>
    </row>
    <row r="48" spans="1:43" x14ac:dyDescent="0.2">
      <c r="A48" s="10">
        <v>1207578</v>
      </c>
      <c r="B48" s="10">
        <v>60053050</v>
      </c>
      <c r="C48" s="11" t="s">
        <v>72</v>
      </c>
      <c r="D48" s="10" t="s">
        <v>63</v>
      </c>
      <c r="E48" s="17">
        <v>44060</v>
      </c>
      <c r="F48" s="13" t="str">
        <f>VLOOKUP(A48,[1]Sheet1!$K$2:$T$827,2,FALSE)</f>
        <v>VD02</v>
      </c>
      <c r="G48" s="13" t="str">
        <f>IFERROR(#REF!, "no")</f>
        <v>no</v>
      </c>
      <c r="H48" s="10">
        <v>17</v>
      </c>
      <c r="I48" s="10">
        <v>1.1000000000000001</v>
      </c>
      <c r="J48" s="10">
        <v>1.1000000000000001</v>
      </c>
      <c r="K48" s="10">
        <v>0</v>
      </c>
      <c r="L48" s="10">
        <v>10</v>
      </c>
      <c r="M48" s="10">
        <v>13</v>
      </c>
      <c r="N48" s="10">
        <v>11.7450151443481</v>
      </c>
      <c r="O48" s="10">
        <v>3.2968628406524698</v>
      </c>
      <c r="P48" s="10">
        <v>0.57385468482971203</v>
      </c>
      <c r="Q48" s="10">
        <v>-0.115529902279377</v>
      </c>
      <c r="R48" s="13">
        <f>VLOOKUP(A48,'Valores KF'!$C$2:$D$1018,2,)</f>
        <v>0.75</v>
      </c>
      <c r="S48" s="13">
        <f>VLOOKUP(A48,'[2]PESO DE COLADA DIC19-DIC-20'!$A$2:$D$2105,4, FALSE)</f>
        <v>52575</v>
      </c>
      <c r="T48" s="13">
        <f>VLOOKUP(A48,[1]Sheet1!$F$2:$H$1001,3,FALSE)</f>
        <v>1864.2427346300101</v>
      </c>
      <c r="U48" s="13">
        <f>VLOOKUP(A48,[1]Sheet1!$K$2:$T$827, 3,FALSE)</f>
        <v>0.40400000000000003</v>
      </c>
      <c r="V48" s="13">
        <f>VLOOKUP(A48,[1]Sheet1!$K$2:$T$827, 4,FALSE)</f>
        <v>0.17699999999999999</v>
      </c>
      <c r="W48" s="13">
        <f>VLOOKUP(A48, [1]Sheet1!$K$2:$T$827,5,FALSE)</f>
        <v>0.97</v>
      </c>
      <c r="X48" s="13">
        <f>VLOOKUP(A48, [1]Sheet1!$K$2:$T$827,6,FALSE)</f>
        <v>5.7000000000000002E-3</v>
      </c>
      <c r="Y48" s="13">
        <f>VLOOKUP(A48, [1]Sheet1!$K$2:$T$827,7,FALSE)</f>
        <v>1.31E-3</v>
      </c>
      <c r="Z48" s="13">
        <f>VLOOKUP(A48, [1]Sheet1!$K$2:$T$827,8,FALSE)</f>
        <v>1.08</v>
      </c>
      <c r="AA48" s="13">
        <f>VLOOKUP(A48, [1]Sheet1!$K$2:$T$827,9,FALSE)</f>
        <v>0.22900000000000001</v>
      </c>
      <c r="AB48" s="13">
        <f>VLOOKUP(A48, [1]Sheet1!$K$2:$T$827,10,FALSE)</f>
        <v>2.6800000000000001E-2</v>
      </c>
      <c r="AC48" s="13" t="s">
        <v>45</v>
      </c>
      <c r="AD48" s="13" t="s">
        <v>45</v>
      </c>
      <c r="AE48" s="13" t="s">
        <v>45</v>
      </c>
      <c r="AF48" t="s">
        <v>45</v>
      </c>
      <c r="AG48">
        <f>VLOOKUP(A48,[3]Sheet1!$A$2:$G$2106,7,FALSE)</f>
        <v>1</v>
      </c>
      <c r="AH48">
        <f>VLOOKUP(A48,[3]Sheet1!$A$2:$H$2105,8,FALSE)</f>
        <v>1647</v>
      </c>
      <c r="AI48">
        <f>VLOOKUP(A48,[3]Sheet1!$A$2:$I$2106,9,FALSE)</f>
        <v>67</v>
      </c>
      <c r="AJ48">
        <f>VLOOKUP(A48,[3]Sheet1!$A$2:$K$2105,10,FALSE)</f>
        <v>23</v>
      </c>
      <c r="AK48">
        <f>VLOOKUP(A48,[3]Sheet1!$A$2:$K$2105,11,FALSE)</f>
        <v>44</v>
      </c>
      <c r="AL48">
        <f>VLOOKUP(A48,[3]Sheet1!$A$2:$L$2106,12,FALSE)</f>
        <v>6</v>
      </c>
      <c r="AM48">
        <f>VLOOKUP(A48, [3]Sheet1!$A$2:$M$2105,13,FALSE)</f>
        <v>17</v>
      </c>
      <c r="AN48">
        <f>VLOOKUP(A48,[3]Sheet1!$A$2:$N$2106,14,FALSE)</f>
        <v>0.69</v>
      </c>
      <c r="AO48">
        <f>VLOOKUP(A48,[3]Sheet1!$A$2:$O$2106,15,FALSE)</f>
        <v>9.23</v>
      </c>
      <c r="AP48">
        <f>VLOOKUP(A48,[3]Sheet1!$A$2:$P$2105,16,FALSE)</f>
        <v>0</v>
      </c>
      <c r="AQ48">
        <f>VLOOKUP(A48, [3]Sheet1!$A$2:$Q$2106, 17,FALSE)</f>
        <v>1566</v>
      </c>
    </row>
    <row r="49" spans="1:43" x14ac:dyDescent="0.2">
      <c r="A49" s="10">
        <v>1207579</v>
      </c>
      <c r="B49" s="10">
        <v>60053060</v>
      </c>
      <c r="C49" s="11" t="s">
        <v>72</v>
      </c>
      <c r="D49" s="10" t="s">
        <v>53</v>
      </c>
      <c r="E49" s="17">
        <v>44060</v>
      </c>
      <c r="F49" s="13" t="str">
        <f>VLOOKUP(A49,[1]Sheet1!$K$2:$T$827,2,FALSE)</f>
        <v>VD02</v>
      </c>
      <c r="G49" s="13" t="str">
        <f>IFERROR(#REF!, "no")</f>
        <v>no</v>
      </c>
      <c r="H49" s="10">
        <v>20</v>
      </c>
      <c r="I49" s="10">
        <v>0.95</v>
      </c>
      <c r="J49" s="10">
        <v>0.95</v>
      </c>
      <c r="K49" s="10">
        <v>0</v>
      </c>
      <c r="L49" s="10">
        <v>21</v>
      </c>
      <c r="M49" s="10">
        <v>14</v>
      </c>
      <c r="N49" s="10">
        <v>9.6703033447265607</v>
      </c>
      <c r="O49" s="10">
        <v>2.9961681365966801</v>
      </c>
      <c r="P49" s="10">
        <v>3.9606947898864702</v>
      </c>
      <c r="Q49" s="10">
        <v>1.1931777000427199</v>
      </c>
      <c r="R49" s="13">
        <f>VLOOKUP(A49,'Valores KF'!$C$2:$D$1018,2,)</f>
        <v>0.74</v>
      </c>
      <c r="S49" s="13">
        <f>VLOOKUP(A49,'[2]PESO DE COLADA DIC19-DIC-20'!$A$2:$D$2105,4, FALSE)</f>
        <v>52583</v>
      </c>
      <c r="T49" s="13">
        <f>VLOOKUP(A49,[1]Sheet1!$F$2:$H$1001,3,FALSE)</f>
        <v>1848.3808647920901</v>
      </c>
      <c r="U49" s="13">
        <f>VLOOKUP(A49,[1]Sheet1!$K$2:$T$827, 3,FALSE)</f>
        <v>0.41399999999999998</v>
      </c>
      <c r="V49" s="13">
        <f>VLOOKUP(A49,[1]Sheet1!$K$2:$T$827, 4,FALSE)</f>
        <v>0.183</v>
      </c>
      <c r="W49" s="13">
        <f>VLOOKUP(A49, [1]Sheet1!$K$2:$T$827,5,FALSE)</f>
        <v>0.96299999999999997</v>
      </c>
      <c r="X49" s="13">
        <f>VLOOKUP(A49, [1]Sheet1!$K$2:$T$827,6,FALSE)</f>
        <v>6.1000000000000004E-3</v>
      </c>
      <c r="Y49" s="13">
        <f>VLOOKUP(A49, [1]Sheet1!$K$2:$T$827,7,FALSE)</f>
        <v>1.2700000000000001E-3</v>
      </c>
      <c r="Z49" s="13">
        <f>VLOOKUP(A49, [1]Sheet1!$K$2:$T$827,8,FALSE)</f>
        <v>1.06</v>
      </c>
      <c r="AA49" s="13">
        <f>VLOOKUP(A49, [1]Sheet1!$K$2:$T$827,9,FALSE)</f>
        <v>0.218</v>
      </c>
      <c r="AB49" s="13">
        <f>VLOOKUP(A49, [1]Sheet1!$K$2:$T$827,10,FALSE)</f>
        <v>3.2300000000000002E-2</v>
      </c>
      <c r="AC49" s="13" t="s">
        <v>45</v>
      </c>
      <c r="AD49" s="13" t="s">
        <v>45</v>
      </c>
      <c r="AE49" s="13" t="s">
        <v>45</v>
      </c>
      <c r="AF49">
        <f>VLOOKUP(A49,[3]Sheet1!$A$2:$F$2106,6, FALSE)</f>
        <v>51870.99</v>
      </c>
      <c r="AG49">
        <f>VLOOKUP(A49,[3]Sheet1!$A$2:$G$2106,7,FALSE)</f>
        <v>1</v>
      </c>
      <c r="AH49">
        <f>VLOOKUP(A49,[3]Sheet1!$A$2:$H$2105,8,FALSE)</f>
        <v>1639</v>
      </c>
      <c r="AI49">
        <f>VLOOKUP(A49,[3]Sheet1!$A$2:$I$2106,9,FALSE)</f>
        <v>47</v>
      </c>
      <c r="AJ49">
        <f>VLOOKUP(A49,[3]Sheet1!$A$2:$K$2105,10,FALSE)</f>
        <v>27</v>
      </c>
      <c r="AK49">
        <f>VLOOKUP(A49,[3]Sheet1!$A$2:$K$2105,11,FALSE)</f>
        <v>20</v>
      </c>
      <c r="AL49">
        <f>VLOOKUP(A49,[3]Sheet1!$A$2:$L$2106,12,FALSE)</f>
        <v>7</v>
      </c>
      <c r="AM49">
        <f>VLOOKUP(A49, [3]Sheet1!$A$2:$M$2105,13,FALSE)</f>
        <v>20</v>
      </c>
      <c r="AN49">
        <f>VLOOKUP(A49,[3]Sheet1!$A$2:$N$2106,14,FALSE)</f>
        <v>0.82</v>
      </c>
      <c r="AO49">
        <f>VLOOKUP(A49,[3]Sheet1!$A$2:$O$2106,15,FALSE)</f>
        <v>5.03</v>
      </c>
      <c r="AP49">
        <f>VLOOKUP(A49,[3]Sheet1!$A$2:$P$2105,16,FALSE)</f>
        <v>0</v>
      </c>
      <c r="AQ49">
        <f>VLOOKUP(A49, [3]Sheet1!$A$2:$Q$2106, 17,FALSE)</f>
        <v>1547</v>
      </c>
    </row>
    <row r="50" spans="1:43" x14ac:dyDescent="0.2">
      <c r="A50" s="10">
        <v>1207580</v>
      </c>
      <c r="B50" s="10">
        <v>60053028</v>
      </c>
      <c r="C50" s="11" t="s">
        <v>66</v>
      </c>
      <c r="D50" s="10" t="s">
        <v>56</v>
      </c>
      <c r="E50" s="17">
        <v>44060</v>
      </c>
      <c r="F50" s="13" t="str">
        <f>VLOOKUP(A50,[1]Sheet1!$K$2:$T$827,2,FALSE)</f>
        <v>VD02</v>
      </c>
      <c r="G50" s="13" t="str">
        <f>IFERROR(#REF!, "no")</f>
        <v>no</v>
      </c>
      <c r="H50" s="10">
        <v>18</v>
      </c>
      <c r="I50" s="10">
        <v>1</v>
      </c>
      <c r="J50" s="10">
        <v>1</v>
      </c>
      <c r="K50" s="10">
        <v>0</v>
      </c>
      <c r="L50" s="10">
        <v>21</v>
      </c>
      <c r="M50" s="10">
        <v>13</v>
      </c>
      <c r="N50" s="10">
        <v>9.8247413635253906</v>
      </c>
      <c r="O50" s="10">
        <v>2.8103039264678999</v>
      </c>
      <c r="P50" s="10">
        <v>0.18883877992629999</v>
      </c>
      <c r="Q50" s="10">
        <v>-0.195413112640381</v>
      </c>
      <c r="R50" s="13">
        <f>VLOOKUP(A50,'Valores KF'!$C$2:$D$1018,2,)</f>
        <v>0.78</v>
      </c>
      <c r="S50" s="13">
        <f>VLOOKUP(A50,'[2]PESO DE COLADA DIC19-DIC-20'!$A$2:$D$2105,4, FALSE)</f>
        <v>58892</v>
      </c>
      <c r="T50" s="13">
        <f>VLOOKUP(A50,[1]Sheet1!$F$2:$H$1001,3,FALSE)</f>
        <v>1871.9098380174901</v>
      </c>
      <c r="U50" s="13">
        <f>VLOOKUP(A50,[1]Sheet1!$K$2:$T$827, 3,FALSE)</f>
        <v>0.17799999999999999</v>
      </c>
      <c r="V50" s="13">
        <f>VLOOKUP(A50,[1]Sheet1!$K$2:$T$827, 4,FALSE)</f>
        <v>0.18</v>
      </c>
      <c r="W50" s="13">
        <f>VLOOKUP(A50, [1]Sheet1!$K$2:$T$827,5,FALSE)</f>
        <v>0.77500000000000002</v>
      </c>
      <c r="X50" s="13">
        <f>VLOOKUP(A50, [1]Sheet1!$K$2:$T$827,6,FALSE)</f>
        <v>6.7000000000000002E-3</v>
      </c>
      <c r="Y50" s="13">
        <f>VLOOKUP(A50, [1]Sheet1!$K$2:$T$827,7,FALSE)</f>
        <v>1.31E-3</v>
      </c>
      <c r="Z50" s="13">
        <f>VLOOKUP(A50, [1]Sheet1!$K$2:$T$827,8,FALSE)</f>
        <v>0.16200000000000001</v>
      </c>
      <c r="AA50" s="13">
        <f>VLOOKUP(A50, [1]Sheet1!$K$2:$T$827,9,FALSE)</f>
        <v>0.151</v>
      </c>
      <c r="AB50" s="13">
        <f>VLOOKUP(A50, [1]Sheet1!$K$2:$T$827,10,FALSE)</f>
        <v>2.93E-2</v>
      </c>
      <c r="AC50" s="13" t="s">
        <v>45</v>
      </c>
      <c r="AD50" s="13" t="s">
        <v>45</v>
      </c>
      <c r="AE50" s="13" t="s">
        <v>45</v>
      </c>
      <c r="AF50">
        <f>VLOOKUP(A50,[3]Sheet1!$A$2:$F$2106,6, FALSE)</f>
        <v>58819</v>
      </c>
      <c r="AG50">
        <f>VLOOKUP(A50,[3]Sheet1!$A$2:$G$2106,7,FALSE)</f>
        <v>1</v>
      </c>
      <c r="AH50">
        <f>VLOOKUP(A50,[3]Sheet1!$A$2:$H$2105,8,FALSE)</f>
        <v>1660</v>
      </c>
      <c r="AI50">
        <f>VLOOKUP(A50,[3]Sheet1!$A$2:$I$2106,9,FALSE)</f>
        <v>50</v>
      </c>
      <c r="AJ50">
        <f>VLOOKUP(A50,[3]Sheet1!$A$2:$K$2105,10,FALSE)</f>
        <v>25</v>
      </c>
      <c r="AK50">
        <f>VLOOKUP(A50,[3]Sheet1!$A$2:$K$2105,11,FALSE)</f>
        <v>25</v>
      </c>
      <c r="AL50">
        <f>VLOOKUP(A50,[3]Sheet1!$A$2:$L$2106,12,FALSE)</f>
        <v>7</v>
      </c>
      <c r="AM50">
        <f>VLOOKUP(A50, [3]Sheet1!$A$2:$M$2105,13,FALSE)</f>
        <v>18</v>
      </c>
      <c r="AN50">
        <f>VLOOKUP(A50,[3]Sheet1!$A$2:$N$2106,14,FALSE)</f>
        <v>0.73</v>
      </c>
      <c r="AO50">
        <f>VLOOKUP(A50,[3]Sheet1!$A$2:$O$2106,15,FALSE)</f>
        <v>5.74</v>
      </c>
      <c r="AP50">
        <f>VLOOKUP(A50,[3]Sheet1!$A$2:$P$2105,16,FALSE)</f>
        <v>0</v>
      </c>
      <c r="AQ50">
        <f>VLOOKUP(A50, [3]Sheet1!$A$2:$Q$2106, 17,FALSE)</f>
        <v>1579</v>
      </c>
    </row>
    <row r="51" spans="1:43" x14ac:dyDescent="0.2">
      <c r="A51" s="10">
        <v>1207581</v>
      </c>
      <c r="B51" s="10">
        <v>60053023</v>
      </c>
      <c r="C51" s="11" t="s">
        <v>66</v>
      </c>
      <c r="D51" s="10" t="s">
        <v>56</v>
      </c>
      <c r="E51" s="17">
        <v>44060</v>
      </c>
      <c r="F51" s="13" t="str">
        <f>VLOOKUP(A51,[1]Sheet1!$K$2:$T$827,2,FALSE)</f>
        <v>VD02</v>
      </c>
      <c r="G51" s="13" t="str">
        <f>IFERROR(#REF!, "no")</f>
        <v>no</v>
      </c>
      <c r="H51" s="10">
        <v>20</v>
      </c>
      <c r="I51" s="10">
        <v>1.06</v>
      </c>
      <c r="J51" s="10">
        <v>0.91</v>
      </c>
      <c r="K51" s="10">
        <v>-0.15</v>
      </c>
      <c r="L51" s="10">
        <v>16</v>
      </c>
      <c r="M51" s="10">
        <v>14</v>
      </c>
      <c r="N51" s="10">
        <v>12.477237701416</v>
      </c>
      <c r="O51" s="10">
        <v>3.3029448986053498</v>
      </c>
      <c r="P51" s="10">
        <v>2.1819794178009002</v>
      </c>
      <c r="Q51" s="10">
        <v>-0.109388507902622</v>
      </c>
      <c r="R51" s="13">
        <f>VLOOKUP(A51,'Valores KF'!$C$2:$D$1018,2,)</f>
        <v>0.79</v>
      </c>
      <c r="S51" s="13">
        <f>VLOOKUP(A51,'[2]PESO DE COLADA DIC19-DIC-20'!$A$2:$D$2105,4, FALSE)</f>
        <v>58660</v>
      </c>
      <c r="T51" s="13">
        <f>VLOOKUP(A51,[1]Sheet1!$F$2:$H$1001,3,FALSE)</f>
        <v>1879.3618197042799</v>
      </c>
      <c r="U51" s="13">
        <f>VLOOKUP(A51,[1]Sheet1!$K$2:$T$827, 3,FALSE)</f>
        <v>0.17799999999999999</v>
      </c>
      <c r="V51" s="13">
        <f>VLOOKUP(A51,[1]Sheet1!$K$2:$T$827, 4,FALSE)</f>
        <v>0.184</v>
      </c>
      <c r="W51" s="13">
        <f>VLOOKUP(A51, [1]Sheet1!$K$2:$T$827,5,FALSE)</f>
        <v>0.72499999999999998</v>
      </c>
      <c r="X51" s="13">
        <f>VLOOKUP(A51, [1]Sheet1!$K$2:$T$827,6,FALSE)</f>
        <v>9.9000000000000008E-3</v>
      </c>
      <c r="Y51" s="13">
        <f>VLOOKUP(A51, [1]Sheet1!$K$2:$T$827,7,FALSE)</f>
        <v>1.4499999999999999E-3</v>
      </c>
      <c r="Z51" s="13">
        <f>VLOOKUP(A51, [1]Sheet1!$K$2:$T$827,8,FALSE)</f>
        <v>0.159</v>
      </c>
      <c r="AA51" s="13">
        <f>VLOOKUP(A51, [1]Sheet1!$K$2:$T$827,9,FALSE)</f>
        <v>0.105</v>
      </c>
      <c r="AB51" s="13">
        <f>VLOOKUP(A51, [1]Sheet1!$K$2:$T$827,10,FALSE)</f>
        <v>2.8000000000000001E-2</v>
      </c>
      <c r="AC51" s="13" t="s">
        <v>45</v>
      </c>
      <c r="AD51" s="13" t="s">
        <v>45</v>
      </c>
      <c r="AE51" s="13" t="s">
        <v>45</v>
      </c>
      <c r="AF51">
        <f>VLOOKUP(A51,[3]Sheet1!$A$2:$F$2106,6, FALSE)</f>
        <v>58560</v>
      </c>
      <c r="AG51">
        <f>VLOOKUP(A51,[3]Sheet1!$A$2:$G$2106,7,FALSE)</f>
        <v>1</v>
      </c>
      <c r="AH51">
        <f>VLOOKUP(A51,[3]Sheet1!$A$2:$H$2105,8,FALSE)</f>
        <v>1670</v>
      </c>
      <c r="AI51">
        <f>VLOOKUP(A51,[3]Sheet1!$A$2:$I$2106,9,FALSE)</f>
        <v>54</v>
      </c>
      <c r="AJ51">
        <f>VLOOKUP(A51,[3]Sheet1!$A$2:$K$2105,10,FALSE)</f>
        <v>27</v>
      </c>
      <c r="AK51">
        <f>VLOOKUP(A51,[3]Sheet1!$A$2:$K$2105,11,FALSE)</f>
        <v>27</v>
      </c>
      <c r="AL51">
        <f>VLOOKUP(A51,[3]Sheet1!$A$2:$L$2106,12,FALSE)</f>
        <v>7</v>
      </c>
      <c r="AM51">
        <f>VLOOKUP(A51, [3]Sheet1!$A$2:$M$2105,13,FALSE)</f>
        <v>20</v>
      </c>
      <c r="AN51">
        <f>VLOOKUP(A51,[3]Sheet1!$A$2:$N$2106,14,FALSE)</f>
        <v>0.64</v>
      </c>
      <c r="AO51">
        <f>VLOOKUP(A51,[3]Sheet1!$A$2:$O$2106,15,FALSE)</f>
        <v>4.25</v>
      </c>
      <c r="AP51">
        <f>VLOOKUP(A51,[3]Sheet1!$A$2:$P$2105,16,FALSE)</f>
        <v>0</v>
      </c>
      <c r="AQ51">
        <f>VLOOKUP(A51, [3]Sheet1!$A$2:$Q$2106, 17,FALSE)</f>
        <v>1581</v>
      </c>
    </row>
    <row r="52" spans="1:43" x14ac:dyDescent="0.2">
      <c r="A52" s="10">
        <v>1207582</v>
      </c>
      <c r="B52" s="10">
        <v>60053003</v>
      </c>
      <c r="C52" s="11" t="s">
        <v>73</v>
      </c>
      <c r="D52" s="10" t="s">
        <v>56</v>
      </c>
      <c r="E52" s="17">
        <v>44060</v>
      </c>
      <c r="F52" s="13" t="str">
        <f>VLOOKUP(A52,[1]Sheet1!$K$2:$T$827,2,FALSE)</f>
        <v>VD02</v>
      </c>
      <c r="G52" s="13" t="str">
        <f>IFERROR(#REF!, "no")</f>
        <v>no</v>
      </c>
      <c r="H52" s="10">
        <v>20</v>
      </c>
      <c r="I52" s="10">
        <v>0.84</v>
      </c>
      <c r="J52" s="10">
        <v>0.83</v>
      </c>
      <c r="K52" s="10">
        <v>-0.01</v>
      </c>
      <c r="L52" s="10">
        <v>23</v>
      </c>
      <c r="M52" s="10">
        <v>14</v>
      </c>
      <c r="N52" s="10">
        <v>7.3155241012573198</v>
      </c>
      <c r="O52" s="10">
        <v>2.3915328979492201</v>
      </c>
      <c r="P52" s="10">
        <v>0.291094571352005</v>
      </c>
      <c r="Q52" s="10">
        <v>-0.21514698863029499</v>
      </c>
      <c r="R52" s="13">
        <f>VLOOKUP(A52,'Valores KF'!$C$2:$D$1018,2,)</f>
        <v>0.74</v>
      </c>
      <c r="S52" s="13">
        <f>VLOOKUP(A52,'[2]PESO DE COLADA DIC19-DIC-20'!$A$2:$D$2105,4, FALSE)</f>
        <v>58304</v>
      </c>
      <c r="T52" s="13">
        <f>VLOOKUP(A52,[1]Sheet1!$F$2:$H$1001,3,FALSE)</f>
        <v>1861.3933134409699</v>
      </c>
      <c r="U52" s="13">
        <f>VLOOKUP(A52,[1]Sheet1!$K$2:$T$827, 3,FALSE)</f>
        <v>0.44800000000000001</v>
      </c>
      <c r="V52" s="13">
        <f>VLOOKUP(A52,[1]Sheet1!$K$2:$T$827, 4,FALSE)</f>
        <v>0.185</v>
      </c>
      <c r="W52" s="13">
        <f>VLOOKUP(A52, [1]Sheet1!$K$2:$T$827,5,FALSE)</f>
        <v>0.70599999999999996</v>
      </c>
      <c r="X52" s="13">
        <f>VLOOKUP(A52, [1]Sheet1!$K$2:$T$827,6,FALSE)</f>
        <v>9.4999999999999998E-3</v>
      </c>
      <c r="Y52" s="13">
        <f>VLOOKUP(A52, [1]Sheet1!$K$2:$T$827,7,FALSE)</f>
        <v>1.06E-3</v>
      </c>
      <c r="Z52" s="13">
        <f>VLOOKUP(A52, [1]Sheet1!$K$2:$T$827,8,FALSE)</f>
        <v>0.156</v>
      </c>
      <c r="AA52" s="13">
        <f>VLOOKUP(A52, [1]Sheet1!$K$2:$T$827,9,FALSE)</f>
        <v>0.19400000000000001</v>
      </c>
      <c r="AB52" s="13">
        <f>VLOOKUP(A52, [1]Sheet1!$K$2:$T$827,10,FALSE)</f>
        <v>3.1800000000000002E-2</v>
      </c>
      <c r="AC52" s="13" t="s">
        <v>45</v>
      </c>
      <c r="AD52" s="13" t="s">
        <v>45</v>
      </c>
      <c r="AE52" s="13" t="s">
        <v>45</v>
      </c>
      <c r="AF52">
        <f>VLOOKUP(A52,[3]Sheet1!$A$2:$F$2106,6, FALSE)</f>
        <v>58311</v>
      </c>
      <c r="AG52">
        <f>VLOOKUP(A52,[3]Sheet1!$A$2:$G$2106,7,FALSE)</f>
        <v>1</v>
      </c>
      <c r="AH52">
        <f>VLOOKUP(A52,[3]Sheet1!$A$2:$H$2105,8,FALSE)</f>
        <v>1652</v>
      </c>
      <c r="AI52">
        <f>VLOOKUP(A52,[3]Sheet1!$A$2:$I$2106,9,FALSE)</f>
        <v>69</v>
      </c>
      <c r="AJ52">
        <f>VLOOKUP(A52,[3]Sheet1!$A$2:$K$2105,10,FALSE)</f>
        <v>27</v>
      </c>
      <c r="AK52">
        <f>VLOOKUP(A52,[3]Sheet1!$A$2:$K$2105,11,FALSE)</f>
        <v>42</v>
      </c>
      <c r="AL52">
        <f>VLOOKUP(A52,[3]Sheet1!$A$2:$L$2106,12,FALSE)</f>
        <v>7</v>
      </c>
      <c r="AM52">
        <f>VLOOKUP(A52, [3]Sheet1!$A$2:$M$2105,13,FALSE)</f>
        <v>20</v>
      </c>
      <c r="AN52">
        <f>VLOOKUP(A52,[3]Sheet1!$A$2:$N$2106,14,FALSE)</f>
        <v>0.78</v>
      </c>
      <c r="AO52">
        <f>VLOOKUP(A52,[3]Sheet1!$A$2:$O$2106,15,FALSE)</f>
        <v>7.9</v>
      </c>
      <c r="AP52">
        <f>VLOOKUP(A52,[3]Sheet1!$A$2:$P$2105,16,FALSE)</f>
        <v>0</v>
      </c>
      <c r="AQ52">
        <f>VLOOKUP(A52, [3]Sheet1!$A$2:$Q$2106, 17,FALSE)</f>
        <v>1565</v>
      </c>
    </row>
    <row r="53" spans="1:43" x14ac:dyDescent="0.2">
      <c r="A53" s="10">
        <v>1207583</v>
      </c>
      <c r="B53" s="10">
        <v>60053013</v>
      </c>
      <c r="C53" s="11" t="s">
        <v>73</v>
      </c>
      <c r="D53" s="10" t="s">
        <v>53</v>
      </c>
      <c r="E53" s="17">
        <v>44060</v>
      </c>
      <c r="F53" s="13" t="str">
        <f>VLOOKUP(A53,[1]Sheet1!$K$2:$T$827,2,FALSE)</f>
        <v>VD02</v>
      </c>
      <c r="G53" s="13" t="str">
        <f>IFERROR(#REF!, "no")</f>
        <v>no</v>
      </c>
      <c r="H53" s="10">
        <v>21</v>
      </c>
      <c r="I53" s="10">
        <v>0.8</v>
      </c>
      <c r="J53" s="10">
        <v>0.5</v>
      </c>
      <c r="K53" s="10">
        <v>-0.3</v>
      </c>
      <c r="L53" s="10">
        <v>18</v>
      </c>
      <c r="M53" s="10">
        <v>15</v>
      </c>
      <c r="N53" s="10">
        <v>8.3421525955200195</v>
      </c>
      <c r="O53" s="10">
        <v>3.09694123268127</v>
      </c>
      <c r="P53" s="10">
        <v>2.7297842502593999</v>
      </c>
      <c r="Q53" s="10">
        <v>0.219182014465332</v>
      </c>
      <c r="R53" s="13">
        <f>VLOOKUP(A53,'Valores KF'!$C$2:$D$1018,2,)</f>
        <v>0.74</v>
      </c>
      <c r="S53" s="13">
        <f>VLOOKUP(A53,'[2]PESO DE COLADA DIC19-DIC-20'!$A$2:$D$2105,4, FALSE)</f>
        <v>52844</v>
      </c>
      <c r="T53" s="13">
        <f>VLOOKUP(A53,[1]Sheet1!$F$2:$H$1001,3,FALSE)</f>
        <v>1856.16875117738</v>
      </c>
      <c r="U53" s="13">
        <f>VLOOKUP(A53,[1]Sheet1!$K$2:$T$827, 3,FALSE)</f>
        <v>0.45900000000000002</v>
      </c>
      <c r="V53" s="13">
        <f>VLOOKUP(A53,[1]Sheet1!$K$2:$T$827, 4,FALSE)</f>
        <v>0.14799999999999999</v>
      </c>
      <c r="W53" s="13">
        <f>VLOOKUP(A53, [1]Sheet1!$K$2:$T$827,5,FALSE)</f>
        <v>0.69799999999999995</v>
      </c>
      <c r="X53" s="13">
        <f>VLOOKUP(A53, [1]Sheet1!$K$2:$T$827,6,FALSE)</f>
        <v>9.7000000000000003E-3</v>
      </c>
      <c r="Y53" s="13">
        <f>VLOOKUP(A53, [1]Sheet1!$K$2:$T$827,7,FALSE)</f>
        <v>1.42E-3</v>
      </c>
      <c r="Z53" s="13">
        <f>VLOOKUP(A53, [1]Sheet1!$K$2:$T$827,8,FALSE)</f>
        <v>0.157</v>
      </c>
      <c r="AA53" s="13">
        <f>VLOOKUP(A53, [1]Sheet1!$K$2:$T$827,9,FALSE)</f>
        <v>0.20100000000000001</v>
      </c>
      <c r="AB53" s="13">
        <f>VLOOKUP(A53, [1]Sheet1!$K$2:$T$827,10,FALSE)</f>
        <v>2.8400000000000002E-2</v>
      </c>
      <c r="AC53" s="13" t="s">
        <v>45</v>
      </c>
      <c r="AD53" s="13" t="s">
        <v>45</v>
      </c>
      <c r="AE53" s="13" t="s">
        <v>45</v>
      </c>
      <c r="AF53">
        <f>VLOOKUP(A53,[3]Sheet1!$A$2:$F$2106,6, FALSE)</f>
        <v>52956</v>
      </c>
      <c r="AG53">
        <f>VLOOKUP(A53,[3]Sheet1!$A$2:$G$2106,7,FALSE)</f>
        <v>1</v>
      </c>
      <c r="AH53">
        <f>VLOOKUP(A53,[3]Sheet1!$A$2:$H$2105,8,FALSE)</f>
        <v>1649</v>
      </c>
      <c r="AI53">
        <f>VLOOKUP(A53,[3]Sheet1!$A$2:$I$2106,9,FALSE)</f>
        <v>66</v>
      </c>
      <c r="AJ53">
        <f>VLOOKUP(A53,[3]Sheet1!$A$2:$K$2105,10,FALSE)</f>
        <v>28</v>
      </c>
      <c r="AK53">
        <f>VLOOKUP(A53,[3]Sheet1!$A$2:$K$2105,11,FALSE)</f>
        <v>38</v>
      </c>
      <c r="AL53">
        <f>VLOOKUP(A53,[3]Sheet1!$A$2:$L$2106,12,FALSE)</f>
        <v>7</v>
      </c>
      <c r="AM53">
        <f>VLOOKUP(A53, [3]Sheet1!$A$2:$M$2105,13,FALSE)</f>
        <v>21</v>
      </c>
      <c r="AN53">
        <f>VLOOKUP(A53,[3]Sheet1!$A$2:$N$2106,14,FALSE)</f>
        <v>0.75</v>
      </c>
      <c r="AO53">
        <f>VLOOKUP(A53,[3]Sheet1!$A$2:$O$2106,15,FALSE)</f>
        <v>6.03</v>
      </c>
      <c r="AP53">
        <f>VLOOKUP(A53,[3]Sheet1!$A$2:$P$2105,16,FALSE)</f>
        <v>0</v>
      </c>
      <c r="AQ53">
        <f>VLOOKUP(A53, [3]Sheet1!$A$2:$Q$2106, 17,FALSE)</f>
        <v>1542</v>
      </c>
    </row>
    <row r="54" spans="1:43" x14ac:dyDescent="0.2">
      <c r="A54" s="10">
        <v>1207584</v>
      </c>
      <c r="B54" s="10">
        <v>60052978</v>
      </c>
      <c r="C54" s="11" t="s">
        <v>54</v>
      </c>
      <c r="D54" s="10" t="s">
        <v>63</v>
      </c>
      <c r="E54" s="17">
        <v>44060</v>
      </c>
      <c r="F54" s="13" t="str">
        <f>VLOOKUP(A54,[1]Sheet1!$K$2:$T$827,2,FALSE)</f>
        <v>VD02</v>
      </c>
      <c r="G54" s="13" t="str">
        <f>IFERROR(#REF!, "no")</f>
        <v>no</v>
      </c>
      <c r="H54" s="10">
        <v>20</v>
      </c>
      <c r="I54" s="10">
        <v>0.82</v>
      </c>
      <c r="J54" s="10">
        <v>0.63</v>
      </c>
      <c r="K54" s="10">
        <v>-0.19</v>
      </c>
      <c r="L54" s="10">
        <v>13</v>
      </c>
      <c r="M54" s="10">
        <v>15</v>
      </c>
      <c r="N54" s="10">
        <v>7.4463348388671902</v>
      </c>
      <c r="O54" s="10">
        <v>1.6826463937759399</v>
      </c>
      <c r="P54" s="10">
        <v>0.117978595197201</v>
      </c>
      <c r="Q54" s="10">
        <v>-0.217339262366295</v>
      </c>
      <c r="R54" s="13">
        <f>VLOOKUP(A54,'Valores KF'!$C$2:$D$1018,2,)</f>
        <v>0.81</v>
      </c>
      <c r="S54" s="13">
        <f>VLOOKUP(A54,'[2]PESO DE COLADA DIC19-DIC-20'!$A$2:$D$2105,4, FALSE)</f>
        <v>54182</v>
      </c>
      <c r="T54" s="13">
        <f>VLOOKUP(A54,[1]Sheet1!$F$2:$H$1001,3,FALSE)</f>
        <v>1898.6761361246399</v>
      </c>
      <c r="U54" s="13">
        <f>VLOOKUP(A54,[1]Sheet1!$K$2:$T$827, 3,FALSE)</f>
        <v>0.11700000000000001</v>
      </c>
      <c r="V54" s="13">
        <f>VLOOKUP(A54,[1]Sheet1!$K$2:$T$827, 4,FALSE)</f>
        <v>0.155</v>
      </c>
      <c r="W54" s="13">
        <f>VLOOKUP(A54, [1]Sheet1!$K$2:$T$827,5,FALSE)</f>
        <v>1.1100000000000001</v>
      </c>
      <c r="X54" s="13">
        <f>VLOOKUP(A54, [1]Sheet1!$K$2:$T$827,6,FALSE)</f>
        <v>9.2999999999999992E-3</v>
      </c>
      <c r="Y54" s="13">
        <f>VLOOKUP(A54, [1]Sheet1!$K$2:$T$827,7,FALSE)</f>
        <v>5.9199999999999999E-3</v>
      </c>
      <c r="Z54" s="13">
        <f>VLOOKUP(A54, [1]Sheet1!$K$2:$T$827,8,FALSE)</f>
        <v>0.17299999999999999</v>
      </c>
      <c r="AA54" s="13">
        <f>VLOOKUP(A54, [1]Sheet1!$K$2:$T$827,9,FALSE)</f>
        <v>0.31900000000000001</v>
      </c>
      <c r="AB54" s="13">
        <f>VLOOKUP(A54, [1]Sheet1!$K$2:$T$827,10,FALSE)</f>
        <v>2.4E-2</v>
      </c>
      <c r="AC54" s="13" t="s">
        <v>45</v>
      </c>
      <c r="AD54" s="13" t="s">
        <v>45</v>
      </c>
      <c r="AE54" s="13" t="s">
        <v>45</v>
      </c>
      <c r="AF54">
        <f>VLOOKUP(A54,[3]Sheet1!$A$2:$F$2106,6, FALSE)</f>
        <v>54116</v>
      </c>
      <c r="AG54">
        <f>VLOOKUP(A54,[3]Sheet1!$A$2:$G$2106,7,FALSE)</f>
        <v>1</v>
      </c>
      <c r="AH54">
        <f>VLOOKUP(A54,[3]Sheet1!$A$2:$H$2105,8,FALSE)</f>
        <v>1693</v>
      </c>
      <c r="AI54">
        <f>VLOOKUP(A54,[3]Sheet1!$A$2:$I$2106,9,FALSE)</f>
        <v>53</v>
      </c>
      <c r="AJ54">
        <f>VLOOKUP(A54,[3]Sheet1!$A$2:$K$2105,10,FALSE)</f>
        <v>27</v>
      </c>
      <c r="AK54">
        <f>VLOOKUP(A54,[3]Sheet1!$A$2:$K$2105,11,FALSE)</f>
        <v>26</v>
      </c>
      <c r="AL54">
        <f>VLOOKUP(A54,[3]Sheet1!$A$2:$L$2106,12,FALSE)</f>
        <v>7</v>
      </c>
      <c r="AM54">
        <f>VLOOKUP(A54, [3]Sheet1!$A$2:$M$2105,13,FALSE)</f>
        <v>20</v>
      </c>
      <c r="AN54">
        <f>VLOOKUP(A54,[3]Sheet1!$A$2:$N$2106,14,FALSE)</f>
        <v>0.69</v>
      </c>
      <c r="AO54">
        <f>VLOOKUP(A54,[3]Sheet1!$A$2:$O$2106,15,FALSE)</f>
        <v>4.5199999999999996</v>
      </c>
      <c r="AP54">
        <f>VLOOKUP(A54,[3]Sheet1!$A$2:$P$2105,16,FALSE)</f>
        <v>2.5499999999999998</v>
      </c>
      <c r="AQ54">
        <f>VLOOKUP(A54, [3]Sheet1!$A$2:$Q$2106, 17,FALSE)</f>
        <v>1597</v>
      </c>
    </row>
    <row r="55" spans="1:43" x14ac:dyDescent="0.2">
      <c r="A55" s="10">
        <v>1207585</v>
      </c>
      <c r="B55" s="10">
        <v>60052983</v>
      </c>
      <c r="C55" s="11" t="s">
        <v>54</v>
      </c>
      <c r="D55" s="10" t="s">
        <v>63</v>
      </c>
      <c r="E55" s="17">
        <v>44060</v>
      </c>
      <c r="F55" s="13" t="str">
        <f>VLOOKUP(A55,[1]Sheet1!$K$2:$T$827,2,FALSE)</f>
        <v>VD02</v>
      </c>
      <c r="G55" s="13" t="str">
        <f>IFERROR(#REF!, "no")</f>
        <v>no</v>
      </c>
      <c r="H55" s="10">
        <v>20</v>
      </c>
      <c r="I55" s="10">
        <v>0.87</v>
      </c>
      <c r="J55" s="10">
        <v>0.54</v>
      </c>
      <c r="K55" s="10">
        <v>-0.33</v>
      </c>
      <c r="L55" s="10">
        <v>13</v>
      </c>
      <c r="M55" s="10">
        <v>17</v>
      </c>
      <c r="N55" s="10">
        <v>9.3977012634277308</v>
      </c>
      <c r="O55" s="10">
        <v>1.5184077024459799</v>
      </c>
      <c r="P55" s="10">
        <v>1.0489661693573</v>
      </c>
      <c r="Q55" s="10">
        <v>-0.21003392338752699</v>
      </c>
      <c r="R55" s="13">
        <f>VLOOKUP(A55,'Valores KF'!$C$2:$D$1018,2,)</f>
        <v>0.81</v>
      </c>
      <c r="S55" s="13">
        <f>VLOOKUP(A55,'[2]PESO DE COLADA DIC19-DIC-20'!$A$2:$D$2105,4, FALSE)</f>
        <v>53984</v>
      </c>
      <c r="T55" s="13">
        <f>VLOOKUP(A55,[1]Sheet1!$F$2:$H$1001,3,FALSE)</f>
        <v>1889.9563396240801</v>
      </c>
      <c r="U55" s="13">
        <f>VLOOKUP(A55,[1]Sheet1!$K$2:$T$827, 3,FALSE)</f>
        <v>0.122</v>
      </c>
      <c r="V55" s="13">
        <f>VLOOKUP(A55,[1]Sheet1!$K$2:$T$827, 4,FALSE)</f>
        <v>0.155</v>
      </c>
      <c r="W55" s="13">
        <f>VLOOKUP(A55, [1]Sheet1!$K$2:$T$827,5,FALSE)</f>
        <v>1.1200000000000001</v>
      </c>
      <c r="X55" s="13">
        <f>VLOOKUP(A55, [1]Sheet1!$K$2:$T$827,6,FALSE)</f>
        <v>1.01E-2</v>
      </c>
      <c r="Y55" s="13">
        <f>VLOOKUP(A55, [1]Sheet1!$K$2:$T$827,7,FALSE)</f>
        <v>6.1999999999999998E-3</v>
      </c>
      <c r="Z55" s="13">
        <f>VLOOKUP(A55, [1]Sheet1!$K$2:$T$827,8,FALSE)</f>
        <v>0.17100000000000001</v>
      </c>
      <c r="AA55" s="13">
        <f>VLOOKUP(A55, [1]Sheet1!$K$2:$T$827,9,FALSE)</f>
        <v>0.29199999999999998</v>
      </c>
      <c r="AB55" s="13">
        <f>VLOOKUP(A55, [1]Sheet1!$K$2:$T$827,10,FALSE)</f>
        <v>2.4500000000000001E-2</v>
      </c>
      <c r="AC55" s="13" t="s">
        <v>45</v>
      </c>
      <c r="AD55" s="13" t="s">
        <v>45</v>
      </c>
      <c r="AE55" s="13" t="s">
        <v>45</v>
      </c>
      <c r="AF55">
        <f>VLOOKUP(A55,[3]Sheet1!$A$2:$F$2106,6, FALSE)</f>
        <v>53997</v>
      </c>
      <c r="AG55">
        <f>VLOOKUP(A55,[3]Sheet1!$A$2:$G$2106,7,FALSE)</f>
        <v>1</v>
      </c>
      <c r="AH55">
        <f>VLOOKUP(A55,[3]Sheet1!$A$2:$H$2105,8,FALSE)</f>
        <v>1685</v>
      </c>
      <c r="AI55">
        <f>VLOOKUP(A55,[3]Sheet1!$A$2:$I$2106,9,FALSE)</f>
        <v>54</v>
      </c>
      <c r="AJ55">
        <f>VLOOKUP(A55,[3]Sheet1!$A$2:$K$2105,10,FALSE)</f>
        <v>27</v>
      </c>
      <c r="AK55">
        <f>VLOOKUP(A55,[3]Sheet1!$A$2:$K$2105,11,FALSE)</f>
        <v>27</v>
      </c>
      <c r="AL55">
        <f>VLOOKUP(A55,[3]Sheet1!$A$2:$L$2106,12,FALSE)</f>
        <v>7</v>
      </c>
      <c r="AM55">
        <f>VLOOKUP(A55, [3]Sheet1!$A$2:$M$2105,13,FALSE)</f>
        <v>20</v>
      </c>
      <c r="AN55">
        <f>VLOOKUP(A55,[3]Sheet1!$A$2:$N$2106,14,FALSE)</f>
        <v>0.69</v>
      </c>
      <c r="AO55">
        <f>VLOOKUP(A55,[3]Sheet1!$A$2:$O$2106,15,FALSE)</f>
        <v>3.75</v>
      </c>
      <c r="AP55">
        <f>VLOOKUP(A55,[3]Sheet1!$A$2:$P$2105,16,FALSE)</f>
        <v>2.64</v>
      </c>
      <c r="AQ55">
        <f>VLOOKUP(A55, [3]Sheet1!$A$2:$Q$2106, 17,FALSE)</f>
        <v>1587</v>
      </c>
    </row>
    <row r="56" spans="1:43" x14ac:dyDescent="0.2">
      <c r="A56" s="10">
        <v>1207586</v>
      </c>
      <c r="B56" s="10">
        <v>60052973</v>
      </c>
      <c r="C56" s="11" t="s">
        <v>54</v>
      </c>
      <c r="D56" s="10" t="s">
        <v>63</v>
      </c>
      <c r="E56" s="17">
        <v>44060</v>
      </c>
      <c r="F56" s="13" t="str">
        <f>VLOOKUP(A56,[1]Sheet1!$K$2:$T$827,2,FALSE)</f>
        <v>VD02</v>
      </c>
      <c r="G56" s="13" t="str">
        <f>IFERROR(#REF!, "no")</f>
        <v>no</v>
      </c>
      <c r="H56" s="10">
        <v>20</v>
      </c>
      <c r="I56" s="10">
        <v>0.81</v>
      </c>
      <c r="J56" s="10">
        <v>0.63</v>
      </c>
      <c r="K56" s="10">
        <v>-0.18</v>
      </c>
      <c r="L56" s="10">
        <v>18</v>
      </c>
      <c r="M56" s="10">
        <v>16</v>
      </c>
      <c r="N56" s="10">
        <v>3.0875892639160201</v>
      </c>
      <c r="O56" s="10">
        <v>2.2077786922454798</v>
      </c>
      <c r="P56" s="10">
        <v>0.197852477431297</v>
      </c>
      <c r="Q56" s="10">
        <v>-0.21637025475502</v>
      </c>
      <c r="R56" s="13">
        <f>VLOOKUP(A56,'Valores KF'!$C$2:$D$1018,2,)</f>
        <v>0.8</v>
      </c>
      <c r="S56" s="13">
        <f>VLOOKUP(A56,'[2]PESO DE COLADA DIC19-DIC-20'!$A$2:$D$2105,4, FALSE)</f>
        <v>53976</v>
      </c>
      <c r="T56" s="13">
        <f>VLOOKUP(A56,[1]Sheet1!$F$2:$H$1001,3,FALSE)</f>
        <v>1885.75323129449</v>
      </c>
      <c r="U56" s="13">
        <f>VLOOKUP(A56,[1]Sheet1!$K$2:$T$827, 3,FALSE)</f>
        <v>0.11799999999999999</v>
      </c>
      <c r="V56" s="13">
        <f>VLOOKUP(A56,[1]Sheet1!$K$2:$T$827, 4,FALSE)</f>
        <v>0.17100000000000001</v>
      </c>
      <c r="W56" s="13">
        <f>VLOOKUP(A56, [1]Sheet1!$K$2:$T$827,5,FALSE)</f>
        <v>1.1100000000000001</v>
      </c>
      <c r="X56" s="13">
        <f>VLOOKUP(A56, [1]Sheet1!$K$2:$T$827,6,FALSE)</f>
        <v>8.5000000000000006E-3</v>
      </c>
      <c r="Y56" s="13">
        <f>VLOOKUP(A56, [1]Sheet1!$K$2:$T$827,7,FALSE)</f>
        <v>5.6100000000000004E-3</v>
      </c>
      <c r="Z56" s="13">
        <f>VLOOKUP(A56, [1]Sheet1!$K$2:$T$827,8,FALSE)</f>
        <v>0.154</v>
      </c>
      <c r="AA56" s="13">
        <f>VLOOKUP(A56, [1]Sheet1!$K$2:$T$827,9,FALSE)</f>
        <v>0.26</v>
      </c>
      <c r="AB56" s="13">
        <f>VLOOKUP(A56, [1]Sheet1!$K$2:$T$827,10,FALSE)</f>
        <v>3.09E-2</v>
      </c>
      <c r="AC56" s="13" t="s">
        <v>45</v>
      </c>
      <c r="AD56" s="13" t="s">
        <v>45</v>
      </c>
      <c r="AE56" s="13" t="s">
        <v>45</v>
      </c>
      <c r="AF56">
        <f>VLOOKUP(A56,[3]Sheet1!$A$2:$F$2106,6, FALSE)</f>
        <v>54054</v>
      </c>
      <c r="AG56">
        <f>VLOOKUP(A56,[3]Sheet1!$A$2:$G$2106,7,FALSE)</f>
        <v>1</v>
      </c>
      <c r="AH56">
        <f>VLOOKUP(A56,[3]Sheet1!$A$2:$H$2105,8,FALSE)</f>
        <v>1649</v>
      </c>
      <c r="AI56">
        <f>VLOOKUP(A56,[3]Sheet1!$A$2:$I$2106,9,FALSE)</f>
        <v>44</v>
      </c>
      <c r="AJ56">
        <f>VLOOKUP(A56,[3]Sheet1!$A$2:$K$2105,10,FALSE)</f>
        <v>27</v>
      </c>
      <c r="AK56">
        <f>VLOOKUP(A56,[3]Sheet1!$A$2:$K$2105,11,FALSE)</f>
        <v>17</v>
      </c>
      <c r="AL56">
        <f>VLOOKUP(A56,[3]Sheet1!$A$2:$L$2106,12,FALSE)</f>
        <v>7</v>
      </c>
      <c r="AM56">
        <f>VLOOKUP(A56, [3]Sheet1!$A$2:$M$2105,13,FALSE)</f>
        <v>20</v>
      </c>
      <c r="AN56">
        <f>VLOOKUP(A56,[3]Sheet1!$A$2:$N$2106,14,FALSE)</f>
        <v>0.73</v>
      </c>
      <c r="AO56">
        <f>VLOOKUP(A56,[3]Sheet1!$A$2:$O$2106,15,FALSE)</f>
        <v>6.9</v>
      </c>
      <c r="AP56">
        <f>VLOOKUP(A56,[3]Sheet1!$A$2:$P$2105,16,FALSE)</f>
        <v>2.8</v>
      </c>
      <c r="AQ56">
        <f>VLOOKUP(A56, [3]Sheet1!$A$2:$Q$2106, 17,FALSE)</f>
        <v>1593</v>
      </c>
    </row>
    <row r="57" spans="1:43" x14ac:dyDescent="0.2">
      <c r="A57" s="10">
        <v>1207587</v>
      </c>
      <c r="B57" s="10">
        <v>60052891</v>
      </c>
      <c r="C57" s="11" t="s">
        <v>54</v>
      </c>
      <c r="D57" s="10" t="s">
        <v>44</v>
      </c>
      <c r="E57" s="17">
        <v>44060</v>
      </c>
      <c r="F57" s="13" t="str">
        <f>VLOOKUP(A57,[1]Sheet1!$K$2:$T$827,2,FALSE)</f>
        <v>VD02</v>
      </c>
      <c r="G57" s="13" t="str">
        <f>IFERROR(#REF!, "no")</f>
        <v>no</v>
      </c>
      <c r="H57" s="10">
        <v>20</v>
      </c>
      <c r="I57" s="10">
        <v>0.88</v>
      </c>
      <c r="J57" s="10">
        <v>0.65</v>
      </c>
      <c r="K57" s="10">
        <v>-0.23</v>
      </c>
      <c r="L57" s="10">
        <v>21</v>
      </c>
      <c r="M57" s="10">
        <v>15</v>
      </c>
      <c r="N57" s="10">
        <v>5.7509660720825204</v>
      </c>
      <c r="O57" s="10">
        <v>1.1368652582168599</v>
      </c>
      <c r="P57" s="10">
        <v>0.73100650310516402</v>
      </c>
      <c r="Q57" s="10">
        <v>-0.217378050088882</v>
      </c>
      <c r="R57" s="13">
        <f>VLOOKUP(A57,'Valores KF'!$C$2:$D$1018,2,)</f>
        <v>0.81</v>
      </c>
      <c r="S57" s="13">
        <f>VLOOKUP(A57,'[2]PESO DE COLADA DIC19-DIC-20'!$A$2:$D$2105,4, FALSE)</f>
        <v>54936</v>
      </c>
      <c r="T57" s="13">
        <f>VLOOKUP(A57,[1]Sheet1!$F$2:$H$1001,3,FALSE)</f>
        <v>1892.0720887454099</v>
      </c>
      <c r="U57" s="13">
        <f>VLOOKUP(A57,[1]Sheet1!$K$2:$T$827, 3,FALSE)</f>
        <v>0.121</v>
      </c>
      <c r="V57" s="13">
        <f>VLOOKUP(A57,[1]Sheet1!$K$2:$T$827, 4,FALSE)</f>
        <v>0.157</v>
      </c>
      <c r="W57" s="13">
        <f>VLOOKUP(A57, [1]Sheet1!$K$2:$T$827,5,FALSE)</f>
        <v>1.1100000000000001</v>
      </c>
      <c r="X57" s="13">
        <f>VLOOKUP(A57, [1]Sheet1!$K$2:$T$827,6,FALSE)</f>
        <v>8.2000000000000007E-3</v>
      </c>
      <c r="Y57" s="13">
        <f>VLOOKUP(A57, [1]Sheet1!$K$2:$T$827,7,FALSE)</f>
        <v>6.5500000000000003E-3</v>
      </c>
      <c r="Z57" s="13">
        <f>VLOOKUP(A57, [1]Sheet1!$K$2:$T$827,8,FALSE)</f>
        <v>0.16</v>
      </c>
      <c r="AA57" s="13">
        <f>VLOOKUP(A57, [1]Sheet1!$K$2:$T$827,9,FALSE)</f>
        <v>0.308</v>
      </c>
      <c r="AB57" s="13">
        <f>VLOOKUP(A57, [1]Sheet1!$K$2:$T$827,10,FALSE)</f>
        <v>3.0700000000000002E-2</v>
      </c>
      <c r="AC57" s="13" t="s">
        <v>45</v>
      </c>
      <c r="AD57" s="13" t="s">
        <v>45</v>
      </c>
      <c r="AE57" s="13" t="s">
        <v>45</v>
      </c>
      <c r="AF57">
        <f>VLOOKUP(A57,[3]Sheet1!$A$2:$F$2106,6, FALSE)</f>
        <v>54906</v>
      </c>
      <c r="AG57">
        <f>VLOOKUP(A57,[3]Sheet1!$A$2:$G$2106,7,FALSE)</f>
        <v>1</v>
      </c>
      <c r="AH57">
        <f>VLOOKUP(A57,[3]Sheet1!$A$2:$H$2105,8,FALSE)</f>
        <v>1684</v>
      </c>
      <c r="AI57">
        <f>VLOOKUP(A57,[3]Sheet1!$A$2:$I$2106,9,FALSE)</f>
        <v>44</v>
      </c>
      <c r="AJ57">
        <f>VLOOKUP(A57,[3]Sheet1!$A$2:$K$2105,10,FALSE)</f>
        <v>26</v>
      </c>
      <c r="AK57">
        <f>VLOOKUP(A57,[3]Sheet1!$A$2:$K$2105,11,FALSE)</f>
        <v>18</v>
      </c>
      <c r="AL57">
        <f>VLOOKUP(A57,[3]Sheet1!$A$2:$L$2106,12,FALSE)</f>
        <v>6</v>
      </c>
      <c r="AM57">
        <f>VLOOKUP(A57, [3]Sheet1!$A$2:$M$2105,13,FALSE)</f>
        <v>20</v>
      </c>
      <c r="AN57">
        <f>VLOOKUP(A57,[3]Sheet1!$A$2:$N$2106,14,FALSE)</f>
        <v>0.78</v>
      </c>
      <c r="AO57">
        <f>VLOOKUP(A57,[3]Sheet1!$A$2:$O$2106,15,FALSE)</f>
        <v>4.79</v>
      </c>
      <c r="AP57">
        <f>VLOOKUP(A57,[3]Sheet1!$A$2:$P$2105,16,FALSE)</f>
        <v>2.31</v>
      </c>
      <c r="AQ57">
        <f>VLOOKUP(A57, [3]Sheet1!$A$2:$Q$2106, 17,FALSE)</f>
        <v>1599</v>
      </c>
    </row>
    <row r="58" spans="1:43" x14ac:dyDescent="0.2">
      <c r="A58" s="10">
        <v>1207588</v>
      </c>
      <c r="B58" s="10">
        <v>60052909</v>
      </c>
      <c r="C58" s="11" t="s">
        <v>54</v>
      </c>
      <c r="D58" s="10" t="s">
        <v>44</v>
      </c>
      <c r="E58" s="17">
        <v>44061</v>
      </c>
      <c r="F58" s="13" t="str">
        <f>VLOOKUP(A58,[1]Sheet1!$K$2:$T$827,2,FALSE)</f>
        <v>VD02</v>
      </c>
      <c r="G58" s="13" t="str">
        <f>IFERROR(#REF!, "no")</f>
        <v>no</v>
      </c>
      <c r="H58" s="10">
        <v>20</v>
      </c>
      <c r="I58" s="10">
        <v>0.82</v>
      </c>
      <c r="J58" s="10">
        <v>0.5</v>
      </c>
      <c r="K58" s="10">
        <v>-0.32</v>
      </c>
      <c r="L58" s="10">
        <v>16</v>
      </c>
      <c r="M58" s="10">
        <v>15</v>
      </c>
      <c r="N58" s="10">
        <v>2.7296221256256099</v>
      </c>
      <c r="O58" s="10">
        <v>2.2159230709075901</v>
      </c>
      <c r="P58" s="10">
        <v>8.3309523761272403E-2</v>
      </c>
      <c r="Q58" s="10">
        <v>-0.21743033826351199</v>
      </c>
      <c r="R58" s="13">
        <f>VLOOKUP(A58,'Valores KF'!$C$2:$D$1018,2,)</f>
        <v>0.81</v>
      </c>
      <c r="S58" s="13">
        <f>VLOOKUP(A58,'[2]PESO DE COLADA DIC19-DIC-20'!$A$2:$D$2105,4, FALSE)</f>
        <v>54607</v>
      </c>
      <c r="T58" s="13">
        <f>VLOOKUP(A58,[1]Sheet1!$F$2:$H$1001,3,FALSE)</f>
        <v>1889.5031951491501</v>
      </c>
      <c r="U58" s="13">
        <f>VLOOKUP(A58,[1]Sheet1!$K$2:$T$827, 3,FALSE)</f>
        <v>0.11600000000000001</v>
      </c>
      <c r="V58" s="13">
        <f>VLOOKUP(A58,[1]Sheet1!$K$2:$T$827, 4,FALSE)</f>
        <v>0.16800000000000001</v>
      </c>
      <c r="W58" s="13">
        <f>VLOOKUP(A58, [1]Sheet1!$K$2:$T$827,5,FALSE)</f>
        <v>1.1000000000000001</v>
      </c>
      <c r="X58" s="13">
        <f>VLOOKUP(A58, [1]Sheet1!$K$2:$T$827,6,FALSE)</f>
        <v>8.3000000000000001E-3</v>
      </c>
      <c r="Y58" s="13">
        <f>VLOOKUP(A58, [1]Sheet1!$K$2:$T$827,7,FALSE)</f>
        <v>6.1599999999999997E-3</v>
      </c>
      <c r="Z58" s="13">
        <f>VLOOKUP(A58, [1]Sheet1!$K$2:$T$827,8,FALSE)</f>
        <v>0.16500000000000001</v>
      </c>
      <c r="AA58" s="13">
        <f>VLOOKUP(A58, [1]Sheet1!$K$2:$T$827,9,FALSE)</f>
        <v>0.27700000000000002</v>
      </c>
      <c r="AB58" s="13">
        <f>VLOOKUP(A58, [1]Sheet1!$K$2:$T$827,10,FALSE)</f>
        <v>2.9499999999999998E-2</v>
      </c>
      <c r="AC58" s="13" t="s">
        <v>45</v>
      </c>
      <c r="AD58" s="13" t="s">
        <v>45</v>
      </c>
      <c r="AE58" s="13" t="s">
        <v>45</v>
      </c>
      <c r="AF58">
        <f>VLOOKUP(A58,[3]Sheet1!$A$2:$F$2106,6, FALSE)</f>
        <v>54646.01</v>
      </c>
      <c r="AG58">
        <f>VLOOKUP(A58,[3]Sheet1!$A$2:$G$2106,7,FALSE)</f>
        <v>1</v>
      </c>
      <c r="AH58">
        <f>VLOOKUP(A58,[3]Sheet1!$A$2:$H$2105,8,FALSE)</f>
        <v>1682</v>
      </c>
      <c r="AI58">
        <f>VLOOKUP(A58,[3]Sheet1!$A$2:$I$2106,9,FALSE)</f>
        <v>43</v>
      </c>
      <c r="AJ58">
        <f>VLOOKUP(A58,[3]Sheet1!$A$2:$K$2105,10,FALSE)</f>
        <v>26</v>
      </c>
      <c r="AK58">
        <f>VLOOKUP(A58,[3]Sheet1!$A$2:$K$2105,11,FALSE)</f>
        <v>17</v>
      </c>
      <c r="AL58">
        <f>VLOOKUP(A58,[3]Sheet1!$A$2:$L$2106,12,FALSE)</f>
        <v>6</v>
      </c>
      <c r="AM58">
        <f>VLOOKUP(A58, [3]Sheet1!$A$2:$M$2105,13,FALSE)</f>
        <v>20</v>
      </c>
      <c r="AN58">
        <f>VLOOKUP(A58,[3]Sheet1!$A$2:$N$2106,14,FALSE)</f>
        <v>0.73</v>
      </c>
      <c r="AO58">
        <f>VLOOKUP(A58,[3]Sheet1!$A$2:$O$2106,15,FALSE)</f>
        <v>5.53</v>
      </c>
      <c r="AP58">
        <f>VLOOKUP(A58,[3]Sheet1!$A$2:$P$2105,16,FALSE)</f>
        <v>3.9</v>
      </c>
      <c r="AQ58">
        <f>VLOOKUP(A58, [3]Sheet1!$A$2:$Q$2106, 17,FALSE)</f>
        <v>1595</v>
      </c>
    </row>
    <row r="59" spans="1:43" x14ac:dyDescent="0.2">
      <c r="A59" s="10">
        <v>1207589</v>
      </c>
      <c r="B59" s="10">
        <v>60052903</v>
      </c>
      <c r="C59" s="11" t="s">
        <v>54</v>
      </c>
      <c r="D59" s="10" t="s">
        <v>44</v>
      </c>
      <c r="E59" s="17">
        <v>44061</v>
      </c>
      <c r="F59" s="13" t="str">
        <f>VLOOKUP(A59,[1]Sheet1!$K$2:$T$827,2,FALSE)</f>
        <v>VD02</v>
      </c>
      <c r="G59" s="13" t="str">
        <f>IFERROR(#REF!, "no")</f>
        <v>no</v>
      </c>
      <c r="H59" s="10">
        <v>18</v>
      </c>
      <c r="I59" s="10">
        <v>1.1200000000000001</v>
      </c>
      <c r="J59" s="10">
        <v>0.73</v>
      </c>
      <c r="K59" s="10">
        <v>-0.39</v>
      </c>
      <c r="L59" s="10">
        <v>14</v>
      </c>
      <c r="M59" s="10">
        <v>13</v>
      </c>
      <c r="N59" s="10">
        <v>9.3008069992065394</v>
      </c>
      <c r="O59" s="10">
        <v>2.5376243591308598</v>
      </c>
      <c r="P59" s="10">
        <v>0.57978612184524503</v>
      </c>
      <c r="Q59" s="10">
        <v>-0.215328574180603</v>
      </c>
      <c r="R59" s="13">
        <f>VLOOKUP(A59,'Valores KF'!$C$2:$D$1018,2,)</f>
        <v>0.81</v>
      </c>
      <c r="S59" s="13">
        <f>VLOOKUP(A59,'[2]PESO DE COLADA DIC19-DIC-20'!$A$2:$D$2105,4, FALSE)</f>
        <v>55307</v>
      </c>
      <c r="T59" s="13">
        <f>VLOOKUP(A59,[1]Sheet1!$F$2:$H$1001,3,FALSE)</f>
        <v>1892.4060393442401</v>
      </c>
      <c r="U59" s="13">
        <f>VLOOKUP(A59,[1]Sheet1!$K$2:$T$827, 3,FALSE)</f>
        <v>0.115</v>
      </c>
      <c r="V59" s="13">
        <f>VLOOKUP(A59,[1]Sheet1!$K$2:$T$827, 4,FALSE)</f>
        <v>0.17299999999999999</v>
      </c>
      <c r="W59" s="13">
        <f>VLOOKUP(A59, [1]Sheet1!$K$2:$T$827,5,FALSE)</f>
        <v>1.1100000000000001</v>
      </c>
      <c r="X59" s="13">
        <f>VLOOKUP(A59, [1]Sheet1!$K$2:$T$827,6,FALSE)</f>
        <v>9.5999999999999992E-3</v>
      </c>
      <c r="Y59" s="13">
        <f>VLOOKUP(A59, [1]Sheet1!$K$2:$T$827,7,FALSE)</f>
        <v>4.8999999999999998E-3</v>
      </c>
      <c r="Z59" s="13">
        <f>VLOOKUP(A59, [1]Sheet1!$K$2:$T$827,8,FALSE)</f>
        <v>0.16800000000000001</v>
      </c>
      <c r="AA59" s="13">
        <f>VLOOKUP(A59, [1]Sheet1!$K$2:$T$827,9,FALSE)</f>
        <v>0.32500000000000001</v>
      </c>
      <c r="AB59" s="13">
        <f>VLOOKUP(A59, [1]Sheet1!$K$2:$T$827,10,FALSE)</f>
        <v>2.5899999999999999E-2</v>
      </c>
      <c r="AC59" s="13" t="s">
        <v>45</v>
      </c>
      <c r="AD59" s="13" t="s">
        <v>45</v>
      </c>
      <c r="AE59" s="13" t="s">
        <v>45</v>
      </c>
      <c r="AF59">
        <f>VLOOKUP(A59,[3]Sheet1!$A$2:$F$2106,6, FALSE)</f>
        <v>55226.01</v>
      </c>
      <c r="AG59">
        <f>VLOOKUP(A59,[3]Sheet1!$A$2:$G$2106,7,FALSE)</f>
        <v>1</v>
      </c>
      <c r="AH59">
        <f>VLOOKUP(A59,[3]Sheet1!$A$2:$H$2105,8,FALSE)</f>
        <v>1681</v>
      </c>
      <c r="AI59">
        <f>VLOOKUP(A59,[3]Sheet1!$A$2:$I$2106,9,FALSE)</f>
        <v>51</v>
      </c>
      <c r="AJ59">
        <f>VLOOKUP(A59,[3]Sheet1!$A$2:$K$2105,10,FALSE)</f>
        <v>25</v>
      </c>
      <c r="AK59">
        <f>VLOOKUP(A59,[3]Sheet1!$A$2:$K$2105,11,FALSE)</f>
        <v>26</v>
      </c>
      <c r="AL59">
        <f>VLOOKUP(A59,[3]Sheet1!$A$2:$L$2106,12,FALSE)</f>
        <v>7</v>
      </c>
      <c r="AM59">
        <f>VLOOKUP(A59, [3]Sheet1!$A$2:$M$2105,13,FALSE)</f>
        <v>18</v>
      </c>
      <c r="AN59">
        <f>VLOOKUP(A59,[3]Sheet1!$A$2:$N$2106,14,FALSE)</f>
        <v>0.57999999999999996</v>
      </c>
      <c r="AO59">
        <f>VLOOKUP(A59,[3]Sheet1!$A$2:$O$2106,15,FALSE)</f>
        <v>2.4</v>
      </c>
      <c r="AP59">
        <f>VLOOKUP(A59,[3]Sheet1!$A$2:$P$2105,16,FALSE)</f>
        <v>7.26</v>
      </c>
      <c r="AQ59">
        <f>VLOOKUP(A59, [3]Sheet1!$A$2:$Q$2106, 17,FALSE)</f>
        <v>1588</v>
      </c>
    </row>
    <row r="60" spans="1:43" x14ac:dyDescent="0.2">
      <c r="A60" s="10">
        <v>1207590</v>
      </c>
      <c r="B60" s="10">
        <v>60053018</v>
      </c>
      <c r="C60" s="11" t="s">
        <v>66</v>
      </c>
      <c r="D60" s="10" t="s">
        <v>63</v>
      </c>
      <c r="E60" s="17">
        <v>44061</v>
      </c>
      <c r="F60" s="13" t="str">
        <f>VLOOKUP(A60,[1]Sheet1!$K$2:$T$827,2,FALSE)</f>
        <v>VD02</v>
      </c>
      <c r="G60" s="13" t="str">
        <f>IFERROR(#REF!, "no")</f>
        <v>no</v>
      </c>
      <c r="H60" s="10">
        <v>17</v>
      </c>
      <c r="I60" s="10">
        <v>1.07</v>
      </c>
      <c r="J60" s="10">
        <v>0.9</v>
      </c>
      <c r="K60" s="10">
        <v>-0.17</v>
      </c>
      <c r="L60" s="10">
        <v>17</v>
      </c>
      <c r="M60" s="10">
        <v>14</v>
      </c>
      <c r="N60" s="10">
        <v>8.2171068191528303</v>
      </c>
      <c r="O60" s="10">
        <v>2.8242502212524401</v>
      </c>
      <c r="P60" s="10">
        <v>1.2249393463134799</v>
      </c>
      <c r="Q60" s="10">
        <v>-0.20154835283756301</v>
      </c>
      <c r="R60" s="13">
        <f>VLOOKUP(A60,'Valores KF'!$C$2:$D$1018,2,)</f>
        <v>0.8</v>
      </c>
      <c r="S60" s="13">
        <f>VLOOKUP(A60,'[2]PESO DE COLADA DIC19-DIC-20'!$A$2:$D$2105,4, FALSE)</f>
        <v>52956</v>
      </c>
      <c r="T60" s="13">
        <f>VLOOKUP(A60,[1]Sheet1!$F$2:$H$1001,3,FALSE)</f>
        <v>1895.22369340409</v>
      </c>
      <c r="U60" s="13">
        <f>VLOOKUP(A60,[1]Sheet1!$K$2:$T$827, 3,FALSE)</f>
        <v>0.18099999999999999</v>
      </c>
      <c r="V60" s="13">
        <f>VLOOKUP(A60,[1]Sheet1!$K$2:$T$827, 4,FALSE)</f>
        <v>0.18</v>
      </c>
      <c r="W60" s="13">
        <f>VLOOKUP(A60, [1]Sheet1!$K$2:$T$827,5,FALSE)</f>
        <v>0.745</v>
      </c>
      <c r="X60" s="13">
        <f>VLOOKUP(A60, [1]Sheet1!$K$2:$T$827,6,FALSE)</f>
        <v>8.9999999999999993E-3</v>
      </c>
      <c r="Y60" s="13">
        <f>VLOOKUP(A60, [1]Sheet1!$K$2:$T$827,7,FALSE)</f>
        <v>1.56E-3</v>
      </c>
      <c r="Z60" s="13">
        <f>VLOOKUP(A60, [1]Sheet1!$K$2:$T$827,8,FALSE)</f>
        <v>0.14000000000000001</v>
      </c>
      <c r="AA60" s="13">
        <f>VLOOKUP(A60, [1]Sheet1!$K$2:$T$827,9,FALSE)</f>
        <v>0.154</v>
      </c>
      <c r="AB60" s="13">
        <f>VLOOKUP(A60, [1]Sheet1!$K$2:$T$827,10,FALSE)</f>
        <v>3.2899999999999999E-2</v>
      </c>
      <c r="AC60" s="13" t="s">
        <v>45</v>
      </c>
      <c r="AD60" s="13" t="s">
        <v>45</v>
      </c>
      <c r="AE60" s="13" t="s">
        <v>45</v>
      </c>
      <c r="AF60">
        <f>VLOOKUP(A60,[3]Sheet1!$A$2:$F$2106,6, FALSE)</f>
        <v>52990.01</v>
      </c>
      <c r="AG60">
        <f>VLOOKUP(A60,[3]Sheet1!$A$2:$G$2106,7,FALSE)</f>
        <v>1</v>
      </c>
      <c r="AH60">
        <f>VLOOKUP(A60,[3]Sheet1!$A$2:$H$2105,8,FALSE)</f>
        <v>1681</v>
      </c>
      <c r="AI60">
        <f>VLOOKUP(A60,[3]Sheet1!$A$2:$I$2106,9,FALSE)</f>
        <v>41</v>
      </c>
      <c r="AJ60">
        <f>VLOOKUP(A60,[3]Sheet1!$A$2:$K$2105,10,FALSE)</f>
        <v>24</v>
      </c>
      <c r="AK60">
        <f>VLOOKUP(A60,[3]Sheet1!$A$2:$K$2105,11,FALSE)</f>
        <v>17</v>
      </c>
      <c r="AL60">
        <f>VLOOKUP(A60,[3]Sheet1!$A$2:$L$2106,12,FALSE)</f>
        <v>7</v>
      </c>
      <c r="AM60">
        <f>VLOOKUP(A60, [3]Sheet1!$A$2:$M$2105,13,FALSE)</f>
        <v>17</v>
      </c>
      <c r="AN60">
        <f>VLOOKUP(A60,[3]Sheet1!$A$2:$N$2106,14,FALSE)</f>
        <v>0.57999999999999996</v>
      </c>
      <c r="AO60">
        <f>VLOOKUP(A60,[3]Sheet1!$A$2:$O$2106,15,FALSE)</f>
        <v>3.63</v>
      </c>
      <c r="AP60">
        <f>VLOOKUP(A60,[3]Sheet1!$A$2:$P$2105,16,FALSE)</f>
        <v>0</v>
      </c>
      <c r="AQ60">
        <f>VLOOKUP(A60, [3]Sheet1!$A$2:$Q$2106, 17,FALSE)</f>
        <v>1595</v>
      </c>
    </row>
    <row r="61" spans="1:43" x14ac:dyDescent="0.2">
      <c r="A61" s="10">
        <v>1207591</v>
      </c>
      <c r="B61" s="10">
        <v>60052927</v>
      </c>
      <c r="C61" s="11">
        <v>1045</v>
      </c>
      <c r="D61" s="10" t="s">
        <v>56</v>
      </c>
      <c r="E61" s="17">
        <v>44061</v>
      </c>
      <c r="F61" s="13" t="str">
        <f>VLOOKUP(A61,[1]Sheet1!$K$2:$T$827,2,FALSE)</f>
        <v>VD02</v>
      </c>
      <c r="G61" s="13" t="str">
        <f>IFERROR(#REF!, "no")</f>
        <v>no</v>
      </c>
      <c r="H61" s="10">
        <v>20</v>
      </c>
      <c r="I61" s="10">
        <v>0.92</v>
      </c>
      <c r="J61" s="10">
        <v>0.52</v>
      </c>
      <c r="K61" s="10">
        <v>-0.4</v>
      </c>
      <c r="L61" s="10">
        <v>17</v>
      </c>
      <c r="M61" s="10">
        <v>16</v>
      </c>
      <c r="N61" s="10">
        <v>5.5906038284301802</v>
      </c>
      <c r="O61" s="10">
        <v>2.95632696151733</v>
      </c>
      <c r="P61" s="10">
        <v>0.130535408854485</v>
      </c>
      <c r="Q61" s="10">
        <v>-0.219363763928413</v>
      </c>
      <c r="R61" s="13">
        <f>VLOOKUP(A61,'Valores KF'!$C$2:$D$1018,2,)</f>
        <v>0.74</v>
      </c>
      <c r="S61" s="13">
        <f>VLOOKUP(A61,'[2]PESO DE COLADA DIC19-DIC-20'!$A$2:$D$2105,4, FALSE)</f>
        <v>58046</v>
      </c>
      <c r="T61" s="13">
        <f>VLOOKUP(A61,[1]Sheet1!$F$2:$H$1001,3,FALSE)</f>
        <v>1854.7003617713599</v>
      </c>
      <c r="U61" s="13">
        <f>VLOOKUP(A61,[1]Sheet1!$K$2:$T$827, 3,FALSE)</f>
        <v>0.45500000000000002</v>
      </c>
      <c r="V61" s="13">
        <f>VLOOKUP(A61,[1]Sheet1!$K$2:$T$827, 4,FALSE)</f>
        <v>0.184</v>
      </c>
      <c r="W61" s="13">
        <f>VLOOKUP(A61, [1]Sheet1!$K$2:$T$827,5,FALSE)</f>
        <v>0.71</v>
      </c>
      <c r="X61" s="13">
        <f>VLOOKUP(A61, [1]Sheet1!$K$2:$T$827,6,FALSE)</f>
        <v>8.6999999999999994E-3</v>
      </c>
      <c r="Y61" s="13">
        <f>VLOOKUP(A61, [1]Sheet1!$K$2:$T$827,7,FALSE)</f>
        <v>1.65E-3</v>
      </c>
      <c r="Z61" s="13">
        <f>VLOOKUP(A61, [1]Sheet1!$K$2:$T$827,8,FALSE)</f>
        <v>0.13500000000000001</v>
      </c>
      <c r="AA61" s="13">
        <f>VLOOKUP(A61, [1]Sheet1!$K$2:$T$827,9,FALSE)</f>
        <v>0.17299999999999999</v>
      </c>
      <c r="AB61" s="13">
        <f>VLOOKUP(A61, [1]Sheet1!$K$2:$T$827,10,FALSE)</f>
        <v>3.0700000000000002E-2</v>
      </c>
      <c r="AC61" s="13" t="s">
        <v>45</v>
      </c>
      <c r="AD61" s="13" t="s">
        <v>45</v>
      </c>
      <c r="AE61" s="13" t="s">
        <v>45</v>
      </c>
      <c r="AF61">
        <f>VLOOKUP(A61,[3]Sheet1!$A$2:$F$2106,6, FALSE)</f>
        <v>58194</v>
      </c>
      <c r="AG61">
        <f>VLOOKUP(A61,[3]Sheet1!$A$2:$G$2106,7,FALSE)</f>
        <v>1</v>
      </c>
      <c r="AH61">
        <f>VLOOKUP(A61,[3]Sheet1!$A$2:$H$2105,8,FALSE)</f>
        <v>1647</v>
      </c>
      <c r="AI61">
        <f>VLOOKUP(A61,[3]Sheet1!$A$2:$I$2106,9,FALSE)</f>
        <v>47</v>
      </c>
      <c r="AJ61">
        <f>VLOOKUP(A61,[3]Sheet1!$A$2:$K$2105,10,FALSE)</f>
        <v>28</v>
      </c>
      <c r="AK61">
        <f>VLOOKUP(A61,[3]Sheet1!$A$2:$K$2105,11,FALSE)</f>
        <v>19</v>
      </c>
      <c r="AL61">
        <f>VLOOKUP(A61,[3]Sheet1!$A$2:$L$2106,12,FALSE)</f>
        <v>8</v>
      </c>
      <c r="AM61">
        <f>VLOOKUP(A61, [3]Sheet1!$A$2:$M$2105,13,FALSE)</f>
        <v>20</v>
      </c>
      <c r="AN61">
        <f>VLOOKUP(A61,[3]Sheet1!$A$2:$N$2106,14,FALSE)</f>
        <v>0.56000000000000005</v>
      </c>
      <c r="AO61">
        <f>VLOOKUP(A61,[3]Sheet1!$A$2:$O$2106,15,FALSE)</f>
        <v>3.94</v>
      </c>
      <c r="AP61">
        <f>VLOOKUP(A61,[3]Sheet1!$A$2:$P$2105,16,FALSE)</f>
        <v>0</v>
      </c>
      <c r="AQ61">
        <f>VLOOKUP(A61, [3]Sheet1!$A$2:$Q$2106, 17,FALSE)</f>
        <v>1564</v>
      </c>
    </row>
    <row r="62" spans="1:43" x14ac:dyDescent="0.2">
      <c r="A62" s="10">
        <v>1207592</v>
      </c>
      <c r="B62" s="10">
        <v>60053008</v>
      </c>
      <c r="C62" s="11" t="s">
        <v>73</v>
      </c>
      <c r="D62" s="10" t="s">
        <v>56</v>
      </c>
      <c r="E62" s="17">
        <v>44061</v>
      </c>
      <c r="F62" s="13" t="str">
        <f>VLOOKUP(A62,[1]Sheet1!$K$2:$T$827,2,FALSE)</f>
        <v>VD02</v>
      </c>
      <c r="G62" s="13" t="str">
        <f>IFERROR(#REF!, "no")</f>
        <v>no</v>
      </c>
      <c r="H62" s="10">
        <v>20</v>
      </c>
      <c r="I62" s="10">
        <v>0.8</v>
      </c>
      <c r="J62" s="10">
        <v>1.1299999999999999</v>
      </c>
      <c r="K62" s="10">
        <v>0.33</v>
      </c>
      <c r="L62" s="10">
        <v>18</v>
      </c>
      <c r="M62" s="10">
        <v>12</v>
      </c>
      <c r="N62" s="10">
        <v>3.2636022567749001</v>
      </c>
      <c r="O62" s="10">
        <v>2.5400536060333301</v>
      </c>
      <c r="P62" s="10">
        <v>0.28928503394126898</v>
      </c>
      <c r="Q62" s="10">
        <v>-0.197551354765892</v>
      </c>
      <c r="R62" s="13">
        <f>VLOOKUP(A62,'Valores KF'!$C$2:$D$1018,2,)</f>
        <v>0.74</v>
      </c>
      <c r="S62" s="13">
        <f>VLOOKUP(A62,'[2]PESO DE COLADA DIC19-DIC-20'!$A$2:$D$2105,4, FALSE)</f>
        <v>57787</v>
      </c>
      <c r="T62" s="13">
        <f>VLOOKUP(A62,[1]Sheet1!$F$2:$H$1001,3,FALSE)</f>
        <v>1856.2300508845101</v>
      </c>
      <c r="U62" s="13">
        <f>VLOOKUP(A62,[1]Sheet1!$K$2:$T$827, 3,FALSE)</f>
        <v>0.45</v>
      </c>
      <c r="V62" s="13">
        <f>VLOOKUP(A62,[1]Sheet1!$K$2:$T$827, 4,FALSE)</f>
        <v>0.18</v>
      </c>
      <c r="W62" s="13">
        <f>VLOOKUP(A62, [1]Sheet1!$K$2:$T$827,5,FALSE)</f>
        <v>0.70799999999999996</v>
      </c>
      <c r="X62" s="13">
        <f>VLOOKUP(A62, [1]Sheet1!$K$2:$T$827,6,FALSE)</f>
        <v>8.9999999999999993E-3</v>
      </c>
      <c r="Y62" s="13">
        <f>VLOOKUP(A62, [1]Sheet1!$K$2:$T$827,7,FALSE)</f>
        <v>9.9599999999999992E-4</v>
      </c>
      <c r="Z62" s="13">
        <f>VLOOKUP(A62, [1]Sheet1!$K$2:$T$827,8,FALSE)</f>
        <v>0.155</v>
      </c>
      <c r="AA62" s="13">
        <f>VLOOKUP(A62, [1]Sheet1!$K$2:$T$827,9,FALSE)</f>
        <v>0.184</v>
      </c>
      <c r="AB62" s="13">
        <f>VLOOKUP(A62, [1]Sheet1!$K$2:$T$827,10,FALSE)</f>
        <v>3.0200000000000001E-2</v>
      </c>
      <c r="AC62" s="13" t="s">
        <v>45</v>
      </c>
      <c r="AD62" s="13" t="s">
        <v>45</v>
      </c>
      <c r="AE62" s="13" t="s">
        <v>45</v>
      </c>
      <c r="AF62">
        <f>VLOOKUP(A62,[3]Sheet1!$A$2:$F$2106,6, FALSE)</f>
        <v>57907</v>
      </c>
      <c r="AG62">
        <f>VLOOKUP(A62,[3]Sheet1!$A$2:$G$2106,7,FALSE)</f>
        <v>1</v>
      </c>
      <c r="AH62">
        <f>VLOOKUP(A62,[3]Sheet1!$A$2:$H$2105,8,FALSE)</f>
        <v>1648</v>
      </c>
      <c r="AI62">
        <f>VLOOKUP(A62,[3]Sheet1!$A$2:$I$2106,9,FALSE)</f>
        <v>63</v>
      </c>
      <c r="AJ62">
        <f>VLOOKUP(A62,[3]Sheet1!$A$2:$K$2105,10,FALSE)</f>
        <v>27</v>
      </c>
      <c r="AK62">
        <f>VLOOKUP(A62,[3]Sheet1!$A$2:$K$2105,11,FALSE)</f>
        <v>36</v>
      </c>
      <c r="AL62">
        <f>VLOOKUP(A62,[3]Sheet1!$A$2:$L$2106,12,FALSE)</f>
        <v>7</v>
      </c>
      <c r="AM62">
        <f>VLOOKUP(A62, [3]Sheet1!$A$2:$M$2105,13,FALSE)</f>
        <v>20</v>
      </c>
      <c r="AN62">
        <f>VLOOKUP(A62,[3]Sheet1!$A$2:$N$2106,14,FALSE)</f>
        <v>0.83</v>
      </c>
      <c r="AO62">
        <f>VLOOKUP(A62,[3]Sheet1!$A$2:$O$2106,15,FALSE)</f>
        <v>12.98</v>
      </c>
      <c r="AP62">
        <f>VLOOKUP(A62,[3]Sheet1!$A$2:$P$2105,16,FALSE)</f>
        <v>0</v>
      </c>
      <c r="AQ62">
        <f>VLOOKUP(A62, [3]Sheet1!$A$2:$Q$2106, 17,FALSE)</f>
        <v>1562</v>
      </c>
    </row>
    <row r="63" spans="1:43" x14ac:dyDescent="0.2">
      <c r="A63" s="10">
        <v>1207593</v>
      </c>
      <c r="B63" s="10">
        <v>60053055</v>
      </c>
      <c r="C63" s="11" t="s">
        <v>72</v>
      </c>
      <c r="D63" s="10" t="s">
        <v>63</v>
      </c>
      <c r="E63" s="17">
        <v>44061</v>
      </c>
      <c r="F63" s="13" t="str">
        <f>VLOOKUP(A63,[1]Sheet1!$K$2:$T$827,2,FALSE)</f>
        <v>VD02</v>
      </c>
      <c r="G63" s="13" t="str">
        <f>IFERROR(#REF!, "no")</f>
        <v>no</v>
      </c>
      <c r="H63" s="10">
        <v>20</v>
      </c>
      <c r="I63" s="10">
        <v>0.93</v>
      </c>
      <c r="J63" s="10">
        <v>0.68</v>
      </c>
      <c r="K63" s="10">
        <v>-0.25</v>
      </c>
      <c r="L63" s="10">
        <v>13</v>
      </c>
      <c r="M63" s="10">
        <v>16</v>
      </c>
      <c r="N63" s="10">
        <v>6.3092970848083496</v>
      </c>
      <c r="O63" s="10">
        <v>3.2050147056579599</v>
      </c>
      <c r="P63" s="10">
        <v>0.79923236370086703</v>
      </c>
      <c r="Q63" s="10">
        <v>-0.11439983546733901</v>
      </c>
      <c r="R63" s="13">
        <f>VLOOKUP(A63,'Valores KF'!$C$2:$D$1018,2,)</f>
        <v>0.75</v>
      </c>
      <c r="S63" s="13">
        <f>VLOOKUP(A63,'[2]PESO DE COLADA DIC19-DIC-20'!$A$2:$D$2105,4, FALSE)</f>
        <v>52782</v>
      </c>
      <c r="T63" s="13">
        <f>VLOOKUP(A63,[1]Sheet1!$F$2:$H$1001,3,FALSE)</f>
        <v>1864.3121553815299</v>
      </c>
      <c r="U63" s="13">
        <f>VLOOKUP(A63,[1]Sheet1!$K$2:$T$827, 3,FALSE)</f>
        <v>0.40400000000000003</v>
      </c>
      <c r="V63" s="13">
        <f>VLOOKUP(A63,[1]Sheet1!$K$2:$T$827, 4,FALSE)</f>
        <v>0.17299999999999999</v>
      </c>
      <c r="W63" s="13">
        <f>VLOOKUP(A63, [1]Sheet1!$K$2:$T$827,5,FALSE)</f>
        <v>0.94599999999999995</v>
      </c>
      <c r="X63" s="13">
        <f>VLOOKUP(A63, [1]Sheet1!$K$2:$T$827,6,FALSE)</f>
        <v>6.7999999999999996E-3</v>
      </c>
      <c r="Y63" s="13">
        <f>VLOOKUP(A63, [1]Sheet1!$K$2:$T$827,7,FALSE)</f>
        <v>1.9599999999999999E-3</v>
      </c>
      <c r="Z63" s="13">
        <f>VLOOKUP(A63, [1]Sheet1!$K$2:$T$827,8,FALSE)</f>
        <v>1.07</v>
      </c>
      <c r="AA63" s="13">
        <f>VLOOKUP(A63, [1]Sheet1!$K$2:$T$827,9,FALSE)</f>
        <v>0.23699999999999999</v>
      </c>
      <c r="AB63" s="13">
        <f>VLOOKUP(A63, [1]Sheet1!$K$2:$T$827,10,FALSE)</f>
        <v>3.4099999999999998E-2</v>
      </c>
      <c r="AC63" s="13" t="s">
        <v>45</v>
      </c>
      <c r="AD63" s="13" t="s">
        <v>45</v>
      </c>
      <c r="AE63" s="13" t="s">
        <v>45</v>
      </c>
      <c r="AF63">
        <f>VLOOKUP(A63,[3]Sheet1!$A$2:$F$2106,6, FALSE)</f>
        <v>51601</v>
      </c>
      <c r="AG63">
        <f>VLOOKUP(A63,[3]Sheet1!$A$2:$G$2106,7,FALSE)</f>
        <v>1</v>
      </c>
      <c r="AH63">
        <f>VLOOKUP(A63,[3]Sheet1!$A$2:$H$2105,8,FALSE)</f>
        <v>1653</v>
      </c>
      <c r="AI63">
        <f>VLOOKUP(A63,[3]Sheet1!$A$2:$I$2106,9,FALSE)</f>
        <v>52</v>
      </c>
      <c r="AJ63">
        <f>VLOOKUP(A63,[3]Sheet1!$A$2:$K$2105,10,FALSE)</f>
        <v>26</v>
      </c>
      <c r="AK63">
        <f>VLOOKUP(A63,[3]Sheet1!$A$2:$K$2105,11,FALSE)</f>
        <v>26</v>
      </c>
      <c r="AL63">
        <f>VLOOKUP(A63,[3]Sheet1!$A$2:$L$2106,12,FALSE)</f>
        <v>6</v>
      </c>
      <c r="AM63">
        <f>VLOOKUP(A63, [3]Sheet1!$A$2:$M$2105,13,FALSE)</f>
        <v>20</v>
      </c>
      <c r="AN63">
        <f>VLOOKUP(A63,[3]Sheet1!$A$2:$N$2106,14,FALSE)</f>
        <v>0.63</v>
      </c>
      <c r="AO63">
        <f>VLOOKUP(A63,[3]Sheet1!$A$2:$O$2106,15,FALSE)</f>
        <v>4.26</v>
      </c>
      <c r="AP63">
        <f>VLOOKUP(A63,[3]Sheet1!$A$2:$P$2105,16,FALSE)</f>
        <v>0</v>
      </c>
      <c r="AQ63">
        <f>VLOOKUP(A63, [3]Sheet1!$A$2:$Q$2106, 17,FALSE)</f>
        <v>1565</v>
      </c>
    </row>
    <row r="64" spans="1:43" x14ac:dyDescent="0.2">
      <c r="A64" s="10">
        <v>1207594</v>
      </c>
      <c r="B64" s="10">
        <v>60052697</v>
      </c>
      <c r="C64" s="11" t="s">
        <v>58</v>
      </c>
      <c r="D64" s="10" t="s">
        <v>56</v>
      </c>
      <c r="E64" s="17">
        <v>44061</v>
      </c>
      <c r="F64" s="13" t="str">
        <f>VLOOKUP(A64,[1]Sheet1!$K$2:$T$827,2,FALSE)</f>
        <v>VD03</v>
      </c>
      <c r="G64" s="13" t="str">
        <f>IFERROR(#REF!, "no")</f>
        <v>no</v>
      </c>
      <c r="H64" s="10">
        <v>20</v>
      </c>
      <c r="I64" s="10">
        <v>0.82</v>
      </c>
      <c r="J64" s="10">
        <v>1.01</v>
      </c>
      <c r="K64" s="10">
        <v>0.19</v>
      </c>
      <c r="L64" s="10">
        <v>18</v>
      </c>
      <c r="M64" s="10">
        <v>16</v>
      </c>
      <c r="N64" s="10">
        <v>4.0116934776306197</v>
      </c>
      <c r="O64" s="10">
        <v>2.5456919670104998</v>
      </c>
      <c r="P64" s="10">
        <v>0.86926913261413596</v>
      </c>
      <c r="Q64" s="10">
        <v>-0.20414066314697299</v>
      </c>
      <c r="R64" s="13">
        <f>VLOOKUP(A64,'Valores KF'!$C$2:$D$1018,2,)</f>
        <v>0.76</v>
      </c>
      <c r="S64" s="13">
        <f>VLOOKUP(A64,'[2]PESO DE COLADA DIC19-DIC-20'!$A$2:$D$2105,4, FALSE)</f>
        <v>57867</v>
      </c>
      <c r="T64" s="13">
        <f>VLOOKUP(A64,[1]Sheet1!$F$2:$H$1001,3,FALSE)</f>
        <v>1864.8677721643201</v>
      </c>
      <c r="U64" s="13">
        <f>VLOOKUP(A64,[1]Sheet1!$K$2:$T$827, 3,FALSE)</f>
        <v>0.316</v>
      </c>
      <c r="V64" s="13">
        <f>VLOOKUP(A64,[1]Sheet1!$K$2:$T$827, 4,FALSE)</f>
        <v>0.29599999999999999</v>
      </c>
      <c r="W64" s="13">
        <f>VLOOKUP(A64, [1]Sheet1!$K$2:$T$827,5,FALSE)</f>
        <v>0.59199999999999997</v>
      </c>
      <c r="X64" s="13">
        <f>VLOOKUP(A64, [1]Sheet1!$K$2:$T$827,6,FALSE)</f>
        <v>6.0000000000000001E-3</v>
      </c>
      <c r="Y64" s="13">
        <f>VLOOKUP(A64, [1]Sheet1!$K$2:$T$827,7,FALSE)</f>
        <v>9.2400000000000002E-4</v>
      </c>
      <c r="Z64" s="13">
        <f>VLOOKUP(A64, [1]Sheet1!$K$2:$T$827,8,FALSE)</f>
        <v>1.05</v>
      </c>
      <c r="AA64" s="13">
        <f>VLOOKUP(A64, [1]Sheet1!$K$2:$T$827,9,FALSE)</f>
        <v>0.224</v>
      </c>
      <c r="AB64" s="13">
        <f>VLOOKUP(A64, [1]Sheet1!$K$2:$T$827,10,FALSE)</f>
        <v>3.0300000000000001E-2</v>
      </c>
      <c r="AC64" s="13" t="s">
        <v>45</v>
      </c>
      <c r="AD64" s="13" t="s">
        <v>45</v>
      </c>
      <c r="AE64" s="13" t="s">
        <v>45</v>
      </c>
      <c r="AF64">
        <f>VLOOKUP(A64,[3]Sheet1!$A$2:$F$2106,6, FALSE)</f>
        <v>57674</v>
      </c>
      <c r="AG64">
        <f>VLOOKUP(A64,[3]Sheet1!$A$2:$G$2106,7,FALSE)</f>
        <v>1</v>
      </c>
      <c r="AH64">
        <f>VLOOKUP(A64,[3]Sheet1!$A$2:$H$2105,8,FALSE)</f>
        <v>1656</v>
      </c>
      <c r="AI64">
        <f>VLOOKUP(A64,[3]Sheet1!$A$2:$I$2106,9,FALSE)</f>
        <v>54</v>
      </c>
      <c r="AJ64">
        <f>VLOOKUP(A64,[3]Sheet1!$A$2:$K$2105,10,FALSE)</f>
        <v>26</v>
      </c>
      <c r="AK64">
        <f>VLOOKUP(A64,[3]Sheet1!$A$2:$K$2105,11,FALSE)</f>
        <v>28</v>
      </c>
      <c r="AL64">
        <f>VLOOKUP(A64,[3]Sheet1!$A$2:$L$2106,12,FALSE)</f>
        <v>6</v>
      </c>
      <c r="AM64">
        <f>VLOOKUP(A64, [3]Sheet1!$A$2:$M$2105,13,FALSE)</f>
        <v>20</v>
      </c>
      <c r="AN64">
        <f>VLOOKUP(A64,[3]Sheet1!$A$2:$N$2106,14,FALSE)</f>
        <v>0.84</v>
      </c>
      <c r="AO64">
        <f>VLOOKUP(A64,[3]Sheet1!$A$2:$O$2106,15,FALSE)</f>
        <v>12.74</v>
      </c>
      <c r="AP64">
        <f>VLOOKUP(A64,[3]Sheet1!$A$2:$P$2105,16,FALSE)</f>
        <v>0</v>
      </c>
      <c r="AQ64">
        <f>VLOOKUP(A64, [3]Sheet1!$A$2:$Q$2106, 17,FALSE)</f>
        <v>1573</v>
      </c>
    </row>
    <row r="65" spans="1:43" x14ac:dyDescent="0.2">
      <c r="A65" s="10">
        <v>1207595</v>
      </c>
      <c r="B65" s="10">
        <v>60052957</v>
      </c>
      <c r="C65" s="11" t="s">
        <v>43</v>
      </c>
      <c r="D65" s="10" t="s">
        <v>44</v>
      </c>
      <c r="E65" s="17">
        <v>44061</v>
      </c>
      <c r="F65" s="13" t="str">
        <f>VLOOKUP(A65,[1]Sheet1!$K$2:$T$827,2,FALSE)</f>
        <v>VD02</v>
      </c>
      <c r="G65" s="13" t="str">
        <f>IFERROR(#REF!, "no")</f>
        <v>no</v>
      </c>
      <c r="H65" s="10">
        <v>20</v>
      </c>
      <c r="I65" s="10">
        <v>0.68</v>
      </c>
      <c r="J65" s="10">
        <v>0.79</v>
      </c>
      <c r="K65" s="10">
        <v>0.11</v>
      </c>
      <c r="L65" s="10">
        <v>18</v>
      </c>
      <c r="M65" s="10">
        <v>15</v>
      </c>
      <c r="N65" s="10">
        <v>3.9145064353942902</v>
      </c>
      <c r="O65" s="10">
        <v>1.0273152589798</v>
      </c>
      <c r="P65" s="10">
        <v>0.10528786480426799</v>
      </c>
      <c r="Q65" s="10">
        <v>-0.21475614607334101</v>
      </c>
      <c r="R65" s="13">
        <f>VLOOKUP(A65,'Valores KF'!$C$2:$D$1018,2,)</f>
        <v>0.75</v>
      </c>
      <c r="S65" s="13">
        <f>VLOOKUP(A65,'[2]PESO DE COLADA DIC19-DIC-20'!$A$2:$D$2105,4, FALSE)</f>
        <v>54520</v>
      </c>
      <c r="T65" s="13">
        <f>VLOOKUP(A65,[1]Sheet1!$F$2:$H$1001,3,FALSE)</f>
        <v>1858.72258326786</v>
      </c>
      <c r="U65" s="13">
        <f>VLOOKUP(A65,[1]Sheet1!$K$2:$T$827, 3,FALSE)</f>
        <v>0.41199999999999998</v>
      </c>
      <c r="V65" s="13">
        <f>VLOOKUP(A65,[1]Sheet1!$K$2:$T$827, 4,FALSE)</f>
        <v>0.184</v>
      </c>
      <c r="W65" s="13">
        <f>VLOOKUP(A65, [1]Sheet1!$K$2:$T$827,5,FALSE)</f>
        <v>0.85799999999999998</v>
      </c>
      <c r="X65" s="13">
        <f>VLOOKUP(A65, [1]Sheet1!$K$2:$T$827,6,FALSE)</f>
        <v>8.9999999999999993E-3</v>
      </c>
      <c r="Y65" s="13">
        <f>VLOOKUP(A65, [1]Sheet1!$K$2:$T$827,7,FALSE)</f>
        <v>1.5100000000000001E-3</v>
      </c>
      <c r="Z65" s="13">
        <f>VLOOKUP(A65, [1]Sheet1!$K$2:$T$827,8,FALSE)</f>
        <v>0.96299999999999997</v>
      </c>
      <c r="AA65" s="13">
        <f>VLOOKUP(A65, [1]Sheet1!$K$2:$T$827,9,FALSE)</f>
        <v>0.23100000000000001</v>
      </c>
      <c r="AB65" s="13">
        <f>VLOOKUP(A65, [1]Sheet1!$K$2:$T$827,10,FALSE)</f>
        <v>2.3099999999999999E-2</v>
      </c>
      <c r="AC65" s="13" t="s">
        <v>45</v>
      </c>
      <c r="AD65" s="13" t="s">
        <v>45</v>
      </c>
      <c r="AE65" s="13" t="s">
        <v>45</v>
      </c>
      <c r="AF65">
        <f>VLOOKUP(A65,[3]Sheet1!$A$2:$F$2106,6, FALSE)</f>
        <v>55000</v>
      </c>
      <c r="AG65">
        <f>VLOOKUP(A65,[3]Sheet1!$A$2:$G$2106,7,FALSE)</f>
        <v>1</v>
      </c>
      <c r="AH65">
        <f>VLOOKUP(A65,[3]Sheet1!$A$2:$H$2105,8,FALSE)</f>
        <v>1650</v>
      </c>
      <c r="AI65">
        <f>VLOOKUP(A65,[3]Sheet1!$A$2:$I$2106,9,FALSE)</f>
        <v>49</v>
      </c>
      <c r="AJ65">
        <f>VLOOKUP(A65,[3]Sheet1!$A$2:$K$2105,10,FALSE)</f>
        <v>27</v>
      </c>
      <c r="AK65">
        <f>VLOOKUP(A65,[3]Sheet1!$A$2:$K$2105,11,FALSE)</f>
        <v>22</v>
      </c>
      <c r="AL65">
        <f>VLOOKUP(A65,[3]Sheet1!$A$2:$L$2106,12,FALSE)</f>
        <v>7</v>
      </c>
      <c r="AM65">
        <f>VLOOKUP(A65, [3]Sheet1!$A$2:$M$2105,13,FALSE)</f>
        <v>20</v>
      </c>
      <c r="AN65">
        <f>VLOOKUP(A65,[3]Sheet1!$A$2:$N$2106,14,FALSE)</f>
        <v>0.82</v>
      </c>
      <c r="AO65">
        <f>VLOOKUP(A65,[3]Sheet1!$A$2:$O$2106,15,FALSE)</f>
        <v>7.82</v>
      </c>
      <c r="AP65">
        <f>VLOOKUP(A65,[3]Sheet1!$A$2:$P$2105,16,FALSE)</f>
        <v>0</v>
      </c>
      <c r="AQ65">
        <f>VLOOKUP(A65, [3]Sheet1!$A$2:$Q$2106, 17,FALSE)</f>
        <v>1564</v>
      </c>
    </row>
    <row r="66" spans="1:43" x14ac:dyDescent="0.2">
      <c r="A66" s="10">
        <v>1207596</v>
      </c>
      <c r="B66" s="10">
        <v>60053125</v>
      </c>
      <c r="C66" s="11" t="s">
        <v>43</v>
      </c>
      <c r="D66" s="10" t="s">
        <v>44</v>
      </c>
      <c r="E66" s="17">
        <v>44061</v>
      </c>
      <c r="F66" s="13" t="str">
        <f>VLOOKUP(A66,[1]Sheet1!$K$2:$T$827,2,FALSE)</f>
        <v>VD02</v>
      </c>
      <c r="G66" s="13" t="str">
        <f>IFERROR(#REF!, "no")</f>
        <v>no</v>
      </c>
      <c r="H66" s="10">
        <v>18</v>
      </c>
      <c r="I66" s="10">
        <v>1.23</v>
      </c>
      <c r="J66" s="10">
        <v>0.79</v>
      </c>
      <c r="K66" s="10">
        <v>-0.44</v>
      </c>
      <c r="L66" s="10">
        <v>14</v>
      </c>
      <c r="M66" s="10">
        <v>14</v>
      </c>
      <c r="N66" s="10">
        <v>8.6494560241699201</v>
      </c>
      <c r="O66" s="10">
        <v>3.4842324256896999</v>
      </c>
      <c r="P66" s="10">
        <v>0.25281059741973899</v>
      </c>
      <c r="Q66" s="10">
        <v>-0.202678442001343</v>
      </c>
      <c r="R66" s="13">
        <f>VLOOKUP(A66,'Valores KF'!$C$2:$D$1018,2,)</f>
        <v>0.75</v>
      </c>
      <c r="S66" s="13">
        <f>VLOOKUP(A66,'[2]PESO DE COLADA DIC19-DIC-20'!$A$2:$D$2105,4, FALSE)</f>
        <v>54404</v>
      </c>
      <c r="T66" s="13">
        <f>VLOOKUP(A66,[1]Sheet1!$F$2:$H$1001,3,FALSE)</f>
        <v>1863.1517437729401</v>
      </c>
      <c r="U66" s="13">
        <f>VLOOKUP(A66,[1]Sheet1!$K$2:$T$827, 3,FALSE)</f>
        <v>0.40699999999999997</v>
      </c>
      <c r="V66" s="13">
        <f>VLOOKUP(A66,[1]Sheet1!$K$2:$T$827, 4,FALSE)</f>
        <v>0.193</v>
      </c>
      <c r="W66" s="13">
        <f>VLOOKUP(A66, [1]Sheet1!$K$2:$T$827,5,FALSE)</f>
        <v>0.872</v>
      </c>
      <c r="X66" s="13">
        <f>VLOOKUP(A66, [1]Sheet1!$K$2:$T$827,6,FALSE)</f>
        <v>9.5999999999999992E-3</v>
      </c>
      <c r="Y66" s="13">
        <f>VLOOKUP(A66, [1]Sheet1!$K$2:$T$827,7,FALSE)</f>
        <v>1.4400000000000001E-3</v>
      </c>
      <c r="Z66" s="13">
        <f>VLOOKUP(A66, [1]Sheet1!$K$2:$T$827,8,FALSE)</f>
        <v>0.99299999999999999</v>
      </c>
      <c r="AA66" s="13">
        <f>VLOOKUP(A66, [1]Sheet1!$K$2:$T$827,9,FALSE)</f>
        <v>0.216</v>
      </c>
      <c r="AB66" s="13">
        <f>VLOOKUP(A66, [1]Sheet1!$K$2:$T$827,10,FALSE)</f>
        <v>2.9499999999999998E-2</v>
      </c>
      <c r="AC66" s="13" t="s">
        <v>45</v>
      </c>
      <c r="AD66" s="13" t="s">
        <v>45</v>
      </c>
      <c r="AE66" s="13" t="s">
        <v>45</v>
      </c>
      <c r="AF66">
        <f>VLOOKUP(A66,[3]Sheet1!$A$2:$F$2106,6, FALSE)</f>
        <v>54809.99</v>
      </c>
      <c r="AG66">
        <f>VLOOKUP(A66,[3]Sheet1!$A$2:$G$2106,7,FALSE)</f>
        <v>1</v>
      </c>
      <c r="AH66">
        <f>VLOOKUP(A66,[3]Sheet1!$A$2:$H$2105,8,FALSE)</f>
        <v>1647</v>
      </c>
      <c r="AI66">
        <f>VLOOKUP(A66,[3]Sheet1!$A$2:$I$2106,9,FALSE)</f>
        <v>47</v>
      </c>
      <c r="AJ66">
        <f>VLOOKUP(A66,[3]Sheet1!$A$2:$K$2105,10,FALSE)</f>
        <v>24</v>
      </c>
      <c r="AK66">
        <f>VLOOKUP(A66,[3]Sheet1!$A$2:$K$2105,11,FALSE)</f>
        <v>23</v>
      </c>
      <c r="AL66">
        <f>VLOOKUP(A66,[3]Sheet1!$A$2:$L$2106,12,FALSE)</f>
        <v>6</v>
      </c>
      <c r="AM66">
        <f>VLOOKUP(A66, [3]Sheet1!$A$2:$M$2105,13,FALSE)</f>
        <v>18</v>
      </c>
      <c r="AN66">
        <f>VLOOKUP(A66,[3]Sheet1!$A$2:$N$2106,14,FALSE)</f>
        <v>0.52</v>
      </c>
      <c r="AO66">
        <f>VLOOKUP(A66,[3]Sheet1!$A$2:$O$2106,15,FALSE)</f>
        <v>2.4500000000000002</v>
      </c>
      <c r="AP66">
        <f>VLOOKUP(A66,[3]Sheet1!$A$2:$P$2105,16,FALSE)</f>
        <v>0</v>
      </c>
      <c r="AQ66">
        <f>VLOOKUP(A66, [3]Sheet1!$A$2:$Q$2106, 17,FALSE)</f>
        <v>1570</v>
      </c>
    </row>
    <row r="67" spans="1:43" x14ac:dyDescent="0.2">
      <c r="A67" s="10">
        <v>1207597</v>
      </c>
      <c r="B67" s="10">
        <v>60053131</v>
      </c>
      <c r="C67" s="11" t="s">
        <v>43</v>
      </c>
      <c r="D67" s="10" t="s">
        <v>44</v>
      </c>
      <c r="E67" s="17">
        <v>44061</v>
      </c>
      <c r="F67" s="13" t="str">
        <f>VLOOKUP(A67,[1]Sheet1!$K$2:$T$827,2,FALSE)</f>
        <v>VD02</v>
      </c>
      <c r="G67" s="13" t="str">
        <f>IFERROR(#REF!, "no")</f>
        <v>no</v>
      </c>
      <c r="H67" s="10">
        <v>18</v>
      </c>
      <c r="I67" s="10">
        <v>0.95</v>
      </c>
      <c r="J67" s="10">
        <v>0.95</v>
      </c>
      <c r="K67" s="10">
        <v>0</v>
      </c>
      <c r="L67" s="10">
        <v>18</v>
      </c>
      <c r="M67" s="10">
        <v>14</v>
      </c>
      <c r="N67" s="10">
        <v>6.3246049880981401</v>
      </c>
      <c r="O67" s="10">
        <v>1.52796983718872</v>
      </c>
      <c r="P67" s="10">
        <v>1.03944647312164</v>
      </c>
      <c r="Q67" s="10">
        <v>-0.21322762966156</v>
      </c>
      <c r="R67" s="13">
        <f>VLOOKUP(A67,'Valores KF'!$C$2:$D$1018,2,)</f>
        <v>0.74</v>
      </c>
      <c r="S67" s="13">
        <f>VLOOKUP(A67,'[2]PESO DE COLADA DIC19-DIC-20'!$A$2:$D$2105,4, FALSE)</f>
        <v>54223</v>
      </c>
      <c r="T67" s="13">
        <f>VLOOKUP(A67,[1]Sheet1!$F$2:$H$1001,3,FALSE)</f>
        <v>1854.6603146730499</v>
      </c>
      <c r="U67" s="13">
        <f>VLOOKUP(A67,[1]Sheet1!$K$2:$T$827, 3,FALSE)</f>
        <v>0.41399999999999998</v>
      </c>
      <c r="V67" s="13">
        <f>VLOOKUP(A67,[1]Sheet1!$K$2:$T$827, 4,FALSE)</f>
        <v>0.182</v>
      </c>
      <c r="W67" s="13">
        <f>VLOOKUP(A67, [1]Sheet1!$K$2:$T$827,5,FALSE)</f>
        <v>0.86799999999999999</v>
      </c>
      <c r="X67" s="13">
        <f>VLOOKUP(A67, [1]Sheet1!$K$2:$T$827,6,FALSE)</f>
        <v>9.2999999999999992E-3</v>
      </c>
      <c r="Y67" s="13">
        <f>VLOOKUP(A67, [1]Sheet1!$K$2:$T$827,7,FALSE)</f>
        <v>1.2899999999999999E-3</v>
      </c>
      <c r="Z67" s="13">
        <f>VLOOKUP(A67, [1]Sheet1!$K$2:$T$827,8,FALSE)</f>
        <v>0.98899999999999999</v>
      </c>
      <c r="AA67" s="13">
        <f>VLOOKUP(A67, [1]Sheet1!$K$2:$T$827,9,FALSE)</f>
        <v>0.22500000000000001</v>
      </c>
      <c r="AB67" s="13">
        <f>VLOOKUP(A67, [1]Sheet1!$K$2:$T$827,10,FALSE)</f>
        <v>2.7400000000000001E-2</v>
      </c>
      <c r="AC67" s="13" t="s">
        <v>45</v>
      </c>
      <c r="AD67" s="13" t="s">
        <v>45</v>
      </c>
      <c r="AE67" s="13" t="s">
        <v>45</v>
      </c>
      <c r="AF67">
        <f>VLOOKUP(A67,[3]Sheet1!$A$2:$F$2106,6, FALSE)</f>
        <v>54642</v>
      </c>
      <c r="AG67">
        <f>VLOOKUP(A67,[3]Sheet1!$A$2:$G$2106,7,FALSE)</f>
        <v>1</v>
      </c>
      <c r="AH67">
        <f>VLOOKUP(A67,[3]Sheet1!$A$2:$H$2105,8,FALSE)</f>
        <v>1639</v>
      </c>
      <c r="AI67">
        <f>VLOOKUP(A67,[3]Sheet1!$A$2:$I$2106,9,FALSE)</f>
        <v>47</v>
      </c>
      <c r="AJ67">
        <f>VLOOKUP(A67,[3]Sheet1!$A$2:$K$2105,10,FALSE)</f>
        <v>24</v>
      </c>
      <c r="AK67">
        <f>VLOOKUP(A67,[3]Sheet1!$A$2:$K$2105,11,FALSE)</f>
        <v>23</v>
      </c>
      <c r="AL67">
        <f>VLOOKUP(A67,[3]Sheet1!$A$2:$L$2106,12,FALSE)</f>
        <v>6</v>
      </c>
      <c r="AM67">
        <f>VLOOKUP(A67, [3]Sheet1!$A$2:$M$2105,13,FALSE)</f>
        <v>18</v>
      </c>
      <c r="AN67">
        <f>VLOOKUP(A67,[3]Sheet1!$A$2:$N$2106,14,FALSE)</f>
        <v>0.67</v>
      </c>
      <c r="AO67">
        <f>VLOOKUP(A67,[3]Sheet1!$A$2:$O$2106,15,FALSE)</f>
        <v>4.96</v>
      </c>
      <c r="AP67">
        <f>VLOOKUP(A67,[3]Sheet1!$A$2:$P$2105,16,FALSE)</f>
        <v>0</v>
      </c>
      <c r="AQ67">
        <f>VLOOKUP(A67, [3]Sheet1!$A$2:$Q$2106, 17,FALSE)</f>
        <v>1561</v>
      </c>
    </row>
    <row r="68" spans="1:43" x14ac:dyDescent="0.2">
      <c r="A68" s="10">
        <v>1207598</v>
      </c>
      <c r="B68" s="10">
        <v>60053137</v>
      </c>
      <c r="C68" s="11" t="s">
        <v>43</v>
      </c>
      <c r="D68" s="10" t="s">
        <v>44</v>
      </c>
      <c r="E68" s="17">
        <v>44061</v>
      </c>
      <c r="F68" s="13" t="str">
        <f>VLOOKUP(A68,[1]Sheet1!$K$2:$T$827,2,FALSE)</f>
        <v>VD02</v>
      </c>
      <c r="G68" s="13" t="str">
        <f>IFERROR(#REF!, "no")</f>
        <v>no</v>
      </c>
      <c r="H68" s="10">
        <v>19</v>
      </c>
      <c r="I68" s="10">
        <v>0.95</v>
      </c>
      <c r="J68" s="10">
        <v>0.87</v>
      </c>
      <c r="K68" s="10">
        <v>-0.08</v>
      </c>
      <c r="L68" s="10">
        <v>14</v>
      </c>
      <c r="M68" s="10">
        <v>16</v>
      </c>
      <c r="N68" s="10">
        <v>6.0249814987182599</v>
      </c>
      <c r="O68" s="10">
        <v>3.2114896774292001</v>
      </c>
      <c r="P68" s="10">
        <v>1.38506495952606</v>
      </c>
      <c r="Q68" s="10">
        <v>-9.7238734364509596E-2</v>
      </c>
      <c r="R68" s="13">
        <f>VLOOKUP(A68,'Valores KF'!$C$2:$D$1018,2,)</f>
        <v>0.75</v>
      </c>
      <c r="S68" s="13">
        <f>VLOOKUP(A68,'[2]PESO DE COLADA DIC19-DIC-20'!$A$2:$D$2105,4, FALSE)</f>
        <v>56013</v>
      </c>
      <c r="T68" s="13">
        <f>VLOOKUP(A68,[1]Sheet1!$F$2:$H$1001,3,FALSE)</f>
        <v>1862.4069141592299</v>
      </c>
      <c r="U68" s="13">
        <f>VLOOKUP(A68,[1]Sheet1!$K$2:$T$827, 3,FALSE)</f>
        <v>0.42799999999999999</v>
      </c>
      <c r="V68" s="13">
        <f>VLOOKUP(A68,[1]Sheet1!$K$2:$T$827, 4,FALSE)</f>
        <v>0.19900000000000001</v>
      </c>
      <c r="W68" s="13">
        <f>VLOOKUP(A68, [1]Sheet1!$K$2:$T$827,5,FALSE)</f>
        <v>0.85299999999999998</v>
      </c>
      <c r="X68" s="13">
        <f>VLOOKUP(A68, [1]Sheet1!$K$2:$T$827,6,FALSE)</f>
        <v>5.0000000000000001E-3</v>
      </c>
      <c r="Y68" s="13">
        <f>VLOOKUP(A68, [1]Sheet1!$K$2:$T$827,7,FALSE)</f>
        <v>2.0999999999999999E-3</v>
      </c>
      <c r="Z68" s="13">
        <f>VLOOKUP(A68, [1]Sheet1!$K$2:$T$827,8,FALSE)</f>
        <v>0.96699999999999997</v>
      </c>
      <c r="AA68" s="13">
        <f>VLOOKUP(A68, [1]Sheet1!$K$2:$T$827,9,FALSE)</f>
        <v>0.26700000000000002</v>
      </c>
      <c r="AB68" s="13">
        <f>VLOOKUP(A68, [1]Sheet1!$K$2:$T$827,10,FALSE)</f>
        <v>3.4500000000000003E-2</v>
      </c>
      <c r="AC68" s="13" t="s">
        <v>45</v>
      </c>
      <c r="AD68" s="13" t="s">
        <v>45</v>
      </c>
      <c r="AE68" s="13" t="s">
        <v>45</v>
      </c>
      <c r="AF68">
        <f>VLOOKUP(A68,[3]Sheet1!$A$2:$F$2106,6, FALSE)</f>
        <v>55288</v>
      </c>
      <c r="AG68">
        <f>VLOOKUP(A68,[3]Sheet1!$A$2:$G$2106,7,FALSE)</f>
        <v>1</v>
      </c>
      <c r="AH68">
        <f>VLOOKUP(A68,[3]Sheet1!$A$2:$H$2105,8,FALSE)</f>
        <v>1650</v>
      </c>
      <c r="AI68">
        <f>VLOOKUP(A68,[3]Sheet1!$A$2:$I$2106,9,FALSE)</f>
        <v>54</v>
      </c>
      <c r="AJ68">
        <f>VLOOKUP(A68,[3]Sheet1!$A$2:$K$2105,10,FALSE)</f>
        <v>25</v>
      </c>
      <c r="AK68">
        <f>VLOOKUP(A68,[3]Sheet1!$A$2:$K$2105,11,FALSE)</f>
        <v>29</v>
      </c>
      <c r="AL68">
        <f>VLOOKUP(A68,[3]Sheet1!$A$2:$L$2106,12,FALSE)</f>
        <v>6</v>
      </c>
      <c r="AM68">
        <f>VLOOKUP(A68, [3]Sheet1!$A$2:$M$2105,13,FALSE)</f>
        <v>19</v>
      </c>
      <c r="AN68">
        <f>VLOOKUP(A68,[3]Sheet1!$A$2:$N$2106,14,FALSE)</f>
        <v>0.64</v>
      </c>
      <c r="AO68">
        <f>VLOOKUP(A68,[3]Sheet1!$A$2:$O$2106,15,FALSE)</f>
        <v>6.88</v>
      </c>
      <c r="AP68">
        <f>VLOOKUP(A68,[3]Sheet1!$A$2:$P$2105,16,FALSE)</f>
        <v>0</v>
      </c>
      <c r="AQ68">
        <f>VLOOKUP(A68, [3]Sheet1!$A$2:$Q$2106, 17,FALSE)</f>
        <v>1570</v>
      </c>
    </row>
    <row r="69" spans="1:43" x14ac:dyDescent="0.2">
      <c r="A69" s="10">
        <v>1207599</v>
      </c>
      <c r="B69" s="10">
        <v>60053070</v>
      </c>
      <c r="C69" s="11" t="s">
        <v>72</v>
      </c>
      <c r="D69" s="10" t="s">
        <v>63</v>
      </c>
      <c r="E69" s="17">
        <v>44061</v>
      </c>
      <c r="F69" s="13" t="str">
        <f>VLOOKUP(A69,[1]Sheet1!$K$2:$T$827,2,FALSE)</f>
        <v>VD02</v>
      </c>
      <c r="G69" s="13" t="str">
        <f>IFERROR(#REF!, "no")</f>
        <v>no</v>
      </c>
      <c r="H69" s="10">
        <v>21</v>
      </c>
      <c r="I69" s="10">
        <v>0.72</v>
      </c>
      <c r="J69" s="10">
        <v>0.72</v>
      </c>
      <c r="K69" s="10">
        <v>0</v>
      </c>
      <c r="L69" s="10">
        <v>15</v>
      </c>
      <c r="M69" s="10">
        <v>17</v>
      </c>
      <c r="N69" s="10">
        <v>1.9777584075927701</v>
      </c>
      <c r="O69" s="10">
        <v>2.4187662601470898</v>
      </c>
      <c r="P69" s="10">
        <v>0.23782122135162401</v>
      </c>
      <c r="Q69" s="10">
        <v>-0.219139918684959</v>
      </c>
      <c r="R69" s="13">
        <f>VLOOKUP(A69,'Valores KF'!$C$2:$D$1018,2,)</f>
        <v>0.75</v>
      </c>
      <c r="S69" s="13">
        <f>VLOOKUP(A69,'[2]PESO DE COLADA DIC19-DIC-20'!$A$2:$D$2105,4, FALSE)</f>
        <v>52054</v>
      </c>
      <c r="T69" s="13">
        <f>VLOOKUP(A69,[1]Sheet1!$F$2:$H$1001,3,FALSE)</f>
        <v>1862.4401359196499</v>
      </c>
      <c r="U69" s="13">
        <f>VLOOKUP(A69,[1]Sheet1!$K$2:$T$827, 3,FALSE)</f>
        <v>0.40400000000000003</v>
      </c>
      <c r="V69" s="13">
        <f>VLOOKUP(A69,[1]Sheet1!$K$2:$T$827, 4,FALSE)</f>
        <v>0.19</v>
      </c>
      <c r="W69" s="13">
        <f>VLOOKUP(A69, [1]Sheet1!$K$2:$T$827,5,FALSE)</f>
        <v>0.95799999999999996</v>
      </c>
      <c r="X69" s="13">
        <f>VLOOKUP(A69, [1]Sheet1!$K$2:$T$827,6,FALSE)</f>
        <v>6.8999999999999999E-3</v>
      </c>
      <c r="Y69" s="13">
        <f>VLOOKUP(A69, [1]Sheet1!$K$2:$T$827,7,FALSE)</f>
        <v>5.9500000000000004E-4</v>
      </c>
      <c r="Z69" s="13">
        <f>VLOOKUP(A69, [1]Sheet1!$K$2:$T$827,8,FALSE)</f>
        <v>1.06</v>
      </c>
      <c r="AA69" s="13">
        <f>VLOOKUP(A69, [1]Sheet1!$K$2:$T$827,9,FALSE)</f>
        <v>0.215</v>
      </c>
      <c r="AB69" s="13">
        <f>VLOOKUP(A69, [1]Sheet1!$K$2:$T$827,10,FALSE)</f>
        <v>2.5899999999999999E-2</v>
      </c>
      <c r="AC69" s="13" t="s">
        <v>45</v>
      </c>
      <c r="AD69" s="13" t="s">
        <v>45</v>
      </c>
      <c r="AE69" s="13" t="s">
        <v>45</v>
      </c>
      <c r="AF69">
        <f>VLOOKUP(A69,[3]Sheet1!$A$2:$F$2106,6, FALSE)</f>
        <v>52150</v>
      </c>
      <c r="AG69">
        <f>VLOOKUP(A69,[3]Sheet1!$A$2:$G$2106,7,FALSE)</f>
        <v>1</v>
      </c>
      <c r="AH69">
        <f>VLOOKUP(A69,[3]Sheet1!$A$2:$H$2105,8,FALSE)</f>
        <v>1657</v>
      </c>
      <c r="AI69">
        <f>VLOOKUP(A69,[3]Sheet1!$A$2:$I$2106,9,FALSE)</f>
        <v>74</v>
      </c>
      <c r="AJ69">
        <f>VLOOKUP(A69,[3]Sheet1!$A$2:$K$2105,10,FALSE)</f>
        <v>28</v>
      </c>
      <c r="AK69">
        <f>VLOOKUP(A69,[3]Sheet1!$A$2:$K$2105,11,FALSE)</f>
        <v>46</v>
      </c>
      <c r="AL69">
        <f>VLOOKUP(A69,[3]Sheet1!$A$2:$L$2106,12,FALSE)</f>
        <v>7</v>
      </c>
      <c r="AM69">
        <f>VLOOKUP(A69, [3]Sheet1!$A$2:$M$2105,13,FALSE)</f>
        <v>21</v>
      </c>
      <c r="AN69">
        <f>VLOOKUP(A69,[3]Sheet1!$A$2:$N$2106,14,FALSE)</f>
        <v>0.75</v>
      </c>
      <c r="AO69">
        <f>VLOOKUP(A69,[3]Sheet1!$A$2:$O$2106,15,FALSE)</f>
        <v>17.03</v>
      </c>
      <c r="AP69">
        <f>VLOOKUP(A69,[3]Sheet1!$A$2:$P$2105,16,FALSE)</f>
        <v>0</v>
      </c>
      <c r="AQ69">
        <f>VLOOKUP(A69, [3]Sheet1!$A$2:$Q$2106, 17,FALSE)</f>
        <v>1557</v>
      </c>
    </row>
    <row r="70" spans="1:43" x14ac:dyDescent="0.2">
      <c r="A70" s="10">
        <v>1207600</v>
      </c>
      <c r="B70" s="10">
        <v>60053065</v>
      </c>
      <c r="C70" s="11" t="s">
        <v>72</v>
      </c>
      <c r="D70" s="10" t="s">
        <v>63</v>
      </c>
      <c r="E70" s="17">
        <v>44062</v>
      </c>
      <c r="F70" s="13" t="str">
        <f>VLOOKUP(A70,[1]Sheet1!$K$2:$T$827,2,FALSE)</f>
        <v>VD02</v>
      </c>
      <c r="G70" s="13" t="str">
        <f>IFERROR(#REF!, "no")</f>
        <v>no</v>
      </c>
      <c r="H70" s="10">
        <v>17</v>
      </c>
      <c r="I70" s="10">
        <v>0.94</v>
      </c>
      <c r="J70" s="10">
        <v>0.63</v>
      </c>
      <c r="K70" s="10">
        <v>-0.31</v>
      </c>
      <c r="L70" s="10">
        <v>18</v>
      </c>
      <c r="M70" s="10">
        <v>12</v>
      </c>
      <c r="N70" s="10">
        <v>4.9655561447143599</v>
      </c>
      <c r="O70" s="10">
        <v>3.0241005420684801</v>
      </c>
      <c r="P70" s="10">
        <v>0.90976923704147294</v>
      </c>
      <c r="Q70" s="10">
        <v>-0.123167246580124</v>
      </c>
      <c r="R70" s="13">
        <f>VLOOKUP(A70,'Valores KF'!$C$2:$D$1018,2,)</f>
        <v>0.75</v>
      </c>
      <c r="S70" s="13">
        <f>VLOOKUP(A70,'[2]PESO DE COLADA DIC19-DIC-20'!$A$2:$D$2105,4, FALSE)</f>
        <v>53696</v>
      </c>
      <c r="T70" s="13">
        <f>VLOOKUP(A70,[1]Sheet1!$F$2:$H$1001,3,FALSE)</f>
        <v>1861.5500922132001</v>
      </c>
      <c r="U70" s="13">
        <f>VLOOKUP(A70,[1]Sheet1!$K$2:$T$827, 3,FALSE)</f>
        <v>0.433</v>
      </c>
      <c r="V70" s="13">
        <f>VLOOKUP(A70,[1]Sheet1!$K$2:$T$827, 4,FALSE)</f>
        <v>0.182</v>
      </c>
      <c r="W70" s="13">
        <f>VLOOKUP(A70, [1]Sheet1!$K$2:$T$827,5,FALSE)</f>
        <v>0.95699999999999996</v>
      </c>
      <c r="X70" s="13">
        <f>VLOOKUP(A70, [1]Sheet1!$K$2:$T$827,6,FALSE)</f>
        <v>5.8999999999999999E-3</v>
      </c>
      <c r="Y70" s="13">
        <f>VLOOKUP(A70, [1]Sheet1!$K$2:$T$827,7,FALSE)</f>
        <v>1.2800000000000001E-3</v>
      </c>
      <c r="Z70" s="13">
        <f>VLOOKUP(A70, [1]Sheet1!$K$2:$T$827,8,FALSE)</f>
        <v>1.07</v>
      </c>
      <c r="AA70" s="13">
        <f>VLOOKUP(A70, [1]Sheet1!$K$2:$T$827,9,FALSE)</f>
        <v>0.219</v>
      </c>
      <c r="AB70" s="13">
        <f>VLOOKUP(A70, [1]Sheet1!$K$2:$T$827,10,FALSE)</f>
        <v>2.9100000000000001E-2</v>
      </c>
      <c r="AC70" s="13" t="s">
        <v>45</v>
      </c>
      <c r="AD70" s="13" t="s">
        <v>45</v>
      </c>
      <c r="AE70" s="13" t="s">
        <v>45</v>
      </c>
      <c r="AF70">
        <f>VLOOKUP(A70,[3]Sheet1!$A$2:$F$2106,6, FALSE)</f>
        <v>52602.01</v>
      </c>
      <c r="AG70">
        <f>VLOOKUP(A70,[3]Sheet1!$A$2:$G$2106,7,FALSE)</f>
        <v>1</v>
      </c>
      <c r="AH70">
        <f>VLOOKUP(A70,[3]Sheet1!$A$2:$H$2105,8,FALSE)</f>
        <v>1646</v>
      </c>
      <c r="AI70">
        <f>VLOOKUP(A70,[3]Sheet1!$A$2:$I$2106,9,FALSE)</f>
        <v>43</v>
      </c>
      <c r="AJ70">
        <f>VLOOKUP(A70,[3]Sheet1!$A$2:$K$2105,10,FALSE)</f>
        <v>24</v>
      </c>
      <c r="AK70">
        <f>VLOOKUP(A70,[3]Sheet1!$A$2:$K$2105,11,FALSE)</f>
        <v>19</v>
      </c>
      <c r="AL70">
        <f>VLOOKUP(A70,[3]Sheet1!$A$2:$L$2106,12,FALSE)</f>
        <v>7</v>
      </c>
      <c r="AM70">
        <f>VLOOKUP(A70, [3]Sheet1!$A$2:$M$2105,13,FALSE)</f>
        <v>17</v>
      </c>
      <c r="AN70">
        <f>VLOOKUP(A70,[3]Sheet1!$A$2:$N$2106,14,FALSE)</f>
        <v>0.69</v>
      </c>
      <c r="AO70">
        <f>VLOOKUP(A70,[3]Sheet1!$A$2:$O$2106,15,FALSE)</f>
        <v>5.74</v>
      </c>
      <c r="AP70">
        <f>VLOOKUP(A70,[3]Sheet1!$A$2:$P$2105,16,FALSE)</f>
        <v>0</v>
      </c>
      <c r="AQ70">
        <f>VLOOKUP(A70, [3]Sheet1!$A$2:$Q$2106, 17,FALSE)</f>
        <v>1570</v>
      </c>
    </row>
    <row r="71" spans="1:43" x14ac:dyDescent="0.2">
      <c r="A71" s="10">
        <v>1207601</v>
      </c>
      <c r="B71" s="10">
        <v>60052885</v>
      </c>
      <c r="C71" s="11" t="s">
        <v>67</v>
      </c>
      <c r="D71" s="10" t="s">
        <v>53</v>
      </c>
      <c r="E71" s="17">
        <v>44062</v>
      </c>
      <c r="F71" s="13" t="str">
        <f>VLOOKUP(A71,[1]Sheet1!$K$2:$T$827,2,FALSE)</f>
        <v>VD02</v>
      </c>
      <c r="G71" s="13" t="str">
        <f>IFERROR(#REF!, "no")</f>
        <v>no</v>
      </c>
      <c r="H71" s="10">
        <v>27</v>
      </c>
      <c r="I71" s="10">
        <v>0.7</v>
      </c>
      <c r="J71" s="10">
        <v>0.61</v>
      </c>
      <c r="K71" s="10">
        <v>-0.09</v>
      </c>
      <c r="L71" s="10">
        <v>20</v>
      </c>
      <c r="M71" s="10">
        <v>22</v>
      </c>
      <c r="N71" s="10">
        <v>3.4451999664306601</v>
      </c>
      <c r="O71" s="10">
        <v>3.3809401988983199</v>
      </c>
      <c r="P71" s="10">
        <v>0.68702960014343295</v>
      </c>
      <c r="Q71" s="10">
        <v>-0.17464683949947399</v>
      </c>
      <c r="R71" s="13">
        <f>VLOOKUP(A71,'Valores KF'!$C$2:$D$1018,2,)</f>
        <v>0.71</v>
      </c>
      <c r="S71" s="13">
        <f>VLOOKUP(A71,'[2]PESO DE COLADA DIC19-DIC-20'!$A$2:$D$2105,4, FALSE)</f>
        <v>55439</v>
      </c>
      <c r="T71" s="13">
        <f>VLOOKUP(A71,[1]Sheet1!$F$2:$H$1001,3,FALSE)</f>
        <v>1831.07734810383</v>
      </c>
      <c r="U71" s="13">
        <f>VLOOKUP(A71,[1]Sheet1!$K$2:$T$827, 3,FALSE)</f>
        <v>0.38</v>
      </c>
      <c r="V71" s="13">
        <f>VLOOKUP(A71,[1]Sheet1!$K$2:$T$827, 4,FALSE)</f>
        <v>0.85499999999999998</v>
      </c>
      <c r="W71" s="13">
        <f>VLOOKUP(A71, [1]Sheet1!$K$2:$T$827,5,FALSE)</f>
        <v>0.33400000000000002</v>
      </c>
      <c r="X71" s="13">
        <f>VLOOKUP(A71, [1]Sheet1!$K$2:$T$827,6,FALSE)</f>
        <v>1.89E-2</v>
      </c>
      <c r="Y71" s="13">
        <f>VLOOKUP(A71, [1]Sheet1!$K$2:$T$827,7,FALSE)</f>
        <v>1.58E-3</v>
      </c>
      <c r="Z71" s="13">
        <f>VLOOKUP(A71, [1]Sheet1!$K$2:$T$827,8,FALSE)</f>
        <v>5.05</v>
      </c>
      <c r="AA71" s="13">
        <f>VLOOKUP(A71, [1]Sheet1!$K$2:$T$827,9,FALSE)</f>
        <v>0.254</v>
      </c>
      <c r="AB71" s="13">
        <f>VLOOKUP(A71, [1]Sheet1!$K$2:$T$827,10,FALSE)</f>
        <v>2.81E-2</v>
      </c>
      <c r="AC71" s="13" t="s">
        <v>45</v>
      </c>
      <c r="AD71" s="13" t="s">
        <v>45</v>
      </c>
      <c r="AE71" s="13" t="s">
        <v>45</v>
      </c>
      <c r="AF71">
        <f>VLOOKUP(A71,[3]Sheet1!$A$2:$F$2106,6, FALSE)</f>
        <v>53220</v>
      </c>
      <c r="AG71">
        <f>VLOOKUP(A71,[3]Sheet1!$A$2:$G$2106,7,FALSE)</f>
        <v>1</v>
      </c>
      <c r="AH71">
        <f>VLOOKUP(A71,[3]Sheet1!$A$2:$H$2105,8,FALSE)</f>
        <v>1636</v>
      </c>
      <c r="AI71">
        <f>VLOOKUP(A71,[3]Sheet1!$A$2:$I$2106,9,FALSE)</f>
        <v>76</v>
      </c>
      <c r="AJ71">
        <f>VLOOKUP(A71,[3]Sheet1!$A$2:$K$2105,10,FALSE)</f>
        <v>34</v>
      </c>
      <c r="AK71">
        <f>VLOOKUP(A71,[3]Sheet1!$A$2:$K$2105,11,FALSE)</f>
        <v>42</v>
      </c>
      <c r="AL71">
        <f>VLOOKUP(A71,[3]Sheet1!$A$2:$L$2106,12,FALSE)</f>
        <v>7</v>
      </c>
      <c r="AM71">
        <f>VLOOKUP(A71, [3]Sheet1!$A$2:$M$2105,13,FALSE)</f>
        <v>27</v>
      </c>
      <c r="AN71">
        <f>VLOOKUP(A71,[3]Sheet1!$A$2:$N$2106,14,FALSE)</f>
        <v>0.56000000000000005</v>
      </c>
      <c r="AO71">
        <f>VLOOKUP(A71,[3]Sheet1!$A$2:$O$2106,15,FALSE)</f>
        <v>8.83</v>
      </c>
      <c r="AP71">
        <f>VLOOKUP(A71,[3]Sheet1!$A$2:$P$2105,16,FALSE)</f>
        <v>0</v>
      </c>
      <c r="AQ71">
        <f>VLOOKUP(A71, [3]Sheet1!$A$2:$Q$2106, 17,FALSE)</f>
        <v>1538</v>
      </c>
    </row>
    <row r="72" spans="1:43" x14ac:dyDescent="0.2">
      <c r="A72" s="10">
        <v>1207602</v>
      </c>
      <c r="B72" s="10">
        <v>60053034</v>
      </c>
      <c r="C72" s="11">
        <v>4340</v>
      </c>
      <c r="D72" s="10" t="s">
        <v>48</v>
      </c>
      <c r="E72" s="17">
        <v>44062</v>
      </c>
      <c r="F72" s="13" t="str">
        <f>VLOOKUP(A72,[1]Sheet1!$K$2:$T$827,2,FALSE)</f>
        <v>VD02</v>
      </c>
      <c r="G72" s="13" t="str">
        <f>IFERROR(#REF!, "no")</f>
        <v>no</v>
      </c>
      <c r="H72" s="10">
        <v>19</v>
      </c>
      <c r="I72" s="10">
        <v>0.81</v>
      </c>
      <c r="J72" s="10">
        <v>0.65</v>
      </c>
      <c r="K72" s="10">
        <v>-0.16</v>
      </c>
      <c r="L72" s="10">
        <v>21</v>
      </c>
      <c r="M72" s="10">
        <v>16</v>
      </c>
      <c r="N72" s="10">
        <v>2.5261378288268999</v>
      </c>
      <c r="O72" s="10">
        <v>2.80294609069824</v>
      </c>
      <c r="P72" s="10">
        <v>0.28349491953849798</v>
      </c>
      <c r="Q72" s="10">
        <v>-0.149201899766922</v>
      </c>
      <c r="R72" s="13">
        <f>VLOOKUP(A72,'Valores KF'!$C$2:$D$1018,2,)</f>
        <v>0.75</v>
      </c>
      <c r="S72" s="13">
        <f>VLOOKUP(A72,'[2]PESO DE COLADA DIC19-DIC-20'!$A$2:$D$2105,4, FALSE)</f>
        <v>52979</v>
      </c>
      <c r="T72" s="13">
        <f>VLOOKUP(A72,[1]Sheet1!$F$2:$H$1001,3,FALSE)</f>
        <v>1855.1884828223299</v>
      </c>
      <c r="U72" s="13">
        <f>VLOOKUP(A72,[1]Sheet1!$K$2:$T$827, 3,FALSE)</f>
        <v>0.39600000000000002</v>
      </c>
      <c r="V72" s="13">
        <f>VLOOKUP(A72,[1]Sheet1!$K$2:$T$827, 4,FALSE)</f>
        <v>0.16</v>
      </c>
      <c r="W72" s="13">
        <f>VLOOKUP(A72, [1]Sheet1!$K$2:$T$827,5,FALSE)</f>
        <v>0.75800000000000001</v>
      </c>
      <c r="X72" s="13">
        <f>VLOOKUP(A72, [1]Sheet1!$K$2:$T$827,6,FALSE)</f>
        <v>1.38E-2</v>
      </c>
      <c r="Y72" s="13">
        <f>VLOOKUP(A72, [1]Sheet1!$K$2:$T$827,7,FALSE)</f>
        <v>1.2200000000000001E-2</v>
      </c>
      <c r="Z72" s="13">
        <f>VLOOKUP(A72, [1]Sheet1!$K$2:$T$827,8,FALSE)</f>
        <v>0.876</v>
      </c>
      <c r="AA72" s="13">
        <f>VLOOKUP(A72, [1]Sheet1!$K$2:$T$827,9,FALSE)</f>
        <v>1.83</v>
      </c>
      <c r="AB72" s="13">
        <f>VLOOKUP(A72, [1]Sheet1!$K$2:$T$827,10,FALSE)</f>
        <v>2.9499999999999998E-2</v>
      </c>
      <c r="AC72" s="13" t="s">
        <v>45</v>
      </c>
      <c r="AD72" s="13" t="s">
        <v>45</v>
      </c>
      <c r="AE72" s="13" t="s">
        <v>45</v>
      </c>
      <c r="AF72">
        <f>VLOOKUP(A72,[3]Sheet1!$A$2:$F$2106,6, FALSE)</f>
        <v>51877</v>
      </c>
      <c r="AG72">
        <f>VLOOKUP(A72,[3]Sheet1!$A$2:$G$2106,7,FALSE)</f>
        <v>1</v>
      </c>
      <c r="AH72">
        <f>VLOOKUP(A72,[3]Sheet1!$A$2:$H$2105,8,FALSE)</f>
        <v>1643</v>
      </c>
      <c r="AI72">
        <f>VLOOKUP(A72,[3]Sheet1!$A$2:$I$2106,9,FALSE)</f>
        <v>54</v>
      </c>
      <c r="AJ72">
        <f>VLOOKUP(A72,[3]Sheet1!$A$2:$K$2105,10,FALSE)</f>
        <v>25</v>
      </c>
      <c r="AK72">
        <f>VLOOKUP(A72,[3]Sheet1!$A$2:$K$2105,11,FALSE)</f>
        <v>29</v>
      </c>
      <c r="AL72">
        <f>VLOOKUP(A72,[3]Sheet1!$A$2:$L$2106,12,FALSE)</f>
        <v>6</v>
      </c>
      <c r="AM72">
        <f>VLOOKUP(A72, [3]Sheet1!$A$2:$M$2105,13,FALSE)</f>
        <v>19</v>
      </c>
      <c r="AN72">
        <f>VLOOKUP(A72,[3]Sheet1!$A$2:$N$2106,14,FALSE)</f>
        <v>0.78</v>
      </c>
      <c r="AO72">
        <f>VLOOKUP(A72,[3]Sheet1!$A$2:$O$2106,15,FALSE)</f>
        <v>9.33</v>
      </c>
      <c r="AP72">
        <f>VLOOKUP(A72,[3]Sheet1!$A$2:$P$2105,16,FALSE)</f>
        <v>0</v>
      </c>
      <c r="AQ72">
        <f>VLOOKUP(A72, [3]Sheet1!$A$2:$Q$2106, 17,FALSE)</f>
        <v>1562</v>
      </c>
    </row>
    <row r="73" spans="1:43" x14ac:dyDescent="0.2">
      <c r="A73" s="10">
        <v>1207603</v>
      </c>
      <c r="B73" s="10">
        <v>60053091</v>
      </c>
      <c r="C73" s="11" t="s">
        <v>55</v>
      </c>
      <c r="D73" s="10" t="s">
        <v>56</v>
      </c>
      <c r="E73" s="17">
        <v>44062</v>
      </c>
      <c r="F73" s="13" t="str">
        <f>VLOOKUP(A73,[1]Sheet1!$K$2:$T$827,2,FALSE)</f>
        <v>VD02</v>
      </c>
      <c r="G73" s="13" t="str">
        <f>IFERROR(#REF!, "no")</f>
        <v>no</v>
      </c>
      <c r="H73" s="10">
        <v>19</v>
      </c>
      <c r="I73" s="10">
        <v>1.1299999999999999</v>
      </c>
      <c r="J73" s="10">
        <v>1.02</v>
      </c>
      <c r="K73" s="10">
        <v>-0.11</v>
      </c>
      <c r="L73" s="10">
        <v>15</v>
      </c>
      <c r="M73" s="10">
        <v>16</v>
      </c>
      <c r="N73" s="10">
        <v>10.6340427398682</v>
      </c>
      <c r="O73" s="10">
        <v>2.7687737941741899</v>
      </c>
      <c r="P73" s="10">
        <v>0.77509033679962203</v>
      </c>
      <c r="Q73" s="10">
        <v>-0.20117843151092499</v>
      </c>
      <c r="R73" s="13">
        <f>VLOOKUP(A73,'Valores KF'!$C$2:$D$1018,2,)</f>
        <v>0.74</v>
      </c>
      <c r="S73" s="13">
        <f>VLOOKUP(A73,'[2]PESO DE COLADA DIC19-DIC-20'!$A$2:$D$2105,4, FALSE)</f>
        <v>56848</v>
      </c>
      <c r="T73" s="13">
        <f>VLOOKUP(A73,[1]Sheet1!$F$2:$H$1001,3,FALSE)</f>
        <v>1852.1219592242101</v>
      </c>
      <c r="U73" s="13">
        <f>VLOOKUP(A73,[1]Sheet1!$K$2:$T$827, 3,FALSE)</f>
        <v>0.41699999999999998</v>
      </c>
      <c r="V73" s="13">
        <f>VLOOKUP(A73,[1]Sheet1!$K$2:$T$827, 4,FALSE)</f>
        <v>0.26700000000000002</v>
      </c>
      <c r="W73" s="13">
        <f>VLOOKUP(A73, [1]Sheet1!$K$2:$T$827,5,FALSE)</f>
        <v>0.77200000000000002</v>
      </c>
      <c r="X73" s="13">
        <f>VLOOKUP(A73, [1]Sheet1!$K$2:$T$827,6,FALSE)</f>
        <v>1.4800000000000001E-2</v>
      </c>
      <c r="Y73" s="13">
        <f>VLOOKUP(A73, [1]Sheet1!$K$2:$T$827,7,FALSE)</f>
        <v>9.6699999999999998E-4</v>
      </c>
      <c r="Z73" s="13">
        <f>VLOOKUP(A73, [1]Sheet1!$K$2:$T$827,8,FALSE)</f>
        <v>0.86299999999999999</v>
      </c>
      <c r="AA73" s="13">
        <f>VLOOKUP(A73, [1]Sheet1!$K$2:$T$827,9,FALSE)</f>
        <v>1.8</v>
      </c>
      <c r="AB73" s="13">
        <f>VLOOKUP(A73, [1]Sheet1!$K$2:$T$827,10,FALSE)</f>
        <v>3.2399999999999998E-2</v>
      </c>
      <c r="AC73" s="13" t="s">
        <v>45</v>
      </c>
      <c r="AD73" s="13" t="s">
        <v>45</v>
      </c>
      <c r="AE73" s="13" t="s">
        <v>45</v>
      </c>
      <c r="AF73">
        <f>VLOOKUP(A73,[3]Sheet1!$A$2:$F$2106,6, FALSE)</f>
        <v>56560</v>
      </c>
      <c r="AG73">
        <f>VLOOKUP(A73,[3]Sheet1!$A$2:$G$2106,7,FALSE)</f>
        <v>1</v>
      </c>
      <c r="AH73">
        <f>VLOOKUP(A73,[3]Sheet1!$A$2:$H$2105,8,FALSE)</f>
        <v>1651</v>
      </c>
      <c r="AI73">
        <f>VLOOKUP(A73,[3]Sheet1!$A$2:$I$2106,9,FALSE)</f>
        <v>61</v>
      </c>
      <c r="AJ73">
        <f>VLOOKUP(A73,[3]Sheet1!$A$2:$K$2105,10,FALSE)</f>
        <v>25</v>
      </c>
      <c r="AK73">
        <f>VLOOKUP(A73,[3]Sheet1!$A$2:$K$2105,11,FALSE)</f>
        <v>36</v>
      </c>
      <c r="AL73">
        <f>VLOOKUP(A73,[3]Sheet1!$A$2:$L$2106,12,FALSE)</f>
        <v>6</v>
      </c>
      <c r="AM73">
        <f>VLOOKUP(A73, [3]Sheet1!$A$2:$M$2105,13,FALSE)</f>
        <v>19</v>
      </c>
      <c r="AN73">
        <f>VLOOKUP(A73,[3]Sheet1!$A$2:$N$2106,14,FALSE)</f>
        <v>0.55000000000000004</v>
      </c>
      <c r="AO73">
        <f>VLOOKUP(A73,[3]Sheet1!$A$2:$O$2106,15,FALSE)</f>
        <v>6.47</v>
      </c>
      <c r="AP73">
        <f>VLOOKUP(A73,[3]Sheet1!$A$2:$P$2105,16,FALSE)</f>
        <v>0</v>
      </c>
      <c r="AQ73">
        <f>VLOOKUP(A73, [3]Sheet1!$A$2:$Q$2106, 17,FALSE)</f>
        <v>1562</v>
      </c>
    </row>
    <row r="74" spans="1:43" x14ac:dyDescent="0.2">
      <c r="A74" s="10">
        <v>1207604</v>
      </c>
      <c r="B74" s="10">
        <v>60052998</v>
      </c>
      <c r="C74" s="11" t="s">
        <v>54</v>
      </c>
      <c r="D74" s="10" t="s">
        <v>63</v>
      </c>
      <c r="E74" s="17">
        <v>44062</v>
      </c>
      <c r="F74" s="13" t="str">
        <f>VLOOKUP(A74,[1]Sheet1!$K$2:$T$827,2,FALSE)</f>
        <v>VD03</v>
      </c>
      <c r="G74" s="13" t="str">
        <f>IFERROR(#REF!, "no")</f>
        <v>no</v>
      </c>
      <c r="H74" s="10">
        <v>21</v>
      </c>
      <c r="I74" s="10">
        <v>0.8</v>
      </c>
      <c r="J74" s="10">
        <v>1.04</v>
      </c>
      <c r="K74" s="10">
        <v>0.24</v>
      </c>
      <c r="L74" s="10">
        <v>19</v>
      </c>
      <c r="M74" s="10">
        <v>16</v>
      </c>
      <c r="N74" s="10">
        <v>5.7956161499023402</v>
      </c>
      <c r="O74" s="10">
        <v>1.0725064277648899</v>
      </c>
      <c r="P74" s="10">
        <v>0.20718681812286399</v>
      </c>
      <c r="Q74" s="10">
        <v>-0.21003045141696899</v>
      </c>
      <c r="R74" s="13">
        <f>VLOOKUP(A74,'Valores KF'!$C$2:$D$1018,2,)</f>
        <v>0.81</v>
      </c>
      <c r="S74" s="13">
        <f>VLOOKUP(A74,'[2]PESO DE COLADA DIC19-DIC-20'!$A$2:$D$2105,4, FALSE)</f>
        <v>53080</v>
      </c>
      <c r="T74" s="13">
        <f>VLOOKUP(A74,[1]Sheet1!$F$2:$H$1001,3,FALSE)</f>
        <v>1890.12266382404</v>
      </c>
      <c r="U74" s="13">
        <f>VLOOKUP(A74,[1]Sheet1!$K$2:$T$827, 3,FALSE)</f>
        <v>9.8500000000000004E-2</v>
      </c>
      <c r="V74" s="13">
        <f>VLOOKUP(A74,[1]Sheet1!$K$2:$T$827, 4,FALSE)</f>
        <v>0.16400000000000001</v>
      </c>
      <c r="W74" s="13">
        <f>VLOOKUP(A74, [1]Sheet1!$K$2:$T$827,5,FALSE)</f>
        <v>1.1000000000000001</v>
      </c>
      <c r="X74" s="13">
        <f>VLOOKUP(A74, [1]Sheet1!$K$2:$T$827,6,FALSE)</f>
        <v>1.2E-2</v>
      </c>
      <c r="Y74" s="13">
        <f>VLOOKUP(A74, [1]Sheet1!$K$2:$T$827,7,FALSE)</f>
        <v>6.5799999999999999E-3</v>
      </c>
      <c r="Z74" s="13">
        <f>VLOOKUP(A74, [1]Sheet1!$K$2:$T$827,8,FALSE)</f>
        <v>0.28799999999999998</v>
      </c>
      <c r="AA74" s="13">
        <f>VLOOKUP(A74, [1]Sheet1!$K$2:$T$827,9,FALSE)</f>
        <v>0.4</v>
      </c>
      <c r="AB74" s="13">
        <f>VLOOKUP(A74, [1]Sheet1!$K$2:$T$827,10,FALSE)</f>
        <v>2.46E-2</v>
      </c>
      <c r="AC74" s="13" t="s">
        <v>45</v>
      </c>
      <c r="AD74" s="13" t="s">
        <v>45</v>
      </c>
      <c r="AE74" s="13" t="s">
        <v>45</v>
      </c>
      <c r="AF74">
        <f>VLOOKUP(A74,[3]Sheet1!$A$2:$F$2106,6, FALSE)</f>
        <v>53541</v>
      </c>
      <c r="AG74">
        <f>VLOOKUP(A74,[3]Sheet1!$A$2:$G$2106,7,FALSE)</f>
        <v>1</v>
      </c>
      <c r="AH74">
        <f>VLOOKUP(A74,[3]Sheet1!$A$2:$H$2105,8,FALSE)</f>
        <v>1685</v>
      </c>
      <c r="AI74">
        <f>VLOOKUP(A74,[3]Sheet1!$A$2:$I$2106,9,FALSE)</f>
        <v>56</v>
      </c>
      <c r="AJ74">
        <f>VLOOKUP(A74,[3]Sheet1!$A$2:$K$2105,10,FALSE)</f>
        <v>27</v>
      </c>
      <c r="AK74">
        <f>VLOOKUP(A74,[3]Sheet1!$A$2:$K$2105,11,FALSE)</f>
        <v>29</v>
      </c>
      <c r="AL74">
        <f>VLOOKUP(A74,[3]Sheet1!$A$2:$L$2106,12,FALSE)</f>
        <v>6</v>
      </c>
      <c r="AM74">
        <f>VLOOKUP(A74, [3]Sheet1!$A$2:$M$2105,13,FALSE)</f>
        <v>21</v>
      </c>
      <c r="AN74">
        <f>VLOOKUP(A74,[3]Sheet1!$A$2:$N$2106,14,FALSE)</f>
        <v>0.81</v>
      </c>
      <c r="AO74">
        <f>VLOOKUP(A74,[3]Sheet1!$A$2:$O$2106,15,FALSE)</f>
        <v>6.25</v>
      </c>
      <c r="AP74">
        <f>VLOOKUP(A74,[3]Sheet1!$A$2:$P$2105,16,FALSE)</f>
        <v>4.8</v>
      </c>
      <c r="AQ74">
        <f>VLOOKUP(A74, [3]Sheet1!$A$2:$Q$2106, 17,FALSE)</f>
        <v>1595</v>
      </c>
    </row>
    <row r="75" spans="1:43" x14ac:dyDescent="0.2">
      <c r="A75" s="10">
        <v>1207605</v>
      </c>
      <c r="B75" s="10">
        <v>60052993</v>
      </c>
      <c r="C75" s="11" t="s">
        <v>54</v>
      </c>
      <c r="D75" s="10" t="s">
        <v>63</v>
      </c>
      <c r="E75" s="17">
        <v>44062</v>
      </c>
      <c r="F75" s="13" t="str">
        <f>VLOOKUP(A75,[1]Sheet1!$K$2:$T$827,2,FALSE)</f>
        <v>VD02</v>
      </c>
      <c r="G75" s="13" t="str">
        <f>IFERROR(#REF!, "no")</f>
        <v>no</v>
      </c>
      <c r="H75" s="10">
        <v>20</v>
      </c>
      <c r="I75" s="10">
        <v>0.86</v>
      </c>
      <c r="J75" s="10">
        <v>0.72</v>
      </c>
      <c r="K75" s="10">
        <v>-0.14000000000000001</v>
      </c>
      <c r="L75" s="10">
        <v>13</v>
      </c>
      <c r="M75" s="10">
        <v>16</v>
      </c>
      <c r="N75" s="10">
        <v>6.1605463027954102</v>
      </c>
      <c r="O75" s="10">
        <v>2.7127161026000999</v>
      </c>
      <c r="P75" s="10">
        <v>0.44542962312698398</v>
      </c>
      <c r="Q75" s="10">
        <v>-0.214711874723434</v>
      </c>
      <c r="R75" s="13">
        <f>VLOOKUP(A75,'Valores KF'!$C$2:$D$1018,2,)</f>
        <v>0</v>
      </c>
      <c r="S75" s="13">
        <f>VLOOKUP(A75,'[2]PESO DE COLADA DIC19-DIC-20'!$A$2:$D$2105,4, FALSE)</f>
        <v>53499</v>
      </c>
      <c r="T75" s="13" t="str">
        <f>VLOOKUP(A75,[1]Sheet1!$F$2:$H$1001,3,FALSE)</f>
        <v>(null)</v>
      </c>
      <c r="U75" s="13">
        <f>VLOOKUP(A75,[1]Sheet1!$K$2:$T$827, 3,FALSE)</f>
        <v>0.11799999999999999</v>
      </c>
      <c r="V75" s="13">
        <f>VLOOKUP(A75,[1]Sheet1!$K$2:$T$827, 4,FALSE)</f>
        <v>0.152</v>
      </c>
      <c r="W75" s="13">
        <f>VLOOKUP(A75, [1]Sheet1!$K$2:$T$827,5,FALSE)</f>
        <v>1.1200000000000001</v>
      </c>
      <c r="X75" s="13">
        <f>VLOOKUP(A75, [1]Sheet1!$K$2:$T$827,6,FALSE)</f>
        <v>1.0500000000000001E-2</v>
      </c>
      <c r="Y75" s="13">
        <f>VLOOKUP(A75, [1]Sheet1!$K$2:$T$827,7,FALSE)</f>
        <v>6.5500000000000003E-3</v>
      </c>
      <c r="Z75" s="13">
        <f>VLOOKUP(A75, [1]Sheet1!$K$2:$T$827,8,FALSE)</f>
        <v>0.20200000000000001</v>
      </c>
      <c r="AA75" s="13">
        <f>VLOOKUP(A75, [1]Sheet1!$K$2:$T$827,9,FALSE)</f>
        <v>0.33100000000000002</v>
      </c>
      <c r="AB75" s="13">
        <f>VLOOKUP(A75, [1]Sheet1!$K$2:$T$827,10,FALSE)</f>
        <v>2.5700000000000001E-2</v>
      </c>
      <c r="AC75" s="13" t="s">
        <v>45</v>
      </c>
      <c r="AD75" s="13" t="s">
        <v>45</v>
      </c>
      <c r="AE75" s="13" t="s">
        <v>45</v>
      </c>
      <c r="AF75">
        <f>VLOOKUP(A75,[3]Sheet1!$A$2:$F$2106,6, FALSE)</f>
        <v>53967</v>
      </c>
      <c r="AG75">
        <f>VLOOKUP(A75,[3]Sheet1!$A$2:$G$2106,7,FALSE)</f>
        <v>1</v>
      </c>
      <c r="AH75">
        <f>VLOOKUP(A75,[3]Sheet1!$A$2:$H$2105,8,FALSE)</f>
        <v>1685</v>
      </c>
      <c r="AI75">
        <f>VLOOKUP(A75,[3]Sheet1!$A$2:$I$2106,9,FALSE)</f>
        <v>52</v>
      </c>
      <c r="AJ75">
        <f>VLOOKUP(A75,[3]Sheet1!$A$2:$K$2105,10,FALSE)</f>
        <v>26</v>
      </c>
      <c r="AK75">
        <f>VLOOKUP(A75,[3]Sheet1!$A$2:$K$2105,11,FALSE)</f>
        <v>26</v>
      </c>
      <c r="AL75">
        <f>VLOOKUP(A75,[3]Sheet1!$A$2:$L$2106,12,FALSE)</f>
        <v>6</v>
      </c>
      <c r="AM75">
        <f>VLOOKUP(A75, [3]Sheet1!$A$2:$M$2105,13,FALSE)</f>
        <v>20</v>
      </c>
      <c r="AN75">
        <f>VLOOKUP(A75,[3]Sheet1!$A$2:$N$2106,14,FALSE)</f>
        <v>0.61</v>
      </c>
      <c r="AO75">
        <f>VLOOKUP(A75,[3]Sheet1!$A$2:$O$2106,15,FALSE)</f>
        <v>3.58</v>
      </c>
      <c r="AP75">
        <f>VLOOKUP(A75,[3]Sheet1!$A$2:$P$2105,16,FALSE)</f>
        <v>3.61</v>
      </c>
      <c r="AQ75">
        <f>VLOOKUP(A75, [3]Sheet1!$A$2:$Q$2106, 17,FALSE)</f>
        <v>1583</v>
      </c>
    </row>
    <row r="76" spans="1:43" x14ac:dyDescent="0.2">
      <c r="A76" s="10">
        <v>1207606</v>
      </c>
      <c r="B76" s="10">
        <v>60053177</v>
      </c>
      <c r="C76" s="11" t="s">
        <v>74</v>
      </c>
      <c r="D76" s="10" t="s">
        <v>53</v>
      </c>
      <c r="E76" s="17">
        <v>44062</v>
      </c>
      <c r="F76" s="13" t="str">
        <f>VLOOKUP(A76,[1]Sheet1!$K$2:$T$827,2,FALSE)</f>
        <v>VD03</v>
      </c>
      <c r="G76" s="13" t="str">
        <f>IFERROR(#REF!, "no")</f>
        <v>no</v>
      </c>
      <c r="H76" s="10">
        <v>21</v>
      </c>
      <c r="I76" s="10">
        <v>0.76</v>
      </c>
      <c r="J76" s="10">
        <v>0.8</v>
      </c>
      <c r="K76" s="10">
        <v>0.04</v>
      </c>
      <c r="L76" s="10">
        <v>18</v>
      </c>
      <c r="M76" s="10">
        <v>18</v>
      </c>
      <c r="N76" s="10">
        <v>6.639404296875</v>
      </c>
      <c r="O76" s="10">
        <v>2.3604502677917498</v>
      </c>
      <c r="P76" s="10">
        <v>0.56984585523605302</v>
      </c>
      <c r="Q76" s="10">
        <v>-0.21014155447483099</v>
      </c>
      <c r="R76" s="13">
        <f>VLOOKUP(A76,'Valores KF'!$C$2:$D$1018,2,)</f>
        <v>0.8</v>
      </c>
      <c r="S76" s="13">
        <f>VLOOKUP(A76,'[2]PESO DE COLADA DIC19-DIC-20'!$A$2:$D$2105,4, FALSE)</f>
        <v>52353</v>
      </c>
      <c r="T76" s="13">
        <f>VLOOKUP(A76,[1]Sheet1!$F$2:$H$1001,3,FALSE)</f>
        <v>1891.2752509277</v>
      </c>
      <c r="U76" s="13">
        <f>VLOOKUP(A76,[1]Sheet1!$K$2:$T$827, 3,FALSE)</f>
        <v>0.14899999999999999</v>
      </c>
      <c r="V76" s="13">
        <f>VLOOKUP(A76,[1]Sheet1!$K$2:$T$827, 4,FALSE)</f>
        <v>0.17199999999999999</v>
      </c>
      <c r="W76" s="13">
        <f>VLOOKUP(A76, [1]Sheet1!$K$2:$T$827,5,FALSE)</f>
        <v>1.26</v>
      </c>
      <c r="X76" s="13">
        <f>VLOOKUP(A76, [1]Sheet1!$K$2:$T$827,6,FALSE)</f>
        <v>1.1599999999999999E-2</v>
      </c>
      <c r="Y76" s="13">
        <f>VLOOKUP(A76, [1]Sheet1!$K$2:$T$827,7,FALSE)</f>
        <v>1.26E-2</v>
      </c>
      <c r="Z76" s="13">
        <f>VLOOKUP(A76, [1]Sheet1!$K$2:$T$827,8,FALSE)</f>
        <v>0.123</v>
      </c>
      <c r="AA76" s="13">
        <f>VLOOKUP(A76, [1]Sheet1!$K$2:$T$827,9,FALSE)</f>
        <v>0.17299999999999999</v>
      </c>
      <c r="AB76" s="13">
        <f>VLOOKUP(A76, [1]Sheet1!$K$2:$T$827,10,FALSE)</f>
        <v>2.46E-2</v>
      </c>
      <c r="AC76" s="13" t="s">
        <v>45</v>
      </c>
      <c r="AD76" s="13" t="s">
        <v>45</v>
      </c>
      <c r="AE76" s="13" t="s">
        <v>45</v>
      </c>
      <c r="AF76">
        <f>VLOOKUP(A76,[3]Sheet1!$A$2:$F$2106,6, FALSE)</f>
        <v>52670</v>
      </c>
      <c r="AG76">
        <f>VLOOKUP(A76,[3]Sheet1!$A$2:$G$2106,7,FALSE)</f>
        <v>1</v>
      </c>
      <c r="AH76">
        <f>VLOOKUP(A76,[3]Sheet1!$A$2:$H$2105,8,FALSE)</f>
        <v>1688</v>
      </c>
      <c r="AI76">
        <f>VLOOKUP(A76,[3]Sheet1!$A$2:$I$2106,9,FALSE)</f>
        <v>61</v>
      </c>
      <c r="AJ76">
        <f>VLOOKUP(A76,[3]Sheet1!$A$2:$K$2105,10,FALSE)</f>
        <v>28</v>
      </c>
      <c r="AK76">
        <f>VLOOKUP(A76,[3]Sheet1!$A$2:$K$2105,11,FALSE)</f>
        <v>33</v>
      </c>
      <c r="AL76">
        <f>VLOOKUP(A76,[3]Sheet1!$A$2:$L$2106,12,FALSE)</f>
        <v>7</v>
      </c>
      <c r="AM76">
        <f>VLOOKUP(A76, [3]Sheet1!$A$2:$M$2105,13,FALSE)</f>
        <v>21</v>
      </c>
      <c r="AN76">
        <f>VLOOKUP(A76,[3]Sheet1!$A$2:$N$2106,14,FALSE)</f>
        <v>0.67</v>
      </c>
      <c r="AO76">
        <f>VLOOKUP(A76,[3]Sheet1!$A$2:$O$2106,15,FALSE)</f>
        <v>5.25</v>
      </c>
      <c r="AP76">
        <f>VLOOKUP(A76,[3]Sheet1!$A$2:$P$2105,16,FALSE)</f>
        <v>10.91</v>
      </c>
      <c r="AQ76">
        <f>VLOOKUP(A76, [3]Sheet1!$A$2:$Q$2106, 17,FALSE)</f>
        <v>1574</v>
      </c>
    </row>
    <row r="77" spans="1:43" x14ac:dyDescent="0.2">
      <c r="A77" s="10">
        <v>1207607</v>
      </c>
      <c r="B77" s="10">
        <v>60053103</v>
      </c>
      <c r="C77" s="11" t="s">
        <v>47</v>
      </c>
      <c r="D77" s="10" t="s">
        <v>49</v>
      </c>
      <c r="E77" s="17">
        <v>44062</v>
      </c>
      <c r="F77" s="13" t="str">
        <f>VLOOKUP(A77,[1]Sheet1!$K$2:$T$827,2,FALSE)</f>
        <v>VD02</v>
      </c>
      <c r="G77" s="13" t="str">
        <f>IFERROR(#REF!, "no")</f>
        <v>no</v>
      </c>
      <c r="H77" s="10">
        <v>20</v>
      </c>
      <c r="I77" s="10">
        <v>0.86</v>
      </c>
      <c r="J77" s="10">
        <v>0.5</v>
      </c>
      <c r="K77" s="10">
        <v>-0.36</v>
      </c>
      <c r="L77" s="10">
        <v>17</v>
      </c>
      <c r="M77" s="10">
        <v>16</v>
      </c>
      <c r="N77" s="10">
        <v>5.6110363006591797</v>
      </c>
      <c r="O77" s="10">
        <v>2.8734972476959202</v>
      </c>
      <c r="P77" s="10">
        <v>0.108322083950043</v>
      </c>
      <c r="Q77" s="10">
        <v>-0.207687452435493</v>
      </c>
      <c r="R77" s="13">
        <f>VLOOKUP(A77,'Valores KF'!$C$2:$D$1018,2,)</f>
        <v>0.8</v>
      </c>
      <c r="S77" s="13">
        <f>VLOOKUP(A77,'[2]PESO DE COLADA DIC19-DIC-20'!$A$2:$D$2105,4, FALSE)</f>
        <v>49801</v>
      </c>
      <c r="T77" s="13">
        <f>VLOOKUP(A77,[1]Sheet1!$F$2:$H$1001,3,FALSE)</f>
        <v>1894.2429384694201</v>
      </c>
      <c r="U77" s="13">
        <f>VLOOKUP(A77,[1]Sheet1!$K$2:$T$827, 3,FALSE)</f>
        <v>0.16300000000000001</v>
      </c>
      <c r="V77" s="13">
        <f>VLOOKUP(A77,[1]Sheet1!$K$2:$T$827, 4,FALSE)</f>
        <v>0.193</v>
      </c>
      <c r="W77" s="13">
        <f>VLOOKUP(A77, [1]Sheet1!$K$2:$T$827,5,FALSE)</f>
        <v>1.1000000000000001</v>
      </c>
      <c r="X77" s="13">
        <f>VLOOKUP(A77, [1]Sheet1!$K$2:$T$827,6,FALSE)</f>
        <v>1.0699999999999999E-2</v>
      </c>
      <c r="Y77" s="13">
        <f>VLOOKUP(A77, [1]Sheet1!$K$2:$T$827,7,FALSE)</f>
        <v>2.9299999999999999E-3</v>
      </c>
      <c r="Z77" s="13">
        <f>VLOOKUP(A77, [1]Sheet1!$K$2:$T$827,8,FALSE)</f>
        <v>0.17199999999999999</v>
      </c>
      <c r="AA77" s="13">
        <f>VLOOKUP(A77, [1]Sheet1!$K$2:$T$827,9,FALSE)</f>
        <v>0.184</v>
      </c>
      <c r="AB77" s="13">
        <f>VLOOKUP(A77, [1]Sheet1!$K$2:$T$827,10,FALSE)</f>
        <v>2.7099999999999999E-2</v>
      </c>
      <c r="AC77" s="13" t="s">
        <v>45</v>
      </c>
      <c r="AD77" s="13" t="s">
        <v>45</v>
      </c>
      <c r="AE77" s="13" t="s">
        <v>45</v>
      </c>
      <c r="AF77">
        <f>VLOOKUP(A77,[3]Sheet1!$A$2:$F$2106,6, FALSE)</f>
        <v>50342</v>
      </c>
      <c r="AG77">
        <f>VLOOKUP(A77,[3]Sheet1!$A$2:$G$2106,7,FALSE)</f>
        <v>1</v>
      </c>
      <c r="AH77">
        <f>VLOOKUP(A77,[3]Sheet1!$A$2:$H$2105,8,FALSE)</f>
        <v>1692</v>
      </c>
      <c r="AI77">
        <f>VLOOKUP(A77,[3]Sheet1!$A$2:$I$2106,9,FALSE)</f>
        <v>58</v>
      </c>
      <c r="AJ77">
        <f>VLOOKUP(A77,[3]Sheet1!$A$2:$K$2105,10,FALSE)</f>
        <v>26</v>
      </c>
      <c r="AK77">
        <f>VLOOKUP(A77,[3]Sheet1!$A$2:$K$2105,11,FALSE)</f>
        <v>32</v>
      </c>
      <c r="AL77">
        <f>VLOOKUP(A77,[3]Sheet1!$A$2:$L$2106,12,FALSE)</f>
        <v>6</v>
      </c>
      <c r="AM77">
        <f>VLOOKUP(A77, [3]Sheet1!$A$2:$M$2105,13,FALSE)</f>
        <v>20</v>
      </c>
      <c r="AN77">
        <f>VLOOKUP(A77,[3]Sheet1!$A$2:$N$2106,14,FALSE)</f>
        <v>0.56000000000000005</v>
      </c>
      <c r="AO77">
        <f>VLOOKUP(A77,[3]Sheet1!$A$2:$O$2106,15,FALSE)</f>
        <v>4.04</v>
      </c>
      <c r="AP77">
        <f>VLOOKUP(A77,[3]Sheet1!$A$2:$P$2105,16,FALSE)</f>
        <v>0</v>
      </c>
      <c r="AQ77">
        <f>VLOOKUP(A77, [3]Sheet1!$A$2:$Q$2106, 17,FALSE)</f>
        <v>1587</v>
      </c>
    </row>
    <row r="78" spans="1:43" x14ac:dyDescent="0.2">
      <c r="A78" s="10">
        <v>1207608</v>
      </c>
      <c r="B78" s="10">
        <v>60052897</v>
      </c>
      <c r="C78" s="11" t="s">
        <v>54</v>
      </c>
      <c r="D78" s="10" t="s">
        <v>44</v>
      </c>
      <c r="E78" s="17">
        <v>44062</v>
      </c>
      <c r="F78" s="13" t="str">
        <f>VLOOKUP(A78,[1]Sheet1!$K$2:$T$827,2,FALSE)</f>
        <v>VD02</v>
      </c>
      <c r="G78" s="13" t="str">
        <f>IFERROR(#REF!, "no")</f>
        <v>no</v>
      </c>
      <c r="H78" s="10">
        <v>20</v>
      </c>
      <c r="I78" s="10">
        <v>0.81</v>
      </c>
      <c r="J78" s="10">
        <v>0.83</v>
      </c>
      <c r="K78" s="10">
        <v>0.02</v>
      </c>
      <c r="L78" s="10">
        <v>14</v>
      </c>
      <c r="M78" s="10">
        <v>16</v>
      </c>
      <c r="N78" s="10">
        <v>3.4313952922821001</v>
      </c>
      <c r="O78" s="10">
        <v>2.0088517665863002</v>
      </c>
      <c r="P78" s="10">
        <v>0.198248356580734</v>
      </c>
      <c r="Q78" s="10">
        <v>-0.21677280962467199</v>
      </c>
      <c r="R78" s="13">
        <f>VLOOKUP(A78,'Valores KF'!$C$2:$D$1018,2,)</f>
        <v>0.81</v>
      </c>
      <c r="S78" s="13">
        <f>VLOOKUP(A78,'[2]PESO DE COLADA DIC19-DIC-20'!$A$2:$D$2105,4, FALSE)</f>
        <v>54168</v>
      </c>
      <c r="T78" s="13">
        <f>VLOOKUP(A78,[1]Sheet1!$F$2:$H$1001,3,FALSE)</f>
        <v>1891.49851782416</v>
      </c>
      <c r="U78" s="13">
        <f>VLOOKUP(A78,[1]Sheet1!$K$2:$T$827, 3,FALSE)</f>
        <v>0.122</v>
      </c>
      <c r="V78" s="13">
        <f>VLOOKUP(A78,[1]Sheet1!$K$2:$T$827, 4,FALSE)</f>
        <v>0.182</v>
      </c>
      <c r="W78" s="13">
        <f>VLOOKUP(A78, [1]Sheet1!$K$2:$T$827,5,FALSE)</f>
        <v>1.1100000000000001</v>
      </c>
      <c r="X78" s="13">
        <f>VLOOKUP(A78, [1]Sheet1!$K$2:$T$827,6,FALSE)</f>
        <v>1.0999999999999999E-2</v>
      </c>
      <c r="Y78" s="13">
        <f>VLOOKUP(A78, [1]Sheet1!$K$2:$T$827,7,FALSE)</f>
        <v>6.2100000000000002E-3</v>
      </c>
      <c r="Z78" s="13">
        <f>VLOOKUP(A78, [1]Sheet1!$K$2:$T$827,8,FALSE)</f>
        <v>0.17599999999999999</v>
      </c>
      <c r="AA78" s="13">
        <f>VLOOKUP(A78, [1]Sheet1!$K$2:$T$827,9,FALSE)</f>
        <v>0.27300000000000002</v>
      </c>
      <c r="AB78" s="13">
        <f>VLOOKUP(A78, [1]Sheet1!$K$2:$T$827,10,FALSE)</f>
        <v>3.1399999999999997E-2</v>
      </c>
      <c r="AC78" s="13" t="s">
        <v>45</v>
      </c>
      <c r="AD78" s="13" t="s">
        <v>45</v>
      </c>
      <c r="AE78" s="13" t="s">
        <v>45</v>
      </c>
      <c r="AF78">
        <f>VLOOKUP(A78,[3]Sheet1!$A$2:$F$2106,6, FALSE)</f>
        <v>54722</v>
      </c>
      <c r="AG78">
        <f>VLOOKUP(A78,[3]Sheet1!$A$2:$G$2106,7,FALSE)</f>
        <v>1</v>
      </c>
      <c r="AH78">
        <f>VLOOKUP(A78,[3]Sheet1!$A$2:$H$2105,8,FALSE)</f>
        <v>1684</v>
      </c>
      <c r="AI78">
        <f>VLOOKUP(A78,[3]Sheet1!$A$2:$I$2106,9,FALSE)</f>
        <v>59</v>
      </c>
      <c r="AJ78">
        <f>VLOOKUP(A78,[3]Sheet1!$A$2:$K$2105,10,FALSE)</f>
        <v>26</v>
      </c>
      <c r="AK78">
        <f>VLOOKUP(A78,[3]Sheet1!$A$2:$K$2105,11,FALSE)</f>
        <v>33</v>
      </c>
      <c r="AL78">
        <f>VLOOKUP(A78,[3]Sheet1!$A$2:$L$2106,12,FALSE)</f>
        <v>6</v>
      </c>
      <c r="AM78">
        <f>VLOOKUP(A78, [3]Sheet1!$A$2:$M$2105,13,FALSE)</f>
        <v>20</v>
      </c>
      <c r="AN78">
        <f>VLOOKUP(A78,[3]Sheet1!$A$2:$N$2106,14,FALSE)</f>
        <v>0.76</v>
      </c>
      <c r="AO78">
        <f>VLOOKUP(A78,[3]Sheet1!$A$2:$O$2106,15,FALSE)</f>
        <v>7.78</v>
      </c>
      <c r="AP78">
        <f>VLOOKUP(A78,[3]Sheet1!$A$2:$P$2105,16,FALSE)</f>
        <v>6.06</v>
      </c>
      <c r="AQ78">
        <f>VLOOKUP(A78, [3]Sheet1!$A$2:$Q$2106, 17,FALSE)</f>
        <v>1594</v>
      </c>
    </row>
    <row r="79" spans="1:43" x14ac:dyDescent="0.2">
      <c r="A79" s="10">
        <v>1207609</v>
      </c>
      <c r="B79" s="10">
        <v>60053143</v>
      </c>
      <c r="C79" s="11" t="s">
        <v>54</v>
      </c>
      <c r="D79" s="10" t="s">
        <v>44</v>
      </c>
      <c r="E79" s="17">
        <v>44062</v>
      </c>
      <c r="F79" s="13" t="str">
        <f>VLOOKUP(A79,[1]Sheet1!$K$2:$T$827,2,FALSE)</f>
        <v>VD02</v>
      </c>
      <c r="G79" s="13" t="str">
        <f>IFERROR(#REF!, "no")</f>
        <v>no</v>
      </c>
      <c r="H79" s="10">
        <v>20</v>
      </c>
      <c r="I79" s="10">
        <v>0.77</v>
      </c>
      <c r="J79" s="10">
        <v>0.56999999999999995</v>
      </c>
      <c r="K79" s="10">
        <v>-0.2</v>
      </c>
      <c r="L79" s="10">
        <v>15</v>
      </c>
      <c r="M79" s="10">
        <v>16</v>
      </c>
      <c r="N79" s="10">
        <v>4.4312648773193404</v>
      </c>
      <c r="O79" s="10">
        <v>1.2185627222061199</v>
      </c>
      <c r="P79" s="10">
        <v>0.24356336891651201</v>
      </c>
      <c r="Q79" s="10">
        <v>-0.21867471933364899</v>
      </c>
      <c r="R79" s="13">
        <f>VLOOKUP(A79,'Valores KF'!$C$2:$D$1018,2,)</f>
        <v>0.81</v>
      </c>
      <c r="S79" s="13">
        <f>VLOOKUP(A79,'[2]PESO DE COLADA DIC19-DIC-20'!$A$2:$D$2105,4, FALSE)</f>
        <v>54775</v>
      </c>
      <c r="T79" s="13">
        <f>VLOOKUP(A79,[1]Sheet1!$F$2:$H$1001,3,FALSE)</f>
        <v>1890.5060839099301</v>
      </c>
      <c r="U79" s="13">
        <f>VLOOKUP(A79,[1]Sheet1!$K$2:$T$827, 3,FALSE)</f>
        <v>0.12</v>
      </c>
      <c r="V79" s="13">
        <f>VLOOKUP(A79,[1]Sheet1!$K$2:$T$827, 4,FALSE)</f>
        <v>0.16400000000000001</v>
      </c>
      <c r="W79" s="13">
        <f>VLOOKUP(A79, [1]Sheet1!$K$2:$T$827,5,FALSE)</f>
        <v>1.1100000000000001</v>
      </c>
      <c r="X79" s="13">
        <f>VLOOKUP(A79, [1]Sheet1!$K$2:$T$827,6,FALSE)</f>
        <v>1.17E-2</v>
      </c>
      <c r="Y79" s="13">
        <f>VLOOKUP(A79, [1]Sheet1!$K$2:$T$827,7,FALSE)</f>
        <v>6.4900000000000001E-3</v>
      </c>
      <c r="Z79" s="13">
        <f>VLOOKUP(A79, [1]Sheet1!$K$2:$T$827,8,FALSE)</f>
        <v>0.21199999999999999</v>
      </c>
      <c r="AA79" s="13">
        <f>VLOOKUP(A79, [1]Sheet1!$K$2:$T$827,9,FALSE)</f>
        <v>0.312</v>
      </c>
      <c r="AB79" s="13">
        <f>VLOOKUP(A79, [1]Sheet1!$K$2:$T$827,10,FALSE)</f>
        <v>2.81E-2</v>
      </c>
      <c r="AC79" s="13" t="s">
        <v>45</v>
      </c>
      <c r="AD79" s="13" t="s">
        <v>45</v>
      </c>
      <c r="AE79" s="13" t="s">
        <v>45</v>
      </c>
      <c r="AF79">
        <f>VLOOKUP(A79,[3]Sheet1!$A$2:$F$2106,6, FALSE)</f>
        <v>55175</v>
      </c>
      <c r="AG79">
        <f>VLOOKUP(A79,[3]Sheet1!$A$2:$G$2106,7,FALSE)</f>
        <v>1</v>
      </c>
      <c r="AH79">
        <f>VLOOKUP(A79,[3]Sheet1!$A$2:$H$2105,8,FALSE)</f>
        <v>1684</v>
      </c>
      <c r="AI79">
        <f>VLOOKUP(A79,[3]Sheet1!$A$2:$I$2106,9,FALSE)</f>
        <v>53</v>
      </c>
      <c r="AJ79">
        <f>VLOOKUP(A79,[3]Sheet1!$A$2:$K$2105,10,FALSE)</f>
        <v>27</v>
      </c>
      <c r="AK79">
        <f>VLOOKUP(A79,[3]Sheet1!$A$2:$K$2105,11,FALSE)</f>
        <v>26</v>
      </c>
      <c r="AL79">
        <f>VLOOKUP(A79,[3]Sheet1!$A$2:$L$2106,12,FALSE)</f>
        <v>7</v>
      </c>
      <c r="AM79">
        <f>VLOOKUP(A79, [3]Sheet1!$A$2:$M$2105,13,FALSE)</f>
        <v>20</v>
      </c>
      <c r="AN79">
        <f>VLOOKUP(A79,[3]Sheet1!$A$2:$N$2106,14,FALSE)</f>
        <v>0.6</v>
      </c>
      <c r="AO79">
        <f>VLOOKUP(A79,[3]Sheet1!$A$2:$O$2106,15,FALSE)</f>
        <v>5.51</v>
      </c>
      <c r="AP79">
        <f>VLOOKUP(A79,[3]Sheet1!$A$2:$P$2105,16,FALSE)</f>
        <v>5.0199999999999996</v>
      </c>
      <c r="AQ79">
        <f>VLOOKUP(A79, [3]Sheet1!$A$2:$Q$2106, 17,FALSE)</f>
        <v>1598</v>
      </c>
    </row>
    <row r="80" spans="1:43" x14ac:dyDescent="0.2">
      <c r="A80" s="10">
        <v>1207610</v>
      </c>
      <c r="B80" s="10">
        <v>60053075</v>
      </c>
      <c r="C80" s="11" t="s">
        <v>72</v>
      </c>
      <c r="D80" s="10" t="s">
        <v>56</v>
      </c>
      <c r="E80" s="17">
        <v>44062</v>
      </c>
      <c r="F80" s="13" t="str">
        <f>VLOOKUP(A80,[1]Sheet1!$K$2:$T$827,2,FALSE)</f>
        <v>VD02</v>
      </c>
      <c r="G80" s="13" t="str">
        <f>IFERROR(#REF!, "no")</f>
        <v>no</v>
      </c>
      <c r="H80" s="10">
        <v>21</v>
      </c>
      <c r="I80" s="10">
        <v>0.8</v>
      </c>
      <c r="J80" s="10">
        <v>0.5</v>
      </c>
      <c r="K80" s="10">
        <v>-0.3</v>
      </c>
      <c r="L80" s="10">
        <v>16</v>
      </c>
      <c r="M80" s="10">
        <v>16</v>
      </c>
      <c r="N80" s="10">
        <v>1.6861487627029399</v>
      </c>
      <c r="O80" s="10">
        <v>2.66016721725464</v>
      </c>
      <c r="P80" s="10">
        <v>0.19137898087501501</v>
      </c>
      <c r="Q80" s="10">
        <v>-0.18643620610237099</v>
      </c>
      <c r="R80" s="13">
        <f>VLOOKUP(A80,'Valores KF'!$C$2:$D$1018,2,)</f>
        <v>0.74</v>
      </c>
      <c r="S80" s="13">
        <f>VLOOKUP(A80,'[2]PESO DE COLADA DIC19-DIC-20'!$A$2:$D$2105,4, FALSE)</f>
        <v>57637</v>
      </c>
      <c r="T80" s="13">
        <f>VLOOKUP(A80,[1]Sheet1!$F$2:$H$1001,3,FALSE)</f>
        <v>1853.44694523867</v>
      </c>
      <c r="U80" s="13">
        <f>VLOOKUP(A80,[1]Sheet1!$K$2:$T$827, 3,FALSE)</f>
        <v>0.40200000000000002</v>
      </c>
      <c r="V80" s="13">
        <f>VLOOKUP(A80,[1]Sheet1!$K$2:$T$827, 4,FALSE)</f>
        <v>0.157</v>
      </c>
      <c r="W80" s="13">
        <f>VLOOKUP(A80, [1]Sheet1!$K$2:$T$827,5,FALSE)</f>
        <v>0.96</v>
      </c>
      <c r="X80" s="13">
        <f>VLOOKUP(A80, [1]Sheet1!$K$2:$T$827,6,FALSE)</f>
        <v>7.4999999999999997E-3</v>
      </c>
      <c r="Y80" s="13">
        <f>VLOOKUP(A80, [1]Sheet1!$K$2:$T$827,7,FALSE)</f>
        <v>1.2099999999999999E-3</v>
      </c>
      <c r="Z80" s="13">
        <f>VLOOKUP(A80, [1]Sheet1!$K$2:$T$827,8,FALSE)</f>
        <v>1.06</v>
      </c>
      <c r="AA80" s="13">
        <f>VLOOKUP(A80, [1]Sheet1!$K$2:$T$827,9,FALSE)</f>
        <v>0.20200000000000001</v>
      </c>
      <c r="AB80" s="13">
        <f>VLOOKUP(A80, [1]Sheet1!$K$2:$T$827,10,FALSE)</f>
        <v>2.0199999999999999E-2</v>
      </c>
      <c r="AC80" s="13" t="s">
        <v>45</v>
      </c>
      <c r="AD80" s="13" t="s">
        <v>45</v>
      </c>
      <c r="AE80" s="13" t="s">
        <v>45</v>
      </c>
      <c r="AF80">
        <f>VLOOKUP(A80,[3]Sheet1!$A$2:$F$2106,6, FALSE)</f>
        <v>54399</v>
      </c>
      <c r="AG80">
        <f>VLOOKUP(A80,[3]Sheet1!$A$2:$G$2106,7,FALSE)</f>
        <v>1</v>
      </c>
      <c r="AH80">
        <f>VLOOKUP(A80,[3]Sheet1!$A$2:$H$2105,8,FALSE)</f>
        <v>1646</v>
      </c>
      <c r="AI80">
        <f>VLOOKUP(A80,[3]Sheet1!$A$2:$I$2106,9,FALSE)</f>
        <v>66</v>
      </c>
      <c r="AJ80">
        <f>VLOOKUP(A80,[3]Sheet1!$A$2:$K$2105,10,FALSE)</f>
        <v>27</v>
      </c>
      <c r="AK80">
        <f>VLOOKUP(A80,[3]Sheet1!$A$2:$K$2105,11,FALSE)</f>
        <v>39</v>
      </c>
      <c r="AL80">
        <f>VLOOKUP(A80,[3]Sheet1!$A$2:$L$2106,12,FALSE)</f>
        <v>6</v>
      </c>
      <c r="AM80">
        <f>VLOOKUP(A80, [3]Sheet1!$A$2:$M$2105,13,FALSE)</f>
        <v>21</v>
      </c>
      <c r="AN80">
        <f>VLOOKUP(A80,[3]Sheet1!$A$2:$N$2106,14,FALSE)</f>
        <v>0.72</v>
      </c>
      <c r="AO80">
        <f>VLOOKUP(A80,[3]Sheet1!$A$2:$O$2106,15,FALSE)</f>
        <v>15.95</v>
      </c>
      <c r="AP80">
        <f>VLOOKUP(A80,[3]Sheet1!$A$2:$P$2105,16,FALSE)</f>
        <v>0</v>
      </c>
      <c r="AQ80">
        <f>VLOOKUP(A80, [3]Sheet1!$A$2:$Q$2106, 17,FALSE)</f>
        <v>1562</v>
      </c>
    </row>
    <row r="81" spans="1:43" x14ac:dyDescent="0.2">
      <c r="A81" s="10">
        <v>1207611</v>
      </c>
      <c r="B81" s="10">
        <v>60053080</v>
      </c>
      <c r="C81" s="11" t="s">
        <v>72</v>
      </c>
      <c r="D81" s="10" t="s">
        <v>56</v>
      </c>
      <c r="E81" s="17">
        <v>44062</v>
      </c>
      <c r="F81" s="13" t="str">
        <f>VLOOKUP(A81,[1]Sheet1!$K$2:$T$827,2,FALSE)</f>
        <v>VD02</v>
      </c>
      <c r="G81" s="13" t="str">
        <f>IFERROR(#REF!, "no")</f>
        <v>no</v>
      </c>
      <c r="H81" s="10">
        <v>21</v>
      </c>
      <c r="I81" s="10">
        <v>0</v>
      </c>
      <c r="J81" s="10">
        <v>0.89</v>
      </c>
      <c r="K81" s="10">
        <v>0.89</v>
      </c>
      <c r="L81" s="10">
        <v>24</v>
      </c>
      <c r="M81" s="10">
        <v>14</v>
      </c>
      <c r="N81" s="10">
        <v>6.0539140701293901</v>
      </c>
      <c r="O81" s="10">
        <v>2.8273997306823699</v>
      </c>
      <c r="P81" s="10">
        <v>0.91555190086364702</v>
      </c>
      <c r="Q81" s="10">
        <v>-0.17276372015476199</v>
      </c>
      <c r="R81" s="13">
        <f>VLOOKUP(A81,'Valores KF'!$C$2:$D$1018,2,)</f>
        <v>0.74</v>
      </c>
      <c r="S81" s="13">
        <f>VLOOKUP(A81,'[2]PESO DE COLADA DIC19-DIC-20'!$A$2:$D$2105,4, FALSE)</f>
        <v>58464</v>
      </c>
      <c r="T81" s="13">
        <f>VLOOKUP(A81,[1]Sheet1!$F$2:$H$1001,3,FALSE)</f>
        <v>1847.35256124073</v>
      </c>
      <c r="U81" s="13">
        <f>VLOOKUP(A81,[1]Sheet1!$K$2:$T$827, 3,FALSE)</f>
        <v>0.40100000000000002</v>
      </c>
      <c r="V81" s="13">
        <f>VLOOKUP(A81,[1]Sheet1!$K$2:$T$827, 4,FALSE)</f>
        <v>0.161</v>
      </c>
      <c r="W81" s="13">
        <f>VLOOKUP(A81, [1]Sheet1!$K$2:$T$827,5,FALSE)</f>
        <v>0.95599999999999996</v>
      </c>
      <c r="X81" s="13">
        <f>VLOOKUP(A81, [1]Sheet1!$K$2:$T$827,6,FALSE)</f>
        <v>6.0000000000000001E-3</v>
      </c>
      <c r="Y81" s="13">
        <f>VLOOKUP(A81, [1]Sheet1!$K$2:$T$827,7,FALSE)</f>
        <v>2.7699999999999999E-3</v>
      </c>
      <c r="Z81" s="13">
        <f>VLOOKUP(A81, [1]Sheet1!$K$2:$T$827,8,FALSE)</f>
        <v>1.07</v>
      </c>
      <c r="AA81" s="13">
        <f>VLOOKUP(A81, [1]Sheet1!$K$2:$T$827,9,FALSE)</f>
        <v>0.215</v>
      </c>
      <c r="AB81" s="13">
        <f>VLOOKUP(A81, [1]Sheet1!$K$2:$T$827,10,FALSE)</f>
        <v>2.24E-2</v>
      </c>
      <c r="AC81" s="13" t="s">
        <v>45</v>
      </c>
      <c r="AD81" s="13" t="s">
        <v>45</v>
      </c>
      <c r="AE81" s="13" t="s">
        <v>45</v>
      </c>
      <c r="AF81">
        <f>VLOOKUP(A81,[3]Sheet1!$A$2:$F$2106,6, FALSE)</f>
        <v>57193.01</v>
      </c>
      <c r="AG81">
        <f>VLOOKUP(A81,[3]Sheet1!$A$2:$G$2106,7,FALSE)</f>
        <v>2</v>
      </c>
      <c r="AH81">
        <f>VLOOKUP(A81,[3]Sheet1!$A$2:$H$2105,8,FALSE)</f>
        <v>0</v>
      </c>
      <c r="AI81">
        <f>VLOOKUP(A81,[3]Sheet1!$A$2:$I$2106,9,FALSE)</f>
        <v>49</v>
      </c>
      <c r="AJ81">
        <f>VLOOKUP(A81,[3]Sheet1!$A$2:$K$2105,10,FALSE)</f>
        <v>27</v>
      </c>
      <c r="AK81">
        <f>VLOOKUP(A81,[3]Sheet1!$A$2:$K$2105,11,FALSE)</f>
        <v>22</v>
      </c>
      <c r="AL81">
        <f>VLOOKUP(A81,[3]Sheet1!$A$2:$L$2106,12,FALSE)</f>
        <v>6</v>
      </c>
      <c r="AM81">
        <f>VLOOKUP(A81, [3]Sheet1!$A$2:$M$2105,13,FALSE)</f>
        <v>21</v>
      </c>
      <c r="AN81">
        <f>VLOOKUP(A81,[3]Sheet1!$A$2:$N$2106,14,FALSE)</f>
        <v>0.64</v>
      </c>
      <c r="AO81">
        <f>VLOOKUP(A81,[3]Sheet1!$A$2:$O$2106,15,FALSE)</f>
        <v>5.21</v>
      </c>
      <c r="AP81">
        <f>VLOOKUP(A81,[3]Sheet1!$A$2:$P$2105,16,FALSE)</f>
        <v>0</v>
      </c>
      <c r="AQ81">
        <f>VLOOKUP(A81, [3]Sheet1!$A$2:$Q$2106, 17,FALSE)</f>
        <v>1560</v>
      </c>
    </row>
    <row r="82" spans="1:43" x14ac:dyDescent="0.2">
      <c r="A82" s="10">
        <v>1207612</v>
      </c>
      <c r="B82" s="10">
        <v>60052988</v>
      </c>
      <c r="C82" s="11" t="s">
        <v>54</v>
      </c>
      <c r="D82" s="10" t="s">
        <v>63</v>
      </c>
      <c r="E82" s="17">
        <v>44062</v>
      </c>
      <c r="F82" s="13" t="str">
        <f>VLOOKUP(A82,[1]Sheet1!$K$2:$T$827,2,FALSE)</f>
        <v>VD02</v>
      </c>
      <c r="G82" s="13" t="str">
        <f>IFERROR(#REF!, "no")</f>
        <v>no</v>
      </c>
      <c r="H82" s="10">
        <v>18</v>
      </c>
      <c r="I82" s="10">
        <v>0.82</v>
      </c>
      <c r="J82" s="10">
        <v>0.59</v>
      </c>
      <c r="K82" s="10">
        <v>-0.23</v>
      </c>
      <c r="L82" s="10">
        <v>12</v>
      </c>
      <c r="M82" s="10">
        <v>14</v>
      </c>
      <c r="N82" s="10">
        <v>3.1485006809234601</v>
      </c>
      <c r="O82" s="10">
        <v>1.20720911026001</v>
      </c>
      <c r="P82" s="10">
        <v>0.11770338565111201</v>
      </c>
      <c r="Q82" s="10">
        <v>-0.21666264533996599</v>
      </c>
      <c r="R82" s="13">
        <f>VLOOKUP(A82,'Valores KF'!$C$2:$D$1018,2,)</f>
        <v>0.8</v>
      </c>
      <c r="S82" s="13">
        <f>VLOOKUP(A82,'[2]PESO DE COLADA DIC19-DIC-20'!$A$2:$D$2105,4, FALSE)</f>
        <v>53306</v>
      </c>
      <c r="T82" s="13">
        <f>VLOOKUP(A82,[1]Sheet1!$F$2:$H$1001,3,FALSE)</f>
        <v>1884.29758868196</v>
      </c>
      <c r="U82" s="13">
        <f>VLOOKUP(A82,[1]Sheet1!$K$2:$T$827, 3,FALSE)</f>
        <v>0.115</v>
      </c>
      <c r="V82" s="13">
        <f>VLOOKUP(A82,[1]Sheet1!$K$2:$T$827, 4,FALSE)</f>
        <v>0.189</v>
      </c>
      <c r="W82" s="13">
        <f>VLOOKUP(A82, [1]Sheet1!$K$2:$T$827,5,FALSE)</f>
        <v>1.1000000000000001</v>
      </c>
      <c r="X82" s="13">
        <f>VLOOKUP(A82, [1]Sheet1!$K$2:$T$827,6,FALSE)</f>
        <v>7.7999999999999996E-3</v>
      </c>
      <c r="Y82" s="13">
        <f>VLOOKUP(A82, [1]Sheet1!$K$2:$T$827,7,FALSE)</f>
        <v>5.5999999999999999E-3</v>
      </c>
      <c r="Z82" s="13">
        <f>VLOOKUP(A82, [1]Sheet1!$K$2:$T$827,8,FALSE)</f>
        <v>0.16300000000000001</v>
      </c>
      <c r="AA82" s="13">
        <f>VLOOKUP(A82, [1]Sheet1!$K$2:$T$827,9,FALSE)</f>
        <v>0.27</v>
      </c>
      <c r="AB82" s="13">
        <f>VLOOKUP(A82, [1]Sheet1!$K$2:$T$827,10,FALSE)</f>
        <v>3.27E-2</v>
      </c>
      <c r="AC82" s="13" t="s">
        <v>45</v>
      </c>
      <c r="AD82" s="13" t="s">
        <v>45</v>
      </c>
      <c r="AE82" s="13" t="s">
        <v>45</v>
      </c>
      <c r="AF82">
        <f>VLOOKUP(A82,[3]Sheet1!$A$2:$F$2106,6, FALSE)</f>
        <v>53877</v>
      </c>
      <c r="AG82">
        <f>VLOOKUP(A82,[3]Sheet1!$A$2:$G$2106,7,FALSE)</f>
        <v>1</v>
      </c>
      <c r="AH82">
        <f>VLOOKUP(A82,[3]Sheet1!$A$2:$H$2105,8,FALSE)</f>
        <v>1672</v>
      </c>
      <c r="AI82">
        <f>VLOOKUP(A82,[3]Sheet1!$A$2:$I$2106,9,FALSE)</f>
        <v>48</v>
      </c>
      <c r="AJ82">
        <f>VLOOKUP(A82,[3]Sheet1!$A$2:$K$2105,10,FALSE)</f>
        <v>25</v>
      </c>
      <c r="AK82">
        <f>VLOOKUP(A82,[3]Sheet1!$A$2:$K$2105,11,FALSE)</f>
        <v>23</v>
      </c>
      <c r="AL82">
        <f>VLOOKUP(A82,[3]Sheet1!$A$2:$L$2106,12,FALSE)</f>
        <v>7</v>
      </c>
      <c r="AM82">
        <f>VLOOKUP(A82, [3]Sheet1!$A$2:$M$2105,13,FALSE)</f>
        <v>18</v>
      </c>
      <c r="AN82">
        <f>VLOOKUP(A82,[3]Sheet1!$A$2:$N$2106,14,FALSE)</f>
        <v>0.76</v>
      </c>
      <c r="AO82">
        <f>VLOOKUP(A82,[3]Sheet1!$A$2:$O$2106,15,FALSE)</f>
        <v>5.69</v>
      </c>
      <c r="AP82">
        <f>VLOOKUP(A82,[3]Sheet1!$A$2:$P$2105,16,FALSE)</f>
        <v>5.79</v>
      </c>
      <c r="AQ82">
        <f>VLOOKUP(A82, [3]Sheet1!$A$2:$Q$2106, 17,FALSE)</f>
        <v>1587</v>
      </c>
    </row>
    <row r="83" spans="1:43" x14ac:dyDescent="0.2">
      <c r="A83" s="10">
        <v>1207613</v>
      </c>
      <c r="B83" s="10">
        <v>60052963</v>
      </c>
      <c r="C83" s="11" t="s">
        <v>75</v>
      </c>
      <c r="D83" s="10" t="s">
        <v>50</v>
      </c>
      <c r="E83" s="17">
        <v>44063</v>
      </c>
      <c r="F83" s="13" t="str">
        <f>VLOOKUP(A83,[1]Sheet1!$K$2:$T$827,2,FALSE)</f>
        <v>VD02</v>
      </c>
      <c r="G83" s="13" t="str">
        <f>IFERROR(#REF!, "no")</f>
        <v>no</v>
      </c>
      <c r="H83" s="10">
        <v>20</v>
      </c>
      <c r="I83" s="10">
        <v>0.81</v>
      </c>
      <c r="J83" s="10">
        <v>1.06</v>
      </c>
      <c r="K83" s="10">
        <v>0.25</v>
      </c>
      <c r="L83" s="10">
        <v>18</v>
      </c>
      <c r="M83" s="10">
        <v>16</v>
      </c>
      <c r="N83" s="10">
        <v>6.4455089569091797</v>
      </c>
      <c r="O83" s="10">
        <v>1.9878189563751201</v>
      </c>
      <c r="P83" s="10">
        <v>0.14758062362670901</v>
      </c>
      <c r="Q83" s="10">
        <v>-0.21570098400116</v>
      </c>
      <c r="R83" s="13">
        <f>VLOOKUP(A83,'Valores KF'!$C$2:$D$1018,2,)</f>
        <v>0.82</v>
      </c>
      <c r="S83" s="13">
        <f>VLOOKUP(A83,'[2]PESO DE COLADA DIC19-DIC-20'!$A$2:$D$2105,4, FALSE)</f>
        <v>60591</v>
      </c>
      <c r="T83" s="13">
        <f>VLOOKUP(A83,[1]Sheet1!$F$2:$H$1001,3,FALSE)</f>
        <v>1905.3531906851299</v>
      </c>
      <c r="U83" s="13">
        <f>VLOOKUP(A83,[1]Sheet1!$K$2:$T$827, 3,FALSE)</f>
        <v>7.9100000000000004E-2</v>
      </c>
      <c r="V83" s="13">
        <f>VLOOKUP(A83,[1]Sheet1!$K$2:$T$827, 4,FALSE)</f>
        <v>0.20899999999999999</v>
      </c>
      <c r="W83" s="13">
        <f>VLOOKUP(A83, [1]Sheet1!$K$2:$T$827,5,FALSE)</f>
        <v>1.34</v>
      </c>
      <c r="X83" s="13">
        <f>VLOOKUP(A83, [1]Sheet1!$K$2:$T$827,6,FALSE)</f>
        <v>9.1000000000000004E-3</v>
      </c>
      <c r="Y83" s="13">
        <f>VLOOKUP(A83, [1]Sheet1!$K$2:$T$827,7,FALSE)</f>
        <v>1.41E-3</v>
      </c>
      <c r="Z83" s="13">
        <f>VLOOKUP(A83, [1]Sheet1!$K$2:$T$827,8,FALSE)</f>
        <v>0.16900000000000001</v>
      </c>
      <c r="AA83" s="13">
        <f>VLOOKUP(A83, [1]Sheet1!$K$2:$T$827,9,FALSE)</f>
        <v>0.36299999999999999</v>
      </c>
      <c r="AB83" s="13">
        <f>VLOOKUP(A83, [1]Sheet1!$K$2:$T$827,10,FALSE)</f>
        <v>2.9100000000000001E-2</v>
      </c>
      <c r="AC83" s="13" t="s">
        <v>45</v>
      </c>
      <c r="AD83" s="13" t="s">
        <v>45</v>
      </c>
      <c r="AE83" s="13" t="s">
        <v>45</v>
      </c>
      <c r="AF83">
        <f>VLOOKUP(A83,[3]Sheet1!$A$2:$F$2106,6, FALSE)</f>
        <v>60670</v>
      </c>
      <c r="AG83">
        <f>VLOOKUP(A83,[3]Sheet1!$A$2:$G$2106,7,FALSE)</f>
        <v>1</v>
      </c>
      <c r="AH83">
        <f>VLOOKUP(A83,[3]Sheet1!$A$2:$H$2105,8,FALSE)</f>
        <v>1701</v>
      </c>
      <c r="AI83">
        <f>VLOOKUP(A83,[3]Sheet1!$A$2:$I$2106,9,FALSE)</f>
        <v>55</v>
      </c>
      <c r="AJ83">
        <f>VLOOKUP(A83,[3]Sheet1!$A$2:$K$2105,10,FALSE)</f>
        <v>27</v>
      </c>
      <c r="AK83">
        <f>VLOOKUP(A83,[3]Sheet1!$A$2:$K$2105,11,FALSE)</f>
        <v>28</v>
      </c>
      <c r="AL83">
        <f>VLOOKUP(A83,[3]Sheet1!$A$2:$L$2106,12,FALSE)</f>
        <v>7</v>
      </c>
      <c r="AM83">
        <f>VLOOKUP(A83, [3]Sheet1!$A$2:$M$2105,13,FALSE)</f>
        <v>20</v>
      </c>
      <c r="AN83">
        <f>VLOOKUP(A83,[3]Sheet1!$A$2:$N$2106,14,FALSE)</f>
        <v>0.63</v>
      </c>
      <c r="AO83">
        <f>VLOOKUP(A83,[3]Sheet1!$A$2:$O$2106,15,FALSE)</f>
        <v>1.81</v>
      </c>
      <c r="AP83">
        <f>VLOOKUP(A83,[3]Sheet1!$A$2:$P$2105,16,FALSE)</f>
        <v>18.07</v>
      </c>
      <c r="AQ83">
        <f>VLOOKUP(A83, [3]Sheet1!$A$2:$Q$2106, 17,FALSE)</f>
        <v>1602</v>
      </c>
    </row>
    <row r="84" spans="1:43" x14ac:dyDescent="0.2">
      <c r="A84" s="10">
        <v>1207614</v>
      </c>
      <c r="B84" s="10">
        <v>60053085</v>
      </c>
      <c r="C84" s="11" t="s">
        <v>72</v>
      </c>
      <c r="D84" s="10" t="s">
        <v>56</v>
      </c>
      <c r="E84" s="17">
        <v>44063</v>
      </c>
      <c r="F84" s="13" t="str">
        <f>VLOOKUP(A84,[1]Sheet1!$K$2:$T$827,2,FALSE)</f>
        <v>VD02</v>
      </c>
      <c r="G84" s="13" t="str">
        <f>IFERROR(#REF!, "no")</f>
        <v>no</v>
      </c>
      <c r="H84" s="10">
        <v>24</v>
      </c>
      <c r="I84" s="10">
        <v>0.79</v>
      </c>
      <c r="J84" s="10">
        <v>0.73</v>
      </c>
      <c r="K84" s="10">
        <v>-0.06</v>
      </c>
      <c r="L84" s="10">
        <v>17</v>
      </c>
      <c r="M84" s="10">
        <v>20</v>
      </c>
      <c r="N84" s="10">
        <v>3.84439325332642</v>
      </c>
      <c r="O84" s="10">
        <v>3.4547801017761199</v>
      </c>
      <c r="P84" s="10">
        <v>0.23911172151565599</v>
      </c>
      <c r="Q84" s="10">
        <v>-0.15140213072299999</v>
      </c>
      <c r="R84" s="13">
        <f>VLOOKUP(A84,'Valores KF'!$C$2:$D$1018,2,)</f>
        <v>0.74</v>
      </c>
      <c r="S84" s="13">
        <f>VLOOKUP(A84,'[2]PESO DE COLADA DIC19-DIC-20'!$A$2:$D$2105,4, FALSE)</f>
        <v>56078</v>
      </c>
      <c r="T84" s="13">
        <f>VLOOKUP(A84,[1]Sheet1!$F$2:$H$1001,3,FALSE)</f>
        <v>1845.5148429512799</v>
      </c>
      <c r="U84" s="13">
        <f>VLOOKUP(A84,[1]Sheet1!$K$2:$T$827, 3,FALSE)</f>
        <v>0.39900000000000002</v>
      </c>
      <c r="V84" s="13">
        <f>VLOOKUP(A84,[1]Sheet1!$K$2:$T$827, 4,FALSE)</f>
        <v>0.16200000000000001</v>
      </c>
      <c r="W84" s="13">
        <f>VLOOKUP(A84, [1]Sheet1!$K$2:$T$827,5,FALSE)</f>
        <v>0.95499999999999996</v>
      </c>
      <c r="X84" s="13">
        <f>VLOOKUP(A84, [1]Sheet1!$K$2:$T$827,6,FALSE)</f>
        <v>5.7999999999999996E-3</v>
      </c>
      <c r="Y84" s="13">
        <f>VLOOKUP(A84, [1]Sheet1!$K$2:$T$827,7,FALSE)</f>
        <v>2.7399999999999998E-3</v>
      </c>
      <c r="Z84" s="13">
        <f>VLOOKUP(A84, [1]Sheet1!$K$2:$T$827,8,FALSE)</f>
        <v>1.07</v>
      </c>
      <c r="AA84" s="13">
        <f>VLOOKUP(A84, [1]Sheet1!$K$2:$T$827,9,FALSE)</f>
        <v>0.217</v>
      </c>
      <c r="AB84" s="13">
        <f>VLOOKUP(A84, [1]Sheet1!$K$2:$T$827,10,FALSE)</f>
        <v>2.5000000000000001E-2</v>
      </c>
      <c r="AC84" s="13" t="s">
        <v>45</v>
      </c>
      <c r="AD84" s="13" t="s">
        <v>45</v>
      </c>
      <c r="AE84" s="13" t="s">
        <v>45</v>
      </c>
      <c r="AF84">
        <f>VLOOKUP(A84,[3]Sheet1!$A$2:$F$2106,6, FALSE)</f>
        <v>54828.01</v>
      </c>
      <c r="AG84">
        <f>VLOOKUP(A84,[3]Sheet1!$A$2:$G$2106,7,FALSE)</f>
        <v>1</v>
      </c>
      <c r="AH84">
        <f>VLOOKUP(A84,[3]Sheet1!$A$2:$H$2105,8,FALSE)</f>
        <v>1644</v>
      </c>
      <c r="AI84">
        <f>VLOOKUP(A84,[3]Sheet1!$A$2:$I$2106,9,FALSE)</f>
        <v>58</v>
      </c>
      <c r="AJ84">
        <f>VLOOKUP(A84,[3]Sheet1!$A$2:$K$2105,10,FALSE)</f>
        <v>31</v>
      </c>
      <c r="AK84">
        <f>VLOOKUP(A84,[3]Sheet1!$A$2:$K$2105,11,FALSE)</f>
        <v>27</v>
      </c>
      <c r="AL84">
        <f>VLOOKUP(A84,[3]Sheet1!$A$2:$L$2106,12,FALSE)</f>
        <v>7</v>
      </c>
      <c r="AM84">
        <f>VLOOKUP(A84, [3]Sheet1!$A$2:$M$2105,13,FALSE)</f>
        <v>24</v>
      </c>
      <c r="AN84">
        <f>VLOOKUP(A84,[3]Sheet1!$A$2:$N$2106,14,FALSE)</f>
        <v>0.56000000000000005</v>
      </c>
      <c r="AO84">
        <f>VLOOKUP(A84,[3]Sheet1!$A$2:$O$2106,15,FALSE)</f>
        <v>6.68</v>
      </c>
      <c r="AP84">
        <f>VLOOKUP(A84,[3]Sheet1!$A$2:$P$2105,16,FALSE)</f>
        <v>0</v>
      </c>
      <c r="AQ84">
        <f>VLOOKUP(A84, [3]Sheet1!$A$2:$Q$2106, 17,FALSE)</f>
        <v>1562</v>
      </c>
    </row>
    <row r="85" spans="1:43" x14ac:dyDescent="0.2">
      <c r="A85" s="10">
        <v>1207615</v>
      </c>
      <c r="B85" s="10">
        <v>60053115</v>
      </c>
      <c r="C85" s="11">
        <v>4140</v>
      </c>
      <c r="D85" s="10" t="s">
        <v>63</v>
      </c>
      <c r="E85" s="17">
        <v>44063</v>
      </c>
      <c r="F85" s="13" t="str">
        <f>VLOOKUP(A85,[1]Sheet1!$K$2:$T$827,2,FALSE)</f>
        <v>VD02</v>
      </c>
      <c r="G85" s="13" t="str">
        <f>IFERROR(#REF!, "no")</f>
        <v>no</v>
      </c>
      <c r="H85" s="10">
        <v>20</v>
      </c>
      <c r="I85" s="10">
        <v>0.88</v>
      </c>
      <c r="J85" s="10">
        <v>0.52</v>
      </c>
      <c r="K85" s="10">
        <v>-0.36</v>
      </c>
      <c r="L85" s="10">
        <v>15</v>
      </c>
      <c r="M85" s="10">
        <v>16</v>
      </c>
      <c r="N85" s="10">
        <v>5.3106174468994096</v>
      </c>
      <c r="O85" s="10">
        <v>2.9352936744689901</v>
      </c>
      <c r="P85" s="10">
        <v>0.33731675148010298</v>
      </c>
      <c r="Q85" s="10">
        <v>-0.21353857219219199</v>
      </c>
      <c r="R85" s="13">
        <f>VLOOKUP(A85,'Valores KF'!$C$2:$D$1018,2,)</f>
        <v>0.75</v>
      </c>
      <c r="S85" s="13">
        <f>VLOOKUP(A85,'[2]PESO DE COLADA DIC19-DIC-20'!$A$2:$D$2105,4, FALSE)</f>
        <v>53770</v>
      </c>
      <c r="T85" s="13">
        <f>VLOOKUP(A85,[1]Sheet1!$F$2:$H$1001,3,FALSE)</f>
        <v>1863.4398653281701</v>
      </c>
      <c r="U85" s="13">
        <f>VLOOKUP(A85,[1]Sheet1!$K$2:$T$827, 3,FALSE)</f>
        <v>0.41599999999999998</v>
      </c>
      <c r="V85" s="13">
        <f>VLOOKUP(A85,[1]Sheet1!$K$2:$T$827, 4,FALSE)</f>
        <v>0.33900000000000002</v>
      </c>
      <c r="W85" s="13">
        <f>VLOOKUP(A85, [1]Sheet1!$K$2:$T$827,5,FALSE)</f>
        <v>0.89600000000000002</v>
      </c>
      <c r="X85" s="13">
        <f>VLOOKUP(A85, [1]Sheet1!$K$2:$T$827,6,FALSE)</f>
        <v>7.4999999999999997E-3</v>
      </c>
      <c r="Y85" s="13">
        <f>VLOOKUP(A85, [1]Sheet1!$K$2:$T$827,7,FALSE)</f>
        <v>1.16E-3</v>
      </c>
      <c r="Z85" s="13">
        <f>VLOOKUP(A85, [1]Sheet1!$K$2:$T$827,8,FALSE)</f>
        <v>1.06</v>
      </c>
      <c r="AA85" s="13">
        <f>VLOOKUP(A85, [1]Sheet1!$K$2:$T$827,9,FALSE)</f>
        <v>0.18099999999999999</v>
      </c>
      <c r="AB85" s="13">
        <f>VLOOKUP(A85, [1]Sheet1!$K$2:$T$827,10,FALSE)</f>
        <v>3.4299999999999997E-2</v>
      </c>
      <c r="AC85" s="13" t="s">
        <v>45</v>
      </c>
      <c r="AD85" s="13" t="s">
        <v>45</v>
      </c>
      <c r="AE85" s="13" t="s">
        <v>45</v>
      </c>
      <c r="AF85">
        <f>VLOOKUP(A85,[3]Sheet1!$A$2:$F$2106,6, FALSE)</f>
        <v>53765</v>
      </c>
      <c r="AG85">
        <f>VLOOKUP(A85,[3]Sheet1!$A$2:$G$2106,7,FALSE)</f>
        <v>1</v>
      </c>
      <c r="AH85">
        <f>VLOOKUP(A85,[3]Sheet1!$A$2:$H$2105,8,FALSE)</f>
        <v>1654</v>
      </c>
      <c r="AI85">
        <f>VLOOKUP(A85,[3]Sheet1!$A$2:$I$2106,9,FALSE)</f>
        <v>61</v>
      </c>
      <c r="AJ85">
        <f>VLOOKUP(A85,[3]Sheet1!$A$2:$K$2105,10,FALSE)</f>
        <v>26</v>
      </c>
      <c r="AK85">
        <f>VLOOKUP(A85,[3]Sheet1!$A$2:$K$2105,11,FALSE)</f>
        <v>35</v>
      </c>
      <c r="AL85">
        <f>VLOOKUP(A85,[3]Sheet1!$A$2:$L$2106,12,FALSE)</f>
        <v>6</v>
      </c>
      <c r="AM85">
        <f>VLOOKUP(A85, [3]Sheet1!$A$2:$M$2105,13,FALSE)</f>
        <v>20</v>
      </c>
      <c r="AN85">
        <f>VLOOKUP(A85,[3]Sheet1!$A$2:$N$2106,14,FALSE)</f>
        <v>0.56999999999999995</v>
      </c>
      <c r="AO85">
        <f>VLOOKUP(A85,[3]Sheet1!$A$2:$O$2106,15,FALSE)</f>
        <v>4.97</v>
      </c>
      <c r="AP85">
        <f>VLOOKUP(A85,[3]Sheet1!$A$2:$P$2105,16,FALSE)</f>
        <v>0</v>
      </c>
      <c r="AQ85">
        <f>VLOOKUP(A85, [3]Sheet1!$A$2:$Q$2106, 17,FALSE)</f>
        <v>1570</v>
      </c>
    </row>
    <row r="86" spans="1:43" x14ac:dyDescent="0.2">
      <c r="A86" s="10">
        <v>1207616</v>
      </c>
      <c r="B86" s="10">
        <v>60052754</v>
      </c>
      <c r="C86" s="11" t="s">
        <v>76</v>
      </c>
      <c r="D86" s="10" t="s">
        <v>46</v>
      </c>
      <c r="E86" s="17">
        <v>44063</v>
      </c>
      <c r="F86" s="13" t="str">
        <f>VLOOKUP(A86,[1]Sheet1!$K$2:$T$827,2,FALSE)</f>
        <v>VD04</v>
      </c>
      <c r="G86" s="13" t="str">
        <f>IFERROR(#REF!, "no")</f>
        <v>no</v>
      </c>
      <c r="H86" s="10">
        <v>38</v>
      </c>
      <c r="I86" s="10">
        <v>0.8</v>
      </c>
      <c r="J86" s="10">
        <v>0.79</v>
      </c>
      <c r="K86" s="10">
        <v>-0.01</v>
      </c>
      <c r="L86" s="10">
        <v>15</v>
      </c>
      <c r="M86" s="10">
        <v>17</v>
      </c>
      <c r="N86" s="10">
        <v>3.2705922126770002</v>
      </c>
      <c r="O86" s="10">
        <v>2.6988401412963898</v>
      </c>
      <c r="P86" s="10">
        <v>0.37041845917701699</v>
      </c>
      <c r="Q86" s="10">
        <v>-0.217640265822411</v>
      </c>
      <c r="R86" s="13">
        <f>VLOOKUP(A86,'Valores KF'!$C$2:$D$1018,2,)</f>
        <v>0.8</v>
      </c>
      <c r="S86" s="13">
        <f>VLOOKUP(A86,'[2]PESO DE COLADA DIC19-DIC-20'!$A$2:$D$2105,4, FALSE)</f>
        <v>53891</v>
      </c>
      <c r="T86" s="13">
        <f>VLOOKUP(A86,[1]Sheet1!$F$2:$H$1001,3,FALSE)</f>
        <v>1895.7274187774201</v>
      </c>
      <c r="U86" s="13">
        <f>VLOOKUP(A86,[1]Sheet1!$K$2:$T$827, 3,FALSE)</f>
        <v>0.224</v>
      </c>
      <c r="V86" s="13">
        <f>VLOOKUP(A86,[1]Sheet1!$K$2:$T$827, 4,FALSE)</f>
        <v>0.16400000000000001</v>
      </c>
      <c r="W86" s="13">
        <f>VLOOKUP(A86, [1]Sheet1!$K$2:$T$827,5,FALSE)</f>
        <v>0.84299999999999997</v>
      </c>
      <c r="X86" s="13">
        <f>VLOOKUP(A86, [1]Sheet1!$K$2:$T$827,6,FALSE)</f>
        <v>9.4000000000000004E-3</v>
      </c>
      <c r="Y86" s="13">
        <f>VLOOKUP(A86, [1]Sheet1!$K$2:$T$827,7,FALSE)</f>
        <v>1.8599999999999998E-2</v>
      </c>
      <c r="Z86" s="13">
        <f>VLOOKUP(A86, [1]Sheet1!$K$2:$T$827,8,FALSE)</f>
        <v>0.18</v>
      </c>
      <c r="AA86" s="13">
        <f>VLOOKUP(A86, [1]Sheet1!$K$2:$T$827,9,FALSE)</f>
        <v>0.17299999999999999</v>
      </c>
      <c r="AB86" s="13">
        <f>VLOOKUP(A86, [1]Sheet1!$K$2:$T$827,10,FALSE)</f>
        <v>2.8199999999999999E-2</v>
      </c>
      <c r="AC86" s="13" t="s">
        <v>45</v>
      </c>
      <c r="AD86" s="13" t="s">
        <v>45</v>
      </c>
      <c r="AE86" s="13" t="s">
        <v>45</v>
      </c>
      <c r="AF86">
        <f>VLOOKUP(A86,[3]Sheet1!$A$2:$F$2106,6, FALSE)</f>
        <v>53805.01</v>
      </c>
      <c r="AG86">
        <f>VLOOKUP(A86,[3]Sheet1!$A$2:$G$2106,7,FALSE)</f>
        <v>2</v>
      </c>
      <c r="AH86">
        <f>VLOOKUP(A86,[3]Sheet1!$A$2:$H$2105,8,FALSE)</f>
        <v>1691</v>
      </c>
      <c r="AI86">
        <f>VLOOKUP(A86,[3]Sheet1!$A$2:$I$2106,9,FALSE)</f>
        <v>123</v>
      </c>
      <c r="AJ86">
        <f>VLOOKUP(A86,[3]Sheet1!$A$2:$K$2105,10,FALSE)</f>
        <v>51</v>
      </c>
      <c r="AK86">
        <f>VLOOKUP(A86,[3]Sheet1!$A$2:$K$2105,11,FALSE)</f>
        <v>72</v>
      </c>
      <c r="AL86">
        <f>VLOOKUP(A86,[3]Sheet1!$A$2:$L$2106,12,FALSE)</f>
        <v>13</v>
      </c>
      <c r="AM86">
        <f>VLOOKUP(A86, [3]Sheet1!$A$2:$M$2105,13,FALSE)</f>
        <v>38</v>
      </c>
      <c r="AN86">
        <f>VLOOKUP(A86,[3]Sheet1!$A$2:$N$2106,14,FALSE)</f>
        <v>0.64</v>
      </c>
      <c r="AO86">
        <f>VLOOKUP(A86,[3]Sheet1!$A$2:$O$2106,15,FALSE)</f>
        <v>15.16</v>
      </c>
      <c r="AP86">
        <f>VLOOKUP(A86,[3]Sheet1!$A$2:$P$2105,16,FALSE)</f>
        <v>2.44</v>
      </c>
      <c r="AQ86">
        <f>VLOOKUP(A86, [3]Sheet1!$A$2:$Q$2106, 17,FALSE)</f>
        <v>1598</v>
      </c>
    </row>
    <row r="87" spans="1:43" x14ac:dyDescent="0.2">
      <c r="A87" s="10">
        <v>1207617</v>
      </c>
      <c r="B87" s="10">
        <v>60053165</v>
      </c>
      <c r="C87" s="11" t="s">
        <v>47</v>
      </c>
      <c r="D87" s="10" t="s">
        <v>59</v>
      </c>
      <c r="E87" s="17">
        <v>44067</v>
      </c>
      <c r="F87" s="13" t="str">
        <f>VLOOKUP(A87,[1]Sheet1!$K$2:$T$827,2,FALSE)</f>
        <v>VD02</v>
      </c>
      <c r="G87" s="13" t="str">
        <f>IFERROR(#REF!, "no")</f>
        <v>no</v>
      </c>
      <c r="H87" s="10">
        <v>16</v>
      </c>
      <c r="I87" s="10">
        <v>5.38</v>
      </c>
      <c r="J87" s="10">
        <v>1.4</v>
      </c>
      <c r="K87" s="10">
        <v>-3.98</v>
      </c>
      <c r="L87" s="10">
        <v>16</v>
      </c>
      <c r="M87" s="10">
        <v>10</v>
      </c>
      <c r="N87" s="10">
        <v>-9.6079319715499906E-2</v>
      </c>
      <c r="O87" s="10">
        <v>20.73415184021</v>
      </c>
      <c r="P87" s="10">
        <v>-4.2247619479894603E-2</v>
      </c>
      <c r="Q87" s="10">
        <v>-0.164237290620804</v>
      </c>
      <c r="R87" s="13">
        <f>VLOOKUP(A87,'Valores KF'!$C$2:$D$1018,2,)</f>
        <v>0.86</v>
      </c>
      <c r="S87" s="13">
        <f>VLOOKUP(A87,'[2]PESO DE COLADA DIC19-DIC-20'!$A$2:$D$2105,4, FALSE)</f>
        <v>55498</v>
      </c>
      <c r="T87" s="13">
        <f>VLOOKUP(A87,[1]Sheet1!$F$2:$H$1001,3,FALSE)</f>
        <v>1951.2793197383401</v>
      </c>
      <c r="U87" s="13">
        <f>VLOOKUP(A87,[1]Sheet1!$K$2:$T$827, 3,FALSE)</f>
        <v>0.16</v>
      </c>
      <c r="V87" s="13">
        <f>VLOOKUP(A87,[1]Sheet1!$K$2:$T$827, 4,FALSE)</f>
        <v>0.19700000000000001</v>
      </c>
      <c r="W87" s="13">
        <f>VLOOKUP(A87, [1]Sheet1!$K$2:$T$827,5,FALSE)</f>
        <v>1.1100000000000001</v>
      </c>
      <c r="X87" s="13">
        <f>VLOOKUP(A87, [1]Sheet1!$K$2:$T$827,6,FALSE)</f>
        <v>8.6999999999999994E-3</v>
      </c>
      <c r="Y87" s="13">
        <f>VLOOKUP(A87, [1]Sheet1!$K$2:$T$827,7,FALSE)</f>
        <v>2.2100000000000002E-3</v>
      </c>
      <c r="Z87" s="13">
        <f>VLOOKUP(A87, [1]Sheet1!$K$2:$T$827,8,FALSE)</f>
        <v>0.13300000000000001</v>
      </c>
      <c r="AA87" s="13">
        <f>VLOOKUP(A87, [1]Sheet1!$K$2:$T$827,9,FALSE)</f>
        <v>0.17599999999999999</v>
      </c>
      <c r="AB87" s="13">
        <f>VLOOKUP(A87, [1]Sheet1!$K$2:$T$827,10,FALSE)</f>
        <v>3.1899999999999998E-2</v>
      </c>
      <c r="AC87" s="13" t="s">
        <v>45</v>
      </c>
      <c r="AD87" s="13" t="s">
        <v>45</v>
      </c>
      <c r="AE87" s="13" t="s">
        <v>45</v>
      </c>
      <c r="AF87">
        <f>VLOOKUP(A87,[3]Sheet1!$A$2:$F$2106,6, FALSE)</f>
        <v>55488.01</v>
      </c>
      <c r="AG87">
        <f>VLOOKUP(A87,[3]Sheet1!$A$2:$G$2106,7,FALSE)</f>
        <v>1</v>
      </c>
      <c r="AH87">
        <f>VLOOKUP(A87,[3]Sheet1!$A$2:$H$2105,8,FALSE)</f>
        <v>1700</v>
      </c>
      <c r="AI87">
        <f>VLOOKUP(A87,[3]Sheet1!$A$2:$I$2106,9,FALSE)</f>
        <v>66</v>
      </c>
      <c r="AJ87">
        <f>VLOOKUP(A87,[3]Sheet1!$A$2:$K$2105,10,FALSE)</f>
        <v>33</v>
      </c>
      <c r="AK87">
        <f>VLOOKUP(A87,[3]Sheet1!$A$2:$K$2105,11,FALSE)</f>
        <v>33</v>
      </c>
      <c r="AL87">
        <f>VLOOKUP(A87,[3]Sheet1!$A$2:$L$2106,12,FALSE)</f>
        <v>17</v>
      </c>
      <c r="AM87">
        <f>VLOOKUP(A87, [3]Sheet1!$A$2:$M$2105,13,FALSE)</f>
        <v>16</v>
      </c>
      <c r="AN87">
        <f>VLOOKUP(A87,[3]Sheet1!$A$2:$N$2106,14,FALSE)</f>
        <v>0.72</v>
      </c>
      <c r="AO87">
        <f>VLOOKUP(A87,[3]Sheet1!$A$2:$O$2106,15,FALSE)</f>
        <v>2.67</v>
      </c>
      <c r="AP87">
        <f>VLOOKUP(A87,[3]Sheet1!$A$2:$P$2105,16,FALSE)</f>
        <v>0</v>
      </c>
      <c r="AQ87">
        <f>VLOOKUP(A87, [3]Sheet1!$A$2:$Q$2106, 17,FALSE)</f>
        <v>1597</v>
      </c>
    </row>
    <row r="88" spans="1:43" x14ac:dyDescent="0.2">
      <c r="A88" s="10">
        <v>1207618</v>
      </c>
      <c r="B88" s="10">
        <v>60053188</v>
      </c>
      <c r="C88" s="11">
        <v>1020</v>
      </c>
      <c r="D88" s="10" t="s">
        <v>59</v>
      </c>
      <c r="E88" s="17">
        <v>44067</v>
      </c>
      <c r="F88" s="13" t="str">
        <f>VLOOKUP(A88,[1]Sheet1!$K$2:$T$827,2,FALSE)</f>
        <v>VD02</v>
      </c>
      <c r="G88" s="13" t="str">
        <f>IFERROR(#REF!, "no")</f>
        <v>no</v>
      </c>
      <c r="H88" s="10">
        <v>21</v>
      </c>
      <c r="I88" s="10">
        <v>1.01</v>
      </c>
      <c r="J88" s="10">
        <v>0.96</v>
      </c>
      <c r="K88" s="10">
        <v>-0.05</v>
      </c>
      <c r="L88" s="10">
        <v>14</v>
      </c>
      <c r="M88" s="10">
        <v>10</v>
      </c>
      <c r="N88" s="10">
        <v>-9.6079319715499906E-2</v>
      </c>
      <c r="O88" s="10">
        <v>20.73415184021</v>
      </c>
      <c r="P88" s="10">
        <v>-4.2247619479894603E-2</v>
      </c>
      <c r="Q88" s="10">
        <v>-0.164237290620804</v>
      </c>
      <c r="R88" s="13">
        <f>VLOOKUP(A88,'Valores KF'!$C$2:$D$1018,2,)</f>
        <v>0.82</v>
      </c>
      <c r="S88" s="13">
        <f>VLOOKUP(A88,'[2]PESO DE COLADA DIC19-DIC-20'!$A$2:$D$2105,4, FALSE)</f>
        <v>57830</v>
      </c>
      <c r="T88" s="13">
        <f>VLOOKUP(A88,[1]Sheet1!$F$2:$H$1001,3,FALSE)</f>
        <v>1910.28711854467</v>
      </c>
      <c r="U88" s="13">
        <f>VLOOKUP(A88,[1]Sheet1!$K$2:$T$827, 3,FALSE)</f>
        <v>0.18</v>
      </c>
      <c r="V88" s="13">
        <f>VLOOKUP(A88,[1]Sheet1!$K$2:$T$827, 4,FALSE)</f>
        <v>0.17199999999999999</v>
      </c>
      <c r="W88" s="13">
        <f>VLOOKUP(A88, [1]Sheet1!$K$2:$T$827,5,FALSE)</f>
        <v>0.45300000000000001</v>
      </c>
      <c r="X88" s="13">
        <f>VLOOKUP(A88, [1]Sheet1!$K$2:$T$827,6,FALSE)</f>
        <v>1.01E-2</v>
      </c>
      <c r="Y88" s="13">
        <f>VLOOKUP(A88, [1]Sheet1!$K$2:$T$827,7,FALSE)</f>
        <v>1.7399999999999999E-2</v>
      </c>
      <c r="Z88" s="13">
        <f>VLOOKUP(A88, [1]Sheet1!$K$2:$T$827,8,FALSE)</f>
        <v>0.24299999999999999</v>
      </c>
      <c r="AA88" s="13">
        <f>VLOOKUP(A88, [1]Sheet1!$K$2:$T$827,9,FALSE)</f>
        <v>0.28499999999999998</v>
      </c>
      <c r="AB88" s="13">
        <f>VLOOKUP(A88, [1]Sheet1!$K$2:$T$827,10,FALSE)</f>
        <v>2.3699999999999999E-2</v>
      </c>
      <c r="AC88" s="13" t="s">
        <v>45</v>
      </c>
      <c r="AD88" s="13" t="s">
        <v>45</v>
      </c>
      <c r="AE88" s="13" t="s">
        <v>45</v>
      </c>
      <c r="AF88">
        <f>VLOOKUP(A88,[3]Sheet1!$A$2:$F$2106,6, FALSE)</f>
        <v>57561.01</v>
      </c>
      <c r="AG88">
        <f>VLOOKUP(A88,[3]Sheet1!$A$2:$G$2106,7,FALSE)</f>
        <v>1</v>
      </c>
      <c r="AH88">
        <f>VLOOKUP(A88,[3]Sheet1!$A$2:$H$2105,8,FALSE)</f>
        <v>1639</v>
      </c>
      <c r="AI88">
        <f>VLOOKUP(A88,[3]Sheet1!$A$2:$I$2106,9,FALSE)</f>
        <v>67</v>
      </c>
      <c r="AJ88">
        <f>VLOOKUP(A88,[3]Sheet1!$A$2:$K$2105,10,FALSE)</f>
        <v>34</v>
      </c>
      <c r="AK88">
        <f>VLOOKUP(A88,[3]Sheet1!$A$2:$K$2105,11,FALSE)</f>
        <v>33</v>
      </c>
      <c r="AL88">
        <f>VLOOKUP(A88,[3]Sheet1!$A$2:$L$2106,12,FALSE)</f>
        <v>13</v>
      </c>
      <c r="AM88">
        <f>VLOOKUP(A88, [3]Sheet1!$A$2:$M$2105,13,FALSE)</f>
        <v>21</v>
      </c>
      <c r="AN88">
        <f>VLOOKUP(A88,[3]Sheet1!$A$2:$N$2106,14,FALSE)</f>
        <v>0.98</v>
      </c>
      <c r="AO88">
        <f>VLOOKUP(A88,[3]Sheet1!$A$2:$O$2106,15,FALSE)</f>
        <v>13.01</v>
      </c>
      <c r="AP88">
        <f>VLOOKUP(A88,[3]Sheet1!$A$2:$P$2105,16,FALSE)</f>
        <v>0</v>
      </c>
      <c r="AQ88">
        <f>VLOOKUP(A88, [3]Sheet1!$A$2:$Q$2106, 17,FALSE)</f>
        <v>1605</v>
      </c>
    </row>
    <row r="89" spans="1:43" x14ac:dyDescent="0.2">
      <c r="A89" s="10">
        <v>1207619</v>
      </c>
      <c r="B89" s="10">
        <v>60053193</v>
      </c>
      <c r="C89" s="11" t="s">
        <v>47</v>
      </c>
      <c r="D89" s="10" t="s">
        <v>50</v>
      </c>
      <c r="E89" s="17">
        <v>44067</v>
      </c>
      <c r="F89" s="13" t="str">
        <f>VLOOKUP(A89,[1]Sheet1!$K$2:$T$827,2,FALSE)</f>
        <v>VD06</v>
      </c>
      <c r="G89" s="13" t="str">
        <f>IFERROR(#REF!, "no")</f>
        <v>no</v>
      </c>
      <c r="H89" s="10">
        <v>48</v>
      </c>
      <c r="I89" s="10">
        <v>0.72</v>
      </c>
      <c r="J89" s="10">
        <v>0.67</v>
      </c>
      <c r="K89" s="10">
        <v>-0.05</v>
      </c>
      <c r="L89" s="10">
        <v>18</v>
      </c>
      <c r="M89" s="10">
        <v>13</v>
      </c>
      <c r="N89" s="10">
        <v>-9.6079319715499906E-2</v>
      </c>
      <c r="O89" s="10">
        <v>20.73415184021</v>
      </c>
      <c r="P89" s="10">
        <v>-4.2247619479894603E-2</v>
      </c>
      <c r="Q89" s="10">
        <v>-0.164237290620804</v>
      </c>
      <c r="R89" s="13">
        <f>VLOOKUP(A89,'Valores KF'!$C$2:$D$1018,2,)</f>
        <v>0.82</v>
      </c>
      <c r="S89" s="13">
        <f>VLOOKUP(A89,'[2]PESO DE COLADA DIC19-DIC-20'!$A$2:$D$2105,4, FALSE)</f>
        <v>57945</v>
      </c>
      <c r="T89" s="13">
        <f>VLOOKUP(A89,[1]Sheet1!$F$2:$H$1001,3,FALSE)</f>
        <v>1907.14851898492</v>
      </c>
      <c r="U89" s="13">
        <f>VLOOKUP(A89,[1]Sheet1!$K$2:$T$827, 3,FALSE)</f>
        <v>0.16400000000000001</v>
      </c>
      <c r="V89" s="13">
        <f>VLOOKUP(A89,[1]Sheet1!$K$2:$T$827, 4,FALSE)</f>
        <v>0.17599999999999999</v>
      </c>
      <c r="W89" s="13">
        <f>VLOOKUP(A89, [1]Sheet1!$K$2:$T$827,5,FALSE)</f>
        <v>1.1000000000000001</v>
      </c>
      <c r="X89" s="13">
        <f>VLOOKUP(A89, [1]Sheet1!$K$2:$T$827,6,FALSE)</f>
        <v>7.3000000000000001E-3</v>
      </c>
      <c r="Y89" s="13">
        <f>VLOOKUP(A89, [1]Sheet1!$K$2:$T$827,7,FALSE)</f>
        <v>3.31E-3</v>
      </c>
      <c r="Z89" s="13">
        <f>VLOOKUP(A89, [1]Sheet1!$K$2:$T$827,8,FALSE)</f>
        <v>0.18099999999999999</v>
      </c>
      <c r="AA89" s="13">
        <f>VLOOKUP(A89, [1]Sheet1!$K$2:$T$827,9,FALSE)</f>
        <v>0.375</v>
      </c>
      <c r="AB89" s="13">
        <f>VLOOKUP(A89, [1]Sheet1!$K$2:$T$827,10,FALSE)</f>
        <v>1.9599999999999999E-2</v>
      </c>
      <c r="AC89" s="13" t="s">
        <v>45</v>
      </c>
      <c r="AD89" s="13" t="s">
        <v>45</v>
      </c>
      <c r="AE89" s="13" t="s">
        <v>45</v>
      </c>
      <c r="AF89">
        <f>VLOOKUP(A89,[3]Sheet1!$A$2:$F$2106,6, FALSE)</f>
        <v>55980</v>
      </c>
      <c r="AG89">
        <f>VLOOKUP(A89,[3]Sheet1!$A$2:$G$2106,7,FALSE)</f>
        <v>2</v>
      </c>
      <c r="AH89">
        <f>VLOOKUP(A89,[3]Sheet1!$A$2:$H$2105,8,FALSE)</f>
        <v>1716</v>
      </c>
      <c r="AI89">
        <f>VLOOKUP(A89,[3]Sheet1!$A$2:$I$2106,9,FALSE)</f>
        <v>137</v>
      </c>
      <c r="AJ89">
        <f>VLOOKUP(A89,[3]Sheet1!$A$2:$K$2105,10,FALSE)</f>
        <v>60</v>
      </c>
      <c r="AK89">
        <f>VLOOKUP(A89,[3]Sheet1!$A$2:$K$2105,11,FALSE)</f>
        <v>77</v>
      </c>
      <c r="AL89">
        <f>VLOOKUP(A89,[3]Sheet1!$A$2:$L$2106,12,FALSE)</f>
        <v>12</v>
      </c>
      <c r="AM89">
        <f>VLOOKUP(A89, [3]Sheet1!$A$2:$M$2105,13,FALSE)</f>
        <v>48</v>
      </c>
      <c r="AN89">
        <f>VLOOKUP(A89,[3]Sheet1!$A$2:$N$2106,14,FALSE)</f>
        <v>0.75</v>
      </c>
      <c r="AO89">
        <f>VLOOKUP(A89,[3]Sheet1!$A$2:$O$2106,15,FALSE)</f>
        <v>29.07</v>
      </c>
      <c r="AP89">
        <f>VLOOKUP(A89,[3]Sheet1!$A$2:$P$2105,16,FALSE)</f>
        <v>0</v>
      </c>
      <c r="AQ89">
        <f>VLOOKUP(A89, [3]Sheet1!$A$2:$Q$2106, 17,FALSE)</f>
        <v>1600</v>
      </c>
    </row>
    <row r="90" spans="1:43" x14ac:dyDescent="0.2">
      <c r="A90" s="10">
        <v>1207620</v>
      </c>
      <c r="B90" s="10">
        <v>60052933</v>
      </c>
      <c r="C90" s="11" t="s">
        <v>54</v>
      </c>
      <c r="D90" s="10" t="s">
        <v>44</v>
      </c>
      <c r="E90" s="17">
        <v>44067</v>
      </c>
      <c r="F90" s="13" t="str">
        <f>VLOOKUP(A90,[1]Sheet1!$K$2:$T$827,2,FALSE)</f>
        <v>VD03</v>
      </c>
      <c r="G90" s="13" t="str">
        <f>IFERROR(#REF!, "no")</f>
        <v>no</v>
      </c>
      <c r="H90" s="10">
        <v>22</v>
      </c>
      <c r="I90" s="10">
        <v>0.92</v>
      </c>
      <c r="J90" s="10">
        <v>0.9</v>
      </c>
      <c r="K90" s="10">
        <v>-0.02</v>
      </c>
      <c r="L90" s="10">
        <v>19</v>
      </c>
      <c r="M90" s="10">
        <v>14</v>
      </c>
      <c r="N90" s="10">
        <v>-9.6079319715499906E-2</v>
      </c>
      <c r="O90" s="10">
        <v>20.73415184021</v>
      </c>
      <c r="P90" s="10">
        <v>-4.2247619479894603E-2</v>
      </c>
      <c r="Q90" s="10">
        <v>-0.164237290620804</v>
      </c>
      <c r="R90" s="13">
        <f>VLOOKUP(A90,'Valores KF'!$C$2:$D$1018,2,)</f>
        <v>0.82</v>
      </c>
      <c r="S90" s="13">
        <f>VLOOKUP(A90,'[2]PESO DE COLADA DIC19-DIC-20'!$A$2:$D$2105,4, FALSE)</f>
        <v>54997</v>
      </c>
      <c r="T90" s="13">
        <f>VLOOKUP(A90,[1]Sheet1!$F$2:$H$1001,3,FALSE)</f>
        <v>1904.43526244908</v>
      </c>
      <c r="U90" s="13">
        <f>VLOOKUP(A90,[1]Sheet1!$K$2:$T$827, 3,FALSE)</f>
        <v>0.10299999999999999</v>
      </c>
      <c r="V90" s="13">
        <f>VLOOKUP(A90,[1]Sheet1!$K$2:$T$827, 4,FALSE)</f>
        <v>0.153</v>
      </c>
      <c r="W90" s="13">
        <f>VLOOKUP(A90, [1]Sheet1!$K$2:$T$827,5,FALSE)</f>
        <v>1.1100000000000001</v>
      </c>
      <c r="X90" s="13">
        <f>VLOOKUP(A90, [1]Sheet1!$K$2:$T$827,6,FALSE)</f>
        <v>9.9000000000000008E-3</v>
      </c>
      <c r="Y90" s="13">
        <f>VLOOKUP(A90, [1]Sheet1!$K$2:$T$827,7,FALSE)</f>
        <v>6.1999999999999998E-3</v>
      </c>
      <c r="Z90" s="13">
        <f>VLOOKUP(A90, [1]Sheet1!$K$2:$T$827,8,FALSE)</f>
        <v>0.22</v>
      </c>
      <c r="AA90" s="13">
        <f>VLOOKUP(A90, [1]Sheet1!$K$2:$T$827,9,FALSE)</f>
        <v>0.38400000000000001</v>
      </c>
      <c r="AB90" s="13">
        <f>VLOOKUP(A90, [1]Sheet1!$K$2:$T$827,10,FALSE)</f>
        <v>2.2200000000000001E-2</v>
      </c>
      <c r="AC90" s="13" t="s">
        <v>45</v>
      </c>
      <c r="AD90" s="13" t="s">
        <v>45</v>
      </c>
      <c r="AE90" s="13" t="s">
        <v>45</v>
      </c>
      <c r="AF90">
        <f>VLOOKUP(A90,[3]Sheet1!$A$2:$F$2106,6, FALSE)</f>
        <v>54915</v>
      </c>
      <c r="AG90">
        <f>VLOOKUP(A90,[3]Sheet1!$A$2:$G$2106,7,FALSE)</f>
        <v>1</v>
      </c>
      <c r="AH90">
        <f>VLOOKUP(A90,[3]Sheet1!$A$2:$H$2105,8,FALSE)</f>
        <v>1703</v>
      </c>
      <c r="AI90">
        <f>VLOOKUP(A90,[3]Sheet1!$A$2:$I$2106,9,FALSE)</f>
        <v>60</v>
      </c>
      <c r="AJ90">
        <f>VLOOKUP(A90,[3]Sheet1!$A$2:$K$2105,10,FALSE)</f>
        <v>29</v>
      </c>
      <c r="AK90">
        <f>VLOOKUP(A90,[3]Sheet1!$A$2:$K$2105,11,FALSE)</f>
        <v>31</v>
      </c>
      <c r="AL90">
        <f>VLOOKUP(A90,[3]Sheet1!$A$2:$L$2106,12,FALSE)</f>
        <v>7</v>
      </c>
      <c r="AM90">
        <f>VLOOKUP(A90, [3]Sheet1!$A$2:$M$2105,13,FALSE)</f>
        <v>22</v>
      </c>
      <c r="AN90">
        <f>VLOOKUP(A90,[3]Sheet1!$A$2:$N$2106,14,FALSE)</f>
        <v>0.71</v>
      </c>
      <c r="AO90">
        <f>VLOOKUP(A90,[3]Sheet1!$A$2:$O$2106,15,FALSE)</f>
        <v>5.43</v>
      </c>
      <c r="AP90">
        <f>VLOOKUP(A90,[3]Sheet1!$A$2:$P$2105,16,FALSE)</f>
        <v>2.74</v>
      </c>
      <c r="AQ90">
        <f>VLOOKUP(A90, [3]Sheet1!$A$2:$Q$2106, 17,FALSE)</f>
        <v>1595</v>
      </c>
    </row>
    <row r="91" spans="1:43" x14ac:dyDescent="0.2">
      <c r="A91" s="10">
        <v>1207621</v>
      </c>
      <c r="B91" s="10">
        <v>60052939</v>
      </c>
      <c r="C91" s="11" t="s">
        <v>54</v>
      </c>
      <c r="D91" s="10" t="s">
        <v>44</v>
      </c>
      <c r="E91" s="17">
        <v>44067</v>
      </c>
      <c r="F91" s="13" t="str">
        <f>VLOOKUP(A91,[1]Sheet1!$K$2:$T$827,2,FALSE)</f>
        <v>VD02</v>
      </c>
      <c r="G91" s="13" t="str">
        <f>IFERROR(#REF!, "no")</f>
        <v>no</v>
      </c>
      <c r="H91" s="10">
        <v>20</v>
      </c>
      <c r="I91" s="10">
        <v>0.93</v>
      </c>
      <c r="J91" s="10">
        <v>1</v>
      </c>
      <c r="K91" s="10">
        <v>7.0000000000000007E-2</v>
      </c>
      <c r="L91" s="10">
        <v>16</v>
      </c>
      <c r="M91" s="10">
        <v>14</v>
      </c>
      <c r="N91" s="10">
        <v>-9.6079319715499906E-2</v>
      </c>
      <c r="O91" s="10">
        <v>20.73415184021</v>
      </c>
      <c r="P91" s="10">
        <v>-4.2247619479894603E-2</v>
      </c>
      <c r="Q91" s="10">
        <v>-0.164237290620804</v>
      </c>
      <c r="R91" s="13">
        <f>VLOOKUP(A91,'Valores KF'!$C$2:$D$1018,2,)</f>
        <v>0.81</v>
      </c>
      <c r="S91" s="13">
        <f>VLOOKUP(A91,'[2]PESO DE COLADA DIC19-DIC-20'!$A$2:$D$2105,4, FALSE)</f>
        <v>54858</v>
      </c>
      <c r="T91" s="13">
        <f>VLOOKUP(A91,[1]Sheet1!$F$2:$H$1001,3,FALSE)</f>
        <v>1894.62874087658</v>
      </c>
      <c r="U91" s="13">
        <f>VLOOKUP(A91,[1]Sheet1!$K$2:$T$827, 3,FALSE)</f>
        <v>0.12</v>
      </c>
      <c r="V91" s="13">
        <f>VLOOKUP(A91,[1]Sheet1!$K$2:$T$827, 4,FALSE)</f>
        <v>0.19</v>
      </c>
      <c r="W91" s="13">
        <f>VLOOKUP(A91, [1]Sheet1!$K$2:$T$827,5,FALSE)</f>
        <v>1.1000000000000001</v>
      </c>
      <c r="X91" s="13">
        <f>VLOOKUP(A91, [1]Sheet1!$K$2:$T$827,6,FALSE)</f>
        <v>7.4999999999999997E-3</v>
      </c>
      <c r="Y91" s="13">
        <f>VLOOKUP(A91, [1]Sheet1!$K$2:$T$827,7,FALSE)</f>
        <v>5.3699999999999998E-3</v>
      </c>
      <c r="Z91" s="13">
        <f>VLOOKUP(A91, [1]Sheet1!$K$2:$T$827,8,FALSE)</f>
        <v>0.188</v>
      </c>
      <c r="AA91" s="13">
        <f>VLOOKUP(A91, [1]Sheet1!$K$2:$T$827,9,FALSE)</f>
        <v>0.33800000000000002</v>
      </c>
      <c r="AB91" s="13">
        <f>VLOOKUP(A91, [1]Sheet1!$K$2:$T$827,10,FALSE)</f>
        <v>3.0599999999999999E-2</v>
      </c>
      <c r="AC91" s="13" t="s">
        <v>45</v>
      </c>
      <c r="AD91" s="13" t="s">
        <v>45</v>
      </c>
      <c r="AE91" s="13" t="s">
        <v>45</v>
      </c>
      <c r="AF91">
        <f>VLOOKUP(A91,[3]Sheet1!$A$2:$F$2106,6, FALSE)</f>
        <v>54891</v>
      </c>
      <c r="AG91">
        <f>VLOOKUP(A91,[3]Sheet1!$A$2:$G$2106,7,FALSE)</f>
        <v>1</v>
      </c>
      <c r="AH91">
        <f>VLOOKUP(A91,[3]Sheet1!$A$2:$H$2105,8,FALSE)</f>
        <v>1649</v>
      </c>
      <c r="AI91">
        <f>VLOOKUP(A91,[3]Sheet1!$A$2:$I$2106,9,FALSE)</f>
        <v>47</v>
      </c>
      <c r="AJ91">
        <f>VLOOKUP(A91,[3]Sheet1!$A$2:$K$2105,10,FALSE)</f>
        <v>27</v>
      </c>
      <c r="AK91">
        <f>VLOOKUP(A91,[3]Sheet1!$A$2:$K$2105,11,FALSE)</f>
        <v>20</v>
      </c>
      <c r="AL91">
        <f>VLOOKUP(A91,[3]Sheet1!$A$2:$L$2106,12,FALSE)</f>
        <v>7</v>
      </c>
      <c r="AM91">
        <f>VLOOKUP(A91, [3]Sheet1!$A$2:$M$2105,13,FALSE)</f>
        <v>20</v>
      </c>
      <c r="AN91">
        <f>VLOOKUP(A91,[3]Sheet1!$A$2:$N$2106,14,FALSE)</f>
        <v>0.71</v>
      </c>
      <c r="AO91">
        <f>VLOOKUP(A91,[3]Sheet1!$A$2:$O$2106,15,FALSE)</f>
        <v>4.28</v>
      </c>
      <c r="AP91">
        <f>VLOOKUP(A91,[3]Sheet1!$A$2:$P$2105,16,FALSE)</f>
        <v>4.26</v>
      </c>
      <c r="AQ91">
        <f>VLOOKUP(A91, [3]Sheet1!$A$2:$Q$2106, 17,FALSE)</f>
        <v>1600</v>
      </c>
    </row>
    <row r="92" spans="1:43" x14ac:dyDescent="0.2">
      <c r="A92" s="10">
        <v>1207622</v>
      </c>
      <c r="B92" s="10">
        <v>60053293</v>
      </c>
      <c r="C92" s="11" t="s">
        <v>65</v>
      </c>
      <c r="D92" s="10" t="s">
        <v>63</v>
      </c>
      <c r="E92" s="17">
        <v>44067</v>
      </c>
      <c r="F92" s="13" t="str">
        <f>VLOOKUP(A92,[1]Sheet1!$K$2:$T$827,2,FALSE)</f>
        <v>VD02</v>
      </c>
      <c r="G92" s="13" t="str">
        <f>IFERROR(#REF!, "no")</f>
        <v>no</v>
      </c>
      <c r="H92" s="10">
        <v>18</v>
      </c>
      <c r="I92" s="10">
        <v>0.79</v>
      </c>
      <c r="J92" s="10">
        <v>1</v>
      </c>
      <c r="K92" s="10">
        <v>0.21</v>
      </c>
      <c r="L92" s="10">
        <v>13</v>
      </c>
      <c r="M92" s="10">
        <v>12</v>
      </c>
      <c r="N92" s="10">
        <v>-9.6079319715499906E-2</v>
      </c>
      <c r="O92" s="10">
        <v>20.73415184021</v>
      </c>
      <c r="P92" s="10">
        <v>-4.2247619479894603E-2</v>
      </c>
      <c r="Q92" s="10">
        <v>-0.164237290620804</v>
      </c>
      <c r="R92" s="13">
        <f>VLOOKUP(A92,'Valores KF'!$C$2:$D$1018,2,)</f>
        <v>0.8</v>
      </c>
      <c r="S92" s="13">
        <f>VLOOKUP(A92,'[2]PESO DE COLADA DIC19-DIC-20'!$A$2:$D$2105,4, FALSE)</f>
        <v>51654</v>
      </c>
      <c r="T92" s="13">
        <f>VLOOKUP(A92,[1]Sheet1!$F$2:$H$1001,3,FALSE)</f>
        <v>1894.4536264165399</v>
      </c>
      <c r="U92" s="13">
        <f>VLOOKUP(A92,[1]Sheet1!$K$2:$T$827, 3,FALSE)</f>
        <v>0.16200000000000001</v>
      </c>
      <c r="V92" s="13">
        <f>VLOOKUP(A92,[1]Sheet1!$K$2:$T$827, 4,FALSE)</f>
        <v>0.20100000000000001</v>
      </c>
      <c r="W92" s="13">
        <f>VLOOKUP(A92, [1]Sheet1!$K$2:$T$827,5,FALSE)</f>
        <v>1.32</v>
      </c>
      <c r="X92" s="13">
        <f>VLOOKUP(A92, [1]Sheet1!$K$2:$T$827,6,FALSE)</f>
        <v>7.6E-3</v>
      </c>
      <c r="Y92" s="13">
        <f>VLOOKUP(A92, [1]Sheet1!$K$2:$T$827,7,FALSE)</f>
        <v>1.6299999999999999E-3</v>
      </c>
      <c r="Z92" s="13">
        <f>VLOOKUP(A92, [1]Sheet1!$K$2:$T$827,8,FALSE)</f>
        <v>0.115</v>
      </c>
      <c r="AA92" s="13">
        <f>VLOOKUP(A92, [1]Sheet1!$K$2:$T$827,9,FALSE)</f>
        <v>9.1200000000000003E-2</v>
      </c>
      <c r="AB92" s="13">
        <f>VLOOKUP(A92, [1]Sheet1!$K$2:$T$827,10,FALSE)</f>
        <v>3.0300000000000001E-2</v>
      </c>
      <c r="AC92" s="13" t="s">
        <v>45</v>
      </c>
      <c r="AD92" s="13" t="s">
        <v>45</v>
      </c>
      <c r="AE92" s="13" t="s">
        <v>45</v>
      </c>
      <c r="AF92">
        <f>VLOOKUP(A92,[3]Sheet1!$A$2:$F$2106,6, FALSE)</f>
        <v>51261</v>
      </c>
      <c r="AG92">
        <f>VLOOKUP(A92,[3]Sheet1!$A$2:$G$2106,7,FALSE)</f>
        <v>1</v>
      </c>
      <c r="AH92">
        <f>VLOOKUP(A92,[3]Sheet1!$A$2:$H$2105,8,FALSE)</f>
        <v>1686</v>
      </c>
      <c r="AI92">
        <f>VLOOKUP(A92,[3]Sheet1!$A$2:$I$2106,9,FALSE)</f>
        <v>56</v>
      </c>
      <c r="AJ92">
        <f>VLOOKUP(A92,[3]Sheet1!$A$2:$K$2105,10,FALSE)</f>
        <v>26</v>
      </c>
      <c r="AK92">
        <f>VLOOKUP(A92,[3]Sheet1!$A$2:$K$2105,11,FALSE)</f>
        <v>30</v>
      </c>
      <c r="AL92">
        <f>VLOOKUP(A92,[3]Sheet1!$A$2:$L$2106,12,FALSE)</f>
        <v>8</v>
      </c>
      <c r="AM92">
        <f>VLOOKUP(A92, [3]Sheet1!$A$2:$M$2105,13,FALSE)</f>
        <v>18</v>
      </c>
      <c r="AN92">
        <f>VLOOKUP(A92,[3]Sheet1!$A$2:$N$2106,14,FALSE)</f>
        <v>0.81</v>
      </c>
      <c r="AO92">
        <f>VLOOKUP(A92,[3]Sheet1!$A$2:$O$2106,15,FALSE)</f>
        <v>0.39</v>
      </c>
      <c r="AP92">
        <f>VLOOKUP(A92,[3]Sheet1!$A$2:$P$2105,16,FALSE)</f>
        <v>16.989999999999998</v>
      </c>
      <c r="AQ92">
        <f>VLOOKUP(A92, [3]Sheet1!$A$2:$Q$2106, 17,FALSE)</f>
        <v>1596</v>
      </c>
    </row>
    <row r="93" spans="1:43" x14ac:dyDescent="0.2">
      <c r="A93" s="10">
        <v>1207623</v>
      </c>
      <c r="B93" s="10">
        <v>60053246</v>
      </c>
      <c r="C93" s="11" t="s">
        <v>52</v>
      </c>
      <c r="D93" s="10" t="s">
        <v>53</v>
      </c>
      <c r="E93" s="17">
        <v>44067</v>
      </c>
      <c r="F93" s="13" t="str">
        <f>VLOOKUP(A93,[1]Sheet1!$K$2:$T$827,2,FALSE)</f>
        <v>VD03</v>
      </c>
      <c r="G93" s="13" t="str">
        <f>IFERROR(#REF!, "no")</f>
        <v>no</v>
      </c>
      <c r="H93" s="10">
        <v>18</v>
      </c>
      <c r="I93" s="10">
        <v>0.97</v>
      </c>
      <c r="J93" s="10">
        <v>1.18</v>
      </c>
      <c r="K93" s="10">
        <v>0.21</v>
      </c>
      <c r="L93" s="10">
        <v>17</v>
      </c>
      <c r="M93" s="10">
        <v>14</v>
      </c>
      <c r="N93" s="10">
        <v>-9.6079319715499906E-2</v>
      </c>
      <c r="O93" s="10">
        <v>20.73415184021</v>
      </c>
      <c r="P93" s="10">
        <v>-4.2247619479894603E-2</v>
      </c>
      <c r="Q93" s="10">
        <v>-0.164237290620804</v>
      </c>
      <c r="R93" s="13">
        <f>VLOOKUP(A93,'Valores KF'!$C$2:$D$1018,2,)</f>
        <v>0.78</v>
      </c>
      <c r="S93" s="13">
        <f>VLOOKUP(A93,'[2]PESO DE COLADA DIC19-DIC-20'!$A$2:$D$2105,4, FALSE)</f>
        <v>53179</v>
      </c>
      <c r="T93" s="13">
        <f>VLOOKUP(A93,[1]Sheet1!$F$2:$H$1001,3,FALSE)</f>
        <v>1863.98348901859</v>
      </c>
      <c r="U93" s="13">
        <f>VLOOKUP(A93,[1]Sheet1!$K$2:$T$827, 3,FALSE)</f>
        <v>0.154</v>
      </c>
      <c r="V93" s="13">
        <f>VLOOKUP(A93,[1]Sheet1!$K$2:$T$827, 4,FALSE)</f>
        <v>0.16400000000000001</v>
      </c>
      <c r="W93" s="13">
        <f>VLOOKUP(A93, [1]Sheet1!$K$2:$T$827,5,FALSE)</f>
        <v>0.56100000000000005</v>
      </c>
      <c r="X93" s="13">
        <f>VLOOKUP(A93, [1]Sheet1!$K$2:$T$827,6,FALSE)</f>
        <v>9.4000000000000004E-3</v>
      </c>
      <c r="Y93" s="13">
        <f>VLOOKUP(A93, [1]Sheet1!$K$2:$T$827,7,FALSE)</f>
        <v>1.6800000000000001E-3</v>
      </c>
      <c r="Z93" s="13">
        <f>VLOOKUP(A93, [1]Sheet1!$K$2:$T$827,8,FALSE)</f>
        <v>2.4300000000000002</v>
      </c>
      <c r="AA93" s="13">
        <f>VLOOKUP(A93, [1]Sheet1!$K$2:$T$827,9,FALSE)</f>
        <v>0.13300000000000001</v>
      </c>
      <c r="AB93" s="13">
        <f>VLOOKUP(A93, [1]Sheet1!$K$2:$T$827,10,FALSE)</f>
        <v>3.0099999999999998E-2</v>
      </c>
      <c r="AC93" s="13" t="s">
        <v>45</v>
      </c>
      <c r="AD93" s="13" t="s">
        <v>45</v>
      </c>
      <c r="AE93" s="13" t="s">
        <v>45</v>
      </c>
      <c r="AF93">
        <f>VLOOKUP(A93,[3]Sheet1!$A$2:$F$2106,6, FALSE)</f>
        <v>51932</v>
      </c>
      <c r="AG93">
        <f>VLOOKUP(A93,[3]Sheet1!$A$2:$G$2106,7,FALSE)</f>
        <v>1</v>
      </c>
      <c r="AH93">
        <f>VLOOKUP(A93,[3]Sheet1!$A$2:$H$2105,8,FALSE)</f>
        <v>1653</v>
      </c>
      <c r="AI93">
        <f>VLOOKUP(A93,[3]Sheet1!$A$2:$I$2106,9,FALSE)</f>
        <v>59</v>
      </c>
      <c r="AJ93">
        <f>VLOOKUP(A93,[3]Sheet1!$A$2:$K$2105,10,FALSE)</f>
        <v>26</v>
      </c>
      <c r="AK93">
        <f>VLOOKUP(A93,[3]Sheet1!$A$2:$K$2105,11,FALSE)</f>
        <v>33</v>
      </c>
      <c r="AL93">
        <f>VLOOKUP(A93,[3]Sheet1!$A$2:$L$2106,12,FALSE)</f>
        <v>8</v>
      </c>
      <c r="AM93">
        <f>VLOOKUP(A93, [3]Sheet1!$A$2:$M$2105,13,FALSE)</f>
        <v>18</v>
      </c>
      <c r="AN93">
        <f>VLOOKUP(A93,[3]Sheet1!$A$2:$N$2106,14,FALSE)</f>
        <v>0.73</v>
      </c>
      <c r="AO93">
        <f>VLOOKUP(A93,[3]Sheet1!$A$2:$O$2106,15,FALSE)</f>
        <v>8.58</v>
      </c>
      <c r="AP93">
        <f>VLOOKUP(A93,[3]Sheet1!$A$2:$P$2105,16,FALSE)</f>
        <v>0</v>
      </c>
      <c r="AQ93">
        <f>VLOOKUP(A93, [3]Sheet1!$A$2:$Q$2106, 17,FALSE)</f>
        <v>1577</v>
      </c>
    </row>
    <row r="94" spans="1:43" x14ac:dyDescent="0.2">
      <c r="A94" s="10">
        <v>1207624</v>
      </c>
      <c r="B94" s="10">
        <v>60053223</v>
      </c>
      <c r="C94" s="11" t="s">
        <v>72</v>
      </c>
      <c r="D94" s="10" t="s">
        <v>56</v>
      </c>
      <c r="E94" s="17">
        <v>44067</v>
      </c>
      <c r="F94" s="13" t="str">
        <f>VLOOKUP(A94,[1]Sheet1!$K$2:$T$827,2,FALSE)</f>
        <v>VD03</v>
      </c>
      <c r="G94" s="13" t="str">
        <f>IFERROR(#REF!, "no")</f>
        <v>no</v>
      </c>
      <c r="H94" s="10">
        <v>21</v>
      </c>
      <c r="I94" s="10">
        <v>0.97</v>
      </c>
      <c r="J94" s="10">
        <v>0.84</v>
      </c>
      <c r="K94" s="10">
        <v>-0.13</v>
      </c>
      <c r="L94" s="10">
        <v>15</v>
      </c>
      <c r="M94" s="10">
        <v>15</v>
      </c>
      <c r="N94" s="10">
        <v>4.8841719627380398</v>
      </c>
      <c r="O94" s="10">
        <v>3.3266949653625502</v>
      </c>
      <c r="P94" s="10">
        <v>0.87003970146179199</v>
      </c>
      <c r="Q94" s="10">
        <v>0.121792882680893</v>
      </c>
      <c r="R94" s="13">
        <f>VLOOKUP(A94,'Valores KF'!$C$2:$D$1018,2,)</f>
        <v>0.74</v>
      </c>
      <c r="S94" s="13">
        <f>VLOOKUP(A94,'[2]PESO DE COLADA DIC19-DIC-20'!$A$2:$D$2105,4, FALSE)</f>
        <v>58013</v>
      </c>
      <c r="T94" s="13">
        <f>VLOOKUP(A94,[1]Sheet1!$F$2:$H$1001,3,FALSE)</f>
        <v>1847.6405454184001</v>
      </c>
      <c r="U94" s="13">
        <f>VLOOKUP(A94,[1]Sheet1!$K$2:$T$827, 3,FALSE)</f>
        <v>0.39700000000000002</v>
      </c>
      <c r="V94" s="13">
        <f>VLOOKUP(A94,[1]Sheet1!$K$2:$T$827, 4,FALSE)</f>
        <v>0.155</v>
      </c>
      <c r="W94" s="13">
        <f>VLOOKUP(A94, [1]Sheet1!$K$2:$T$827,5,FALSE)</f>
        <v>0.96699999999999997</v>
      </c>
      <c r="X94" s="13">
        <f>VLOOKUP(A94, [1]Sheet1!$K$2:$T$827,6,FALSE)</f>
        <v>7.4999999999999997E-3</v>
      </c>
      <c r="Y94" s="13">
        <f>VLOOKUP(A94, [1]Sheet1!$K$2:$T$827,7,FALSE)</f>
        <v>6.3400000000000001E-3</v>
      </c>
      <c r="Z94" s="13">
        <f>VLOOKUP(A94, [1]Sheet1!$K$2:$T$827,8,FALSE)</f>
        <v>1.05</v>
      </c>
      <c r="AA94" s="13">
        <f>VLOOKUP(A94, [1]Sheet1!$K$2:$T$827,9,FALSE)</f>
        <v>0.222</v>
      </c>
      <c r="AB94" s="13">
        <f>VLOOKUP(A94, [1]Sheet1!$K$2:$T$827,10,FALSE)</f>
        <v>2.3599999999999999E-2</v>
      </c>
      <c r="AC94" s="13" t="s">
        <v>45</v>
      </c>
      <c r="AD94" s="13" t="s">
        <v>45</v>
      </c>
      <c r="AE94" s="13" t="s">
        <v>45</v>
      </c>
      <c r="AF94">
        <f>VLOOKUP(A94,[3]Sheet1!$A$2:$F$2106,6, FALSE)</f>
        <v>56416</v>
      </c>
      <c r="AG94">
        <f>VLOOKUP(A94,[3]Sheet1!$A$2:$G$2106,7,FALSE)</f>
        <v>1</v>
      </c>
      <c r="AH94">
        <f>VLOOKUP(A94,[3]Sheet1!$A$2:$H$2105,8,FALSE)</f>
        <v>1639</v>
      </c>
      <c r="AI94">
        <f>VLOOKUP(A94,[3]Sheet1!$A$2:$I$2106,9,FALSE)</f>
        <v>76</v>
      </c>
      <c r="AJ94">
        <f>VLOOKUP(A94,[3]Sheet1!$A$2:$K$2105,10,FALSE)</f>
        <v>28</v>
      </c>
      <c r="AK94">
        <f>VLOOKUP(A94,[3]Sheet1!$A$2:$K$2105,11,FALSE)</f>
        <v>48</v>
      </c>
      <c r="AL94">
        <f>VLOOKUP(A94,[3]Sheet1!$A$2:$L$2106,12,FALSE)</f>
        <v>7</v>
      </c>
      <c r="AM94">
        <f>VLOOKUP(A94, [3]Sheet1!$A$2:$M$2105,13,FALSE)</f>
        <v>21</v>
      </c>
      <c r="AN94">
        <f>VLOOKUP(A94,[3]Sheet1!$A$2:$N$2106,14,FALSE)</f>
        <v>0.64</v>
      </c>
      <c r="AO94">
        <f>VLOOKUP(A94,[3]Sheet1!$A$2:$O$2106,15,FALSE)</f>
        <v>16.37</v>
      </c>
      <c r="AP94">
        <f>VLOOKUP(A94,[3]Sheet1!$A$2:$P$2105,16,FALSE)</f>
        <v>0</v>
      </c>
      <c r="AQ94">
        <f>VLOOKUP(A94, [3]Sheet1!$A$2:$Q$2106, 17,FALSE)</f>
        <v>1555</v>
      </c>
    </row>
    <row r="95" spans="1:43" x14ac:dyDescent="0.2">
      <c r="A95" s="10">
        <v>1207625</v>
      </c>
      <c r="B95" s="10">
        <v>60053381</v>
      </c>
      <c r="C95" s="11" t="s">
        <v>77</v>
      </c>
      <c r="D95" s="10" t="s">
        <v>53</v>
      </c>
      <c r="E95" s="17">
        <v>44067</v>
      </c>
      <c r="F95" s="13" t="str">
        <f>VLOOKUP(A95,[1]Sheet1!$K$2:$T$827,2,FALSE)</f>
        <v>VD02</v>
      </c>
      <c r="G95" s="13" t="str">
        <f>IFERROR(#REF!, "no")</f>
        <v>no</v>
      </c>
      <c r="H95" s="10">
        <v>19</v>
      </c>
      <c r="I95" s="10">
        <v>1.08</v>
      </c>
      <c r="J95" s="10">
        <v>0.67</v>
      </c>
      <c r="K95" s="10">
        <v>-0.41</v>
      </c>
      <c r="L95" s="10">
        <v>22</v>
      </c>
      <c r="M95" s="10">
        <v>16</v>
      </c>
      <c r="N95" s="10">
        <v>6.8799819946289098</v>
      </c>
      <c r="O95" s="10">
        <v>3.2643637657165501</v>
      </c>
      <c r="P95" s="10">
        <v>0.25425586104393</v>
      </c>
      <c r="Q95" s="10">
        <v>-8.9056134223938002E-2</v>
      </c>
      <c r="R95" s="13">
        <f>VLOOKUP(A95,'Valores KF'!$C$2:$D$1018,2,)</f>
        <v>0.81</v>
      </c>
      <c r="S95" s="13">
        <f>VLOOKUP(A95,'[2]PESO DE COLADA DIC19-DIC-20'!$A$2:$D$2105,4, FALSE)</f>
        <v>52990</v>
      </c>
      <c r="T95" s="13">
        <f>VLOOKUP(A95,[1]Sheet1!$F$2:$H$1001,3,FALSE)</f>
        <v>1882.59766529834</v>
      </c>
      <c r="U95" s="13">
        <f>VLOOKUP(A95,[1]Sheet1!$K$2:$T$827, 3,FALSE)</f>
        <v>4.7100000000000003E-2</v>
      </c>
      <c r="V95" s="13">
        <f>VLOOKUP(A95,[1]Sheet1!$K$2:$T$827, 4,FALSE)</f>
        <v>0.20200000000000001</v>
      </c>
      <c r="W95" s="13">
        <f>VLOOKUP(A95, [1]Sheet1!$K$2:$T$827,5,FALSE)</f>
        <v>1.3</v>
      </c>
      <c r="X95" s="13">
        <f>VLOOKUP(A95, [1]Sheet1!$K$2:$T$827,6,FALSE)</f>
        <v>8.3999999999999995E-3</v>
      </c>
      <c r="Y95" s="13">
        <f>VLOOKUP(A95, [1]Sheet1!$K$2:$T$827,7,FALSE)</f>
        <v>3.0400000000000002E-3</v>
      </c>
      <c r="Z95" s="13">
        <f>VLOOKUP(A95, [1]Sheet1!$K$2:$T$827,8,FALSE)</f>
        <v>0.161</v>
      </c>
      <c r="AA95" s="13">
        <f>VLOOKUP(A95, [1]Sheet1!$K$2:$T$827,9,FALSE)</f>
        <v>0.92</v>
      </c>
      <c r="AB95" s="13">
        <f>VLOOKUP(A95, [1]Sheet1!$K$2:$T$827,10,FALSE)</f>
        <v>2.5999999999999999E-2</v>
      </c>
      <c r="AC95" s="13" t="s">
        <v>45</v>
      </c>
      <c r="AD95" s="13" t="s">
        <v>45</v>
      </c>
      <c r="AE95" s="13" t="s">
        <v>45</v>
      </c>
      <c r="AF95">
        <f>VLOOKUP(A95,[3]Sheet1!$A$2:$F$2106,6, FALSE)</f>
        <v>51133</v>
      </c>
      <c r="AG95">
        <f>VLOOKUP(A95,[3]Sheet1!$A$2:$G$2106,7,FALSE)</f>
        <v>1</v>
      </c>
      <c r="AH95">
        <f>VLOOKUP(A95,[3]Sheet1!$A$2:$H$2105,8,FALSE)</f>
        <v>1670</v>
      </c>
      <c r="AI95">
        <f>VLOOKUP(A95,[3]Sheet1!$A$2:$I$2106,9,FALSE)</f>
        <v>58</v>
      </c>
      <c r="AJ95">
        <f>VLOOKUP(A95,[3]Sheet1!$A$2:$K$2105,10,FALSE)</f>
        <v>25</v>
      </c>
      <c r="AK95">
        <f>VLOOKUP(A95,[3]Sheet1!$A$2:$K$2105,11,FALSE)</f>
        <v>33</v>
      </c>
      <c r="AL95">
        <f>VLOOKUP(A95,[3]Sheet1!$A$2:$L$2106,12,FALSE)</f>
        <v>6</v>
      </c>
      <c r="AM95">
        <f>VLOOKUP(A95, [3]Sheet1!$A$2:$M$2105,13,FALSE)</f>
        <v>19</v>
      </c>
      <c r="AN95">
        <f>VLOOKUP(A95,[3]Sheet1!$A$2:$N$2106,14,FALSE)</f>
        <v>0.61</v>
      </c>
      <c r="AO95">
        <f>VLOOKUP(A95,[3]Sheet1!$A$2:$O$2106,15,FALSE)</f>
        <v>6.1</v>
      </c>
      <c r="AP95">
        <f>VLOOKUP(A95,[3]Sheet1!$A$2:$P$2105,16,FALSE)</f>
        <v>0</v>
      </c>
      <c r="AQ95">
        <f>VLOOKUP(A95, [3]Sheet1!$A$2:$Q$2106, 17,FALSE)</f>
        <v>1585</v>
      </c>
    </row>
    <row r="96" spans="1:43" x14ac:dyDescent="0.2">
      <c r="A96" s="10">
        <v>1207626</v>
      </c>
      <c r="B96" s="10">
        <v>60053387</v>
      </c>
      <c r="C96" s="11">
        <v>4340</v>
      </c>
      <c r="D96" s="10" t="s">
        <v>56</v>
      </c>
      <c r="E96" s="17">
        <v>44067</v>
      </c>
      <c r="F96" s="13" t="str">
        <f>VLOOKUP(A96,[1]Sheet1!$K$2:$T$827,2,FALSE)</f>
        <v>VD04</v>
      </c>
      <c r="G96" s="13" t="str">
        <f>IFERROR(#REF!, "no")</f>
        <v>no</v>
      </c>
      <c r="H96" s="10">
        <v>18</v>
      </c>
      <c r="I96" s="10">
        <v>0.95</v>
      </c>
      <c r="J96" s="10">
        <v>0.82</v>
      </c>
      <c r="K96" s="10">
        <v>-0.13</v>
      </c>
      <c r="L96" s="10">
        <v>19</v>
      </c>
      <c r="M96" s="10">
        <v>13</v>
      </c>
      <c r="N96" s="10">
        <v>6.4473576545715297</v>
      </c>
      <c r="O96" s="10">
        <v>2.4554777145385698</v>
      </c>
      <c r="P96" s="10">
        <v>0.62868791818618797</v>
      </c>
      <c r="Q96" s="10">
        <v>-0.15802825987339</v>
      </c>
      <c r="R96" s="13">
        <f>VLOOKUP(A96,'Valores KF'!$C$2:$D$1018,2,)</f>
        <v>0.74</v>
      </c>
      <c r="S96" s="13">
        <f>VLOOKUP(A96,'[2]PESO DE COLADA DIC19-DIC-20'!$A$2:$D$2105,4, FALSE)</f>
        <v>53388</v>
      </c>
      <c r="T96" s="13">
        <f>VLOOKUP(A96,[1]Sheet1!$F$2:$H$1001,3,FALSE)</f>
        <v>1850.1631275325401</v>
      </c>
      <c r="U96" s="13">
        <f>VLOOKUP(A96,[1]Sheet1!$K$2:$T$827, 3,FALSE)</f>
        <v>0.42299999999999999</v>
      </c>
      <c r="V96" s="13">
        <f>VLOOKUP(A96,[1]Sheet1!$K$2:$T$827, 4,FALSE)</f>
        <v>0.2</v>
      </c>
      <c r="W96" s="13">
        <f>VLOOKUP(A96, [1]Sheet1!$K$2:$T$827,5,FALSE)</f>
        <v>0.78100000000000003</v>
      </c>
      <c r="X96" s="13">
        <f>VLOOKUP(A96, [1]Sheet1!$K$2:$T$827,6,FALSE)</f>
        <v>1.01E-2</v>
      </c>
      <c r="Y96" s="13">
        <f>VLOOKUP(A96, [1]Sheet1!$K$2:$T$827,7,FALSE)</f>
        <v>1.1599999999999999E-2</v>
      </c>
      <c r="Z96" s="13">
        <f>VLOOKUP(A96, [1]Sheet1!$K$2:$T$827,8,FALSE)</f>
        <v>0.85399999999999998</v>
      </c>
      <c r="AA96" s="13">
        <f>VLOOKUP(A96, [1]Sheet1!$K$2:$T$827,9,FALSE)</f>
        <v>1.82</v>
      </c>
      <c r="AB96" s="13">
        <f>VLOOKUP(A96, [1]Sheet1!$K$2:$T$827,10,FALSE)</f>
        <v>1.95E-2</v>
      </c>
      <c r="AC96" s="13" t="s">
        <v>45</v>
      </c>
      <c r="AD96" s="13" t="s">
        <v>45</v>
      </c>
      <c r="AE96" s="13" t="s">
        <v>45</v>
      </c>
      <c r="AF96">
        <f>VLOOKUP(A96,[3]Sheet1!$A$2:$F$2106,6, FALSE)</f>
        <v>55483</v>
      </c>
      <c r="AG96">
        <f>VLOOKUP(A96,[3]Sheet1!$A$2:$G$2106,7,FALSE)</f>
        <v>1</v>
      </c>
      <c r="AH96">
        <f>VLOOKUP(A96,[3]Sheet1!$A$2:$H$2105,8,FALSE)</f>
        <v>1636</v>
      </c>
      <c r="AI96">
        <f>VLOOKUP(A96,[3]Sheet1!$A$2:$I$2106,9,FALSE)</f>
        <v>64</v>
      </c>
      <c r="AJ96">
        <f>VLOOKUP(A96,[3]Sheet1!$A$2:$K$2105,10,FALSE)</f>
        <v>25</v>
      </c>
      <c r="AK96">
        <f>VLOOKUP(A96,[3]Sheet1!$A$2:$K$2105,11,FALSE)</f>
        <v>39</v>
      </c>
      <c r="AL96">
        <f>VLOOKUP(A96,[3]Sheet1!$A$2:$L$2106,12,FALSE)</f>
        <v>7</v>
      </c>
      <c r="AM96">
        <f>VLOOKUP(A96, [3]Sheet1!$A$2:$M$2105,13,FALSE)</f>
        <v>18</v>
      </c>
      <c r="AN96">
        <f>VLOOKUP(A96,[3]Sheet1!$A$2:$N$2106,14,FALSE)</f>
        <v>0.73</v>
      </c>
      <c r="AO96">
        <f>VLOOKUP(A96,[3]Sheet1!$A$2:$O$2106,15,FALSE)</f>
        <v>5.42</v>
      </c>
      <c r="AP96">
        <f>VLOOKUP(A96,[3]Sheet1!$A$2:$P$2105,16,FALSE)</f>
        <v>0</v>
      </c>
      <c r="AQ96">
        <f>VLOOKUP(A96, [3]Sheet1!$A$2:$Q$2106, 17,FALSE)</f>
        <v>1553</v>
      </c>
    </row>
    <row r="97" spans="1:43" x14ac:dyDescent="0.2">
      <c r="A97" s="10">
        <v>1207627</v>
      </c>
      <c r="B97" s="10">
        <v>60053097</v>
      </c>
      <c r="C97" s="11" t="s">
        <v>55</v>
      </c>
      <c r="D97" s="10" t="s">
        <v>56</v>
      </c>
      <c r="E97" s="17">
        <v>44067</v>
      </c>
      <c r="F97" s="13" t="str">
        <f>VLOOKUP(A97,[1]Sheet1!$K$2:$T$827,2,FALSE)</f>
        <v>VD02</v>
      </c>
      <c r="G97" s="13" t="str">
        <f>IFERROR(#REF!, "no")</f>
        <v>no</v>
      </c>
      <c r="H97" s="10">
        <v>18</v>
      </c>
      <c r="I97" s="10">
        <v>1.06</v>
      </c>
      <c r="J97" s="10">
        <v>1.26</v>
      </c>
      <c r="K97" s="10">
        <v>0.2</v>
      </c>
      <c r="L97" s="10">
        <v>20</v>
      </c>
      <c r="M97" s="10">
        <v>13</v>
      </c>
      <c r="N97" s="10">
        <v>7.4002413749694798</v>
      </c>
      <c r="O97" s="10">
        <v>3.16268014907837</v>
      </c>
      <c r="P97" s="10">
        <v>0.510178983211517</v>
      </c>
      <c r="Q97" s="10">
        <v>-7.7452473342418698E-2</v>
      </c>
      <c r="R97" s="13">
        <f>VLOOKUP(A97,'Valores KF'!$C$2:$D$1018,2,)</f>
        <v>0.74</v>
      </c>
      <c r="S97" s="13">
        <f>VLOOKUP(A97,'[2]PESO DE COLADA DIC19-DIC-20'!$A$2:$D$2105,4, FALSE)</f>
        <v>58712</v>
      </c>
      <c r="T97" s="13">
        <f>VLOOKUP(A97,[1]Sheet1!$F$2:$H$1001,3,FALSE)</f>
        <v>1847.10979255439</v>
      </c>
      <c r="U97" s="13">
        <f>VLOOKUP(A97,[1]Sheet1!$K$2:$T$827, 3,FALSE)</f>
        <v>0.40799999999999997</v>
      </c>
      <c r="V97" s="13">
        <f>VLOOKUP(A97,[1]Sheet1!$K$2:$T$827, 4,FALSE)</f>
        <v>0.246</v>
      </c>
      <c r="W97" s="13">
        <f>VLOOKUP(A97, [1]Sheet1!$K$2:$T$827,5,FALSE)</f>
        <v>0.76900000000000002</v>
      </c>
      <c r="X97" s="13">
        <f>VLOOKUP(A97, [1]Sheet1!$K$2:$T$827,6,FALSE)</f>
        <v>9.9000000000000008E-3</v>
      </c>
      <c r="Y97" s="13">
        <f>VLOOKUP(A97, [1]Sheet1!$K$2:$T$827,7,FALSE)</f>
        <v>1.3500000000000001E-3</v>
      </c>
      <c r="Z97" s="13">
        <f>VLOOKUP(A97, [1]Sheet1!$K$2:$T$827,8,FALSE)</f>
        <v>0.871</v>
      </c>
      <c r="AA97" s="13">
        <f>VLOOKUP(A97, [1]Sheet1!$K$2:$T$827,9,FALSE)</f>
        <v>1.81</v>
      </c>
      <c r="AB97" s="13">
        <f>VLOOKUP(A97, [1]Sheet1!$K$2:$T$827,10,FALSE)</f>
        <v>3.09E-2</v>
      </c>
      <c r="AC97" s="13" t="s">
        <v>45</v>
      </c>
      <c r="AD97" s="13" t="s">
        <v>45</v>
      </c>
      <c r="AE97" s="13" t="s">
        <v>45</v>
      </c>
      <c r="AF97">
        <f>VLOOKUP(A97,[3]Sheet1!$A$2:$F$2106,6, FALSE)</f>
        <v>56590</v>
      </c>
      <c r="AG97">
        <f>VLOOKUP(A97,[3]Sheet1!$A$2:$G$2106,7,FALSE)</f>
        <v>1</v>
      </c>
      <c r="AH97">
        <f>VLOOKUP(A97,[3]Sheet1!$A$2:$H$2105,8,FALSE)</f>
        <v>1634</v>
      </c>
      <c r="AI97">
        <f>VLOOKUP(A97,[3]Sheet1!$A$2:$I$2106,9,FALSE)</f>
        <v>59</v>
      </c>
      <c r="AJ97">
        <f>VLOOKUP(A97,[3]Sheet1!$A$2:$K$2105,10,FALSE)</f>
        <v>26</v>
      </c>
      <c r="AK97">
        <f>VLOOKUP(A97,[3]Sheet1!$A$2:$K$2105,11,FALSE)</f>
        <v>33</v>
      </c>
      <c r="AL97">
        <f>VLOOKUP(A97,[3]Sheet1!$A$2:$L$2106,12,FALSE)</f>
        <v>8</v>
      </c>
      <c r="AM97">
        <f>VLOOKUP(A97, [3]Sheet1!$A$2:$M$2105,13,FALSE)</f>
        <v>18</v>
      </c>
      <c r="AN97">
        <f>VLOOKUP(A97,[3]Sheet1!$A$2:$N$2106,14,FALSE)</f>
        <v>0.72</v>
      </c>
      <c r="AO97">
        <f>VLOOKUP(A97,[3]Sheet1!$A$2:$O$2106,15,FALSE)</f>
        <v>8.02</v>
      </c>
      <c r="AP97">
        <f>VLOOKUP(A97,[3]Sheet1!$A$2:$P$2105,16,FALSE)</f>
        <v>0</v>
      </c>
      <c r="AQ97">
        <f>VLOOKUP(A97, [3]Sheet1!$A$2:$Q$2106, 17,FALSE)</f>
        <v>1564</v>
      </c>
    </row>
    <row r="98" spans="1:43" x14ac:dyDescent="0.2">
      <c r="A98" s="10">
        <v>1207628</v>
      </c>
      <c r="B98" s="10">
        <v>60052945</v>
      </c>
      <c r="C98" s="11" t="s">
        <v>54</v>
      </c>
      <c r="D98" s="10" t="s">
        <v>44</v>
      </c>
      <c r="E98" s="17">
        <v>44068</v>
      </c>
      <c r="F98" s="13" t="str">
        <f>VLOOKUP(A98,[1]Sheet1!$K$2:$T$827,2,FALSE)</f>
        <v>VD03</v>
      </c>
      <c r="G98" s="13" t="str">
        <f>IFERROR(#REF!, "no")</f>
        <v>no</v>
      </c>
      <c r="H98" s="10">
        <v>20</v>
      </c>
      <c r="I98" s="10">
        <v>0.83</v>
      </c>
      <c r="J98" s="10">
        <v>0.83</v>
      </c>
      <c r="K98" s="10">
        <v>0</v>
      </c>
      <c r="L98" s="10">
        <v>13</v>
      </c>
      <c r="M98" s="10">
        <v>13</v>
      </c>
      <c r="N98" s="10">
        <v>1.77205586433411</v>
      </c>
      <c r="O98" s="10">
        <v>2.2855627536773699</v>
      </c>
      <c r="P98" s="10">
        <v>0.207885026931763</v>
      </c>
      <c r="Q98" s="10">
        <v>-0.136527359485626</v>
      </c>
      <c r="R98" s="13">
        <f>VLOOKUP(A98,'Valores KF'!$C$2:$D$1018,2,)</f>
        <v>0.81</v>
      </c>
      <c r="S98" s="13">
        <f>VLOOKUP(A98,'[2]PESO DE COLADA DIC19-DIC-20'!$A$2:$D$2105,4, FALSE)</f>
        <v>55569</v>
      </c>
      <c r="T98" s="13">
        <f>VLOOKUP(A98,[1]Sheet1!$F$2:$H$1001,3,FALSE)</f>
        <v>1891.4442420517</v>
      </c>
      <c r="U98" s="13">
        <f>VLOOKUP(A98,[1]Sheet1!$K$2:$T$827, 3,FALSE)</f>
        <v>0.12</v>
      </c>
      <c r="V98" s="13">
        <f>VLOOKUP(A98,[1]Sheet1!$K$2:$T$827, 4,FALSE)</f>
        <v>0.15</v>
      </c>
      <c r="W98" s="13">
        <f>VLOOKUP(A98, [1]Sheet1!$K$2:$T$827,5,FALSE)</f>
        <v>1.1000000000000001</v>
      </c>
      <c r="X98" s="13">
        <f>VLOOKUP(A98, [1]Sheet1!$K$2:$T$827,6,FALSE)</f>
        <v>1.09E-2</v>
      </c>
      <c r="Y98" s="13">
        <f>VLOOKUP(A98, [1]Sheet1!$K$2:$T$827,7,FALSE)</f>
        <v>5.5900000000000004E-3</v>
      </c>
      <c r="Z98" s="13">
        <f>VLOOKUP(A98, [1]Sheet1!$K$2:$T$827,8,FALSE)</f>
        <v>0.19900000000000001</v>
      </c>
      <c r="AA98" s="13">
        <f>VLOOKUP(A98, [1]Sheet1!$K$2:$T$827,9,FALSE)</f>
        <v>0.223</v>
      </c>
      <c r="AB98" s="13">
        <f>VLOOKUP(A98, [1]Sheet1!$K$2:$T$827,10,FALSE)</f>
        <v>2.3800000000000002E-2</v>
      </c>
      <c r="AC98" s="13" t="s">
        <v>45</v>
      </c>
      <c r="AD98" s="13" t="s">
        <v>45</v>
      </c>
      <c r="AE98" s="13" t="s">
        <v>45</v>
      </c>
      <c r="AF98">
        <f>VLOOKUP(A98,[3]Sheet1!$A$2:$F$2106,6, FALSE)</f>
        <v>55427</v>
      </c>
      <c r="AG98">
        <f>VLOOKUP(A98,[3]Sheet1!$A$2:$G$2106,7,FALSE)</f>
        <v>1</v>
      </c>
      <c r="AH98">
        <f>VLOOKUP(A98,[3]Sheet1!$A$2:$H$2105,8,FALSE)</f>
        <v>1685</v>
      </c>
      <c r="AI98">
        <f>VLOOKUP(A98,[3]Sheet1!$A$2:$I$2106,9,FALSE)</f>
        <v>52</v>
      </c>
      <c r="AJ98">
        <f>VLOOKUP(A98,[3]Sheet1!$A$2:$K$2105,10,FALSE)</f>
        <v>26</v>
      </c>
      <c r="AK98">
        <f>VLOOKUP(A98,[3]Sheet1!$A$2:$K$2105,11,FALSE)</f>
        <v>26</v>
      </c>
      <c r="AL98">
        <f>VLOOKUP(A98,[3]Sheet1!$A$2:$L$2106,12,FALSE)</f>
        <v>6</v>
      </c>
      <c r="AM98">
        <f>VLOOKUP(A98, [3]Sheet1!$A$2:$M$2105,13,FALSE)</f>
        <v>20</v>
      </c>
      <c r="AN98">
        <f>VLOOKUP(A98,[3]Sheet1!$A$2:$N$2106,14,FALSE)</f>
        <v>0.45</v>
      </c>
      <c r="AO98">
        <f>VLOOKUP(A98,[3]Sheet1!$A$2:$O$2106,15,FALSE)</f>
        <v>12.28</v>
      </c>
      <c r="AP98">
        <f>VLOOKUP(A98,[3]Sheet1!$A$2:$P$2105,16,FALSE)</f>
        <v>4.12</v>
      </c>
      <c r="AQ98">
        <f>VLOOKUP(A98, [3]Sheet1!$A$2:$Q$2106, 17,FALSE)</f>
        <v>1594</v>
      </c>
    </row>
    <row r="99" spans="1:43" x14ac:dyDescent="0.2">
      <c r="A99" s="10">
        <v>1207629</v>
      </c>
      <c r="B99" s="10">
        <v>60052951</v>
      </c>
      <c r="C99" s="11" t="s">
        <v>54</v>
      </c>
      <c r="D99" s="10" t="s">
        <v>44</v>
      </c>
      <c r="E99" s="17">
        <v>44068</v>
      </c>
      <c r="F99" s="13" t="str">
        <f>VLOOKUP(A99,[1]Sheet1!$K$2:$T$827,2,FALSE)</f>
        <v>VD02</v>
      </c>
      <c r="G99" s="13" t="str">
        <f>IFERROR(#REF!, "no")</f>
        <v>no</v>
      </c>
      <c r="H99" s="10">
        <v>20</v>
      </c>
      <c r="I99" s="10">
        <v>0.92</v>
      </c>
      <c r="J99" s="10">
        <v>0.86</v>
      </c>
      <c r="K99" s="10">
        <v>-0.06</v>
      </c>
      <c r="L99" s="10">
        <v>11</v>
      </c>
      <c r="M99" s="10">
        <v>16</v>
      </c>
      <c r="N99" s="10">
        <v>8.68304443359375</v>
      </c>
      <c r="O99" s="10">
        <v>2.68310570716858</v>
      </c>
      <c r="P99" s="10">
        <v>0.393166393041611</v>
      </c>
      <c r="Q99" s="10">
        <v>-0.16489146649837499</v>
      </c>
      <c r="R99" s="13">
        <f>VLOOKUP(A99,'Valores KF'!$C$2:$D$1018,2,)</f>
        <v>0.79</v>
      </c>
      <c r="S99" s="13">
        <f>VLOOKUP(A99,'[2]PESO DE COLADA DIC19-DIC-20'!$A$2:$D$2105,4, FALSE)</f>
        <v>55212</v>
      </c>
      <c r="T99" s="13">
        <f>VLOOKUP(A99,[1]Sheet1!$F$2:$H$1001,3,FALSE)</f>
        <v>1880.1275196675099</v>
      </c>
      <c r="U99" s="13">
        <f>VLOOKUP(A99,[1]Sheet1!$K$2:$T$827, 3,FALSE)</f>
        <v>0.123</v>
      </c>
      <c r="V99" s="13">
        <f>VLOOKUP(A99,[1]Sheet1!$K$2:$T$827, 4,FALSE)</f>
        <v>0.15</v>
      </c>
      <c r="W99" s="13">
        <f>VLOOKUP(A99, [1]Sheet1!$K$2:$T$827,5,FALSE)</f>
        <v>1.1000000000000001</v>
      </c>
      <c r="X99" s="13">
        <f>VLOOKUP(A99, [1]Sheet1!$K$2:$T$827,6,FALSE)</f>
        <v>1.43E-2</v>
      </c>
      <c r="Y99" s="13">
        <f>VLOOKUP(A99, [1]Sheet1!$K$2:$T$827,7,FALSE)</f>
        <v>5.3299999999999997E-3</v>
      </c>
      <c r="Z99" s="13">
        <f>VLOOKUP(A99, [1]Sheet1!$K$2:$T$827,8,FALSE)</f>
        <v>0.254</v>
      </c>
      <c r="AA99" s="13">
        <f>VLOOKUP(A99, [1]Sheet1!$K$2:$T$827,9,FALSE)</f>
        <v>0.30599999999999999</v>
      </c>
      <c r="AB99" s="13">
        <f>VLOOKUP(A99, [1]Sheet1!$K$2:$T$827,10,FALSE)</f>
        <v>2.46E-2</v>
      </c>
      <c r="AC99" s="13" t="s">
        <v>45</v>
      </c>
      <c r="AD99" s="13" t="s">
        <v>45</v>
      </c>
      <c r="AE99" s="13" t="s">
        <v>45</v>
      </c>
      <c r="AF99">
        <f>VLOOKUP(A99,[3]Sheet1!$A$2:$F$2106,6, FALSE)</f>
        <v>55159</v>
      </c>
      <c r="AG99">
        <f>VLOOKUP(A99,[3]Sheet1!$A$2:$G$2106,7,FALSE)</f>
        <v>1</v>
      </c>
      <c r="AH99">
        <f>VLOOKUP(A99,[3]Sheet1!$A$2:$H$2105,8,FALSE)</f>
        <v>1673</v>
      </c>
      <c r="AI99">
        <f>VLOOKUP(A99,[3]Sheet1!$A$2:$I$2106,9,FALSE)</f>
        <v>52</v>
      </c>
      <c r="AJ99">
        <f>VLOOKUP(A99,[3]Sheet1!$A$2:$K$2105,10,FALSE)</f>
        <v>27</v>
      </c>
      <c r="AK99">
        <f>VLOOKUP(A99,[3]Sheet1!$A$2:$K$2105,11,FALSE)</f>
        <v>25</v>
      </c>
      <c r="AL99">
        <f>VLOOKUP(A99,[3]Sheet1!$A$2:$L$2106,12,FALSE)</f>
        <v>7</v>
      </c>
      <c r="AM99">
        <f>VLOOKUP(A99, [3]Sheet1!$A$2:$M$2105,13,FALSE)</f>
        <v>20</v>
      </c>
      <c r="AN99">
        <f>VLOOKUP(A99,[3]Sheet1!$A$2:$N$2106,14,FALSE)</f>
        <v>0.59</v>
      </c>
      <c r="AO99">
        <f>VLOOKUP(A99,[3]Sheet1!$A$2:$O$2106,15,FALSE)</f>
        <v>3.15</v>
      </c>
      <c r="AP99">
        <f>VLOOKUP(A99,[3]Sheet1!$A$2:$P$2105,16,FALSE)</f>
        <v>3.19</v>
      </c>
      <c r="AQ99">
        <f>VLOOKUP(A99, [3]Sheet1!$A$2:$Q$2106, 17,FALSE)</f>
        <v>1584</v>
      </c>
    </row>
    <row r="100" spans="1:43" x14ac:dyDescent="0.2">
      <c r="A100" s="10">
        <v>1207630</v>
      </c>
      <c r="B100" s="10">
        <v>60053298</v>
      </c>
      <c r="C100" s="11" t="s">
        <v>54</v>
      </c>
      <c r="D100" s="10" t="s">
        <v>63</v>
      </c>
      <c r="E100" s="17">
        <v>44068</v>
      </c>
      <c r="F100" s="13" t="str">
        <f>VLOOKUP(A100,[1]Sheet1!$K$2:$T$827,2,FALSE)</f>
        <v>VD02</v>
      </c>
      <c r="G100" s="13" t="str">
        <f>IFERROR(#REF!, "no")</f>
        <v>no</v>
      </c>
      <c r="H100" s="10">
        <v>20</v>
      </c>
      <c r="I100" s="10">
        <v>0.9</v>
      </c>
      <c r="J100" s="10">
        <v>0.61</v>
      </c>
      <c r="K100" s="10">
        <v>-0.28999999999999998</v>
      </c>
      <c r="L100" s="10">
        <v>17</v>
      </c>
      <c r="M100" s="10">
        <v>16</v>
      </c>
      <c r="N100" s="10">
        <v>6.1264996528625497</v>
      </c>
      <c r="O100" s="10">
        <v>2.7789123058319101</v>
      </c>
      <c r="P100" s="10">
        <v>0.48426854610443099</v>
      </c>
      <c r="Q100" s="10">
        <v>-0.16506385803222701</v>
      </c>
      <c r="R100" s="13">
        <f>VLOOKUP(A100,'Valores KF'!$C$2:$D$1018,2,)</f>
        <v>0.81</v>
      </c>
      <c r="S100" s="13">
        <f>VLOOKUP(A100,'[2]PESO DE COLADA DIC19-DIC-20'!$A$2:$D$2105,4, FALSE)</f>
        <v>54127</v>
      </c>
      <c r="T100" s="13">
        <f>VLOOKUP(A100,[1]Sheet1!$F$2:$H$1001,3,FALSE)</f>
        <v>1897.19577969697</v>
      </c>
      <c r="U100" s="13">
        <f>VLOOKUP(A100,[1]Sheet1!$K$2:$T$827, 3,FALSE)</f>
        <v>0.11600000000000001</v>
      </c>
      <c r="V100" s="13">
        <f>VLOOKUP(A100,[1]Sheet1!$K$2:$T$827, 4,FALSE)</f>
        <v>0.16200000000000001</v>
      </c>
      <c r="W100" s="13">
        <f>VLOOKUP(A100, [1]Sheet1!$K$2:$T$827,5,FALSE)</f>
        <v>1.1000000000000001</v>
      </c>
      <c r="X100" s="13">
        <f>VLOOKUP(A100, [1]Sheet1!$K$2:$T$827,6,FALSE)</f>
        <v>1.2699999999999999E-2</v>
      </c>
      <c r="Y100" s="13">
        <f>VLOOKUP(A100, [1]Sheet1!$K$2:$T$827,7,FALSE)</f>
        <v>6.0699999999999999E-3</v>
      </c>
      <c r="Z100" s="13">
        <f>VLOOKUP(A100, [1]Sheet1!$K$2:$T$827,8,FALSE)</f>
        <v>0.17499999999999999</v>
      </c>
      <c r="AA100" s="13">
        <f>VLOOKUP(A100, [1]Sheet1!$K$2:$T$827,9,FALSE)</f>
        <v>0.38400000000000001</v>
      </c>
      <c r="AB100" s="13">
        <f>VLOOKUP(A100, [1]Sheet1!$K$2:$T$827,10,FALSE)</f>
        <v>2.5700000000000001E-2</v>
      </c>
      <c r="AC100" s="13" t="s">
        <v>45</v>
      </c>
      <c r="AD100" s="13" t="s">
        <v>45</v>
      </c>
      <c r="AE100" s="13" t="s">
        <v>45</v>
      </c>
      <c r="AF100">
        <f>VLOOKUP(A100,[3]Sheet1!$A$2:$F$2106,6, FALSE)</f>
        <v>53127</v>
      </c>
      <c r="AG100">
        <f>VLOOKUP(A100,[3]Sheet1!$A$2:$G$2106,7,FALSE)</f>
        <v>1</v>
      </c>
      <c r="AH100">
        <f>VLOOKUP(A100,[3]Sheet1!$A$2:$H$2105,8,FALSE)</f>
        <v>1690</v>
      </c>
      <c r="AI100">
        <f>VLOOKUP(A100,[3]Sheet1!$A$2:$I$2106,9,FALSE)</f>
        <v>52</v>
      </c>
      <c r="AJ100">
        <f>VLOOKUP(A100,[3]Sheet1!$A$2:$K$2105,10,FALSE)</f>
        <v>27</v>
      </c>
      <c r="AK100">
        <f>VLOOKUP(A100,[3]Sheet1!$A$2:$K$2105,11,FALSE)</f>
        <v>25</v>
      </c>
      <c r="AL100">
        <f>VLOOKUP(A100,[3]Sheet1!$A$2:$L$2106,12,FALSE)</f>
        <v>7</v>
      </c>
      <c r="AM100">
        <f>VLOOKUP(A100, [3]Sheet1!$A$2:$M$2105,13,FALSE)</f>
        <v>20</v>
      </c>
      <c r="AN100">
        <f>VLOOKUP(A100,[3]Sheet1!$A$2:$N$2106,14,FALSE)</f>
        <v>0.72</v>
      </c>
      <c r="AO100">
        <f>VLOOKUP(A100,[3]Sheet1!$A$2:$O$2106,15,FALSE)</f>
        <v>4.7</v>
      </c>
      <c r="AP100">
        <f>VLOOKUP(A100,[3]Sheet1!$A$2:$P$2105,16,FALSE)</f>
        <v>4.93</v>
      </c>
      <c r="AQ100">
        <f>VLOOKUP(A100, [3]Sheet1!$A$2:$Q$2106, 17,FALSE)</f>
        <v>1594</v>
      </c>
    </row>
    <row r="101" spans="1:43" x14ac:dyDescent="0.2">
      <c r="A101" s="10">
        <v>1207631</v>
      </c>
      <c r="B101" s="10">
        <v>60053338</v>
      </c>
      <c r="C101" s="11" t="s">
        <v>54</v>
      </c>
      <c r="D101" s="10" t="s">
        <v>44</v>
      </c>
      <c r="E101" s="17">
        <v>44068</v>
      </c>
      <c r="F101" s="13" t="str">
        <f>VLOOKUP(A101,[1]Sheet1!$K$2:$T$827,2,FALSE)</f>
        <v>VD02</v>
      </c>
      <c r="G101" s="13" t="str">
        <f>IFERROR(#REF!, "no")</f>
        <v>no</v>
      </c>
      <c r="H101" s="10">
        <v>20</v>
      </c>
      <c r="I101" s="10">
        <v>0.83</v>
      </c>
      <c r="J101" s="10">
        <v>0.87</v>
      </c>
      <c r="K101" s="10">
        <v>0.04</v>
      </c>
      <c r="L101" s="10">
        <v>14</v>
      </c>
      <c r="M101" s="10">
        <v>16</v>
      </c>
      <c r="N101" s="10">
        <v>2.8783166408538801</v>
      </c>
      <c r="O101" s="10">
        <v>2.1394715309143102</v>
      </c>
      <c r="P101" s="10">
        <v>9.4241701066494002E-2</v>
      </c>
      <c r="Q101" s="10">
        <v>-0.16527117788791701</v>
      </c>
      <c r="R101" s="13">
        <f>VLOOKUP(A101,'Valores KF'!$C$2:$D$1018,2,)</f>
        <v>0.81</v>
      </c>
      <c r="S101" s="13">
        <f>VLOOKUP(A101,'[2]PESO DE COLADA DIC19-DIC-20'!$A$2:$D$2105,4, FALSE)</f>
        <v>55674</v>
      </c>
      <c r="T101" s="13">
        <f>VLOOKUP(A101,[1]Sheet1!$F$2:$H$1001,3,FALSE)</f>
        <v>1891.1241424239199</v>
      </c>
      <c r="U101" s="13">
        <f>VLOOKUP(A101,[1]Sheet1!$K$2:$T$827, 3,FALSE)</f>
        <v>0.11700000000000001</v>
      </c>
      <c r="V101" s="13">
        <f>VLOOKUP(A101,[1]Sheet1!$K$2:$T$827, 4,FALSE)</f>
        <v>0.19800000000000001</v>
      </c>
      <c r="W101" s="13">
        <f>VLOOKUP(A101, [1]Sheet1!$K$2:$T$827,5,FALSE)</f>
        <v>1.1000000000000001</v>
      </c>
      <c r="X101" s="13">
        <f>VLOOKUP(A101, [1]Sheet1!$K$2:$T$827,6,FALSE)</f>
        <v>1.1599999999999999E-2</v>
      </c>
      <c r="Y101" s="13">
        <f>VLOOKUP(A101, [1]Sheet1!$K$2:$T$827,7,FALSE)</f>
        <v>5.7400000000000003E-3</v>
      </c>
      <c r="Z101" s="13">
        <f>VLOOKUP(A101, [1]Sheet1!$K$2:$T$827,8,FALSE)</f>
        <v>0.14499999999999999</v>
      </c>
      <c r="AA101" s="13">
        <f>VLOOKUP(A101, [1]Sheet1!$K$2:$T$827,9,FALSE)</f>
        <v>0.33600000000000002</v>
      </c>
      <c r="AB101" s="13">
        <f>VLOOKUP(A101, [1]Sheet1!$K$2:$T$827,10,FALSE)</f>
        <v>2.46E-2</v>
      </c>
      <c r="AC101" s="13" t="s">
        <v>45</v>
      </c>
      <c r="AD101" s="13" t="s">
        <v>45</v>
      </c>
      <c r="AE101" s="13" t="s">
        <v>45</v>
      </c>
      <c r="AF101">
        <f>VLOOKUP(A101,[3]Sheet1!$A$2:$F$2106,6, FALSE)</f>
        <v>54626</v>
      </c>
      <c r="AG101">
        <f>VLOOKUP(A101,[3]Sheet1!$A$2:$G$2106,7,FALSE)</f>
        <v>1</v>
      </c>
      <c r="AH101">
        <f>VLOOKUP(A101,[3]Sheet1!$A$2:$H$2105,8,FALSE)</f>
        <v>1684</v>
      </c>
      <c r="AI101">
        <f>VLOOKUP(A101,[3]Sheet1!$A$2:$I$2106,9,FALSE)</f>
        <v>60</v>
      </c>
      <c r="AJ101">
        <f>VLOOKUP(A101,[3]Sheet1!$A$2:$K$2105,10,FALSE)</f>
        <v>26</v>
      </c>
      <c r="AK101">
        <f>VLOOKUP(A101,[3]Sheet1!$A$2:$K$2105,11,FALSE)</f>
        <v>34</v>
      </c>
      <c r="AL101">
        <f>VLOOKUP(A101,[3]Sheet1!$A$2:$L$2106,12,FALSE)</f>
        <v>6</v>
      </c>
      <c r="AM101">
        <f>VLOOKUP(A101, [3]Sheet1!$A$2:$M$2105,13,FALSE)</f>
        <v>20</v>
      </c>
      <c r="AN101">
        <f>VLOOKUP(A101,[3]Sheet1!$A$2:$N$2106,14,FALSE)</f>
        <v>0.91</v>
      </c>
      <c r="AO101">
        <f>VLOOKUP(A101,[3]Sheet1!$A$2:$O$2106,15,FALSE)</f>
        <v>18.23</v>
      </c>
      <c r="AP101">
        <f>VLOOKUP(A101,[3]Sheet1!$A$2:$P$2105,16,FALSE)</f>
        <v>3.61</v>
      </c>
      <c r="AQ101">
        <f>VLOOKUP(A101, [3]Sheet1!$A$2:$Q$2106, 17,FALSE)</f>
        <v>1592</v>
      </c>
    </row>
    <row r="102" spans="1:43" x14ac:dyDescent="0.2">
      <c r="A102" s="10">
        <v>1207632</v>
      </c>
      <c r="B102" s="10">
        <v>60053466</v>
      </c>
      <c r="C102" s="11" t="s">
        <v>71</v>
      </c>
      <c r="D102" s="10" t="s">
        <v>48</v>
      </c>
      <c r="E102" s="17">
        <v>44068</v>
      </c>
      <c r="F102" s="13" t="str">
        <f>VLOOKUP(A102,[1]Sheet1!$K$2:$T$827,2,FALSE)</f>
        <v>VD02</v>
      </c>
      <c r="G102" s="13" t="str">
        <f>IFERROR(#REF!, "no")</f>
        <v>no</v>
      </c>
      <c r="H102" s="10">
        <v>34</v>
      </c>
      <c r="I102" s="10">
        <v>0.91</v>
      </c>
      <c r="J102" s="10">
        <v>0.75</v>
      </c>
      <c r="K102" s="10">
        <v>-0.16</v>
      </c>
      <c r="L102" s="10">
        <v>18</v>
      </c>
      <c r="M102" s="10">
        <v>1</v>
      </c>
      <c r="N102" s="10">
        <v>-2.2357084751129199</v>
      </c>
      <c r="O102" s="10">
        <v>1.85956978797913</v>
      </c>
      <c r="P102" s="10">
        <v>1.24625897407532</v>
      </c>
      <c r="Q102" s="10">
        <v>0.16891223192214999</v>
      </c>
      <c r="R102" s="13">
        <f>VLOOKUP(A102,'Valores KF'!$C$2:$D$1018,2,)</f>
        <v>0.83</v>
      </c>
      <c r="S102" s="13">
        <f>VLOOKUP(A102,'[2]PESO DE COLADA DIC19-DIC-20'!$A$2:$D$2105,4, FALSE)</f>
        <v>53543</v>
      </c>
      <c r="T102" s="13">
        <f>VLOOKUP(A102,[1]Sheet1!$F$2:$H$1001,3,FALSE)</f>
        <v>1892.6468668720399</v>
      </c>
      <c r="U102" s="13">
        <f>VLOOKUP(A102,[1]Sheet1!$K$2:$T$827, 3,FALSE)</f>
        <v>3.3599999999999998E-2</v>
      </c>
      <c r="V102" s="13">
        <f>VLOOKUP(A102,[1]Sheet1!$K$2:$T$827, 4,FALSE)</f>
        <v>4.9700000000000001E-2</v>
      </c>
      <c r="W102" s="13">
        <f>VLOOKUP(A102, [1]Sheet1!$K$2:$T$827,5,FALSE)</f>
        <v>1.43</v>
      </c>
      <c r="X102" s="13">
        <f>VLOOKUP(A102, [1]Sheet1!$K$2:$T$827,6,FALSE)</f>
        <v>6.7000000000000002E-3</v>
      </c>
      <c r="Y102" s="13">
        <f>VLOOKUP(A102, [1]Sheet1!$K$2:$T$827,7,FALSE)</f>
        <v>1.5E-3</v>
      </c>
      <c r="Z102" s="13">
        <f>VLOOKUP(A102, [1]Sheet1!$K$2:$T$827,8,FALSE)</f>
        <v>0.68500000000000005</v>
      </c>
      <c r="AA102" s="13">
        <f>VLOOKUP(A102, [1]Sheet1!$K$2:$T$827,9,FALSE)</f>
        <v>2.14</v>
      </c>
      <c r="AB102" s="13">
        <f>VLOOKUP(A102, [1]Sheet1!$K$2:$T$827,10,FALSE)</f>
        <v>3.9E-2</v>
      </c>
      <c r="AC102" s="13" t="s">
        <v>45</v>
      </c>
      <c r="AD102" s="13" t="s">
        <v>45</v>
      </c>
      <c r="AE102" s="13" t="s">
        <v>45</v>
      </c>
      <c r="AF102">
        <f>VLOOKUP(A102,[3]Sheet1!$A$2:$F$2106,6, FALSE)</f>
        <v>50186</v>
      </c>
      <c r="AG102">
        <f>VLOOKUP(A102,[3]Sheet1!$A$2:$G$2106,7,FALSE)</f>
        <v>1</v>
      </c>
      <c r="AH102">
        <f>VLOOKUP(A102,[3]Sheet1!$A$2:$H$2105,8,FALSE)</f>
        <v>1717</v>
      </c>
      <c r="AI102">
        <f>VLOOKUP(A102,[3]Sheet1!$A$2:$I$2106,9,FALSE)</f>
        <v>87</v>
      </c>
      <c r="AJ102">
        <f>VLOOKUP(A102,[3]Sheet1!$A$2:$K$2105,10,FALSE)</f>
        <v>47</v>
      </c>
      <c r="AK102">
        <f>VLOOKUP(A102,[3]Sheet1!$A$2:$K$2105,11,FALSE)</f>
        <v>40</v>
      </c>
      <c r="AL102">
        <f>VLOOKUP(A102,[3]Sheet1!$A$2:$L$2106,12,FALSE)</f>
        <v>13</v>
      </c>
      <c r="AM102">
        <f>VLOOKUP(A102, [3]Sheet1!$A$2:$M$2105,13,FALSE)</f>
        <v>34</v>
      </c>
      <c r="AN102">
        <f>VLOOKUP(A102,[3]Sheet1!$A$2:$N$2106,14,FALSE)</f>
        <v>1.07</v>
      </c>
      <c r="AO102">
        <f>VLOOKUP(A102,[3]Sheet1!$A$2:$O$2106,15,FALSE)</f>
        <v>46.67</v>
      </c>
      <c r="AP102">
        <f>VLOOKUP(A102,[3]Sheet1!$A$2:$P$2105,16,FALSE)</f>
        <v>0</v>
      </c>
      <c r="AQ102">
        <f>VLOOKUP(A102, [3]Sheet1!$A$2:$Q$2106, 17,FALSE)</f>
        <v>1579</v>
      </c>
    </row>
    <row r="103" spans="1:43" x14ac:dyDescent="0.2">
      <c r="A103" s="10">
        <v>1207633</v>
      </c>
      <c r="B103" s="10">
        <v>60053276</v>
      </c>
      <c r="C103" s="11" t="s">
        <v>47</v>
      </c>
      <c r="D103" s="10" t="s">
        <v>51</v>
      </c>
      <c r="E103" s="17">
        <v>44068</v>
      </c>
      <c r="F103" s="13" t="str">
        <f>VLOOKUP(A103,[1]Sheet1!$K$2:$T$827,2,FALSE)</f>
        <v>VD02</v>
      </c>
      <c r="G103" s="13" t="str">
        <f>IFERROR(#REF!, "no")</f>
        <v>no</v>
      </c>
      <c r="H103" s="10">
        <v>23</v>
      </c>
      <c r="I103" s="10">
        <v>0.74</v>
      </c>
      <c r="J103" s="10">
        <v>0.52</v>
      </c>
      <c r="K103" s="10">
        <v>-0.22</v>
      </c>
      <c r="L103" s="10">
        <v>15</v>
      </c>
      <c r="M103" s="10">
        <v>18</v>
      </c>
      <c r="N103" s="10">
        <v>3.0255937576293901</v>
      </c>
      <c r="O103" s="10">
        <v>2.9004051685333301</v>
      </c>
      <c r="P103" s="10">
        <v>0.92200988531112704</v>
      </c>
      <c r="Q103" s="10">
        <v>-2.6395002380013501E-2</v>
      </c>
      <c r="R103" s="13">
        <f>VLOOKUP(A103,'Valores KF'!$C$2:$D$1018,2,)</f>
        <v>0.78</v>
      </c>
      <c r="S103" s="13">
        <f>VLOOKUP(A103,'[2]PESO DE COLADA DIC19-DIC-20'!$A$2:$D$2105,4, FALSE)</f>
        <v>52206</v>
      </c>
      <c r="T103" s="13">
        <f>VLOOKUP(A103,[1]Sheet1!$F$2:$H$1001,3,FALSE)</f>
        <v>1869.21454900554</v>
      </c>
      <c r="U103" s="13">
        <f>VLOOKUP(A103,[1]Sheet1!$K$2:$T$827, 3,FALSE)</f>
        <v>0.151</v>
      </c>
      <c r="V103" s="13">
        <f>VLOOKUP(A103,[1]Sheet1!$K$2:$T$827, 4,FALSE)</f>
        <v>0.222</v>
      </c>
      <c r="W103" s="13">
        <f>VLOOKUP(A103, [1]Sheet1!$K$2:$T$827,5,FALSE)</f>
        <v>1.1100000000000001</v>
      </c>
      <c r="X103" s="13">
        <f>VLOOKUP(A103, [1]Sheet1!$K$2:$T$827,6,FALSE)</f>
        <v>1.09E-2</v>
      </c>
      <c r="Y103" s="13">
        <f>VLOOKUP(A103, [1]Sheet1!$K$2:$T$827,7,FALSE)</f>
        <v>3.98E-3</v>
      </c>
      <c r="Z103" s="13">
        <f>VLOOKUP(A103, [1]Sheet1!$K$2:$T$827,8,FALSE)</f>
        <v>0.19</v>
      </c>
      <c r="AA103" s="13">
        <f>VLOOKUP(A103, [1]Sheet1!$K$2:$T$827,9,FALSE)</f>
        <v>0.33900000000000002</v>
      </c>
      <c r="AB103" s="13">
        <f>VLOOKUP(A103, [1]Sheet1!$K$2:$T$827,10,FALSE)</f>
        <v>3.3599999999999998E-2</v>
      </c>
      <c r="AC103" s="13" t="s">
        <v>45</v>
      </c>
      <c r="AD103" s="13" t="s">
        <v>45</v>
      </c>
      <c r="AE103" s="13" t="s">
        <v>45</v>
      </c>
      <c r="AF103">
        <f>VLOOKUP(A103,[3]Sheet1!$A$2:$F$2106,6, FALSE)</f>
        <v>54229</v>
      </c>
      <c r="AG103">
        <f>VLOOKUP(A103,[3]Sheet1!$A$2:$G$2106,7,FALSE)</f>
        <v>1</v>
      </c>
      <c r="AH103">
        <f>VLOOKUP(A103,[3]Sheet1!$A$2:$H$2105,8,FALSE)</f>
        <v>1717</v>
      </c>
      <c r="AI103">
        <f>VLOOKUP(A103,[3]Sheet1!$A$2:$I$2106,9,FALSE)</f>
        <v>57</v>
      </c>
      <c r="AJ103">
        <f>VLOOKUP(A103,[3]Sheet1!$A$2:$K$2105,10,FALSE)</f>
        <v>29</v>
      </c>
      <c r="AK103">
        <f>VLOOKUP(A103,[3]Sheet1!$A$2:$K$2105,11,FALSE)</f>
        <v>28</v>
      </c>
      <c r="AL103">
        <f>VLOOKUP(A103,[3]Sheet1!$A$2:$L$2106,12,FALSE)</f>
        <v>6</v>
      </c>
      <c r="AM103">
        <f>VLOOKUP(A103, [3]Sheet1!$A$2:$M$2105,13,FALSE)</f>
        <v>23</v>
      </c>
      <c r="AN103">
        <f>VLOOKUP(A103,[3]Sheet1!$A$2:$N$2106,14,FALSE)</f>
        <v>0.67</v>
      </c>
      <c r="AO103">
        <f>VLOOKUP(A103,[3]Sheet1!$A$2:$O$2106,15,FALSE)</f>
        <v>10.43</v>
      </c>
      <c r="AP103">
        <f>VLOOKUP(A103,[3]Sheet1!$A$2:$P$2105,16,FALSE)</f>
        <v>0</v>
      </c>
      <c r="AQ103">
        <f>VLOOKUP(A103, [3]Sheet1!$A$2:$Q$2106, 17,FALSE)</f>
        <v>1576</v>
      </c>
    </row>
    <row r="104" spans="1:43" x14ac:dyDescent="0.2">
      <c r="A104" s="10">
        <v>1207634</v>
      </c>
      <c r="B104" s="10">
        <v>60053344</v>
      </c>
      <c r="C104" s="11" t="s">
        <v>54</v>
      </c>
      <c r="D104" s="10" t="s">
        <v>44</v>
      </c>
      <c r="E104" s="17">
        <v>44068</v>
      </c>
      <c r="F104" s="13" t="str">
        <f>VLOOKUP(A104,[1]Sheet1!$K$2:$T$827,2,FALSE)</f>
        <v>VD02</v>
      </c>
      <c r="G104" s="13" t="str">
        <f>IFERROR(#REF!, "no")</f>
        <v>no</v>
      </c>
      <c r="H104" s="10">
        <v>19</v>
      </c>
      <c r="I104" s="10">
        <v>0.9</v>
      </c>
      <c r="J104" s="10">
        <v>0.61</v>
      </c>
      <c r="K104" s="10">
        <v>-0.28999999999999998</v>
      </c>
      <c r="L104" s="10">
        <v>15</v>
      </c>
      <c r="M104" s="10">
        <v>15</v>
      </c>
      <c r="N104" s="10">
        <v>5.1749463081359899</v>
      </c>
      <c r="O104" s="10">
        <v>2.81727242469788</v>
      </c>
      <c r="P104" s="10">
        <v>0.219346508383751</v>
      </c>
      <c r="Q104" s="10">
        <v>-0.15189689397811901</v>
      </c>
      <c r="R104" s="13">
        <f>VLOOKUP(A104,'Valores KF'!$C$2:$D$1018,2,)</f>
        <v>0.8</v>
      </c>
      <c r="S104" s="13">
        <f>VLOOKUP(A104,'[2]PESO DE COLADA DIC19-DIC-20'!$A$2:$D$2105,4, FALSE)</f>
        <v>55363</v>
      </c>
      <c r="T104" s="13">
        <f>VLOOKUP(A104,[1]Sheet1!$F$2:$H$1001,3,FALSE)</f>
        <v>1882.79060527208</v>
      </c>
      <c r="U104" s="13">
        <f>VLOOKUP(A104,[1]Sheet1!$K$2:$T$827, 3,FALSE)</f>
        <v>0.122</v>
      </c>
      <c r="V104" s="13">
        <f>VLOOKUP(A104,[1]Sheet1!$K$2:$T$827, 4,FALSE)</f>
        <v>0.14799999999999999</v>
      </c>
      <c r="W104" s="13">
        <f>VLOOKUP(A104, [1]Sheet1!$K$2:$T$827,5,FALSE)</f>
        <v>1.1100000000000001</v>
      </c>
      <c r="X104" s="13">
        <f>VLOOKUP(A104, [1]Sheet1!$K$2:$T$827,6,FALSE)</f>
        <v>1.2200000000000001E-2</v>
      </c>
      <c r="Y104" s="13">
        <f>VLOOKUP(A104, [1]Sheet1!$K$2:$T$827,7,FALSE)</f>
        <v>5.11E-3</v>
      </c>
      <c r="Z104" s="13">
        <f>VLOOKUP(A104, [1]Sheet1!$K$2:$T$827,8,FALSE)</f>
        <v>0.188</v>
      </c>
      <c r="AA104" s="13">
        <f>VLOOKUP(A104, [1]Sheet1!$K$2:$T$827,9,FALSE)</f>
        <v>0.223</v>
      </c>
      <c r="AB104" s="13">
        <f>VLOOKUP(A104, [1]Sheet1!$K$2:$T$827,10,FALSE)</f>
        <v>2.7E-2</v>
      </c>
      <c r="AC104" s="13" t="s">
        <v>45</v>
      </c>
      <c r="AD104" s="13" t="s">
        <v>45</v>
      </c>
      <c r="AE104" s="13" t="s">
        <v>45</v>
      </c>
      <c r="AF104">
        <f>VLOOKUP(A104,[3]Sheet1!$A$2:$F$2106,6, FALSE)</f>
        <v>55877</v>
      </c>
      <c r="AG104">
        <f>VLOOKUP(A104,[3]Sheet1!$A$2:$G$2106,7,FALSE)</f>
        <v>1</v>
      </c>
      <c r="AH104">
        <f>VLOOKUP(A104,[3]Sheet1!$A$2:$H$2105,8,FALSE)</f>
        <v>1673</v>
      </c>
      <c r="AI104">
        <f>VLOOKUP(A104,[3]Sheet1!$A$2:$I$2106,9,FALSE)</f>
        <v>48</v>
      </c>
      <c r="AJ104">
        <f>VLOOKUP(A104,[3]Sheet1!$A$2:$K$2105,10,FALSE)</f>
        <v>26</v>
      </c>
      <c r="AK104">
        <f>VLOOKUP(A104,[3]Sheet1!$A$2:$K$2105,11,FALSE)</f>
        <v>22</v>
      </c>
      <c r="AL104">
        <f>VLOOKUP(A104,[3]Sheet1!$A$2:$L$2106,12,FALSE)</f>
        <v>7</v>
      </c>
      <c r="AM104">
        <f>VLOOKUP(A104, [3]Sheet1!$A$2:$M$2105,13,FALSE)</f>
        <v>19</v>
      </c>
      <c r="AN104">
        <f>VLOOKUP(A104,[3]Sheet1!$A$2:$N$2106,14,FALSE)</f>
        <v>0.65</v>
      </c>
      <c r="AO104">
        <f>VLOOKUP(A104,[3]Sheet1!$A$2:$O$2106,15,FALSE)</f>
        <v>3.99</v>
      </c>
      <c r="AP104">
        <f>VLOOKUP(A104,[3]Sheet1!$A$2:$P$2105,16,FALSE)</f>
        <v>8.19</v>
      </c>
      <c r="AQ104">
        <f>VLOOKUP(A104, [3]Sheet1!$A$2:$Q$2106, 17,FALSE)</f>
        <v>1586</v>
      </c>
    </row>
    <row r="105" spans="1:43" x14ac:dyDescent="0.2">
      <c r="A105" s="10">
        <v>1207635</v>
      </c>
      <c r="B105" s="10">
        <v>60053203</v>
      </c>
      <c r="C105" s="11" t="s">
        <v>72</v>
      </c>
      <c r="D105" s="10" t="s">
        <v>56</v>
      </c>
      <c r="E105" s="17">
        <v>44068</v>
      </c>
      <c r="F105" s="13" t="str">
        <f>VLOOKUP(A105,[1]Sheet1!$K$2:$T$827,2,FALSE)</f>
        <v>VD03</v>
      </c>
      <c r="G105" s="13" t="str">
        <f>IFERROR(#REF!, "no")</f>
        <v>no</v>
      </c>
      <c r="H105" s="10">
        <v>21</v>
      </c>
      <c r="I105" s="10">
        <v>0.79</v>
      </c>
      <c r="J105" s="10">
        <v>0.65</v>
      </c>
      <c r="K105" s="10">
        <v>-0.14000000000000001</v>
      </c>
      <c r="L105" s="10">
        <v>22</v>
      </c>
      <c r="M105" s="10">
        <v>16</v>
      </c>
      <c r="N105" s="10">
        <v>2.53815889358521</v>
      </c>
      <c r="O105" s="10">
        <v>2.3580791950225799</v>
      </c>
      <c r="P105" s="10">
        <v>0.74461197853088401</v>
      </c>
      <c r="Q105" s="10">
        <v>-0.144067987799644</v>
      </c>
      <c r="R105" s="13">
        <f>VLOOKUP(A105,'Valores KF'!$C$2:$D$1018,2,)</f>
        <v>0.74</v>
      </c>
      <c r="S105" s="13">
        <f>VLOOKUP(A105,'[2]PESO DE COLADA DIC19-DIC-20'!$A$2:$D$2105,4, FALSE)</f>
        <v>57605</v>
      </c>
      <c r="T105" s="13">
        <f>VLOOKUP(A105,[1]Sheet1!$F$2:$H$1001,3,FALSE)</f>
        <v>1845.6573119777299</v>
      </c>
      <c r="U105" s="13">
        <f>VLOOKUP(A105,[1]Sheet1!$K$2:$T$827, 3,FALSE)</f>
        <v>0.40799999999999997</v>
      </c>
      <c r="V105" s="13">
        <f>VLOOKUP(A105,[1]Sheet1!$K$2:$T$827, 4,FALSE)</f>
        <v>0.14699999999999999</v>
      </c>
      <c r="W105" s="13">
        <f>VLOOKUP(A105, [1]Sheet1!$K$2:$T$827,5,FALSE)</f>
        <v>0.95499999999999996</v>
      </c>
      <c r="X105" s="13">
        <f>VLOOKUP(A105, [1]Sheet1!$K$2:$T$827,6,FALSE)</f>
        <v>7.7999999999999996E-3</v>
      </c>
      <c r="Y105" s="13">
        <f>VLOOKUP(A105, [1]Sheet1!$K$2:$T$827,7,FALSE)</f>
        <v>3.13E-3</v>
      </c>
      <c r="Z105" s="13">
        <f>VLOOKUP(A105, [1]Sheet1!$K$2:$T$827,8,FALSE)</f>
        <v>1.05</v>
      </c>
      <c r="AA105" s="13">
        <f>VLOOKUP(A105, [1]Sheet1!$K$2:$T$827,9,FALSE)</f>
        <v>0.20799999999999999</v>
      </c>
      <c r="AB105" s="13">
        <f>VLOOKUP(A105, [1]Sheet1!$K$2:$T$827,10,FALSE)</f>
        <v>2.6599999999999999E-2</v>
      </c>
      <c r="AC105" s="13" t="s">
        <v>45</v>
      </c>
      <c r="AD105" s="13" t="s">
        <v>45</v>
      </c>
      <c r="AE105" s="13" t="s">
        <v>45</v>
      </c>
      <c r="AF105">
        <f>VLOOKUP(A105,[3]Sheet1!$A$2:$F$2106,6, FALSE)</f>
        <v>55927</v>
      </c>
      <c r="AG105">
        <f>VLOOKUP(A105,[3]Sheet1!$A$2:$G$2106,7,FALSE)</f>
        <v>1</v>
      </c>
      <c r="AH105">
        <f>VLOOKUP(A105,[3]Sheet1!$A$2:$H$2105,8,FALSE)</f>
        <v>1640</v>
      </c>
      <c r="AI105">
        <f>VLOOKUP(A105,[3]Sheet1!$A$2:$I$2106,9,FALSE)</f>
        <v>55</v>
      </c>
      <c r="AJ105">
        <f>VLOOKUP(A105,[3]Sheet1!$A$2:$K$2105,10,FALSE)</f>
        <v>28</v>
      </c>
      <c r="AK105">
        <f>VLOOKUP(A105,[3]Sheet1!$A$2:$K$2105,11,FALSE)</f>
        <v>27</v>
      </c>
      <c r="AL105">
        <f>VLOOKUP(A105,[3]Sheet1!$A$2:$L$2106,12,FALSE)</f>
        <v>7</v>
      </c>
      <c r="AM105">
        <f>VLOOKUP(A105, [3]Sheet1!$A$2:$M$2105,13,FALSE)</f>
        <v>21</v>
      </c>
      <c r="AN105">
        <f>VLOOKUP(A105,[3]Sheet1!$A$2:$N$2106,14,FALSE)</f>
        <v>0.84</v>
      </c>
      <c r="AO105">
        <f>VLOOKUP(A105,[3]Sheet1!$A$2:$O$2106,15,FALSE)</f>
        <v>10.8</v>
      </c>
      <c r="AP105">
        <f>VLOOKUP(A105,[3]Sheet1!$A$2:$P$2105,16,FALSE)</f>
        <v>0</v>
      </c>
      <c r="AQ105">
        <f>VLOOKUP(A105, [3]Sheet1!$A$2:$Q$2106, 17,FALSE)</f>
        <v>1552</v>
      </c>
    </row>
    <row r="106" spans="1:43" x14ac:dyDescent="0.2">
      <c r="A106" s="10">
        <v>1207636</v>
      </c>
      <c r="B106" s="10">
        <v>60053208</v>
      </c>
      <c r="C106" s="11" t="s">
        <v>72</v>
      </c>
      <c r="D106" s="10" t="s">
        <v>56</v>
      </c>
      <c r="E106" s="17">
        <v>44068</v>
      </c>
      <c r="F106" s="13" t="str">
        <f>VLOOKUP(A106,[1]Sheet1!$K$2:$T$827,2,FALSE)</f>
        <v>VD02</v>
      </c>
      <c r="G106" s="13" t="str">
        <f>IFERROR(#REF!, "no")</f>
        <v>no</v>
      </c>
      <c r="H106" s="10">
        <v>16</v>
      </c>
      <c r="I106" s="10">
        <v>1.08</v>
      </c>
      <c r="J106" s="10">
        <v>0.92</v>
      </c>
      <c r="K106" s="10">
        <v>-0.16</v>
      </c>
      <c r="L106" s="10">
        <v>19</v>
      </c>
      <c r="M106" s="10">
        <v>11</v>
      </c>
      <c r="N106" s="10">
        <v>5.8678936958312997</v>
      </c>
      <c r="O106" s="10">
        <v>2.9243481159210201</v>
      </c>
      <c r="P106" s="10">
        <v>0.34074184298515298</v>
      </c>
      <c r="Q106" s="10">
        <v>-9.5113709568977398E-2</v>
      </c>
      <c r="R106" s="13">
        <f>VLOOKUP(A106,'Valores KF'!$C$2:$D$1018,2,)</f>
        <v>0.74</v>
      </c>
      <c r="S106" s="13">
        <f>VLOOKUP(A106,'[2]PESO DE COLADA DIC19-DIC-20'!$A$2:$D$2105,4, FALSE)</f>
        <v>58197</v>
      </c>
      <c r="T106" s="13">
        <f>VLOOKUP(A106,[1]Sheet1!$F$2:$H$1001,3,FALSE)</f>
        <v>1846.59540534138</v>
      </c>
      <c r="U106" s="13">
        <f>VLOOKUP(A106,[1]Sheet1!$K$2:$T$827, 3,FALSE)</f>
        <v>0.39500000000000002</v>
      </c>
      <c r="V106" s="13">
        <f>VLOOKUP(A106,[1]Sheet1!$K$2:$T$827, 4,FALSE)</f>
        <v>0.14699999999999999</v>
      </c>
      <c r="W106" s="13">
        <f>VLOOKUP(A106, [1]Sheet1!$K$2:$T$827,5,FALSE)</f>
        <v>0.95599999999999996</v>
      </c>
      <c r="X106" s="13">
        <f>VLOOKUP(A106, [1]Sheet1!$K$2:$T$827,6,FALSE)</f>
        <v>7.9000000000000008E-3</v>
      </c>
      <c r="Y106" s="13">
        <f>VLOOKUP(A106, [1]Sheet1!$K$2:$T$827,7,FALSE)</f>
        <v>1.32E-3</v>
      </c>
      <c r="Z106" s="13">
        <f>VLOOKUP(A106, [1]Sheet1!$K$2:$T$827,8,FALSE)</f>
        <v>1.07</v>
      </c>
      <c r="AA106" s="13">
        <f>VLOOKUP(A106, [1]Sheet1!$K$2:$T$827,9,FALSE)</f>
        <v>0.20599999999999999</v>
      </c>
      <c r="AB106" s="13">
        <f>VLOOKUP(A106, [1]Sheet1!$K$2:$T$827,10,FALSE)</f>
        <v>2.9000000000000001E-2</v>
      </c>
      <c r="AC106" s="13" t="s">
        <v>45</v>
      </c>
      <c r="AD106" s="13" t="s">
        <v>45</v>
      </c>
      <c r="AE106" s="13" t="s">
        <v>45</v>
      </c>
      <c r="AF106">
        <f>VLOOKUP(A106,[3]Sheet1!$A$2:$F$2106,6, FALSE)</f>
        <v>56540</v>
      </c>
      <c r="AG106">
        <f>VLOOKUP(A106,[3]Sheet1!$A$2:$G$2106,7,FALSE)</f>
        <v>1</v>
      </c>
      <c r="AH106">
        <f>VLOOKUP(A106,[3]Sheet1!$A$2:$H$2105,8,FALSE)</f>
        <v>1627</v>
      </c>
      <c r="AI106">
        <f>VLOOKUP(A106,[3]Sheet1!$A$2:$I$2106,9,FALSE)</f>
        <v>47</v>
      </c>
      <c r="AJ106">
        <f>VLOOKUP(A106,[3]Sheet1!$A$2:$K$2105,10,FALSE)</f>
        <v>23</v>
      </c>
      <c r="AK106">
        <f>VLOOKUP(A106,[3]Sheet1!$A$2:$K$2105,11,FALSE)</f>
        <v>24</v>
      </c>
      <c r="AL106">
        <f>VLOOKUP(A106,[3]Sheet1!$A$2:$L$2106,12,FALSE)</f>
        <v>7</v>
      </c>
      <c r="AM106">
        <f>VLOOKUP(A106, [3]Sheet1!$A$2:$M$2105,13,FALSE)</f>
        <v>16</v>
      </c>
      <c r="AN106">
        <f>VLOOKUP(A106,[3]Sheet1!$A$2:$N$2106,14,FALSE)</f>
        <v>0.69</v>
      </c>
      <c r="AO106">
        <f>VLOOKUP(A106,[3]Sheet1!$A$2:$O$2106,15,FALSE)</f>
        <v>7.42</v>
      </c>
      <c r="AP106">
        <f>VLOOKUP(A106,[3]Sheet1!$A$2:$P$2105,16,FALSE)</f>
        <v>0</v>
      </c>
      <c r="AQ106">
        <f>VLOOKUP(A106, [3]Sheet1!$A$2:$Q$2106, 17,FALSE)</f>
        <v>1560</v>
      </c>
    </row>
    <row r="107" spans="1:43" x14ac:dyDescent="0.2">
      <c r="A107" s="10">
        <v>1207637</v>
      </c>
      <c r="B107" s="10">
        <v>60053218</v>
      </c>
      <c r="C107" s="11" t="s">
        <v>72</v>
      </c>
      <c r="D107" s="10" t="s">
        <v>56</v>
      </c>
      <c r="E107" s="17">
        <v>44068</v>
      </c>
      <c r="F107" s="13" t="str">
        <f>VLOOKUP(A107,[1]Sheet1!$K$2:$T$827,2,FALSE)</f>
        <v>VD02</v>
      </c>
      <c r="G107" s="13" t="str">
        <f>IFERROR(#REF!, "no")</f>
        <v>no</v>
      </c>
      <c r="H107" s="10">
        <v>19</v>
      </c>
      <c r="I107" s="10">
        <v>0.95</v>
      </c>
      <c r="J107" s="10">
        <v>0.91</v>
      </c>
      <c r="K107" s="10">
        <v>-0.04</v>
      </c>
      <c r="L107" s="10">
        <v>17</v>
      </c>
      <c r="M107" s="10">
        <v>15</v>
      </c>
      <c r="N107" s="10">
        <v>3.9763517379760698</v>
      </c>
      <c r="O107" s="10">
        <v>3.0976583957672101</v>
      </c>
      <c r="P107" s="10">
        <v>0.99846518039703402</v>
      </c>
      <c r="Q107" s="10">
        <v>-9.7646517679095303E-3</v>
      </c>
      <c r="R107" s="13">
        <f>VLOOKUP(A107,'Valores KF'!$C$2:$D$1018,2,)</f>
        <v>0.74</v>
      </c>
      <c r="S107" s="13">
        <f>VLOOKUP(A107,'[2]PESO DE COLADA DIC19-DIC-20'!$A$2:$D$2105,4, FALSE)</f>
        <v>57829</v>
      </c>
      <c r="T107" s="13">
        <f>VLOOKUP(A107,[1]Sheet1!$F$2:$H$1001,3,FALSE)</f>
        <v>1847.52808743674</v>
      </c>
      <c r="U107" s="13">
        <f>VLOOKUP(A107,[1]Sheet1!$K$2:$T$827, 3,FALSE)</f>
        <v>0.40200000000000002</v>
      </c>
      <c r="V107" s="13">
        <f>VLOOKUP(A107,[1]Sheet1!$K$2:$T$827, 4,FALSE)</f>
        <v>0.152</v>
      </c>
      <c r="W107" s="13">
        <f>VLOOKUP(A107, [1]Sheet1!$K$2:$T$827,5,FALSE)</f>
        <v>0.95399999999999996</v>
      </c>
      <c r="X107" s="13">
        <f>VLOOKUP(A107, [1]Sheet1!$K$2:$T$827,6,FALSE)</f>
        <v>7.1999999999999998E-3</v>
      </c>
      <c r="Y107" s="13">
        <f>VLOOKUP(A107, [1]Sheet1!$K$2:$T$827,7,FALSE)</f>
        <v>2.5999999999999999E-3</v>
      </c>
      <c r="Z107" s="13">
        <f>VLOOKUP(A107, [1]Sheet1!$K$2:$T$827,8,FALSE)</f>
        <v>1.07</v>
      </c>
      <c r="AA107" s="13">
        <f>VLOOKUP(A107, [1]Sheet1!$K$2:$T$827,9,FALSE)</f>
        <v>0.20200000000000001</v>
      </c>
      <c r="AB107" s="13">
        <f>VLOOKUP(A107, [1]Sheet1!$K$2:$T$827,10,FALSE)</f>
        <v>3.0200000000000001E-2</v>
      </c>
      <c r="AC107" s="13" t="s">
        <v>45</v>
      </c>
      <c r="AD107" s="13" t="s">
        <v>45</v>
      </c>
      <c r="AE107" s="13" t="s">
        <v>45</v>
      </c>
      <c r="AF107">
        <f>VLOOKUP(A107,[3]Sheet1!$A$2:$F$2106,6, FALSE)</f>
        <v>56728.99</v>
      </c>
      <c r="AG107">
        <f>VLOOKUP(A107,[3]Sheet1!$A$2:$G$2106,7,FALSE)</f>
        <v>1</v>
      </c>
      <c r="AH107">
        <f>VLOOKUP(A107,[3]Sheet1!$A$2:$H$2105,8,FALSE)</f>
        <v>1635</v>
      </c>
      <c r="AI107">
        <f>VLOOKUP(A107,[3]Sheet1!$A$2:$I$2106,9,FALSE)</f>
        <v>51</v>
      </c>
      <c r="AJ107">
        <f>VLOOKUP(A107,[3]Sheet1!$A$2:$K$2105,10,FALSE)</f>
        <v>26</v>
      </c>
      <c r="AK107">
        <f>VLOOKUP(A107,[3]Sheet1!$A$2:$K$2105,11,FALSE)</f>
        <v>25</v>
      </c>
      <c r="AL107">
        <f>VLOOKUP(A107,[3]Sheet1!$A$2:$L$2106,12,FALSE)</f>
        <v>7</v>
      </c>
      <c r="AM107">
        <f>VLOOKUP(A107, [3]Sheet1!$A$2:$M$2105,13,FALSE)</f>
        <v>19</v>
      </c>
      <c r="AN107">
        <f>VLOOKUP(A107,[3]Sheet1!$A$2:$N$2106,14,FALSE)</f>
        <v>0.67</v>
      </c>
      <c r="AO107">
        <f>VLOOKUP(A107,[3]Sheet1!$A$2:$O$2106,15,FALSE)</f>
        <v>7.17</v>
      </c>
      <c r="AP107">
        <f>VLOOKUP(A107,[3]Sheet1!$A$2:$P$2105,16,FALSE)</f>
        <v>0</v>
      </c>
      <c r="AQ107">
        <f>VLOOKUP(A107, [3]Sheet1!$A$2:$Q$2106, 17,FALSE)</f>
        <v>1561</v>
      </c>
    </row>
    <row r="108" spans="1:43" x14ac:dyDescent="0.2">
      <c r="A108" s="10">
        <v>1207638</v>
      </c>
      <c r="B108" s="10">
        <v>60053258</v>
      </c>
      <c r="C108" s="11" t="s">
        <v>43</v>
      </c>
      <c r="D108" s="10" t="s">
        <v>44</v>
      </c>
      <c r="E108" s="17">
        <v>44068</v>
      </c>
      <c r="F108" s="13" t="str">
        <f>VLOOKUP(A108,[1]Sheet1!$K$2:$T$827,2,FALSE)</f>
        <v>VD02</v>
      </c>
      <c r="G108" s="13" t="str">
        <f>IFERROR(#REF!, "no")</f>
        <v>no</v>
      </c>
      <c r="H108" s="10">
        <v>20</v>
      </c>
      <c r="I108" s="10">
        <v>0.83</v>
      </c>
      <c r="J108" s="10">
        <v>1.1299999999999999</v>
      </c>
      <c r="K108" s="10">
        <v>0.3</v>
      </c>
      <c r="L108" s="10">
        <v>20</v>
      </c>
      <c r="M108" s="10">
        <v>17</v>
      </c>
      <c r="N108" s="10">
        <v>4.8741579055786097</v>
      </c>
      <c r="O108" s="10">
        <v>2.77514672279358</v>
      </c>
      <c r="P108" s="10">
        <v>8.3990208804607405E-2</v>
      </c>
      <c r="Q108" s="10">
        <v>-0.14564880728721599</v>
      </c>
      <c r="R108" s="13">
        <f>VLOOKUP(A108,'Valores KF'!$C$2:$D$1018,2,)</f>
        <v>0.75</v>
      </c>
      <c r="S108" s="13">
        <f>VLOOKUP(A108,'[2]PESO DE COLADA DIC19-DIC-20'!$A$2:$D$2105,4, FALSE)</f>
        <v>56635</v>
      </c>
      <c r="T108" s="13">
        <f>VLOOKUP(A108,[1]Sheet1!$F$2:$H$1001,3,FALSE)</f>
        <v>1861.30861918714</v>
      </c>
      <c r="U108" s="13">
        <f>VLOOKUP(A108,[1]Sheet1!$K$2:$T$827, 3,FALSE)</f>
        <v>0.40500000000000003</v>
      </c>
      <c r="V108" s="13">
        <f>VLOOKUP(A108,[1]Sheet1!$K$2:$T$827, 4,FALSE)</f>
        <v>0.23</v>
      </c>
      <c r="W108" s="13">
        <f>VLOOKUP(A108, [1]Sheet1!$K$2:$T$827,5,FALSE)</f>
        <v>0.86199999999999999</v>
      </c>
      <c r="X108" s="13">
        <f>VLOOKUP(A108, [1]Sheet1!$K$2:$T$827,6,FALSE)</f>
        <v>1.2200000000000001E-2</v>
      </c>
      <c r="Y108" s="13">
        <f>VLOOKUP(A108, [1]Sheet1!$K$2:$T$827,7,FALSE)</f>
        <v>1.4E-3</v>
      </c>
      <c r="Z108" s="13">
        <f>VLOOKUP(A108, [1]Sheet1!$K$2:$T$827,8,FALSE)</f>
        <v>0.97</v>
      </c>
      <c r="AA108" s="13">
        <f>VLOOKUP(A108, [1]Sheet1!$K$2:$T$827,9,FALSE)</f>
        <v>0.24</v>
      </c>
      <c r="AB108" s="13">
        <f>VLOOKUP(A108, [1]Sheet1!$K$2:$T$827,10,FALSE)</f>
        <v>3.1800000000000002E-2</v>
      </c>
      <c r="AC108" s="13" t="s">
        <v>45</v>
      </c>
      <c r="AD108" s="13" t="s">
        <v>45</v>
      </c>
      <c r="AE108" s="13" t="s">
        <v>45</v>
      </c>
      <c r="AF108">
        <f>VLOOKUP(A108,[3]Sheet1!$A$2:$F$2106,6, FALSE)</f>
        <v>55304</v>
      </c>
      <c r="AG108">
        <f>VLOOKUP(A108,[3]Sheet1!$A$2:$G$2106,7,FALSE)</f>
        <v>1</v>
      </c>
      <c r="AH108">
        <f>VLOOKUP(A108,[3]Sheet1!$A$2:$H$2105,8,FALSE)</f>
        <v>1651</v>
      </c>
      <c r="AI108">
        <f>VLOOKUP(A108,[3]Sheet1!$A$2:$I$2106,9,FALSE)</f>
        <v>52</v>
      </c>
      <c r="AJ108">
        <f>VLOOKUP(A108,[3]Sheet1!$A$2:$K$2105,10,FALSE)</f>
        <v>26</v>
      </c>
      <c r="AK108">
        <f>VLOOKUP(A108,[3]Sheet1!$A$2:$K$2105,11,FALSE)</f>
        <v>26</v>
      </c>
      <c r="AL108">
        <f>VLOOKUP(A108,[3]Sheet1!$A$2:$L$2106,12,FALSE)</f>
        <v>6</v>
      </c>
      <c r="AM108">
        <f>VLOOKUP(A108, [3]Sheet1!$A$2:$M$2105,13,FALSE)</f>
        <v>20</v>
      </c>
      <c r="AN108">
        <f>VLOOKUP(A108,[3]Sheet1!$A$2:$N$2106,14,FALSE)</f>
        <v>0.72</v>
      </c>
      <c r="AO108">
        <f>VLOOKUP(A108,[3]Sheet1!$A$2:$O$2106,15,FALSE)</f>
        <v>7.64</v>
      </c>
      <c r="AP108">
        <f>VLOOKUP(A108,[3]Sheet1!$A$2:$P$2105,16,FALSE)</f>
        <v>0</v>
      </c>
      <c r="AQ108">
        <f>VLOOKUP(A108, [3]Sheet1!$A$2:$Q$2106, 17,FALSE)</f>
        <v>1570</v>
      </c>
    </row>
    <row r="109" spans="1:43" x14ac:dyDescent="0.2">
      <c r="A109" s="10">
        <v>1207639</v>
      </c>
      <c r="B109" s="10">
        <v>60053264</v>
      </c>
      <c r="C109" s="11" t="s">
        <v>43</v>
      </c>
      <c r="D109" s="10" t="s">
        <v>44</v>
      </c>
      <c r="E109" s="17">
        <v>44068</v>
      </c>
      <c r="F109" s="13" t="str">
        <f>VLOOKUP(A109,[1]Sheet1!$K$2:$T$827,2,FALSE)</f>
        <v>VD02</v>
      </c>
      <c r="G109" s="13" t="str">
        <f>IFERROR(#REF!, "no")</f>
        <v>no</v>
      </c>
      <c r="H109" s="10">
        <v>19</v>
      </c>
      <c r="I109" s="10">
        <v>1</v>
      </c>
      <c r="J109" s="10">
        <v>0.8</v>
      </c>
      <c r="K109" s="10">
        <v>-0.2</v>
      </c>
      <c r="L109" s="10">
        <v>12</v>
      </c>
      <c r="M109" s="10">
        <v>16</v>
      </c>
      <c r="N109" s="10">
        <v>7.8146390914917001</v>
      </c>
      <c r="O109" s="10">
        <v>2.9091932773590101</v>
      </c>
      <c r="P109" s="10">
        <v>0.37577468156814597</v>
      </c>
      <c r="Q109" s="10">
        <v>-0.15839713811874401</v>
      </c>
      <c r="R109" s="13">
        <f>VLOOKUP(A109,'Valores KF'!$C$2:$D$1018,2,)</f>
        <v>0.74</v>
      </c>
      <c r="S109" s="13">
        <f>VLOOKUP(A109,'[2]PESO DE COLADA DIC19-DIC-20'!$A$2:$D$2105,4, FALSE)</f>
        <v>53677</v>
      </c>
      <c r="T109" s="13">
        <f>VLOOKUP(A109,[1]Sheet1!$F$2:$H$1001,3,FALSE)</f>
        <v>1857.5220172572699</v>
      </c>
      <c r="U109" s="13">
        <f>VLOOKUP(A109,[1]Sheet1!$K$2:$T$827, 3,FALSE)</f>
        <v>0.41299999999999998</v>
      </c>
      <c r="V109" s="13">
        <f>VLOOKUP(A109,[1]Sheet1!$K$2:$T$827, 4,FALSE)</f>
        <v>0.21</v>
      </c>
      <c r="W109" s="13">
        <f>VLOOKUP(A109, [1]Sheet1!$K$2:$T$827,5,FALSE)</f>
        <v>0.86499999999999999</v>
      </c>
      <c r="X109" s="13">
        <f>VLOOKUP(A109, [1]Sheet1!$K$2:$T$827,6,FALSE)</f>
        <v>1.5900000000000001E-2</v>
      </c>
      <c r="Y109" s="13">
        <f>VLOOKUP(A109, [1]Sheet1!$K$2:$T$827,7,FALSE)</f>
        <v>8.2799999999999996E-4</v>
      </c>
      <c r="Z109" s="13">
        <f>VLOOKUP(A109, [1]Sheet1!$K$2:$T$827,8,FALSE)</f>
        <v>0.97399999999999998</v>
      </c>
      <c r="AA109" s="13">
        <f>VLOOKUP(A109, [1]Sheet1!$K$2:$T$827,9,FALSE)</f>
        <v>0.23200000000000001</v>
      </c>
      <c r="AB109" s="13">
        <f>VLOOKUP(A109, [1]Sheet1!$K$2:$T$827,10,FALSE)</f>
        <v>2.92E-2</v>
      </c>
      <c r="AC109" s="13" t="s">
        <v>45</v>
      </c>
      <c r="AD109" s="13" t="s">
        <v>45</v>
      </c>
      <c r="AE109" s="13" t="s">
        <v>45</v>
      </c>
      <c r="AF109">
        <f>VLOOKUP(A109,[3]Sheet1!$A$2:$F$2106,6, FALSE)</f>
        <v>54623</v>
      </c>
      <c r="AG109">
        <f>VLOOKUP(A109,[3]Sheet1!$A$2:$G$2106,7,FALSE)</f>
        <v>1</v>
      </c>
      <c r="AH109">
        <f>VLOOKUP(A109,[3]Sheet1!$A$2:$H$2105,8,FALSE)</f>
        <v>1644</v>
      </c>
      <c r="AI109">
        <f>VLOOKUP(A109,[3]Sheet1!$A$2:$I$2106,9,FALSE)</f>
        <v>48</v>
      </c>
      <c r="AJ109">
        <f>VLOOKUP(A109,[3]Sheet1!$A$2:$K$2105,10,FALSE)</f>
        <v>25</v>
      </c>
      <c r="AK109">
        <f>VLOOKUP(A109,[3]Sheet1!$A$2:$K$2105,11,FALSE)</f>
        <v>23</v>
      </c>
      <c r="AL109">
        <f>VLOOKUP(A109,[3]Sheet1!$A$2:$L$2106,12,FALSE)</f>
        <v>6</v>
      </c>
      <c r="AM109">
        <f>VLOOKUP(A109, [3]Sheet1!$A$2:$M$2105,13,FALSE)</f>
        <v>19</v>
      </c>
      <c r="AN109">
        <f>VLOOKUP(A109,[3]Sheet1!$A$2:$N$2106,14,FALSE)</f>
        <v>0.54</v>
      </c>
      <c r="AO109">
        <f>VLOOKUP(A109,[3]Sheet1!$A$2:$O$2106,15,FALSE)</f>
        <v>3.79</v>
      </c>
      <c r="AP109">
        <f>VLOOKUP(A109,[3]Sheet1!$A$2:$P$2105,16,FALSE)</f>
        <v>0</v>
      </c>
      <c r="AQ109">
        <f>VLOOKUP(A109, [3]Sheet1!$A$2:$Q$2106, 17,FALSE)</f>
        <v>1566</v>
      </c>
    </row>
    <row r="110" spans="1:43" x14ac:dyDescent="0.2">
      <c r="A110" s="10">
        <v>1207640</v>
      </c>
      <c r="B110" s="10">
        <v>60053270</v>
      </c>
      <c r="C110" s="11" t="s">
        <v>43</v>
      </c>
      <c r="D110" s="10" t="s">
        <v>44</v>
      </c>
      <c r="E110" s="17">
        <v>44068</v>
      </c>
      <c r="F110" s="13" t="str">
        <f>VLOOKUP(A110,[1]Sheet1!$K$2:$T$827,2,FALSE)</f>
        <v>VD02</v>
      </c>
      <c r="G110" s="13" t="str">
        <f>IFERROR(#REF!, "no")</f>
        <v>no</v>
      </c>
      <c r="H110" s="10">
        <v>21</v>
      </c>
      <c r="I110" s="10">
        <v>0.85</v>
      </c>
      <c r="J110" s="10">
        <v>0.81</v>
      </c>
      <c r="K110" s="10">
        <v>-0.04</v>
      </c>
      <c r="L110" s="10">
        <v>12</v>
      </c>
      <c r="M110" s="10">
        <v>18</v>
      </c>
      <c r="N110" s="10">
        <v>4.9261736869812003</v>
      </c>
      <c r="O110" s="10">
        <v>3.29021072387695</v>
      </c>
      <c r="P110" s="10">
        <v>0.24016875028610199</v>
      </c>
      <c r="Q110" s="10">
        <v>-0.12606202065944699</v>
      </c>
      <c r="R110" s="13">
        <f>VLOOKUP(A110,'Valores KF'!$C$2:$D$1018,2,)</f>
        <v>0.76</v>
      </c>
      <c r="S110" s="13">
        <f>VLOOKUP(A110,'[2]PESO DE COLADA DIC19-DIC-20'!$A$2:$D$2105,4, FALSE)</f>
        <v>55069</v>
      </c>
      <c r="T110" s="13">
        <f>VLOOKUP(A110,[1]Sheet1!$F$2:$H$1001,3,FALSE)</f>
        <v>1868.9555071264699</v>
      </c>
      <c r="U110" s="13">
        <f>VLOOKUP(A110,[1]Sheet1!$K$2:$T$827, 3,FALSE)</f>
        <v>0.41399999999999998</v>
      </c>
      <c r="V110" s="13">
        <f>VLOOKUP(A110,[1]Sheet1!$K$2:$T$827, 4,FALSE)</f>
        <v>0.16800000000000001</v>
      </c>
      <c r="W110" s="13">
        <f>VLOOKUP(A110, [1]Sheet1!$K$2:$T$827,5,FALSE)</f>
        <v>0.86099999999999999</v>
      </c>
      <c r="X110" s="13">
        <f>VLOOKUP(A110, [1]Sheet1!$K$2:$T$827,6,FALSE)</f>
        <v>1.17E-2</v>
      </c>
      <c r="Y110" s="13">
        <f>VLOOKUP(A110, [1]Sheet1!$K$2:$T$827,7,FALSE)</f>
        <v>1.08E-3</v>
      </c>
      <c r="Z110" s="13">
        <f>VLOOKUP(A110, [1]Sheet1!$K$2:$T$827,8,FALSE)</f>
        <v>0.97099999999999997</v>
      </c>
      <c r="AA110" s="13">
        <f>VLOOKUP(A110, [1]Sheet1!$K$2:$T$827,9,FALSE)</f>
        <v>0.221</v>
      </c>
      <c r="AB110" s="13">
        <f>VLOOKUP(A110, [1]Sheet1!$K$2:$T$827,10,FALSE)</f>
        <v>2.6599999999999999E-2</v>
      </c>
      <c r="AC110" s="13" t="s">
        <v>45</v>
      </c>
      <c r="AD110" s="13" t="s">
        <v>45</v>
      </c>
      <c r="AE110" s="13" t="s">
        <v>45</v>
      </c>
      <c r="AF110">
        <f>VLOOKUP(A110,[3]Sheet1!$A$2:$F$2106,6, FALSE)</f>
        <v>55309.99</v>
      </c>
      <c r="AG110">
        <f>VLOOKUP(A110,[3]Sheet1!$A$2:$G$2106,7,FALSE)</f>
        <v>1</v>
      </c>
      <c r="AH110">
        <f>VLOOKUP(A110,[3]Sheet1!$A$2:$H$2105,8,FALSE)</f>
        <v>1663</v>
      </c>
      <c r="AI110">
        <f>VLOOKUP(A110,[3]Sheet1!$A$2:$I$2106,9,FALSE)</f>
        <v>51</v>
      </c>
      <c r="AJ110">
        <f>VLOOKUP(A110,[3]Sheet1!$A$2:$K$2105,10,FALSE)</f>
        <v>28</v>
      </c>
      <c r="AK110">
        <f>VLOOKUP(A110,[3]Sheet1!$A$2:$K$2105,11,FALSE)</f>
        <v>23</v>
      </c>
      <c r="AL110">
        <f>VLOOKUP(A110,[3]Sheet1!$A$2:$L$2106,12,FALSE)</f>
        <v>7</v>
      </c>
      <c r="AM110">
        <f>VLOOKUP(A110, [3]Sheet1!$A$2:$M$2105,13,FALSE)</f>
        <v>21</v>
      </c>
      <c r="AN110">
        <f>VLOOKUP(A110,[3]Sheet1!$A$2:$N$2106,14,FALSE)</f>
        <v>0.56000000000000005</v>
      </c>
      <c r="AO110">
        <f>VLOOKUP(A110,[3]Sheet1!$A$2:$O$2106,15,FALSE)</f>
        <v>6.28</v>
      </c>
      <c r="AP110">
        <f>VLOOKUP(A110,[3]Sheet1!$A$2:$P$2105,16,FALSE)</f>
        <v>0</v>
      </c>
      <c r="AQ110">
        <f>VLOOKUP(A110, [3]Sheet1!$A$2:$Q$2106, 17,FALSE)</f>
        <v>1573</v>
      </c>
    </row>
    <row r="111" spans="1:43" x14ac:dyDescent="0.2">
      <c r="A111" s="10">
        <v>1207641</v>
      </c>
      <c r="B111" s="10">
        <v>60053314</v>
      </c>
      <c r="C111" s="11" t="s">
        <v>43</v>
      </c>
      <c r="D111" s="10" t="s">
        <v>44</v>
      </c>
      <c r="E111" s="17">
        <v>44068</v>
      </c>
      <c r="F111" s="13" t="str">
        <f>VLOOKUP(A111,[1]Sheet1!$K$2:$T$827,2,FALSE)</f>
        <v>VD02</v>
      </c>
      <c r="G111" s="13" t="str">
        <f>IFERROR(#REF!, "no")</f>
        <v>no</v>
      </c>
      <c r="H111" s="10">
        <v>20</v>
      </c>
      <c r="I111" s="10">
        <v>0.87</v>
      </c>
      <c r="J111" s="10">
        <v>0.6</v>
      </c>
      <c r="K111" s="10">
        <v>-0.27</v>
      </c>
      <c r="L111" s="10">
        <v>11</v>
      </c>
      <c r="M111" s="10">
        <v>16</v>
      </c>
      <c r="N111" s="10">
        <v>5.69268751144409</v>
      </c>
      <c r="O111" s="10">
        <v>2.6977562904357901</v>
      </c>
      <c r="P111" s="10">
        <v>0.59105938673019398</v>
      </c>
      <c r="Q111" s="10">
        <v>-0.15936467051506001</v>
      </c>
      <c r="R111" s="13">
        <f>VLOOKUP(A111,'Valores KF'!$C$2:$D$1018,2,)</f>
        <v>0.76</v>
      </c>
      <c r="S111" s="13">
        <f>VLOOKUP(A111,'[2]PESO DE COLADA DIC19-DIC-20'!$A$2:$D$2105,4, FALSE)</f>
        <v>54761</v>
      </c>
      <c r="T111" s="13">
        <f>VLOOKUP(A111,[1]Sheet1!$F$2:$H$1001,3,FALSE)</f>
        <v>1865.9837648617699</v>
      </c>
      <c r="U111" s="13">
        <f>VLOOKUP(A111,[1]Sheet1!$K$2:$T$827, 3,FALSE)</f>
        <v>0.42499999999999999</v>
      </c>
      <c r="V111" s="13">
        <f>VLOOKUP(A111,[1]Sheet1!$K$2:$T$827, 4,FALSE)</f>
        <v>0.16</v>
      </c>
      <c r="W111" s="13">
        <f>VLOOKUP(A111, [1]Sheet1!$K$2:$T$827,5,FALSE)</f>
        <v>0.86099999999999999</v>
      </c>
      <c r="X111" s="13">
        <f>VLOOKUP(A111, [1]Sheet1!$K$2:$T$827,6,FALSE)</f>
        <v>1.0800000000000001E-2</v>
      </c>
      <c r="Y111" s="13">
        <f>VLOOKUP(A111, [1]Sheet1!$K$2:$T$827,7,FALSE)</f>
        <v>1.1199999999999999E-3</v>
      </c>
      <c r="Z111" s="13">
        <f>VLOOKUP(A111, [1]Sheet1!$K$2:$T$827,8,FALSE)</f>
        <v>0.96899999999999997</v>
      </c>
      <c r="AA111" s="13">
        <f>VLOOKUP(A111, [1]Sheet1!$K$2:$T$827,9,FALSE)</f>
        <v>0.247</v>
      </c>
      <c r="AB111" s="13">
        <f>VLOOKUP(A111, [1]Sheet1!$K$2:$T$827,10,FALSE)</f>
        <v>2.4400000000000002E-2</v>
      </c>
      <c r="AC111" s="13" t="s">
        <v>45</v>
      </c>
      <c r="AD111" s="13" t="s">
        <v>45</v>
      </c>
      <c r="AE111" s="13" t="s">
        <v>45</v>
      </c>
      <c r="AF111">
        <f>VLOOKUP(A111,[3]Sheet1!$A$2:$F$2106,6, FALSE)</f>
        <v>54972</v>
      </c>
      <c r="AG111">
        <f>VLOOKUP(A111,[3]Sheet1!$A$2:$G$2106,7,FALSE)</f>
        <v>1</v>
      </c>
      <c r="AH111">
        <f>VLOOKUP(A111,[3]Sheet1!$A$2:$H$2105,8,FALSE)</f>
        <v>1657</v>
      </c>
      <c r="AI111">
        <f>VLOOKUP(A111,[3]Sheet1!$A$2:$I$2106,9,FALSE)</f>
        <v>51</v>
      </c>
      <c r="AJ111">
        <f>VLOOKUP(A111,[3]Sheet1!$A$2:$K$2105,10,FALSE)</f>
        <v>27</v>
      </c>
      <c r="AK111">
        <f>VLOOKUP(A111,[3]Sheet1!$A$2:$K$2105,11,FALSE)</f>
        <v>24</v>
      </c>
      <c r="AL111">
        <f>VLOOKUP(A111,[3]Sheet1!$A$2:$L$2106,12,FALSE)</f>
        <v>7</v>
      </c>
      <c r="AM111">
        <f>VLOOKUP(A111, [3]Sheet1!$A$2:$M$2105,13,FALSE)</f>
        <v>20</v>
      </c>
      <c r="AN111">
        <f>VLOOKUP(A111,[3]Sheet1!$A$2:$N$2106,14,FALSE)</f>
        <v>0.59</v>
      </c>
      <c r="AO111">
        <f>VLOOKUP(A111,[3]Sheet1!$A$2:$O$2106,15,FALSE)</f>
        <v>5.53</v>
      </c>
      <c r="AP111">
        <f>VLOOKUP(A111,[3]Sheet1!$A$2:$P$2105,16,FALSE)</f>
        <v>0</v>
      </c>
      <c r="AQ111">
        <f>VLOOKUP(A111, [3]Sheet1!$A$2:$Q$2106, 17,FALSE)</f>
        <v>1571</v>
      </c>
    </row>
    <row r="112" spans="1:43" x14ac:dyDescent="0.2">
      <c r="A112" s="10">
        <v>1207642</v>
      </c>
      <c r="B112" s="10">
        <v>60053109</v>
      </c>
      <c r="C112" s="11">
        <v>4130</v>
      </c>
      <c r="D112" s="10" t="s">
        <v>63</v>
      </c>
      <c r="E112" s="17">
        <v>44069</v>
      </c>
      <c r="F112" s="13" t="str">
        <f>VLOOKUP(A112,[1]Sheet1!$K$2:$T$827,2,FALSE)</f>
        <v>VD02</v>
      </c>
      <c r="G112" s="13" t="str">
        <f>IFERROR(#REF!, "no")</f>
        <v>no</v>
      </c>
      <c r="H112" s="10">
        <v>20</v>
      </c>
      <c r="I112" s="10">
        <v>0.84</v>
      </c>
      <c r="J112" s="10">
        <v>0.56000000000000005</v>
      </c>
      <c r="K112" s="10">
        <v>-0.28000000000000003</v>
      </c>
      <c r="L112" s="10">
        <v>11</v>
      </c>
      <c r="M112" s="10">
        <v>15</v>
      </c>
      <c r="N112" s="10">
        <v>4.8076200485229501</v>
      </c>
      <c r="O112" s="10">
        <v>2.6858787536621098</v>
      </c>
      <c r="P112" s="10">
        <v>0.106988705694675</v>
      </c>
      <c r="Q112" s="10">
        <v>-0.16157300770282701</v>
      </c>
      <c r="R112" s="13">
        <f>VLOOKUP(A112,'Valores KF'!$C$2:$D$1018,2,)</f>
        <v>0.77</v>
      </c>
      <c r="S112" s="13">
        <f>VLOOKUP(A112,'[2]PESO DE COLADA DIC19-DIC-20'!$A$2:$D$2105,4, FALSE)</f>
        <v>53751</v>
      </c>
      <c r="T112" s="13">
        <f>VLOOKUP(A112,[1]Sheet1!$F$2:$H$1001,3,FALSE)</f>
        <v>1876.7463716741199</v>
      </c>
      <c r="U112" s="13">
        <f>VLOOKUP(A112,[1]Sheet1!$K$2:$T$827, 3,FALSE)</f>
        <v>0.32100000000000001</v>
      </c>
      <c r="V112" s="13">
        <f>VLOOKUP(A112,[1]Sheet1!$K$2:$T$827, 4,FALSE)</f>
        <v>0.29699999999999999</v>
      </c>
      <c r="W112" s="13">
        <f>VLOOKUP(A112, [1]Sheet1!$K$2:$T$827,5,FALSE)</f>
        <v>0.55300000000000005</v>
      </c>
      <c r="X112" s="13">
        <f>VLOOKUP(A112, [1]Sheet1!$K$2:$T$827,6,FALSE)</f>
        <v>6.4000000000000003E-3</v>
      </c>
      <c r="Y112" s="13">
        <f>VLOOKUP(A112, [1]Sheet1!$K$2:$T$827,7,FALSE)</f>
        <v>1.01E-3</v>
      </c>
      <c r="Z112" s="13">
        <f>VLOOKUP(A112, [1]Sheet1!$K$2:$T$827,8,FALSE)</f>
        <v>1.05</v>
      </c>
      <c r="AA112" s="13">
        <f>VLOOKUP(A112, [1]Sheet1!$K$2:$T$827,9,FALSE)</f>
        <v>0.223</v>
      </c>
      <c r="AB112" s="13">
        <f>VLOOKUP(A112, [1]Sheet1!$K$2:$T$827,10,FALSE)</f>
        <v>2.3900000000000001E-2</v>
      </c>
      <c r="AC112" s="13" t="s">
        <v>45</v>
      </c>
      <c r="AD112" s="13" t="s">
        <v>45</v>
      </c>
      <c r="AE112" s="13" t="s">
        <v>45</v>
      </c>
      <c r="AF112">
        <f>VLOOKUP(A112,[3]Sheet1!$A$2:$F$2106,6, FALSE)</f>
        <v>52870</v>
      </c>
      <c r="AG112">
        <f>VLOOKUP(A112,[3]Sheet1!$A$2:$G$2106,7,FALSE)</f>
        <v>1</v>
      </c>
      <c r="AH112">
        <f>VLOOKUP(A112,[3]Sheet1!$A$2:$H$2105,8,FALSE)</f>
        <v>1668</v>
      </c>
      <c r="AI112">
        <f>VLOOKUP(A112,[3]Sheet1!$A$2:$I$2106,9,FALSE)</f>
        <v>51</v>
      </c>
      <c r="AJ112">
        <f>VLOOKUP(A112,[3]Sheet1!$A$2:$K$2105,10,FALSE)</f>
        <v>26</v>
      </c>
      <c r="AK112">
        <f>VLOOKUP(A112,[3]Sheet1!$A$2:$K$2105,11,FALSE)</f>
        <v>25</v>
      </c>
      <c r="AL112">
        <f>VLOOKUP(A112,[3]Sheet1!$A$2:$L$2106,12,FALSE)</f>
        <v>6</v>
      </c>
      <c r="AM112">
        <f>VLOOKUP(A112, [3]Sheet1!$A$2:$M$2105,13,FALSE)</f>
        <v>20</v>
      </c>
      <c r="AN112">
        <f>VLOOKUP(A112,[3]Sheet1!$A$2:$N$2106,14,FALSE)</f>
        <v>0.61</v>
      </c>
      <c r="AO112">
        <f>VLOOKUP(A112,[3]Sheet1!$A$2:$O$2106,15,FALSE)</f>
        <v>6.1</v>
      </c>
      <c r="AP112">
        <f>VLOOKUP(A112,[3]Sheet1!$A$2:$P$2105,16,FALSE)</f>
        <v>0</v>
      </c>
      <c r="AQ112">
        <f>VLOOKUP(A112, [3]Sheet1!$A$2:$Q$2106, 17,FALSE)</f>
        <v>1586</v>
      </c>
    </row>
    <row r="113" spans="1:43" x14ac:dyDescent="0.2">
      <c r="A113" s="10">
        <v>1207643</v>
      </c>
      <c r="B113" s="10">
        <v>60053282</v>
      </c>
      <c r="C113" s="11">
        <v>4130</v>
      </c>
      <c r="D113" s="10" t="s">
        <v>48</v>
      </c>
      <c r="E113" s="17">
        <v>44069</v>
      </c>
      <c r="F113" s="13" t="str">
        <f>VLOOKUP(A113,[1]Sheet1!$K$2:$T$827,2,FALSE)</f>
        <v>VD03</v>
      </c>
      <c r="G113" s="13" t="str">
        <f>IFERROR(#REF!, "no")</f>
        <v>no</v>
      </c>
      <c r="H113" s="10">
        <v>20</v>
      </c>
      <c r="I113" s="10">
        <v>0.91</v>
      </c>
      <c r="J113" s="10">
        <v>0.53</v>
      </c>
      <c r="K113" s="10">
        <v>-0.38</v>
      </c>
      <c r="L113" s="10">
        <v>24</v>
      </c>
      <c r="M113" s="10">
        <v>16</v>
      </c>
      <c r="N113" s="10">
        <v>5.6500921249389604</v>
      </c>
      <c r="O113" s="10">
        <v>2.8297684192657502</v>
      </c>
      <c r="P113" s="10">
        <v>0.65787070989608798</v>
      </c>
      <c r="Q113" s="10">
        <v>-0.147687166929245</v>
      </c>
      <c r="R113" s="13">
        <f>VLOOKUP(A113,'Valores KF'!$C$2:$D$1018,2,)</f>
        <v>0.76</v>
      </c>
      <c r="S113" s="13">
        <f>VLOOKUP(A113,'[2]PESO DE COLADA DIC19-DIC-20'!$A$2:$D$2105,4, FALSE)</f>
        <v>53575</v>
      </c>
      <c r="T113" s="13">
        <f>VLOOKUP(A113,[1]Sheet1!$F$2:$H$1001,3,FALSE)</f>
        <v>1862.9314048833</v>
      </c>
      <c r="U113" s="13">
        <f>VLOOKUP(A113,[1]Sheet1!$K$2:$T$827, 3,FALSE)</f>
        <v>0.317</v>
      </c>
      <c r="V113" s="13">
        <f>VLOOKUP(A113,[1]Sheet1!$K$2:$T$827, 4,FALSE)</f>
        <v>0.26100000000000001</v>
      </c>
      <c r="W113" s="13">
        <f>VLOOKUP(A113, [1]Sheet1!$K$2:$T$827,5,FALSE)</f>
        <v>0.55900000000000005</v>
      </c>
      <c r="X113" s="13">
        <f>VLOOKUP(A113, [1]Sheet1!$K$2:$T$827,6,FALSE)</f>
        <v>6.1999999999999998E-3</v>
      </c>
      <c r="Y113" s="13">
        <f>VLOOKUP(A113, [1]Sheet1!$K$2:$T$827,7,FALSE)</f>
        <v>1.92E-3</v>
      </c>
      <c r="Z113" s="13">
        <f>VLOOKUP(A113, [1]Sheet1!$K$2:$T$827,8,FALSE)</f>
        <v>1.04</v>
      </c>
      <c r="AA113" s="13">
        <f>VLOOKUP(A113, [1]Sheet1!$K$2:$T$827,9,FALSE)</f>
        <v>0.251</v>
      </c>
      <c r="AB113" s="13">
        <f>VLOOKUP(A113, [1]Sheet1!$K$2:$T$827,10,FALSE)</f>
        <v>2.47E-2</v>
      </c>
      <c r="AC113" s="13" t="s">
        <v>45</v>
      </c>
      <c r="AD113" s="13" t="s">
        <v>45</v>
      </c>
      <c r="AE113" s="13" t="s">
        <v>45</v>
      </c>
      <c r="AF113">
        <f>VLOOKUP(A113,[3]Sheet1!$A$2:$F$2106,6, FALSE)</f>
        <v>50567.01</v>
      </c>
      <c r="AG113">
        <f>VLOOKUP(A113,[3]Sheet1!$A$2:$G$2106,7,FALSE)</f>
        <v>1</v>
      </c>
      <c r="AH113">
        <f>VLOOKUP(A113,[3]Sheet1!$A$2:$H$2105,8,FALSE)</f>
        <v>1653</v>
      </c>
      <c r="AI113">
        <f>VLOOKUP(A113,[3]Sheet1!$A$2:$I$2106,9,FALSE)</f>
        <v>56</v>
      </c>
      <c r="AJ113">
        <f>VLOOKUP(A113,[3]Sheet1!$A$2:$K$2105,10,FALSE)</f>
        <v>26</v>
      </c>
      <c r="AK113">
        <f>VLOOKUP(A113,[3]Sheet1!$A$2:$K$2105,11,FALSE)</f>
        <v>30</v>
      </c>
      <c r="AL113">
        <f>VLOOKUP(A113,[3]Sheet1!$A$2:$L$2106,12,FALSE)</f>
        <v>6</v>
      </c>
      <c r="AM113">
        <f>VLOOKUP(A113, [3]Sheet1!$A$2:$M$2105,13,FALSE)</f>
        <v>20</v>
      </c>
      <c r="AN113">
        <f>VLOOKUP(A113,[3]Sheet1!$A$2:$N$2106,14,FALSE)</f>
        <v>0.62</v>
      </c>
      <c r="AO113">
        <f>VLOOKUP(A113,[3]Sheet1!$A$2:$O$2106,15,FALSE)</f>
        <v>5.0999999999999996</v>
      </c>
      <c r="AP113">
        <f>VLOOKUP(A113,[3]Sheet1!$A$2:$P$2105,16,FALSE)</f>
        <v>0</v>
      </c>
      <c r="AQ113">
        <f>VLOOKUP(A113, [3]Sheet1!$A$2:$Q$2106, 17,FALSE)</f>
        <v>1570</v>
      </c>
    </row>
    <row r="114" spans="1:43" x14ac:dyDescent="0.2">
      <c r="A114" s="10">
        <v>1207644</v>
      </c>
      <c r="B114" s="10">
        <v>60053308</v>
      </c>
      <c r="C114" s="11" t="s">
        <v>54</v>
      </c>
      <c r="D114" s="10" t="s">
        <v>63</v>
      </c>
      <c r="E114" s="17">
        <v>44069</v>
      </c>
      <c r="F114" s="13" t="str">
        <f>VLOOKUP(A114,[1]Sheet1!$K$2:$T$827,2,FALSE)</f>
        <v>VD03</v>
      </c>
      <c r="G114" s="13" t="str">
        <f>IFERROR(#REF!, "no")</f>
        <v>no</v>
      </c>
      <c r="H114" s="10">
        <v>19</v>
      </c>
      <c r="I114" s="10">
        <v>0.95</v>
      </c>
      <c r="J114" s="10">
        <v>0.56000000000000005</v>
      </c>
      <c r="K114" s="10">
        <v>-0.39</v>
      </c>
      <c r="L114" s="10">
        <v>14</v>
      </c>
      <c r="M114" s="10">
        <v>16</v>
      </c>
      <c r="N114" s="10">
        <v>5.8615627288818404</v>
      </c>
      <c r="O114" s="10">
        <v>3.1990208625793501</v>
      </c>
      <c r="P114" s="10">
        <v>0.143927872180939</v>
      </c>
      <c r="Q114" s="10">
        <v>-0.15522111952304801</v>
      </c>
      <c r="R114" s="13">
        <f>VLOOKUP(A114,'Valores KF'!$C$2:$D$1018,2,)</f>
        <v>0.81</v>
      </c>
      <c r="S114" s="13">
        <f>VLOOKUP(A114,'[2]PESO DE COLADA DIC19-DIC-20'!$A$2:$D$2105,4, FALSE)</f>
        <v>54231</v>
      </c>
      <c r="T114" s="13">
        <f>VLOOKUP(A114,[1]Sheet1!$F$2:$H$1001,3,FALSE)</f>
        <v>1891.0933467760699</v>
      </c>
      <c r="U114" s="13">
        <f>VLOOKUP(A114,[1]Sheet1!$K$2:$T$827, 3,FALSE)</f>
        <v>0.11</v>
      </c>
      <c r="V114" s="13">
        <f>VLOOKUP(A114,[1]Sheet1!$K$2:$T$827, 4,FALSE)</f>
        <v>0.20399999999999999</v>
      </c>
      <c r="W114" s="13">
        <f>VLOOKUP(A114, [1]Sheet1!$K$2:$T$827,5,FALSE)</f>
        <v>1.1200000000000001</v>
      </c>
      <c r="X114" s="13">
        <f>VLOOKUP(A114, [1]Sheet1!$K$2:$T$827,6,FALSE)</f>
        <v>1.09E-2</v>
      </c>
      <c r="Y114" s="13">
        <f>VLOOKUP(A114, [1]Sheet1!$K$2:$T$827,7,FALSE)</f>
        <v>4.8199999999999996E-3</v>
      </c>
      <c r="Z114" s="13">
        <f>VLOOKUP(A114, [1]Sheet1!$K$2:$T$827,8,FALSE)</f>
        <v>0.23400000000000001</v>
      </c>
      <c r="AA114" s="13">
        <f>VLOOKUP(A114, [1]Sheet1!$K$2:$T$827,9,FALSE)</f>
        <v>0.34799999999999998</v>
      </c>
      <c r="AB114" s="13">
        <f>VLOOKUP(A114, [1]Sheet1!$K$2:$T$827,10,FALSE)</f>
        <v>2.47E-2</v>
      </c>
      <c r="AC114" s="13" t="s">
        <v>45</v>
      </c>
      <c r="AD114" s="13" t="s">
        <v>45</v>
      </c>
      <c r="AE114" s="13" t="s">
        <v>45</v>
      </c>
      <c r="AF114">
        <f>VLOOKUP(A114,[3]Sheet1!$A$2:$F$2106,6, FALSE)</f>
        <v>53660</v>
      </c>
      <c r="AG114">
        <f>VLOOKUP(A114,[3]Sheet1!$A$2:$G$2106,7,FALSE)</f>
        <v>1</v>
      </c>
      <c r="AH114">
        <f>VLOOKUP(A114,[3]Sheet1!$A$2:$H$2105,8,FALSE)</f>
        <v>1682</v>
      </c>
      <c r="AI114">
        <f>VLOOKUP(A114,[3]Sheet1!$A$2:$I$2106,9,FALSE)</f>
        <v>62</v>
      </c>
      <c r="AJ114">
        <f>VLOOKUP(A114,[3]Sheet1!$A$2:$K$2105,10,FALSE)</f>
        <v>26</v>
      </c>
      <c r="AK114">
        <f>VLOOKUP(A114,[3]Sheet1!$A$2:$K$2105,11,FALSE)</f>
        <v>36</v>
      </c>
      <c r="AL114">
        <f>VLOOKUP(A114,[3]Sheet1!$A$2:$L$2106,12,FALSE)</f>
        <v>7</v>
      </c>
      <c r="AM114">
        <f>VLOOKUP(A114, [3]Sheet1!$A$2:$M$2105,13,FALSE)</f>
        <v>19</v>
      </c>
      <c r="AN114">
        <f>VLOOKUP(A114,[3]Sheet1!$A$2:$N$2106,14,FALSE)</f>
        <v>0.55000000000000004</v>
      </c>
      <c r="AO114">
        <f>VLOOKUP(A114,[3]Sheet1!$A$2:$O$2106,15,FALSE)</f>
        <v>7.52</v>
      </c>
      <c r="AP114">
        <f>VLOOKUP(A114,[3]Sheet1!$A$2:$P$2105,16,FALSE)</f>
        <v>0.98</v>
      </c>
      <c r="AQ114">
        <f>VLOOKUP(A114, [3]Sheet1!$A$2:$Q$2106, 17,FALSE)</f>
        <v>1591</v>
      </c>
    </row>
    <row r="115" spans="1:43" x14ac:dyDescent="0.2">
      <c r="A115" s="10">
        <v>1207645</v>
      </c>
      <c r="B115" s="10">
        <v>60053303</v>
      </c>
      <c r="C115" s="11" t="s">
        <v>54</v>
      </c>
      <c r="D115" s="10" t="s">
        <v>63</v>
      </c>
      <c r="E115" s="17">
        <v>44069</v>
      </c>
      <c r="F115" s="13" t="str">
        <f>VLOOKUP(A115,[1]Sheet1!$K$2:$T$827,2,FALSE)</f>
        <v>VD02</v>
      </c>
      <c r="G115" s="13" t="str">
        <f>IFERROR(#REF!, "no")</f>
        <v>no</v>
      </c>
      <c r="H115" s="10">
        <v>20</v>
      </c>
      <c r="I115" s="10">
        <v>0.82</v>
      </c>
      <c r="J115" s="10">
        <v>0.84</v>
      </c>
      <c r="K115" s="10">
        <v>0.02</v>
      </c>
      <c r="L115" s="10">
        <v>13</v>
      </c>
      <c r="M115" s="10">
        <v>12</v>
      </c>
      <c r="N115" s="10">
        <v>-0.16816896200180101</v>
      </c>
      <c r="O115" s="10">
        <v>2.0036754608154301</v>
      </c>
      <c r="P115" s="10">
        <v>5.2358623594045597E-2</v>
      </c>
      <c r="Q115" s="10">
        <v>-0.15402401983737901</v>
      </c>
      <c r="R115" s="13">
        <f>VLOOKUP(A115,'Valores KF'!$C$2:$D$1018,2,)</f>
        <v>0.8</v>
      </c>
      <c r="S115" s="13">
        <f>VLOOKUP(A115,'[2]PESO DE COLADA DIC19-DIC-20'!$A$2:$D$2105,4, FALSE)</f>
        <v>52064</v>
      </c>
      <c r="T115" s="13">
        <f>VLOOKUP(A115,[1]Sheet1!$F$2:$H$1001,3,FALSE)</f>
        <v>1888.32541653765</v>
      </c>
      <c r="U115" s="13">
        <f>VLOOKUP(A115,[1]Sheet1!$K$2:$T$827, 3,FALSE)</f>
        <v>0.12</v>
      </c>
      <c r="V115" s="13">
        <f>VLOOKUP(A115,[1]Sheet1!$K$2:$T$827, 4,FALSE)</f>
        <v>0.192</v>
      </c>
      <c r="W115" s="13">
        <f>VLOOKUP(A115, [1]Sheet1!$K$2:$T$827,5,FALSE)</f>
        <v>1.1100000000000001</v>
      </c>
      <c r="X115" s="13">
        <f>VLOOKUP(A115, [1]Sheet1!$K$2:$T$827,6,FALSE)</f>
        <v>9.4000000000000004E-3</v>
      </c>
      <c r="Y115" s="13">
        <f>VLOOKUP(A115, [1]Sheet1!$K$2:$T$827,7,FALSE)</f>
        <v>5.79E-3</v>
      </c>
      <c r="Z115" s="13">
        <f>VLOOKUP(A115, [1]Sheet1!$K$2:$T$827,8,FALSE)</f>
        <v>0.17699999999999999</v>
      </c>
      <c r="AA115" s="13">
        <f>VLOOKUP(A115, [1]Sheet1!$K$2:$T$827,9,FALSE)</f>
        <v>0.24</v>
      </c>
      <c r="AB115" s="13">
        <f>VLOOKUP(A115, [1]Sheet1!$K$2:$T$827,10,FALSE)</f>
        <v>2.8199999999999999E-2</v>
      </c>
      <c r="AC115" s="13" t="s">
        <v>45</v>
      </c>
      <c r="AD115" s="13" t="s">
        <v>45</v>
      </c>
      <c r="AE115" s="13" t="s">
        <v>45</v>
      </c>
      <c r="AF115">
        <f>VLOOKUP(A115,[3]Sheet1!$A$2:$F$2106,6, FALSE)</f>
        <v>52439.99</v>
      </c>
      <c r="AG115">
        <f>VLOOKUP(A115,[3]Sheet1!$A$2:$G$2106,7,FALSE)</f>
        <v>1</v>
      </c>
      <c r="AH115">
        <f>VLOOKUP(A115,[3]Sheet1!$A$2:$H$2105,8,FALSE)</f>
        <v>1683</v>
      </c>
      <c r="AI115">
        <f>VLOOKUP(A115,[3]Sheet1!$A$2:$I$2106,9,FALSE)</f>
        <v>52</v>
      </c>
      <c r="AJ115">
        <f>VLOOKUP(A115,[3]Sheet1!$A$2:$K$2105,10,FALSE)</f>
        <v>26</v>
      </c>
      <c r="AK115">
        <f>VLOOKUP(A115,[3]Sheet1!$A$2:$K$2105,11,FALSE)</f>
        <v>26</v>
      </c>
      <c r="AL115">
        <f>VLOOKUP(A115,[3]Sheet1!$A$2:$L$2106,12,FALSE)</f>
        <v>6</v>
      </c>
      <c r="AM115">
        <f>VLOOKUP(A115, [3]Sheet1!$A$2:$M$2105,13,FALSE)</f>
        <v>20</v>
      </c>
      <c r="AN115">
        <f>VLOOKUP(A115,[3]Sheet1!$A$2:$N$2106,14,FALSE)</f>
        <v>0.82</v>
      </c>
      <c r="AO115">
        <f>VLOOKUP(A115,[3]Sheet1!$A$2:$O$2106,15,FALSE)</f>
        <v>14.57</v>
      </c>
      <c r="AP115">
        <f>VLOOKUP(A115,[3]Sheet1!$A$2:$P$2105,16,FALSE)</f>
        <v>1.04</v>
      </c>
      <c r="AQ115">
        <f>VLOOKUP(A115, [3]Sheet1!$A$2:$Q$2106, 17,FALSE)</f>
        <v>1595</v>
      </c>
    </row>
    <row r="116" spans="1:43" x14ac:dyDescent="0.2">
      <c r="A116" s="10">
        <v>1207646</v>
      </c>
      <c r="B116" s="10">
        <v>60053228</v>
      </c>
      <c r="C116" s="11" t="s">
        <v>65</v>
      </c>
      <c r="D116" s="10" t="s">
        <v>44</v>
      </c>
      <c r="E116" s="17">
        <v>44069</v>
      </c>
      <c r="F116" s="13" t="str">
        <f>VLOOKUP(A116,[1]Sheet1!$K$2:$T$827,2,FALSE)</f>
        <v>VD02</v>
      </c>
      <c r="G116" s="13" t="str">
        <f>IFERROR(#REF!, "no")</f>
        <v>no</v>
      </c>
      <c r="H116" s="10">
        <v>15</v>
      </c>
      <c r="I116" s="10">
        <v>0.89</v>
      </c>
      <c r="J116" s="10">
        <v>1.38</v>
      </c>
      <c r="K116" s="10">
        <v>0.49</v>
      </c>
      <c r="L116" s="10">
        <v>18</v>
      </c>
      <c r="M116" s="10">
        <v>8</v>
      </c>
      <c r="N116" s="10">
        <v>9.7484302520752006</v>
      </c>
      <c r="O116" s="10">
        <v>2.32510638237</v>
      </c>
      <c r="P116" s="10">
        <v>0.23151105642318701</v>
      </c>
      <c r="Q116" s="10">
        <v>-0.15912455320358301</v>
      </c>
      <c r="R116" s="13">
        <f>VLOOKUP(A116,'Valores KF'!$C$2:$D$1018,2,)</f>
        <v>0.79</v>
      </c>
      <c r="S116" s="13">
        <f>VLOOKUP(A116,'[2]PESO DE COLADA DIC19-DIC-20'!$A$2:$D$2105,4, FALSE)</f>
        <v>54468</v>
      </c>
      <c r="T116" s="13">
        <f>VLOOKUP(A116,[1]Sheet1!$F$2:$H$1001,3,FALSE)</f>
        <v>1879.6608210259001</v>
      </c>
      <c r="U116" s="13">
        <f>VLOOKUP(A116,[1]Sheet1!$K$2:$T$827, 3,FALSE)</f>
        <v>0.16700000000000001</v>
      </c>
      <c r="V116" s="13">
        <f>VLOOKUP(A116,[1]Sheet1!$K$2:$T$827, 4,FALSE)</f>
        <v>0.16700000000000001</v>
      </c>
      <c r="W116" s="13">
        <f>VLOOKUP(A116, [1]Sheet1!$K$2:$T$827,5,FALSE)</f>
        <v>1.35</v>
      </c>
      <c r="X116" s="13">
        <f>VLOOKUP(A116, [1]Sheet1!$K$2:$T$827,6,FALSE)</f>
        <v>9.4999999999999998E-3</v>
      </c>
      <c r="Y116" s="13">
        <f>VLOOKUP(A116, [1]Sheet1!$K$2:$T$827,7,FALSE)</f>
        <v>1.8400000000000001E-3</v>
      </c>
      <c r="Z116" s="13">
        <f>VLOOKUP(A116, [1]Sheet1!$K$2:$T$827,8,FALSE)</f>
        <v>0.122</v>
      </c>
      <c r="AA116" s="13">
        <f>VLOOKUP(A116, [1]Sheet1!$K$2:$T$827,9,FALSE)</f>
        <v>0.16300000000000001</v>
      </c>
      <c r="AB116" s="13">
        <f>VLOOKUP(A116, [1]Sheet1!$K$2:$T$827,10,FALSE)</f>
        <v>2.29E-2</v>
      </c>
      <c r="AC116" s="13" t="s">
        <v>45</v>
      </c>
      <c r="AD116" s="13" t="s">
        <v>45</v>
      </c>
      <c r="AE116" s="13" t="s">
        <v>45</v>
      </c>
      <c r="AF116">
        <f>VLOOKUP(A116,[3]Sheet1!$A$2:$F$2106,6, FALSE)</f>
        <v>54660</v>
      </c>
      <c r="AG116">
        <f>VLOOKUP(A116,[3]Sheet1!$A$2:$G$2106,7,FALSE)</f>
        <v>1</v>
      </c>
      <c r="AH116">
        <f>VLOOKUP(A116,[3]Sheet1!$A$2:$H$2105,8,FALSE)</f>
        <v>1661</v>
      </c>
      <c r="AI116">
        <f>VLOOKUP(A116,[3]Sheet1!$A$2:$I$2106,9,FALSE)</f>
        <v>55</v>
      </c>
      <c r="AJ116">
        <f>VLOOKUP(A116,[3]Sheet1!$A$2:$K$2105,10,FALSE)</f>
        <v>22</v>
      </c>
      <c r="AK116">
        <f>VLOOKUP(A116,[3]Sheet1!$A$2:$K$2105,11,FALSE)</f>
        <v>33</v>
      </c>
      <c r="AL116">
        <f>VLOOKUP(A116,[3]Sheet1!$A$2:$L$2106,12,FALSE)</f>
        <v>7</v>
      </c>
      <c r="AM116">
        <f>VLOOKUP(A116, [3]Sheet1!$A$2:$M$2105,13,FALSE)</f>
        <v>15</v>
      </c>
      <c r="AN116">
        <f>VLOOKUP(A116,[3]Sheet1!$A$2:$N$2106,14,FALSE)</f>
        <v>0.98</v>
      </c>
      <c r="AO116">
        <f>VLOOKUP(A116,[3]Sheet1!$A$2:$O$2106,15,FALSE)</f>
        <v>1.98</v>
      </c>
      <c r="AP116">
        <f>VLOOKUP(A116,[3]Sheet1!$A$2:$P$2105,16,FALSE)</f>
        <v>11.85</v>
      </c>
      <c r="AQ116">
        <f>VLOOKUP(A116, [3]Sheet1!$A$2:$Q$2106, 17,FALSE)</f>
        <v>1582</v>
      </c>
    </row>
    <row r="117" spans="1:43" x14ac:dyDescent="0.2">
      <c r="A117" s="10">
        <v>1207647</v>
      </c>
      <c r="B117" s="10">
        <v>60053367</v>
      </c>
      <c r="C117" s="11" t="s">
        <v>78</v>
      </c>
      <c r="D117" s="10" t="s">
        <v>56</v>
      </c>
      <c r="E117" s="17">
        <v>44069</v>
      </c>
      <c r="F117" s="13" t="str">
        <f>VLOOKUP(A117,[1]Sheet1!$K$2:$T$827,2,FALSE)</f>
        <v>VD05</v>
      </c>
      <c r="G117" s="13" t="s">
        <v>69</v>
      </c>
      <c r="H117" s="10">
        <v>5</v>
      </c>
      <c r="I117" s="10">
        <v>1.1200000000000001</v>
      </c>
      <c r="J117" s="10">
        <v>1.1200000000000001</v>
      </c>
      <c r="K117" s="10">
        <v>0</v>
      </c>
      <c r="L117" s="10">
        <v>16</v>
      </c>
      <c r="M117" s="10">
        <v>0</v>
      </c>
      <c r="N117" s="10">
        <v>16.641963958740199</v>
      </c>
      <c r="O117" s="10">
        <v>2.0766735076904301</v>
      </c>
      <c r="P117" s="10">
        <v>1.04519999027252</v>
      </c>
      <c r="Q117" s="10">
        <v>0.20316182076931</v>
      </c>
      <c r="R117" s="13">
        <f>VLOOKUP(A117,'Valores KF'!$C$2:$D$1018,2,)</f>
        <v>0.8</v>
      </c>
      <c r="S117" s="13">
        <f>VLOOKUP(A117,'[2]PESO DE COLADA DIC19-DIC-20'!$A$2:$D$2105,4, FALSE)</f>
        <v>49380</v>
      </c>
      <c r="T117" s="13">
        <f>VLOOKUP(A117,[1]Sheet1!$F$2:$H$1001,3,FALSE)</f>
        <v>1840.9580665983499</v>
      </c>
      <c r="U117" s="13">
        <f>VLOOKUP(A117,[1]Sheet1!$K$2:$T$827, 3,FALSE)</f>
        <v>0.113</v>
      </c>
      <c r="V117" s="13">
        <f>VLOOKUP(A117,[1]Sheet1!$K$2:$T$827, 4,FALSE)</f>
        <v>0.311</v>
      </c>
      <c r="W117" s="13">
        <f>VLOOKUP(A117, [1]Sheet1!$K$2:$T$827,5,FALSE)</f>
        <v>0.63400000000000001</v>
      </c>
      <c r="X117" s="13">
        <f>VLOOKUP(A117, [1]Sheet1!$K$2:$T$827,6,FALSE)</f>
        <v>2.5000000000000001E-2</v>
      </c>
      <c r="Y117" s="13">
        <f>VLOOKUP(A117, [1]Sheet1!$K$2:$T$827,7,FALSE)</f>
        <v>1.24E-3</v>
      </c>
      <c r="Z117" s="13">
        <f>VLOOKUP(A117, [1]Sheet1!$K$2:$T$827,8,FALSE)</f>
        <v>11.52</v>
      </c>
      <c r="AA117" s="13">
        <f>VLOOKUP(A117, [1]Sheet1!$K$2:$T$827,9,FALSE)</f>
        <v>0.40100000000000002</v>
      </c>
      <c r="AB117" s="13">
        <f>VLOOKUP(A117, [1]Sheet1!$K$2:$T$827,10,FALSE)</f>
        <v>1.41E-2</v>
      </c>
      <c r="AC117" s="13" t="s">
        <v>45</v>
      </c>
      <c r="AD117" s="13" t="s">
        <v>45</v>
      </c>
      <c r="AE117" s="13" t="s">
        <v>45</v>
      </c>
      <c r="AF117">
        <f>VLOOKUP(A117,[3]Sheet1!$A$2:$F$2106,6, FALSE)</f>
        <v>51881</v>
      </c>
      <c r="AG117">
        <f>VLOOKUP(A117,[3]Sheet1!$A$2:$G$2106,7,FALSE)</f>
        <v>1</v>
      </c>
      <c r="AH117">
        <f>VLOOKUP(A117,[3]Sheet1!$A$2:$H$2105,8,FALSE)</f>
        <v>1642</v>
      </c>
      <c r="AI117">
        <f>VLOOKUP(A117,[3]Sheet1!$A$2:$I$2106,9,FALSE)</f>
        <v>129</v>
      </c>
      <c r="AJ117">
        <f>VLOOKUP(A117,[3]Sheet1!$A$2:$K$2105,10,FALSE)</f>
        <v>60</v>
      </c>
      <c r="AK117">
        <f>VLOOKUP(A117,[3]Sheet1!$A$2:$K$2105,11,FALSE)</f>
        <v>69</v>
      </c>
      <c r="AL117">
        <f>VLOOKUP(A117,[3]Sheet1!$A$2:$L$2106,12,FALSE)</f>
        <v>55</v>
      </c>
      <c r="AM117">
        <f>VLOOKUP(A117, [3]Sheet1!$A$2:$M$2105,13,FALSE)</f>
        <v>5</v>
      </c>
      <c r="AN117">
        <f>VLOOKUP(A117,[3]Sheet1!$A$2:$N$2106,14,FALSE)</f>
        <v>1.4</v>
      </c>
      <c r="AO117">
        <f>VLOOKUP(A117,[3]Sheet1!$A$2:$O$2106,15,FALSE)</f>
        <v>7.08</v>
      </c>
      <c r="AP117">
        <f>VLOOKUP(A117,[3]Sheet1!$A$2:$P$2105,16,FALSE)</f>
        <v>46.45</v>
      </c>
      <c r="AQ117">
        <f>VLOOKUP(A117, [3]Sheet1!$A$2:$Q$2106, 17,FALSE)</f>
        <v>1556</v>
      </c>
    </row>
    <row r="118" spans="1:43" x14ac:dyDescent="0.2">
      <c r="A118" s="10">
        <v>1207648</v>
      </c>
      <c r="B118" s="10">
        <v>60053288</v>
      </c>
      <c r="C118" s="11">
        <v>4140</v>
      </c>
      <c r="D118" s="10" t="s">
        <v>48</v>
      </c>
      <c r="E118" s="17">
        <v>44069</v>
      </c>
      <c r="F118" s="13" t="str">
        <f>VLOOKUP(A118,[1]Sheet1!$K$2:$T$827,2,FALSE)</f>
        <v>VD02</v>
      </c>
      <c r="G118" s="13" t="str">
        <f>IFERROR(#REF!, "no")</f>
        <v>no</v>
      </c>
      <c r="H118" s="10">
        <v>17</v>
      </c>
      <c r="I118" s="10">
        <v>0.9</v>
      </c>
      <c r="J118" s="10">
        <v>0.62</v>
      </c>
      <c r="K118" s="10">
        <v>-0.28000000000000003</v>
      </c>
      <c r="L118" s="10">
        <v>18</v>
      </c>
      <c r="M118" s="10">
        <v>14</v>
      </c>
      <c r="N118" s="10">
        <v>5.7158031463623002</v>
      </c>
      <c r="O118" s="10">
        <v>2.8039393424987802</v>
      </c>
      <c r="P118" s="10">
        <v>0.19089137017726901</v>
      </c>
      <c r="Q118" s="10">
        <v>-0.113070346415043</v>
      </c>
      <c r="R118" s="13">
        <f>VLOOKUP(A118,'Valores KF'!$C$2:$D$1018,2,)</f>
        <v>0.73</v>
      </c>
      <c r="S118" s="13">
        <f>VLOOKUP(A118,'[2]PESO DE COLADA DIC19-DIC-20'!$A$2:$D$2105,4, FALSE)</f>
        <v>55129</v>
      </c>
      <c r="T118" s="13">
        <f>VLOOKUP(A118,[1]Sheet1!$F$2:$H$1001,3,FALSE)</f>
        <v>1848.2138389310001</v>
      </c>
      <c r="U118" s="13">
        <f>VLOOKUP(A118,[1]Sheet1!$K$2:$T$827, 3,FALSE)</f>
        <v>0.42699999999999999</v>
      </c>
      <c r="V118" s="13">
        <f>VLOOKUP(A118,[1]Sheet1!$K$2:$T$827, 4,FALSE)</f>
        <v>0.27400000000000002</v>
      </c>
      <c r="W118" s="13">
        <f>VLOOKUP(A118, [1]Sheet1!$K$2:$T$827,5,FALSE)</f>
        <v>0.875</v>
      </c>
      <c r="X118" s="13">
        <f>VLOOKUP(A118, [1]Sheet1!$K$2:$T$827,6,FALSE)</f>
        <v>9.4000000000000004E-3</v>
      </c>
      <c r="Y118" s="13">
        <f>VLOOKUP(A118, [1]Sheet1!$K$2:$T$827,7,FALSE)</f>
        <v>1.7600000000000001E-3</v>
      </c>
      <c r="Z118" s="13">
        <f>VLOOKUP(A118, [1]Sheet1!$K$2:$T$827,8,FALSE)</f>
        <v>1</v>
      </c>
      <c r="AA118" s="13">
        <f>VLOOKUP(A118, [1]Sheet1!$K$2:$T$827,9,FALSE)</f>
        <v>0.14000000000000001</v>
      </c>
      <c r="AB118" s="13">
        <f>VLOOKUP(A118, [1]Sheet1!$K$2:$T$827,10,FALSE)</f>
        <v>2.86E-2</v>
      </c>
      <c r="AC118" s="13" t="s">
        <v>45</v>
      </c>
      <c r="AD118" s="13" t="s">
        <v>45</v>
      </c>
      <c r="AE118" s="13" t="s">
        <v>45</v>
      </c>
      <c r="AF118">
        <f>VLOOKUP(A118,[3]Sheet1!$A$2:$F$2106,6, FALSE)</f>
        <v>53676</v>
      </c>
      <c r="AG118">
        <f>VLOOKUP(A118,[3]Sheet1!$A$2:$G$2106,7,FALSE)</f>
        <v>1</v>
      </c>
      <c r="AH118">
        <f>VLOOKUP(A118,[3]Sheet1!$A$2:$H$2105,8,FALSE)</f>
        <v>1633</v>
      </c>
      <c r="AI118">
        <f>VLOOKUP(A118,[3]Sheet1!$A$2:$I$2106,9,FALSE)</f>
        <v>56</v>
      </c>
      <c r="AJ118">
        <f>VLOOKUP(A118,[3]Sheet1!$A$2:$K$2105,10,FALSE)</f>
        <v>24</v>
      </c>
      <c r="AK118">
        <f>VLOOKUP(A118,[3]Sheet1!$A$2:$K$2105,11,FALSE)</f>
        <v>32</v>
      </c>
      <c r="AL118">
        <f>VLOOKUP(A118,[3]Sheet1!$A$2:$L$2106,12,FALSE)</f>
        <v>7</v>
      </c>
      <c r="AM118">
        <f>VLOOKUP(A118, [3]Sheet1!$A$2:$M$2105,13,FALSE)</f>
        <v>17</v>
      </c>
      <c r="AN118">
        <f>VLOOKUP(A118,[3]Sheet1!$A$2:$N$2106,14,FALSE)</f>
        <v>0.68</v>
      </c>
      <c r="AO118">
        <f>VLOOKUP(A118,[3]Sheet1!$A$2:$O$2106,15,FALSE)</f>
        <v>8.81</v>
      </c>
      <c r="AP118">
        <f>VLOOKUP(A118,[3]Sheet1!$A$2:$P$2105,16,FALSE)</f>
        <v>0</v>
      </c>
      <c r="AQ118">
        <f>VLOOKUP(A118, [3]Sheet1!$A$2:$Q$2106, 17,FALSE)</f>
        <v>1563</v>
      </c>
    </row>
    <row r="119" spans="1:43" x14ac:dyDescent="0.2">
      <c r="A119" s="10">
        <v>1207649</v>
      </c>
      <c r="B119" s="10">
        <v>60053320</v>
      </c>
      <c r="C119" s="11" t="s">
        <v>43</v>
      </c>
      <c r="D119" s="10" t="s">
        <v>44</v>
      </c>
      <c r="E119" s="17">
        <v>44069</v>
      </c>
      <c r="F119" s="13" t="str">
        <f>VLOOKUP(A119,[1]Sheet1!$K$2:$T$827,2,FALSE)</f>
        <v>VD02</v>
      </c>
      <c r="G119" s="13" t="str">
        <f>IFERROR(#REF!, "no")</f>
        <v>no</v>
      </c>
      <c r="H119" s="10">
        <v>19</v>
      </c>
      <c r="I119" s="10">
        <v>0.94</v>
      </c>
      <c r="J119" s="10">
        <v>0.52</v>
      </c>
      <c r="K119" s="10">
        <v>-0.42</v>
      </c>
      <c r="L119" s="10">
        <v>15</v>
      </c>
      <c r="M119" s="10">
        <v>15</v>
      </c>
      <c r="N119" s="10">
        <v>5.4080429077148402</v>
      </c>
      <c r="O119" s="10">
        <v>2.4777376651763898</v>
      </c>
      <c r="P119" s="10">
        <v>0.14273180067539201</v>
      </c>
      <c r="Q119" s="10">
        <v>-0.13678924739360801</v>
      </c>
      <c r="R119" s="13">
        <f>VLOOKUP(A119,'Valores KF'!$C$2:$D$1018,2,)</f>
        <v>0.74</v>
      </c>
      <c r="S119" s="13">
        <f>VLOOKUP(A119,'[2]PESO DE COLADA DIC19-DIC-20'!$A$2:$D$2105,4, FALSE)</f>
        <v>56096</v>
      </c>
      <c r="T119" s="13">
        <f>VLOOKUP(A119,[1]Sheet1!$F$2:$H$1001,3,FALSE)</f>
        <v>1856.2590680113799</v>
      </c>
      <c r="U119" s="13">
        <f>VLOOKUP(A119,[1]Sheet1!$K$2:$T$827, 3,FALSE)</f>
        <v>0.41599999999999998</v>
      </c>
      <c r="V119" s="13">
        <f>VLOOKUP(A119,[1]Sheet1!$K$2:$T$827, 4,FALSE)</f>
        <v>0.18099999999999999</v>
      </c>
      <c r="W119" s="13">
        <f>VLOOKUP(A119, [1]Sheet1!$K$2:$T$827,5,FALSE)</f>
        <v>0.86399999999999999</v>
      </c>
      <c r="X119" s="13">
        <f>VLOOKUP(A119, [1]Sheet1!$K$2:$T$827,6,FALSE)</f>
        <v>1.2500000000000001E-2</v>
      </c>
      <c r="Y119" s="13">
        <f>VLOOKUP(A119, [1]Sheet1!$K$2:$T$827,7,FALSE)</f>
        <v>1.4300000000000001E-3</v>
      </c>
      <c r="Z119" s="13">
        <f>VLOOKUP(A119, [1]Sheet1!$K$2:$T$827,8,FALSE)</f>
        <v>0.95099999999999996</v>
      </c>
      <c r="AA119" s="13">
        <f>VLOOKUP(A119, [1]Sheet1!$K$2:$T$827,9,FALSE)</f>
        <v>0.158</v>
      </c>
      <c r="AB119" s="13">
        <f>VLOOKUP(A119, [1]Sheet1!$K$2:$T$827,10,FALSE)</f>
        <v>2.8299999999999999E-2</v>
      </c>
      <c r="AC119" s="13" t="s">
        <v>45</v>
      </c>
      <c r="AD119" s="13" t="s">
        <v>45</v>
      </c>
      <c r="AE119" s="13" t="s">
        <v>45</v>
      </c>
      <c r="AF119">
        <f>VLOOKUP(A119,[3]Sheet1!$A$2:$F$2106,6, FALSE)</f>
        <v>55647</v>
      </c>
      <c r="AG119">
        <f>VLOOKUP(A119,[3]Sheet1!$A$2:$G$2106,7,FALSE)</f>
        <v>1</v>
      </c>
      <c r="AH119">
        <f>VLOOKUP(A119,[3]Sheet1!$A$2:$H$2105,8,FALSE)</f>
        <v>1644</v>
      </c>
      <c r="AI119">
        <f>VLOOKUP(A119,[3]Sheet1!$A$2:$I$2106,9,FALSE)</f>
        <v>48</v>
      </c>
      <c r="AJ119">
        <f>VLOOKUP(A119,[3]Sheet1!$A$2:$K$2105,10,FALSE)</f>
        <v>26</v>
      </c>
      <c r="AK119">
        <f>VLOOKUP(A119,[3]Sheet1!$A$2:$K$2105,11,FALSE)</f>
        <v>22</v>
      </c>
      <c r="AL119">
        <f>VLOOKUP(A119,[3]Sheet1!$A$2:$L$2106,12,FALSE)</f>
        <v>7</v>
      </c>
      <c r="AM119">
        <f>VLOOKUP(A119, [3]Sheet1!$A$2:$M$2105,13,FALSE)</f>
        <v>19</v>
      </c>
      <c r="AN119">
        <f>VLOOKUP(A119,[3]Sheet1!$A$2:$N$2106,14,FALSE)</f>
        <v>0.61</v>
      </c>
      <c r="AO119">
        <f>VLOOKUP(A119,[3]Sheet1!$A$2:$O$2106,15,FALSE)</f>
        <v>5.92</v>
      </c>
      <c r="AP119">
        <f>VLOOKUP(A119,[3]Sheet1!$A$2:$P$2105,16,FALSE)</f>
        <v>0</v>
      </c>
      <c r="AQ119">
        <f>VLOOKUP(A119, [3]Sheet1!$A$2:$Q$2106, 17,FALSE)</f>
        <v>1580</v>
      </c>
    </row>
    <row r="120" spans="1:43" x14ac:dyDescent="0.2">
      <c r="A120" s="10">
        <v>1207650</v>
      </c>
      <c r="B120" s="10">
        <v>60053326</v>
      </c>
      <c r="C120" s="11" t="s">
        <v>43</v>
      </c>
      <c r="D120" s="10" t="s">
        <v>44</v>
      </c>
      <c r="E120" s="17">
        <v>44069</v>
      </c>
      <c r="F120" s="13" t="str">
        <f>VLOOKUP(A120,[1]Sheet1!$K$2:$T$827,2,FALSE)</f>
        <v>VD02</v>
      </c>
      <c r="G120" s="13" t="str">
        <f>IFERROR(#REF!, "no")</f>
        <v>no</v>
      </c>
      <c r="H120" s="10">
        <v>0</v>
      </c>
      <c r="I120" s="10">
        <v>0</v>
      </c>
      <c r="J120" s="10">
        <v>0.61</v>
      </c>
      <c r="K120" s="10">
        <v>0.61</v>
      </c>
      <c r="L120" s="10">
        <v>21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3">
        <f>VLOOKUP(A120,'Valores KF'!$C$2:$D$1018,2,)</f>
        <v>0</v>
      </c>
      <c r="S120" s="13">
        <f>VLOOKUP(A120,'[2]PESO DE COLADA DIC19-DIC-20'!$A$2:$D$2105,4, FALSE)</f>
        <v>53364</v>
      </c>
      <c r="T120" s="13" t="str">
        <f>VLOOKUP(A120,[1]Sheet1!$F$2:$H$1001,3,FALSE)</f>
        <v>(null)</v>
      </c>
      <c r="U120" s="13">
        <f>VLOOKUP(A120,[1]Sheet1!$K$2:$T$827, 3,FALSE)</f>
        <v>0.42599999999999999</v>
      </c>
      <c r="V120" s="13">
        <f>VLOOKUP(A120,[1]Sheet1!$K$2:$T$827, 4,FALSE)</f>
        <v>0.20699999999999999</v>
      </c>
      <c r="W120" s="13">
        <f>VLOOKUP(A120, [1]Sheet1!$K$2:$T$827,5,FALSE)</f>
        <v>0.86699999999999999</v>
      </c>
      <c r="X120" s="13">
        <f>VLOOKUP(A120, [1]Sheet1!$K$2:$T$827,6,FALSE)</f>
        <v>1.37E-2</v>
      </c>
      <c r="Y120" s="13">
        <f>VLOOKUP(A120, [1]Sheet1!$K$2:$T$827,7,FALSE)</f>
        <v>3.5400000000000002E-3</v>
      </c>
      <c r="Z120" s="13">
        <f>VLOOKUP(A120, [1]Sheet1!$K$2:$T$827,8,FALSE)</f>
        <v>0.95399999999999996</v>
      </c>
      <c r="AA120" s="13">
        <f>VLOOKUP(A120, [1]Sheet1!$K$2:$T$827,9,FALSE)</f>
        <v>0.16</v>
      </c>
      <c r="AB120" s="13">
        <f>VLOOKUP(A120, [1]Sheet1!$K$2:$T$827,10,FALSE)</f>
        <v>2.5899999999999999E-2</v>
      </c>
      <c r="AC120" s="13" t="s">
        <v>45</v>
      </c>
      <c r="AD120" s="13" t="s">
        <v>45</v>
      </c>
      <c r="AE120" s="13" t="s">
        <v>45</v>
      </c>
      <c r="AF120" t="s">
        <v>45</v>
      </c>
      <c r="AG120">
        <f>VLOOKUP(A120,[3]Sheet1!$A$2:$G$2106,7,FALSE)</f>
        <v>1</v>
      </c>
      <c r="AH120">
        <f>VLOOKUP(A120,[3]Sheet1!$A$2:$H$2105,8,FALSE)</f>
        <v>1644</v>
      </c>
      <c r="AI120">
        <f>VLOOKUP(A120,[3]Sheet1!$A$2:$I$2106,9,FALSE)</f>
        <v>15</v>
      </c>
      <c r="AJ120">
        <f>VLOOKUP(A120,[3]Sheet1!$A$2:$K$2105,10,FALSE)</f>
        <v>0</v>
      </c>
      <c r="AK120">
        <f>VLOOKUP(A120,[3]Sheet1!$A$2:$K$2105,11,FALSE)</f>
        <v>15</v>
      </c>
      <c r="AL120">
        <f>VLOOKUP(A120,[3]Sheet1!$A$2:$L$2106,12,FALSE)</f>
        <v>0</v>
      </c>
      <c r="AM120">
        <f>VLOOKUP(A120, [3]Sheet1!$A$2:$M$2105,13,FALSE)</f>
        <v>0</v>
      </c>
      <c r="AN120">
        <f>VLOOKUP(A120,[3]Sheet1!$A$2:$N$2106,14,FALSE)</f>
        <v>0.61</v>
      </c>
      <c r="AO120">
        <f>VLOOKUP(A120,[3]Sheet1!$A$2:$O$2106,15,FALSE)</f>
        <v>7.2</v>
      </c>
      <c r="AP120">
        <f>VLOOKUP(A120,[3]Sheet1!$A$2:$P$2105,16,FALSE)</f>
        <v>0</v>
      </c>
      <c r="AQ120">
        <f>VLOOKUP(A120, [3]Sheet1!$A$2:$Q$2106, 17,FALSE)</f>
        <v>1565</v>
      </c>
    </row>
    <row r="121" spans="1:43" x14ac:dyDescent="0.2">
      <c r="A121" s="10">
        <v>1207651</v>
      </c>
      <c r="B121" s="10">
        <v>60053332</v>
      </c>
      <c r="C121" s="11" t="s">
        <v>43</v>
      </c>
      <c r="D121" s="10" t="s">
        <v>44</v>
      </c>
      <c r="E121" s="17">
        <v>44069</v>
      </c>
      <c r="F121" s="13" t="str">
        <f>VLOOKUP(A121,[1]Sheet1!$K$2:$T$827,2,FALSE)</f>
        <v>VD03</v>
      </c>
      <c r="G121" s="13" t="str">
        <f>IFERROR(#REF!, "no")</f>
        <v>no</v>
      </c>
      <c r="H121" s="10">
        <v>19</v>
      </c>
      <c r="I121" s="10">
        <v>1</v>
      </c>
      <c r="J121" s="10">
        <v>0.63</v>
      </c>
      <c r="K121" s="10">
        <v>-0.37</v>
      </c>
      <c r="L121" s="10">
        <v>23</v>
      </c>
      <c r="M121" s="10">
        <v>14</v>
      </c>
      <c r="N121" s="10">
        <v>5.90187788009644</v>
      </c>
      <c r="O121" s="10">
        <v>3.2422497272491499</v>
      </c>
      <c r="P121" s="10">
        <v>0.52870565652847301</v>
      </c>
      <c r="Q121" s="10">
        <v>-2.2960074245929701E-2</v>
      </c>
      <c r="R121" s="13">
        <f>VLOOKUP(A121,'Valores KF'!$C$2:$D$1018,2,)</f>
        <v>0.74</v>
      </c>
      <c r="S121" s="13">
        <f>VLOOKUP(A121,'[2]PESO DE COLADA DIC19-DIC-20'!$A$2:$D$2105,4, FALSE)</f>
        <v>55516</v>
      </c>
      <c r="T121" s="13">
        <f>VLOOKUP(A121,[1]Sheet1!$F$2:$H$1001,3,FALSE)</f>
        <v>1855.6649613204299</v>
      </c>
      <c r="U121" s="13">
        <f>VLOOKUP(A121,[1]Sheet1!$K$2:$T$827, 3,FALSE)</f>
        <v>0.41599999999999998</v>
      </c>
      <c r="V121" s="13">
        <f>VLOOKUP(A121,[1]Sheet1!$K$2:$T$827, 4,FALSE)</f>
        <v>0.185</v>
      </c>
      <c r="W121" s="13">
        <f>VLOOKUP(A121, [1]Sheet1!$K$2:$T$827,5,FALSE)</f>
        <v>0.86599999999999999</v>
      </c>
      <c r="X121" s="13">
        <f>VLOOKUP(A121, [1]Sheet1!$K$2:$T$827,6,FALSE)</f>
        <v>1.0800000000000001E-2</v>
      </c>
      <c r="Y121" s="13">
        <f>VLOOKUP(A121, [1]Sheet1!$K$2:$T$827,7,FALSE)</f>
        <v>1.32E-3</v>
      </c>
      <c r="Z121" s="13">
        <f>VLOOKUP(A121, [1]Sheet1!$K$2:$T$827,8,FALSE)</f>
        <v>0.98499999999999999</v>
      </c>
      <c r="AA121" s="13">
        <f>VLOOKUP(A121, [1]Sheet1!$K$2:$T$827,9,FALSE)</f>
        <v>0.151</v>
      </c>
      <c r="AB121" s="13">
        <f>VLOOKUP(A121, [1]Sheet1!$K$2:$T$827,10,FALSE)</f>
        <v>2.7799999999999998E-2</v>
      </c>
      <c r="AC121" s="13" t="s">
        <v>45</v>
      </c>
      <c r="AD121" s="13" t="s">
        <v>45</v>
      </c>
      <c r="AE121" s="13" t="s">
        <v>45</v>
      </c>
      <c r="AF121">
        <f>VLOOKUP(A121,[3]Sheet1!$A$2:$F$2106,6, FALSE)</f>
        <v>53932</v>
      </c>
      <c r="AG121">
        <f>VLOOKUP(A121,[3]Sheet1!$A$2:$G$2106,7,FALSE)</f>
        <v>1</v>
      </c>
      <c r="AH121">
        <f>VLOOKUP(A121,[3]Sheet1!$A$2:$H$2105,8,FALSE)</f>
        <v>1647</v>
      </c>
      <c r="AI121">
        <f>VLOOKUP(A121,[3]Sheet1!$A$2:$I$2106,9,FALSE)</f>
        <v>55</v>
      </c>
      <c r="AJ121">
        <f>VLOOKUP(A121,[3]Sheet1!$A$2:$K$2105,10,FALSE)</f>
        <v>26</v>
      </c>
      <c r="AK121">
        <f>VLOOKUP(A121,[3]Sheet1!$A$2:$K$2105,11,FALSE)</f>
        <v>29</v>
      </c>
      <c r="AL121">
        <f>VLOOKUP(A121,[3]Sheet1!$A$2:$L$2106,12,FALSE)</f>
        <v>7</v>
      </c>
      <c r="AM121">
        <f>VLOOKUP(A121, [3]Sheet1!$A$2:$M$2105,13,FALSE)</f>
        <v>19</v>
      </c>
      <c r="AN121">
        <f>VLOOKUP(A121,[3]Sheet1!$A$2:$N$2106,14,FALSE)</f>
        <v>0.6</v>
      </c>
      <c r="AO121">
        <f>VLOOKUP(A121,[3]Sheet1!$A$2:$O$2106,15,FALSE)</f>
        <v>5.05</v>
      </c>
      <c r="AP121">
        <f>VLOOKUP(A121,[3]Sheet1!$A$2:$P$2105,16,FALSE)</f>
        <v>0</v>
      </c>
      <c r="AQ121">
        <f>VLOOKUP(A121, [3]Sheet1!$A$2:$Q$2106, 17,FALSE)</f>
        <v>1563</v>
      </c>
    </row>
    <row r="122" spans="1:43" x14ac:dyDescent="0.2">
      <c r="A122" s="10">
        <v>1207652</v>
      </c>
      <c r="B122" s="10">
        <v>60053483</v>
      </c>
      <c r="C122" s="11" t="s">
        <v>79</v>
      </c>
      <c r="D122" s="10" t="s">
        <v>63</v>
      </c>
      <c r="E122" s="17">
        <v>44069</v>
      </c>
      <c r="F122" s="13" t="str">
        <f>VLOOKUP(A122,[1]Sheet1!$K$2:$T$827,2,FALSE)</f>
        <v>VD04</v>
      </c>
      <c r="G122" s="13" t="str">
        <f>IFERROR(#REF!, "no")</f>
        <v>no</v>
      </c>
      <c r="H122" s="10">
        <v>34</v>
      </c>
      <c r="I122" s="10">
        <v>1.1100000000000001</v>
      </c>
      <c r="J122" s="10">
        <v>1.08</v>
      </c>
      <c r="K122" s="10">
        <v>-0.03</v>
      </c>
      <c r="L122" s="10">
        <v>14</v>
      </c>
      <c r="M122" s="10">
        <v>15</v>
      </c>
      <c r="N122" s="10">
        <v>6.6489515304565403</v>
      </c>
      <c r="O122" s="10">
        <v>2.7426464557647701</v>
      </c>
      <c r="P122" s="10">
        <v>0.12771090865135201</v>
      </c>
      <c r="Q122" s="10">
        <v>-0.156605243682861</v>
      </c>
      <c r="R122" s="13">
        <f>VLOOKUP(A122,'Valores KF'!$C$2:$D$1018,2,)</f>
        <v>0.79</v>
      </c>
      <c r="S122" s="13">
        <f>VLOOKUP(A122,'[2]PESO DE COLADA DIC19-DIC-20'!$A$2:$D$2105,4, FALSE)</f>
        <v>53925</v>
      </c>
      <c r="T122" s="13">
        <f>VLOOKUP(A122,[1]Sheet1!$F$2:$H$1001,3,FALSE)</f>
        <v>1879.5821909481699</v>
      </c>
      <c r="U122" s="13">
        <f>VLOOKUP(A122,[1]Sheet1!$K$2:$T$827, 3,FALSE)</f>
        <v>0.17199999999999999</v>
      </c>
      <c r="V122" s="13">
        <f>VLOOKUP(A122,[1]Sheet1!$K$2:$T$827, 4,FALSE)</f>
        <v>0.25</v>
      </c>
      <c r="W122" s="13">
        <f>VLOOKUP(A122, [1]Sheet1!$K$2:$T$827,5,FALSE)</f>
        <v>0.63500000000000001</v>
      </c>
      <c r="X122" s="13">
        <f>VLOOKUP(A122, [1]Sheet1!$K$2:$T$827,6,FALSE)</f>
        <v>8.0000000000000002E-3</v>
      </c>
      <c r="Y122" s="13">
        <f>VLOOKUP(A122, [1]Sheet1!$K$2:$T$827,7,FALSE)</f>
        <v>1.17E-2</v>
      </c>
      <c r="Z122" s="13">
        <f>VLOOKUP(A122, [1]Sheet1!$K$2:$T$827,8,FALSE)</f>
        <v>1.06</v>
      </c>
      <c r="AA122" s="13">
        <f>VLOOKUP(A122, [1]Sheet1!$K$2:$T$827,9,FALSE)</f>
        <v>0.19</v>
      </c>
      <c r="AB122" s="13">
        <f>VLOOKUP(A122, [1]Sheet1!$K$2:$T$827,10,FALSE)</f>
        <v>1.01E-2</v>
      </c>
      <c r="AC122" s="13" t="s">
        <v>45</v>
      </c>
      <c r="AD122" s="13" t="s">
        <v>45</v>
      </c>
      <c r="AE122" s="13" t="s">
        <v>45</v>
      </c>
      <c r="AF122">
        <f>VLOOKUP(A122,[3]Sheet1!$A$2:$F$2106,6, FALSE)</f>
        <v>53572</v>
      </c>
      <c r="AG122">
        <f>VLOOKUP(A122,[3]Sheet1!$A$2:$G$2106,7,FALSE)</f>
        <v>2</v>
      </c>
      <c r="AH122">
        <f>VLOOKUP(A122,[3]Sheet1!$A$2:$H$2105,8,FALSE)</f>
        <v>1660</v>
      </c>
      <c r="AI122">
        <f>VLOOKUP(A122,[3]Sheet1!$A$2:$I$2106,9,FALSE)</f>
        <v>120</v>
      </c>
      <c r="AJ122">
        <f>VLOOKUP(A122,[3]Sheet1!$A$2:$K$2105,10,FALSE)</f>
        <v>46</v>
      </c>
      <c r="AK122">
        <f>VLOOKUP(A122,[3]Sheet1!$A$2:$K$2105,11,FALSE)</f>
        <v>74</v>
      </c>
      <c r="AL122">
        <f>VLOOKUP(A122,[3]Sheet1!$A$2:$L$2106,12,FALSE)</f>
        <v>12</v>
      </c>
      <c r="AM122">
        <f>VLOOKUP(A122, [3]Sheet1!$A$2:$M$2105,13,FALSE)</f>
        <v>34</v>
      </c>
      <c r="AN122">
        <f>VLOOKUP(A122,[3]Sheet1!$A$2:$N$2106,14,FALSE)</f>
        <v>0.61</v>
      </c>
      <c r="AO122">
        <f>VLOOKUP(A122,[3]Sheet1!$A$2:$O$2106,15,FALSE)</f>
        <v>16.28</v>
      </c>
      <c r="AP122">
        <f>VLOOKUP(A122,[3]Sheet1!$A$2:$P$2105,16,FALSE)</f>
        <v>0</v>
      </c>
      <c r="AQ122">
        <f>VLOOKUP(A122, [3]Sheet1!$A$2:$Q$2106, 17,FALSE)</f>
        <v>1585</v>
      </c>
    </row>
    <row r="123" spans="1:43" x14ac:dyDescent="0.2">
      <c r="A123" s="10">
        <v>1207653</v>
      </c>
      <c r="B123" s="10">
        <v>60053506</v>
      </c>
      <c r="C123" s="11" t="s">
        <v>77</v>
      </c>
      <c r="D123" s="10" t="s">
        <v>53</v>
      </c>
      <c r="E123" s="17">
        <v>44069</v>
      </c>
      <c r="F123" s="13" t="str">
        <f>VLOOKUP(A123,[1]Sheet1!$K$2:$T$827,2,FALSE)</f>
        <v>VD02</v>
      </c>
      <c r="G123" s="13" t="str">
        <f>IFERROR(#REF!, "no")</f>
        <v>no</v>
      </c>
      <c r="H123" s="10">
        <v>20</v>
      </c>
      <c r="I123" s="10">
        <v>0.9</v>
      </c>
      <c r="J123" s="10">
        <v>1.1499999999999999</v>
      </c>
      <c r="K123" s="10">
        <v>0.25</v>
      </c>
      <c r="L123" s="10">
        <v>15</v>
      </c>
      <c r="M123" s="10">
        <v>5</v>
      </c>
      <c r="N123" s="10">
        <v>3.3392015844583497E-2</v>
      </c>
      <c r="O123" s="10">
        <v>1.58363604545593</v>
      </c>
      <c r="P123" s="10">
        <v>8.40269699692726E-2</v>
      </c>
      <c r="Q123" s="10">
        <v>-0.16181702911853801</v>
      </c>
      <c r="R123" s="13">
        <f>VLOOKUP(A123,'Valores KF'!$C$2:$D$1018,2,)</f>
        <v>0.81</v>
      </c>
      <c r="S123" s="13">
        <f>VLOOKUP(A123,'[2]PESO DE COLADA DIC19-DIC-20'!$A$2:$D$2105,4, FALSE)</f>
        <v>52475</v>
      </c>
      <c r="T123" s="13">
        <f>VLOOKUP(A123,[1]Sheet1!$F$2:$H$1001,3,FALSE)</f>
        <v>1886.9527762441301</v>
      </c>
      <c r="U123" s="13">
        <f>VLOOKUP(A123,[1]Sheet1!$K$2:$T$827, 3,FALSE)</f>
        <v>5.1200000000000002E-2</v>
      </c>
      <c r="V123" s="13">
        <f>VLOOKUP(A123,[1]Sheet1!$K$2:$T$827, 4,FALSE)</f>
        <v>0.20499999999999999</v>
      </c>
      <c r="W123" s="13">
        <f>VLOOKUP(A123, [1]Sheet1!$K$2:$T$827,5,FALSE)</f>
        <v>1.32</v>
      </c>
      <c r="X123" s="13">
        <f>VLOOKUP(A123, [1]Sheet1!$K$2:$T$827,6,FALSE)</f>
        <v>8.0999999999999996E-3</v>
      </c>
      <c r="Y123" s="13">
        <f>VLOOKUP(A123, [1]Sheet1!$K$2:$T$827,7,FALSE)</f>
        <v>9.4300000000000004E-4</v>
      </c>
      <c r="Z123" s="13">
        <f>VLOOKUP(A123, [1]Sheet1!$K$2:$T$827,8,FALSE)</f>
        <v>0.14199999999999999</v>
      </c>
      <c r="AA123" s="13">
        <f>VLOOKUP(A123, [1]Sheet1!$K$2:$T$827,9,FALSE)</f>
        <v>0.95699999999999996</v>
      </c>
      <c r="AB123" s="13">
        <f>VLOOKUP(A123, [1]Sheet1!$K$2:$T$827,10,FALSE)</f>
        <v>2.1000000000000001E-2</v>
      </c>
      <c r="AC123" s="13" t="s">
        <v>45</v>
      </c>
      <c r="AD123" s="13" t="s">
        <v>45</v>
      </c>
      <c r="AE123" s="13" t="s">
        <v>45</v>
      </c>
      <c r="AF123">
        <f>VLOOKUP(A123,[3]Sheet1!$A$2:$F$2106,6, FALSE)</f>
        <v>50774</v>
      </c>
      <c r="AG123">
        <f>VLOOKUP(A123,[3]Sheet1!$A$2:$G$2106,7,FALSE)</f>
        <v>1</v>
      </c>
      <c r="AH123">
        <f>VLOOKUP(A123,[3]Sheet1!$A$2:$H$2105,8,FALSE)</f>
        <v>1682</v>
      </c>
      <c r="AI123">
        <f>VLOOKUP(A123,[3]Sheet1!$A$2:$I$2106,9,FALSE)</f>
        <v>59</v>
      </c>
      <c r="AJ123">
        <f>VLOOKUP(A123,[3]Sheet1!$A$2:$K$2105,10,FALSE)</f>
        <v>26</v>
      </c>
      <c r="AK123">
        <f>VLOOKUP(A123,[3]Sheet1!$A$2:$K$2105,11,FALSE)</f>
        <v>33</v>
      </c>
      <c r="AL123">
        <f>VLOOKUP(A123,[3]Sheet1!$A$2:$L$2106,12,FALSE)</f>
        <v>6</v>
      </c>
      <c r="AM123">
        <f>VLOOKUP(A123, [3]Sheet1!$A$2:$M$2105,13,FALSE)</f>
        <v>20</v>
      </c>
      <c r="AN123">
        <f>VLOOKUP(A123,[3]Sheet1!$A$2:$N$2106,14,FALSE)</f>
        <v>0.76</v>
      </c>
      <c r="AO123">
        <f>VLOOKUP(A123,[3]Sheet1!$A$2:$O$2106,15,FALSE)</f>
        <v>16.489999999999998</v>
      </c>
      <c r="AP123">
        <f>VLOOKUP(A123,[3]Sheet1!$A$2:$P$2105,16,FALSE)</f>
        <v>0</v>
      </c>
      <c r="AQ123">
        <f>VLOOKUP(A123, [3]Sheet1!$A$2:$Q$2106, 17,FALSE)</f>
        <v>1586</v>
      </c>
    </row>
    <row r="124" spans="1:43" x14ac:dyDescent="0.2">
      <c r="A124" s="10">
        <v>1207654</v>
      </c>
      <c r="B124" s="10">
        <v>60053500</v>
      </c>
      <c r="C124" s="11" t="s">
        <v>80</v>
      </c>
      <c r="D124" s="10" t="s">
        <v>53</v>
      </c>
      <c r="E124" s="17">
        <v>44070</v>
      </c>
      <c r="F124" s="13" t="str">
        <f>VLOOKUP(A124,[1]Sheet1!$K$2:$T$827,2,FALSE)</f>
        <v>VD04</v>
      </c>
      <c r="G124" s="13" t="str">
        <f>IFERROR(#REF!, "no")</f>
        <v>no</v>
      </c>
      <c r="H124" s="10">
        <v>20</v>
      </c>
      <c r="I124" s="10">
        <v>0.86</v>
      </c>
      <c r="J124" s="10">
        <v>0.93</v>
      </c>
      <c r="K124" s="10">
        <v>7.0000000000000007E-2</v>
      </c>
      <c r="L124" s="10">
        <v>15</v>
      </c>
      <c r="M124" s="10">
        <v>16</v>
      </c>
      <c r="N124" s="10">
        <v>5.3811893463134801</v>
      </c>
      <c r="O124" s="10">
        <v>2.4370195865631099</v>
      </c>
      <c r="P124" s="10">
        <v>0.36462184786796598</v>
      </c>
      <c r="Q124" s="10">
        <v>-0.155430912971497</v>
      </c>
      <c r="R124" s="13">
        <f>VLOOKUP(A124,'Valores KF'!$C$2:$D$1018,2,)</f>
        <v>0.82</v>
      </c>
      <c r="S124" s="13">
        <f>VLOOKUP(A124,'[2]PESO DE COLADA DIC19-DIC-20'!$A$2:$D$2105,4, FALSE)</f>
        <v>52773</v>
      </c>
      <c r="T124" s="13">
        <f>VLOOKUP(A124,[1]Sheet1!$F$2:$H$1001,3,FALSE)</f>
        <v>1897.3972799174001</v>
      </c>
      <c r="U124" s="13">
        <f>VLOOKUP(A124,[1]Sheet1!$K$2:$T$827, 3,FALSE)</f>
        <v>7.2400000000000006E-2</v>
      </c>
      <c r="V124" s="13">
        <f>VLOOKUP(A124,[1]Sheet1!$K$2:$T$827, 4,FALSE)</f>
        <v>0.20200000000000001</v>
      </c>
      <c r="W124" s="13">
        <f>VLOOKUP(A124, [1]Sheet1!$K$2:$T$827,5,FALSE)</f>
        <v>1.31</v>
      </c>
      <c r="X124" s="13">
        <f>VLOOKUP(A124, [1]Sheet1!$K$2:$T$827,6,FALSE)</f>
        <v>6.1000000000000004E-3</v>
      </c>
      <c r="Y124" s="13">
        <f>VLOOKUP(A124, [1]Sheet1!$K$2:$T$827,7,FALSE)</f>
        <v>1.4599999999999999E-3</v>
      </c>
      <c r="Z124" s="13">
        <f>VLOOKUP(A124, [1]Sheet1!$K$2:$T$827,8,FALSE)</f>
        <v>0.121</v>
      </c>
      <c r="AA124" s="13">
        <f>VLOOKUP(A124, [1]Sheet1!$K$2:$T$827,9,FALSE)</f>
        <v>0.91700000000000004</v>
      </c>
      <c r="AB124" s="13">
        <f>VLOOKUP(A124, [1]Sheet1!$K$2:$T$827,10,FALSE)</f>
        <v>2.9600000000000001E-2</v>
      </c>
      <c r="AC124" s="13" t="s">
        <v>45</v>
      </c>
      <c r="AD124" s="13" t="s">
        <v>45</v>
      </c>
      <c r="AE124" s="13" t="s">
        <v>45</v>
      </c>
      <c r="AF124">
        <f>VLOOKUP(A124,[3]Sheet1!$A$2:$F$2106,6, FALSE)</f>
        <v>51005</v>
      </c>
      <c r="AG124">
        <f>VLOOKUP(A124,[3]Sheet1!$A$2:$G$2106,7,FALSE)</f>
        <v>1</v>
      </c>
      <c r="AH124">
        <f>VLOOKUP(A124,[3]Sheet1!$A$2:$H$2105,8,FALSE)</f>
        <v>1690</v>
      </c>
      <c r="AI124">
        <f>VLOOKUP(A124,[3]Sheet1!$A$2:$I$2106,9,FALSE)</f>
        <v>76</v>
      </c>
      <c r="AJ124">
        <f>VLOOKUP(A124,[3]Sheet1!$A$2:$K$2105,10,FALSE)</f>
        <v>26</v>
      </c>
      <c r="AK124">
        <f>VLOOKUP(A124,[3]Sheet1!$A$2:$K$2105,11,FALSE)</f>
        <v>50</v>
      </c>
      <c r="AL124">
        <f>VLOOKUP(A124,[3]Sheet1!$A$2:$L$2106,12,FALSE)</f>
        <v>6</v>
      </c>
      <c r="AM124">
        <f>VLOOKUP(A124, [3]Sheet1!$A$2:$M$2105,13,FALSE)</f>
        <v>20</v>
      </c>
      <c r="AN124">
        <f>VLOOKUP(A124,[3]Sheet1!$A$2:$N$2106,14,FALSE)</f>
        <v>0.66</v>
      </c>
      <c r="AO124">
        <f>VLOOKUP(A124,[3]Sheet1!$A$2:$O$2106,15,FALSE)</f>
        <v>10.210000000000001</v>
      </c>
      <c r="AP124">
        <f>VLOOKUP(A124,[3]Sheet1!$A$2:$P$2105,16,FALSE)</f>
        <v>0</v>
      </c>
      <c r="AQ124">
        <f>VLOOKUP(A124, [3]Sheet1!$A$2:$Q$2106, 17,FALSE)</f>
        <v>1573</v>
      </c>
    </row>
    <row r="125" spans="1:43" x14ac:dyDescent="0.2">
      <c r="A125" s="10">
        <v>1207655</v>
      </c>
      <c r="B125" s="10">
        <v>60053234</v>
      </c>
      <c r="C125" s="11" t="s">
        <v>47</v>
      </c>
      <c r="D125" s="10" t="s">
        <v>48</v>
      </c>
      <c r="E125" s="17">
        <v>44070</v>
      </c>
      <c r="F125" s="13" t="str">
        <f>VLOOKUP(A125,[1]Sheet1!$K$2:$T$827,2,FALSE)</f>
        <v>VD02</v>
      </c>
      <c r="G125" s="13" t="str">
        <f>IFERROR(#REF!, "no")</f>
        <v>no</v>
      </c>
      <c r="H125" s="10">
        <v>19</v>
      </c>
      <c r="I125" s="10">
        <v>0.9</v>
      </c>
      <c r="J125" s="10">
        <v>1.19</v>
      </c>
      <c r="K125" s="10">
        <v>0.28999999999999998</v>
      </c>
      <c r="L125" s="10">
        <v>20</v>
      </c>
      <c r="M125" s="10">
        <v>14</v>
      </c>
      <c r="N125" s="10">
        <v>6.5862154960632298</v>
      </c>
      <c r="O125" s="10">
        <v>2.73292016983032</v>
      </c>
      <c r="P125" s="10">
        <v>0.48929744958877602</v>
      </c>
      <c r="Q125" s="10">
        <v>-0.146435171365738</v>
      </c>
      <c r="R125" s="13">
        <f>VLOOKUP(A125,'Valores KF'!$C$2:$D$1018,2,)</f>
        <v>0.79</v>
      </c>
      <c r="S125" s="13">
        <f>VLOOKUP(A125,'[2]PESO DE COLADA DIC19-DIC-20'!$A$2:$D$2105,4, FALSE)</f>
        <v>52817</v>
      </c>
      <c r="T125" s="13">
        <f>VLOOKUP(A125,[1]Sheet1!$F$2:$H$1001,3,FALSE)</f>
        <v>1881.93014386188</v>
      </c>
      <c r="U125" s="13">
        <f>VLOOKUP(A125,[1]Sheet1!$K$2:$T$827, 3,FALSE)</f>
        <v>0.161</v>
      </c>
      <c r="V125" s="13">
        <f>VLOOKUP(A125,[1]Sheet1!$K$2:$T$827, 4,FALSE)</f>
        <v>0.17</v>
      </c>
      <c r="W125" s="13">
        <f>VLOOKUP(A125, [1]Sheet1!$K$2:$T$827,5,FALSE)</f>
        <v>1.1000000000000001</v>
      </c>
      <c r="X125" s="13">
        <f>VLOOKUP(A125, [1]Sheet1!$K$2:$T$827,6,FALSE)</f>
        <v>9.5999999999999992E-3</v>
      </c>
      <c r="Y125" s="13">
        <f>VLOOKUP(A125, [1]Sheet1!$K$2:$T$827,7,FALSE)</f>
        <v>1.08E-3</v>
      </c>
      <c r="Z125" s="13">
        <f>VLOOKUP(A125, [1]Sheet1!$K$2:$T$827,8,FALSE)</f>
        <v>0.158</v>
      </c>
      <c r="AA125" s="13">
        <f>VLOOKUP(A125, [1]Sheet1!$K$2:$T$827,9,FALSE)</f>
        <v>0.20399999999999999</v>
      </c>
      <c r="AB125" s="13">
        <f>VLOOKUP(A125, [1]Sheet1!$K$2:$T$827,10,FALSE)</f>
        <v>2.3800000000000002E-2</v>
      </c>
      <c r="AC125" s="13" t="s">
        <v>45</v>
      </c>
      <c r="AD125" s="13" t="s">
        <v>45</v>
      </c>
      <c r="AE125" s="13" t="s">
        <v>45</v>
      </c>
      <c r="AF125">
        <f>VLOOKUP(A125,[3]Sheet1!$A$2:$F$2106,6, FALSE)</f>
        <v>52824</v>
      </c>
      <c r="AG125">
        <f>VLOOKUP(A125,[3]Sheet1!$A$2:$G$2106,7,FALSE)</f>
        <v>1</v>
      </c>
      <c r="AH125">
        <f>VLOOKUP(A125,[3]Sheet1!$A$2:$H$2105,8,FALSE)</f>
        <v>1671</v>
      </c>
      <c r="AI125">
        <f>VLOOKUP(A125,[3]Sheet1!$A$2:$I$2106,9,FALSE)</f>
        <v>60</v>
      </c>
      <c r="AJ125">
        <f>VLOOKUP(A125,[3]Sheet1!$A$2:$K$2105,10,FALSE)</f>
        <v>25</v>
      </c>
      <c r="AK125">
        <f>VLOOKUP(A125,[3]Sheet1!$A$2:$K$2105,11,FALSE)</f>
        <v>35</v>
      </c>
      <c r="AL125">
        <f>VLOOKUP(A125,[3]Sheet1!$A$2:$L$2106,12,FALSE)</f>
        <v>6</v>
      </c>
      <c r="AM125">
        <f>VLOOKUP(A125, [3]Sheet1!$A$2:$M$2105,13,FALSE)</f>
        <v>19</v>
      </c>
      <c r="AN125">
        <f>VLOOKUP(A125,[3]Sheet1!$A$2:$N$2106,14,FALSE)</f>
        <v>0.72</v>
      </c>
      <c r="AO125">
        <f>VLOOKUP(A125,[3]Sheet1!$A$2:$O$2106,15,FALSE)</f>
        <v>11.46</v>
      </c>
      <c r="AP125">
        <f>VLOOKUP(A125,[3]Sheet1!$A$2:$P$2105,16,FALSE)</f>
        <v>0</v>
      </c>
      <c r="AQ125">
        <f>VLOOKUP(A125, [3]Sheet1!$A$2:$Q$2106, 17,FALSE)</f>
        <v>1583</v>
      </c>
    </row>
    <row r="126" spans="1:43" x14ac:dyDescent="0.2">
      <c r="A126" s="10">
        <v>1207656</v>
      </c>
      <c r="B126" s="10">
        <v>60053350</v>
      </c>
      <c r="C126" s="11" t="s">
        <v>54</v>
      </c>
      <c r="D126" s="10" t="s">
        <v>44</v>
      </c>
      <c r="E126" s="17">
        <v>44070</v>
      </c>
      <c r="F126" s="13" t="str">
        <f>VLOOKUP(A126,[1]Sheet1!$K$2:$T$827,2,FALSE)</f>
        <v>VD02</v>
      </c>
      <c r="G126" s="13" t="str">
        <f>IFERROR(#REF!, "no")</f>
        <v>no</v>
      </c>
      <c r="H126" s="10">
        <v>18</v>
      </c>
      <c r="I126" s="10">
        <v>0.9</v>
      </c>
      <c r="J126" s="10">
        <v>0.91</v>
      </c>
      <c r="K126" s="10">
        <v>0.01</v>
      </c>
      <c r="L126" s="10">
        <v>15</v>
      </c>
      <c r="M126" s="10">
        <v>2</v>
      </c>
      <c r="N126" s="10">
        <v>-1.0703594684600799</v>
      </c>
      <c r="O126" s="10">
        <v>1.7868180274963399</v>
      </c>
      <c r="P126" s="10">
        <v>0.101624496281147</v>
      </c>
      <c r="Q126" s="10">
        <v>-0.13389815390109999</v>
      </c>
      <c r="R126" s="13">
        <f>VLOOKUP(A126,'Valores KF'!$C$2:$D$1018,2,)</f>
        <v>0.8</v>
      </c>
      <c r="S126" s="13">
        <f>VLOOKUP(A126,'[2]PESO DE COLADA DIC19-DIC-20'!$A$2:$D$2105,4, FALSE)</f>
        <v>53545</v>
      </c>
      <c r="T126" s="13">
        <f>VLOOKUP(A126,[1]Sheet1!$F$2:$H$1001,3,FALSE)</f>
        <v>1885.2206990232501</v>
      </c>
      <c r="U126" s="13">
        <f>VLOOKUP(A126,[1]Sheet1!$K$2:$T$827, 3,FALSE)</f>
        <v>0.11700000000000001</v>
      </c>
      <c r="V126" s="13">
        <f>VLOOKUP(A126,[1]Sheet1!$K$2:$T$827, 4,FALSE)</f>
        <v>0.16700000000000001</v>
      </c>
      <c r="W126" s="13">
        <f>VLOOKUP(A126, [1]Sheet1!$K$2:$T$827,5,FALSE)</f>
        <v>1.1200000000000001</v>
      </c>
      <c r="X126" s="13">
        <f>VLOOKUP(A126, [1]Sheet1!$K$2:$T$827,6,FALSE)</f>
        <v>9.1000000000000004E-3</v>
      </c>
      <c r="Y126" s="13">
        <f>VLOOKUP(A126, [1]Sheet1!$K$2:$T$827,7,FALSE)</f>
        <v>5.7299999999999999E-3</v>
      </c>
      <c r="Z126" s="13">
        <f>VLOOKUP(A126, [1]Sheet1!$K$2:$T$827,8,FALSE)</f>
        <v>0.19400000000000001</v>
      </c>
      <c r="AA126" s="13">
        <f>VLOOKUP(A126, [1]Sheet1!$K$2:$T$827,9,FALSE)</f>
        <v>0.27500000000000002</v>
      </c>
      <c r="AB126" s="13">
        <f>VLOOKUP(A126, [1]Sheet1!$K$2:$T$827,10,FALSE)</f>
        <v>2.98E-2</v>
      </c>
      <c r="AC126" s="13" t="s">
        <v>45</v>
      </c>
      <c r="AD126" s="13" t="s">
        <v>45</v>
      </c>
      <c r="AE126" s="13" t="s">
        <v>45</v>
      </c>
      <c r="AF126">
        <f>VLOOKUP(A126,[3]Sheet1!$A$2:$F$2106,6, FALSE)</f>
        <v>54092</v>
      </c>
      <c r="AG126">
        <f>VLOOKUP(A126,[3]Sheet1!$A$2:$G$2106,7,FALSE)</f>
        <v>1</v>
      </c>
      <c r="AH126">
        <f>VLOOKUP(A126,[3]Sheet1!$A$2:$H$2105,8,FALSE)</f>
        <v>1676</v>
      </c>
      <c r="AI126">
        <f>VLOOKUP(A126,[3]Sheet1!$A$2:$I$2106,9,FALSE)</f>
        <v>50</v>
      </c>
      <c r="AJ126">
        <f>VLOOKUP(A126,[3]Sheet1!$A$2:$K$2105,10,FALSE)</f>
        <v>24</v>
      </c>
      <c r="AK126">
        <f>VLOOKUP(A126,[3]Sheet1!$A$2:$K$2105,11,FALSE)</f>
        <v>26</v>
      </c>
      <c r="AL126">
        <f>VLOOKUP(A126,[3]Sheet1!$A$2:$L$2106,12,FALSE)</f>
        <v>6</v>
      </c>
      <c r="AM126">
        <f>VLOOKUP(A126, [3]Sheet1!$A$2:$M$2105,13,FALSE)</f>
        <v>18</v>
      </c>
      <c r="AN126">
        <f>VLOOKUP(A126,[3]Sheet1!$A$2:$N$2106,14,FALSE)</f>
        <v>0.84</v>
      </c>
      <c r="AO126">
        <f>VLOOKUP(A126,[3]Sheet1!$A$2:$O$2106,15,FALSE)</f>
        <v>14.98</v>
      </c>
      <c r="AP126">
        <f>VLOOKUP(A126,[3]Sheet1!$A$2:$P$2105,16,FALSE)</f>
        <v>1.55</v>
      </c>
      <c r="AQ126">
        <f>VLOOKUP(A126, [3]Sheet1!$A$2:$Q$2106, 17,FALSE)</f>
        <v>1593</v>
      </c>
    </row>
    <row r="127" spans="1:43" x14ac:dyDescent="0.2">
      <c r="A127" s="10">
        <v>1207657</v>
      </c>
      <c r="B127" s="10">
        <v>60053356</v>
      </c>
      <c r="C127" s="11" t="s">
        <v>54</v>
      </c>
      <c r="D127" s="10" t="s">
        <v>44</v>
      </c>
      <c r="E127" s="17">
        <v>44070</v>
      </c>
      <c r="F127" s="13" t="str">
        <f>VLOOKUP(A127,[1]Sheet1!$K$2:$T$827,2,FALSE)</f>
        <v>VD02</v>
      </c>
      <c r="G127" s="13" t="str">
        <f>IFERROR(#REF!, "no")</f>
        <v>no</v>
      </c>
      <c r="H127" s="10">
        <v>17</v>
      </c>
      <c r="I127" s="10">
        <v>1.03</v>
      </c>
      <c r="J127" s="10">
        <v>0.56000000000000005</v>
      </c>
      <c r="K127" s="10">
        <v>-0.47</v>
      </c>
      <c r="L127" s="10">
        <v>18</v>
      </c>
      <c r="M127" s="10">
        <v>12</v>
      </c>
      <c r="N127" s="10">
        <v>5.8270092010498002</v>
      </c>
      <c r="O127" s="10">
        <v>2.8204357624053999</v>
      </c>
      <c r="P127" s="10">
        <v>0.36421692371368403</v>
      </c>
      <c r="Q127" s="10">
        <v>-0.157321557402611</v>
      </c>
      <c r="R127" s="13">
        <f>VLOOKUP(A127,'Valores KF'!$C$2:$D$1018,2,)</f>
        <v>0.8</v>
      </c>
      <c r="S127" s="13">
        <f>VLOOKUP(A127,'[2]PESO DE COLADA DIC19-DIC-20'!$A$2:$D$2105,4, FALSE)</f>
        <v>55445</v>
      </c>
      <c r="T127" s="13">
        <f>VLOOKUP(A127,[1]Sheet1!$F$2:$H$1001,3,FALSE)</f>
        <v>1885.2860492928501</v>
      </c>
      <c r="U127" s="13">
        <f>VLOOKUP(A127,[1]Sheet1!$K$2:$T$827, 3,FALSE)</f>
        <v>0.122</v>
      </c>
      <c r="V127" s="13">
        <f>VLOOKUP(A127,[1]Sheet1!$K$2:$T$827, 4,FALSE)</f>
        <v>0.155</v>
      </c>
      <c r="W127" s="13">
        <f>VLOOKUP(A127, [1]Sheet1!$K$2:$T$827,5,FALSE)</f>
        <v>1.1100000000000001</v>
      </c>
      <c r="X127" s="13">
        <f>VLOOKUP(A127, [1]Sheet1!$K$2:$T$827,6,FALSE)</f>
        <v>1.26E-2</v>
      </c>
      <c r="Y127" s="13">
        <f>VLOOKUP(A127, [1]Sheet1!$K$2:$T$827,7,FALSE)</f>
        <v>5.0499999999999998E-3</v>
      </c>
      <c r="Z127" s="13">
        <f>VLOOKUP(A127, [1]Sheet1!$K$2:$T$827,8,FALSE)</f>
        <v>0.2</v>
      </c>
      <c r="AA127" s="13">
        <f>VLOOKUP(A127, [1]Sheet1!$K$2:$T$827,9,FALSE)</f>
        <v>0.28199999999999997</v>
      </c>
      <c r="AB127" s="13">
        <f>VLOOKUP(A127, [1]Sheet1!$K$2:$T$827,10,FALSE)</f>
        <v>2.5000000000000001E-2</v>
      </c>
      <c r="AC127" s="13" t="s">
        <v>45</v>
      </c>
      <c r="AD127" s="13" t="s">
        <v>45</v>
      </c>
      <c r="AE127" s="13" t="s">
        <v>45</v>
      </c>
      <c r="AF127">
        <f>VLOOKUP(A127,[3]Sheet1!$A$2:$F$2106,6, FALSE)</f>
        <v>55332</v>
      </c>
      <c r="AG127">
        <f>VLOOKUP(A127,[3]Sheet1!$A$2:$G$2106,7,FALSE)</f>
        <v>1</v>
      </c>
      <c r="AH127">
        <f>VLOOKUP(A127,[3]Sheet1!$A$2:$H$2105,8,FALSE)</f>
        <v>1671</v>
      </c>
      <c r="AI127">
        <f>VLOOKUP(A127,[3]Sheet1!$A$2:$I$2106,9,FALSE)</f>
        <v>44</v>
      </c>
      <c r="AJ127">
        <f>VLOOKUP(A127,[3]Sheet1!$A$2:$K$2105,10,FALSE)</f>
        <v>24</v>
      </c>
      <c r="AK127">
        <f>VLOOKUP(A127,[3]Sheet1!$A$2:$K$2105,11,FALSE)</f>
        <v>20</v>
      </c>
      <c r="AL127">
        <f>VLOOKUP(A127,[3]Sheet1!$A$2:$L$2106,12,FALSE)</f>
        <v>7</v>
      </c>
      <c r="AM127">
        <f>VLOOKUP(A127, [3]Sheet1!$A$2:$M$2105,13,FALSE)</f>
        <v>17</v>
      </c>
      <c r="AN127">
        <f>VLOOKUP(A127,[3]Sheet1!$A$2:$N$2106,14,FALSE)</f>
        <v>0.64</v>
      </c>
      <c r="AO127">
        <f>VLOOKUP(A127,[3]Sheet1!$A$2:$O$2106,15,FALSE)</f>
        <v>3.86</v>
      </c>
      <c r="AP127">
        <f>VLOOKUP(A127,[3]Sheet1!$A$2:$P$2105,16,FALSE)</f>
        <v>4.13</v>
      </c>
      <c r="AQ127">
        <f>VLOOKUP(A127, [3]Sheet1!$A$2:$Q$2106, 17,FALSE)</f>
        <v>1597</v>
      </c>
    </row>
    <row r="128" spans="1:43" x14ac:dyDescent="0.2">
      <c r="A128" s="10">
        <v>1207658</v>
      </c>
      <c r="B128" s="10">
        <v>60053440</v>
      </c>
      <c r="C128" s="11" t="s">
        <v>81</v>
      </c>
      <c r="D128" s="10" t="s">
        <v>50</v>
      </c>
      <c r="E128" s="17">
        <v>44070</v>
      </c>
      <c r="F128" s="13" t="str">
        <f>VLOOKUP(A128,[1]Sheet1!$K$2:$T$827,2,FALSE)</f>
        <v>VD02</v>
      </c>
      <c r="G128" s="13" t="str">
        <f>IFERROR(#REF!, "no")</f>
        <v>no</v>
      </c>
      <c r="H128" s="10">
        <v>15</v>
      </c>
      <c r="I128" s="10">
        <v>1.28</v>
      </c>
      <c r="J128" s="10">
        <v>1.18</v>
      </c>
      <c r="K128" s="10">
        <v>-0.1</v>
      </c>
      <c r="L128" s="10">
        <v>15</v>
      </c>
      <c r="M128" s="10">
        <v>10</v>
      </c>
      <c r="N128" s="10">
        <v>9.1578960418701207</v>
      </c>
      <c r="O128" s="10">
        <v>2.39217329025269</v>
      </c>
      <c r="P128" s="10">
        <v>1.3682715892791699</v>
      </c>
      <c r="Q128" s="10">
        <v>-0.133107364177704</v>
      </c>
      <c r="R128" s="13">
        <f>VLOOKUP(A128,'Valores KF'!$C$2:$D$1018,2,)</f>
        <v>0.8</v>
      </c>
      <c r="S128" s="13">
        <f>VLOOKUP(A128,'[2]PESO DE COLADA DIC19-DIC-20'!$A$2:$D$2105,4, FALSE)</f>
        <v>57919</v>
      </c>
      <c r="T128" s="13">
        <f>VLOOKUP(A128,[1]Sheet1!$F$2:$H$1001,3,FALSE)</f>
        <v>1889.43249339419</v>
      </c>
      <c r="U128" s="13">
        <f>VLOOKUP(A128,[1]Sheet1!$K$2:$T$827, 3,FALSE)</f>
        <v>0.189</v>
      </c>
      <c r="V128" s="13">
        <f>VLOOKUP(A128,[1]Sheet1!$K$2:$T$827, 4,FALSE)</f>
        <v>0.14799999999999999</v>
      </c>
      <c r="W128" s="13">
        <f>VLOOKUP(A128, [1]Sheet1!$K$2:$T$827,5,FALSE)</f>
        <v>0.495</v>
      </c>
      <c r="X128" s="13">
        <f>VLOOKUP(A128, [1]Sheet1!$K$2:$T$827,6,FALSE)</f>
        <v>6.1000000000000004E-3</v>
      </c>
      <c r="Y128" s="13">
        <f>VLOOKUP(A128, [1]Sheet1!$K$2:$T$827,7,FALSE)</f>
        <v>1.18E-2</v>
      </c>
      <c r="Z128" s="13">
        <f>VLOOKUP(A128, [1]Sheet1!$K$2:$T$827,8,FALSE)</f>
        <v>8.7499999999999994E-2</v>
      </c>
      <c r="AA128" s="13">
        <f>VLOOKUP(A128, [1]Sheet1!$K$2:$T$827,9,FALSE)</f>
        <v>0.19800000000000001</v>
      </c>
      <c r="AB128" s="13">
        <f>VLOOKUP(A128, [1]Sheet1!$K$2:$T$827,10,FALSE)</f>
        <v>2.1899999999999999E-2</v>
      </c>
      <c r="AC128" s="13" t="s">
        <v>45</v>
      </c>
      <c r="AD128" s="13" t="s">
        <v>45</v>
      </c>
      <c r="AE128" s="13" t="s">
        <v>45</v>
      </c>
      <c r="AF128">
        <f>VLOOKUP(A128,[3]Sheet1!$A$2:$F$2106,6, FALSE)</f>
        <v>57482</v>
      </c>
      <c r="AG128">
        <f>VLOOKUP(A128,[3]Sheet1!$A$2:$G$2106,7,FALSE)</f>
        <v>1</v>
      </c>
      <c r="AH128">
        <f>VLOOKUP(A128,[3]Sheet1!$A$2:$H$2105,8,FALSE)</f>
        <v>1672</v>
      </c>
      <c r="AI128">
        <f>VLOOKUP(A128,[3]Sheet1!$A$2:$I$2106,9,FALSE)</f>
        <v>45</v>
      </c>
      <c r="AJ128">
        <f>VLOOKUP(A128,[3]Sheet1!$A$2:$K$2105,10,FALSE)</f>
        <v>23</v>
      </c>
      <c r="AK128">
        <f>VLOOKUP(A128,[3]Sheet1!$A$2:$K$2105,11,FALSE)</f>
        <v>22</v>
      </c>
      <c r="AL128">
        <f>VLOOKUP(A128,[3]Sheet1!$A$2:$L$2106,12,FALSE)</f>
        <v>8</v>
      </c>
      <c r="AM128">
        <f>VLOOKUP(A128, [3]Sheet1!$A$2:$M$2105,13,FALSE)</f>
        <v>15</v>
      </c>
      <c r="AN128">
        <f>VLOOKUP(A128,[3]Sheet1!$A$2:$N$2106,14,FALSE)</f>
        <v>0.84</v>
      </c>
      <c r="AO128">
        <f>VLOOKUP(A128,[3]Sheet1!$A$2:$O$2106,15,FALSE)</f>
        <v>4.68</v>
      </c>
      <c r="AP128">
        <f>VLOOKUP(A128,[3]Sheet1!$A$2:$P$2105,16,FALSE)</f>
        <v>0</v>
      </c>
      <c r="AQ128">
        <f>VLOOKUP(A128, [3]Sheet1!$A$2:$Q$2106, 17,FALSE)</f>
        <v>1595</v>
      </c>
    </row>
    <row r="129" spans="1:43" x14ac:dyDescent="0.2">
      <c r="A129" s="10">
        <v>1207659</v>
      </c>
      <c r="B129" s="10">
        <v>60053435</v>
      </c>
      <c r="C129" s="11" t="s">
        <v>76</v>
      </c>
      <c r="D129" s="10" t="s">
        <v>50</v>
      </c>
      <c r="E129" s="17">
        <v>44070</v>
      </c>
      <c r="F129" s="13" t="str">
        <f>VLOOKUP(A129,[1]Sheet1!$K$2:$T$827,2,FALSE)</f>
        <v>VD03</v>
      </c>
      <c r="G129" s="13" t="str">
        <f>IFERROR(#REF!, "no")</f>
        <v>no</v>
      </c>
      <c r="H129" s="10">
        <v>15</v>
      </c>
      <c r="I129" s="10">
        <v>1.1000000000000001</v>
      </c>
      <c r="J129" s="10">
        <v>1.1599999999999999</v>
      </c>
      <c r="K129" s="10">
        <v>0.06</v>
      </c>
      <c r="L129" s="10">
        <v>18</v>
      </c>
      <c r="M129" s="10">
        <v>10</v>
      </c>
      <c r="N129" s="10">
        <v>6.7411632537841797</v>
      </c>
      <c r="O129" s="10">
        <v>2.3121078014373802</v>
      </c>
      <c r="P129" s="10">
        <v>0.13687171041965501</v>
      </c>
      <c r="Q129" s="10">
        <v>-0.15687467157840701</v>
      </c>
      <c r="R129" s="13">
        <f>VLOOKUP(A129,'Valores KF'!$C$2:$D$1018,2,)</f>
        <v>0.79</v>
      </c>
      <c r="S129" s="13">
        <f>VLOOKUP(A129,'[2]PESO DE COLADA DIC19-DIC-20'!$A$2:$D$2105,4, FALSE)</f>
        <v>57258</v>
      </c>
      <c r="T129" s="13">
        <f>VLOOKUP(A129,[1]Sheet1!$F$2:$H$1001,3,FALSE)</f>
        <v>1885.5685647932401</v>
      </c>
      <c r="U129" s="13">
        <f>VLOOKUP(A129,[1]Sheet1!$K$2:$T$827, 3,FALSE)</f>
        <v>0.218</v>
      </c>
      <c r="V129" s="13">
        <f>VLOOKUP(A129,[1]Sheet1!$K$2:$T$827, 4,FALSE)</f>
        <v>0.161</v>
      </c>
      <c r="W129" s="13">
        <f>VLOOKUP(A129, [1]Sheet1!$K$2:$T$827,5,FALSE)</f>
        <v>0.85499999999999998</v>
      </c>
      <c r="X129" s="13">
        <f>VLOOKUP(A129, [1]Sheet1!$K$2:$T$827,6,FALSE)</f>
        <v>1.0200000000000001E-2</v>
      </c>
      <c r="Y129" s="13">
        <f>VLOOKUP(A129, [1]Sheet1!$K$2:$T$827,7,FALSE)</f>
        <v>2.2599999999999999E-2</v>
      </c>
      <c r="Z129" s="13">
        <f>VLOOKUP(A129, [1]Sheet1!$K$2:$T$827,8,FALSE)</f>
        <v>0.121</v>
      </c>
      <c r="AA129" s="13">
        <f>VLOOKUP(A129, [1]Sheet1!$K$2:$T$827,9,FALSE)</f>
        <v>0.14799999999999999</v>
      </c>
      <c r="AB129" s="13">
        <f>VLOOKUP(A129, [1]Sheet1!$K$2:$T$827,10,FALSE)</f>
        <v>2.8500000000000001E-2</v>
      </c>
      <c r="AC129" s="13" t="s">
        <v>45</v>
      </c>
      <c r="AD129" s="13" t="s">
        <v>45</v>
      </c>
      <c r="AE129" s="13" t="s">
        <v>45</v>
      </c>
      <c r="AF129">
        <f>VLOOKUP(A129,[3]Sheet1!$A$2:$F$2106,6, FALSE)</f>
        <v>56801</v>
      </c>
      <c r="AG129">
        <f>VLOOKUP(A129,[3]Sheet1!$A$2:$G$2106,7,FALSE)</f>
        <v>1</v>
      </c>
      <c r="AH129">
        <f>VLOOKUP(A129,[3]Sheet1!$A$2:$H$2105,8,FALSE)</f>
        <v>1666</v>
      </c>
      <c r="AI129">
        <f>VLOOKUP(A129,[3]Sheet1!$A$2:$I$2106,9,FALSE)</f>
        <v>59</v>
      </c>
      <c r="AJ129">
        <f>VLOOKUP(A129,[3]Sheet1!$A$2:$K$2105,10,FALSE)</f>
        <v>22</v>
      </c>
      <c r="AK129">
        <f>VLOOKUP(A129,[3]Sheet1!$A$2:$K$2105,11,FALSE)</f>
        <v>37</v>
      </c>
      <c r="AL129">
        <f>VLOOKUP(A129,[3]Sheet1!$A$2:$L$2106,12,FALSE)</f>
        <v>7</v>
      </c>
      <c r="AM129">
        <f>VLOOKUP(A129, [3]Sheet1!$A$2:$M$2105,13,FALSE)</f>
        <v>15</v>
      </c>
      <c r="AN129">
        <f>VLOOKUP(A129,[3]Sheet1!$A$2:$N$2106,14,FALSE)</f>
        <v>0.72</v>
      </c>
      <c r="AO129">
        <f>VLOOKUP(A129,[3]Sheet1!$A$2:$O$2106,15,FALSE)</f>
        <v>6.9</v>
      </c>
      <c r="AP129">
        <f>VLOOKUP(A129,[3]Sheet1!$A$2:$P$2105,16,FALSE)</f>
        <v>0</v>
      </c>
      <c r="AQ129">
        <f>VLOOKUP(A129, [3]Sheet1!$A$2:$Q$2106, 17,FALSE)</f>
        <v>1588</v>
      </c>
    </row>
    <row r="130" spans="1:43" x14ac:dyDescent="0.2">
      <c r="A130" s="10">
        <v>1207660</v>
      </c>
      <c r="B130" s="10">
        <v>60053477</v>
      </c>
      <c r="C130" s="11" t="s">
        <v>54</v>
      </c>
      <c r="D130" s="10" t="s">
        <v>44</v>
      </c>
      <c r="E130" s="17">
        <v>44070</v>
      </c>
      <c r="F130" s="13" t="str">
        <f>VLOOKUP(A130,[1]Sheet1!$K$2:$T$827,2,FALSE)</f>
        <v>VD02</v>
      </c>
      <c r="G130" s="13" t="str">
        <f>IFERROR(#REF!, "no")</f>
        <v>no</v>
      </c>
      <c r="H130" s="10">
        <v>18</v>
      </c>
      <c r="I130" s="10">
        <v>0.97</v>
      </c>
      <c r="J130" s="10">
        <v>0.99</v>
      </c>
      <c r="K130" s="10">
        <v>0.02</v>
      </c>
      <c r="L130" s="10">
        <v>15</v>
      </c>
      <c r="M130" s="10">
        <v>15</v>
      </c>
      <c r="N130" s="10">
        <v>6.3546891212463397</v>
      </c>
      <c r="O130" s="10">
        <v>2.5303118228912398</v>
      </c>
      <c r="P130" s="10">
        <v>8.8476479053497301E-2</v>
      </c>
      <c r="Q130" s="10">
        <v>-0.16478319466114</v>
      </c>
      <c r="R130" s="13">
        <f>VLOOKUP(A130,'Valores KF'!$C$2:$D$1018,2,)</f>
        <v>0.8</v>
      </c>
      <c r="S130" s="13">
        <f>VLOOKUP(A130,'[2]PESO DE COLADA DIC19-DIC-20'!$A$2:$D$2105,4, FALSE)</f>
        <v>54862</v>
      </c>
      <c r="T130" s="13">
        <f>VLOOKUP(A130,[1]Sheet1!$F$2:$H$1001,3,FALSE)</f>
        <v>1887.85961114257</v>
      </c>
      <c r="U130" s="13">
        <f>VLOOKUP(A130,[1]Sheet1!$K$2:$T$827, 3,FALSE)</f>
        <v>0.11899999999999999</v>
      </c>
      <c r="V130" s="13">
        <f>VLOOKUP(A130,[1]Sheet1!$K$2:$T$827, 4,FALSE)</f>
        <v>0.19400000000000001</v>
      </c>
      <c r="W130" s="13">
        <f>VLOOKUP(A130, [1]Sheet1!$K$2:$T$827,5,FALSE)</f>
        <v>1.1100000000000001</v>
      </c>
      <c r="X130" s="13">
        <f>VLOOKUP(A130, [1]Sheet1!$K$2:$T$827,6,FALSE)</f>
        <v>1.09E-2</v>
      </c>
      <c r="Y130" s="13">
        <f>VLOOKUP(A130, [1]Sheet1!$K$2:$T$827,7,FALSE)</f>
        <v>6.4400000000000004E-3</v>
      </c>
      <c r="Z130" s="13">
        <f>VLOOKUP(A130, [1]Sheet1!$K$2:$T$827,8,FALSE)</f>
        <v>0.14199999999999999</v>
      </c>
      <c r="AA130" s="13">
        <f>VLOOKUP(A130, [1]Sheet1!$K$2:$T$827,9,FALSE)</f>
        <v>0.25800000000000001</v>
      </c>
      <c r="AB130" s="13">
        <f>VLOOKUP(A130, [1]Sheet1!$K$2:$T$827,10,FALSE)</f>
        <v>2.7699999999999999E-2</v>
      </c>
      <c r="AC130" s="13" t="s">
        <v>45</v>
      </c>
      <c r="AD130" s="13" t="s">
        <v>45</v>
      </c>
      <c r="AE130" s="13" t="s">
        <v>45</v>
      </c>
      <c r="AF130">
        <f>VLOOKUP(A130,[3]Sheet1!$A$2:$F$2106,6, FALSE)</f>
        <v>54693</v>
      </c>
      <c r="AG130">
        <f>VLOOKUP(A130,[3]Sheet1!$A$2:$G$2106,7,FALSE)</f>
        <v>1</v>
      </c>
      <c r="AH130">
        <f>VLOOKUP(A130,[3]Sheet1!$A$2:$H$2105,8,FALSE)</f>
        <v>1675</v>
      </c>
      <c r="AI130">
        <f>VLOOKUP(A130,[3]Sheet1!$A$2:$I$2106,9,FALSE)</f>
        <v>49</v>
      </c>
      <c r="AJ130">
        <f>VLOOKUP(A130,[3]Sheet1!$A$2:$K$2105,10,FALSE)</f>
        <v>24</v>
      </c>
      <c r="AK130">
        <f>VLOOKUP(A130,[3]Sheet1!$A$2:$K$2105,11,FALSE)</f>
        <v>25</v>
      </c>
      <c r="AL130">
        <f>VLOOKUP(A130,[3]Sheet1!$A$2:$L$2106,12,FALSE)</f>
        <v>6</v>
      </c>
      <c r="AM130">
        <f>VLOOKUP(A130, [3]Sheet1!$A$2:$M$2105,13,FALSE)</f>
        <v>18</v>
      </c>
      <c r="AN130">
        <f>VLOOKUP(A130,[3]Sheet1!$A$2:$N$2106,14,FALSE)</f>
        <v>0.64</v>
      </c>
      <c r="AO130">
        <f>VLOOKUP(A130,[3]Sheet1!$A$2:$O$2106,15,FALSE)</f>
        <v>3.36</v>
      </c>
      <c r="AP130">
        <f>VLOOKUP(A130,[3]Sheet1!$A$2:$P$2105,16,FALSE)</f>
        <v>6.18</v>
      </c>
      <c r="AQ130">
        <f>VLOOKUP(A130, [3]Sheet1!$A$2:$Q$2106, 17,FALSE)</f>
        <v>1598</v>
      </c>
    </row>
    <row r="131" spans="1:43" x14ac:dyDescent="0.2">
      <c r="A131" s="10">
        <v>1207661</v>
      </c>
      <c r="B131" s="10">
        <v>60053471</v>
      </c>
      <c r="C131" s="11" t="s">
        <v>82</v>
      </c>
      <c r="D131" s="10" t="s">
        <v>46</v>
      </c>
      <c r="E131" s="17">
        <v>44070</v>
      </c>
      <c r="F131" s="13" t="str">
        <f>VLOOKUP(A131,[1]Sheet1!$K$2:$T$827,2,FALSE)</f>
        <v>VD02</v>
      </c>
      <c r="G131" s="13" t="str">
        <f>IFERROR(#REF!, "no")</f>
        <v>no</v>
      </c>
      <c r="H131" s="10">
        <v>24</v>
      </c>
      <c r="I131" s="10">
        <v>0.74</v>
      </c>
      <c r="J131" s="10">
        <v>0.72</v>
      </c>
      <c r="K131" s="10">
        <v>-0.02</v>
      </c>
      <c r="L131" s="10">
        <v>19</v>
      </c>
      <c r="M131" s="10">
        <v>20</v>
      </c>
      <c r="N131" s="10">
        <v>4.8537473678588903</v>
      </c>
      <c r="O131" s="10">
        <v>1.89548110961914</v>
      </c>
      <c r="P131" s="10">
        <v>9.9201537668705E-2</v>
      </c>
      <c r="Q131" s="10">
        <v>-0.17067179083824199</v>
      </c>
      <c r="R131" s="13">
        <f>VLOOKUP(A131,'Valores KF'!$C$2:$D$1018,2,)</f>
        <v>0.82</v>
      </c>
      <c r="S131" s="13">
        <f>VLOOKUP(A131,'[2]PESO DE COLADA DIC19-DIC-20'!$A$2:$D$2105,4, FALSE)</f>
        <v>56064</v>
      </c>
      <c r="T131" s="13">
        <f>VLOOKUP(A131,[1]Sheet1!$F$2:$H$1001,3,FALSE)</f>
        <v>1903.6685749169801</v>
      </c>
      <c r="U131" s="13">
        <f>VLOOKUP(A131,[1]Sheet1!$K$2:$T$827, 3,FALSE)</f>
        <v>0.107</v>
      </c>
      <c r="V131" s="13">
        <f>VLOOKUP(A131,[1]Sheet1!$K$2:$T$827, 4,FALSE)</f>
        <v>0.217</v>
      </c>
      <c r="W131" s="13">
        <f>VLOOKUP(A131, [1]Sheet1!$K$2:$T$827,5,FALSE)</f>
        <v>1.3</v>
      </c>
      <c r="X131" s="13">
        <f>VLOOKUP(A131, [1]Sheet1!$K$2:$T$827,6,FALSE)</f>
        <v>1.0200000000000001E-2</v>
      </c>
      <c r="Y131" s="13">
        <f>VLOOKUP(A131, [1]Sheet1!$K$2:$T$827,7,FALSE)</f>
        <v>1.5E-3</v>
      </c>
      <c r="Z131" s="13">
        <f>VLOOKUP(A131, [1]Sheet1!$K$2:$T$827,8,FALSE)</f>
        <v>0.20399999999999999</v>
      </c>
      <c r="AA131" s="13">
        <f>VLOOKUP(A131, [1]Sheet1!$K$2:$T$827,9,FALSE)</f>
        <v>0.36699999999999999</v>
      </c>
      <c r="AB131" s="13">
        <f>VLOOKUP(A131, [1]Sheet1!$K$2:$T$827,10,FALSE)</f>
        <v>2.29E-2</v>
      </c>
      <c r="AC131" s="13" t="s">
        <v>45</v>
      </c>
      <c r="AD131" s="13" t="s">
        <v>45</v>
      </c>
      <c r="AE131" s="13" t="s">
        <v>45</v>
      </c>
      <c r="AF131">
        <f>VLOOKUP(A131,[3]Sheet1!$A$2:$F$2106,6, FALSE)</f>
        <v>53804</v>
      </c>
      <c r="AG131">
        <f>VLOOKUP(A131,[3]Sheet1!$A$2:$G$2106,7,FALSE)</f>
        <v>1</v>
      </c>
      <c r="AH131">
        <f>VLOOKUP(A131,[3]Sheet1!$A$2:$H$2105,8,FALSE)</f>
        <v>1710</v>
      </c>
      <c r="AI131">
        <f>VLOOKUP(A131,[3]Sheet1!$A$2:$I$2106,9,FALSE)</f>
        <v>52</v>
      </c>
      <c r="AJ131">
        <f>VLOOKUP(A131,[3]Sheet1!$A$2:$K$2105,10,FALSE)</f>
        <v>31</v>
      </c>
      <c r="AK131">
        <f>VLOOKUP(A131,[3]Sheet1!$A$2:$K$2105,11,FALSE)</f>
        <v>21</v>
      </c>
      <c r="AL131">
        <f>VLOOKUP(A131,[3]Sheet1!$A$2:$L$2106,12,FALSE)</f>
        <v>7</v>
      </c>
      <c r="AM131">
        <f>VLOOKUP(A131, [3]Sheet1!$A$2:$M$2105,13,FALSE)</f>
        <v>24</v>
      </c>
      <c r="AN131">
        <f>VLOOKUP(A131,[3]Sheet1!$A$2:$N$2106,14,FALSE)</f>
        <v>0.61</v>
      </c>
      <c r="AO131">
        <f>VLOOKUP(A131,[3]Sheet1!$A$2:$O$2106,15,FALSE)</f>
        <v>2.02</v>
      </c>
      <c r="AP131">
        <f>VLOOKUP(A131,[3]Sheet1!$A$2:$P$2105,16,FALSE)</f>
        <v>15.54</v>
      </c>
      <c r="AQ131">
        <f>VLOOKUP(A131, [3]Sheet1!$A$2:$Q$2106, 17,FALSE)</f>
        <v>1606</v>
      </c>
    </row>
    <row r="132" spans="1:43" x14ac:dyDescent="0.2">
      <c r="A132" s="10">
        <v>1207662</v>
      </c>
      <c r="B132" s="10">
        <v>60053518</v>
      </c>
      <c r="C132" s="11" t="s">
        <v>79</v>
      </c>
      <c r="D132" s="10" t="s">
        <v>46</v>
      </c>
      <c r="E132" s="17">
        <v>44070</v>
      </c>
      <c r="F132" s="13" t="str">
        <f>VLOOKUP(A132,[1]Sheet1!$K$2:$T$827,2,FALSE)</f>
        <v>VD02</v>
      </c>
      <c r="G132" s="13" t="str">
        <f>IFERROR(#REF!, "no")</f>
        <v>no</v>
      </c>
      <c r="H132" s="10">
        <v>16</v>
      </c>
      <c r="I132" s="10">
        <v>0.68</v>
      </c>
      <c r="J132" s="10">
        <v>1.03</v>
      </c>
      <c r="K132" s="10">
        <v>0.35</v>
      </c>
      <c r="L132" s="10">
        <v>12</v>
      </c>
      <c r="M132" s="10">
        <v>12</v>
      </c>
      <c r="N132" s="10">
        <v>6.8592462539672896</v>
      </c>
      <c r="O132" s="10">
        <v>3.0332102775573699</v>
      </c>
      <c r="P132" s="10">
        <v>0.66414952278137196</v>
      </c>
      <c r="Q132" s="10">
        <v>-0.15104204416274999</v>
      </c>
      <c r="R132" s="13">
        <f>VLOOKUP(A132,'Valores KF'!$C$2:$D$1018,2,)</f>
        <v>0.81</v>
      </c>
      <c r="S132" s="13">
        <f>VLOOKUP(A132,'[2]PESO DE COLADA DIC19-DIC-20'!$A$2:$D$2105,4, FALSE)</f>
        <v>55644</v>
      </c>
      <c r="T132" s="13">
        <f>VLOOKUP(A132,[1]Sheet1!$F$2:$H$1001,3,FALSE)</f>
        <v>1895.1553901140601</v>
      </c>
      <c r="U132" s="13">
        <f>VLOOKUP(A132,[1]Sheet1!$K$2:$T$827, 3,FALSE)</f>
        <v>0.16200000000000001</v>
      </c>
      <c r="V132" s="13">
        <f>VLOOKUP(A132,[1]Sheet1!$K$2:$T$827, 4,FALSE)</f>
        <v>0.21199999999999999</v>
      </c>
      <c r="W132" s="13">
        <f>VLOOKUP(A132, [1]Sheet1!$K$2:$T$827,5,FALSE)</f>
        <v>0.629</v>
      </c>
      <c r="X132" s="13">
        <f>VLOOKUP(A132, [1]Sheet1!$K$2:$T$827,6,FALSE)</f>
        <v>7.4999999999999997E-3</v>
      </c>
      <c r="Y132" s="13">
        <f>VLOOKUP(A132, [1]Sheet1!$K$2:$T$827,7,FALSE)</f>
        <v>1.14E-2</v>
      </c>
      <c r="Z132" s="13">
        <f>VLOOKUP(A132, [1]Sheet1!$K$2:$T$827,8,FALSE)</f>
        <v>1.05</v>
      </c>
      <c r="AA132" s="13">
        <f>VLOOKUP(A132, [1]Sheet1!$K$2:$T$827,9,FALSE)</f>
        <v>0.21299999999999999</v>
      </c>
      <c r="AB132" s="13">
        <f>VLOOKUP(A132, [1]Sheet1!$K$2:$T$827,10,FALSE)</f>
        <v>8.0000000000000002E-3</v>
      </c>
      <c r="AC132" s="13" t="s">
        <v>45</v>
      </c>
      <c r="AD132" s="13" t="s">
        <v>45</v>
      </c>
      <c r="AE132" s="13" t="s">
        <v>45</v>
      </c>
      <c r="AF132">
        <f>VLOOKUP(A132,[3]Sheet1!$A$2:$F$2106,6, FALSE)</f>
        <v>53992</v>
      </c>
      <c r="AG132">
        <f>VLOOKUP(A132,[3]Sheet1!$A$2:$G$2106,7,FALSE)</f>
        <v>1</v>
      </c>
      <c r="AH132">
        <f>VLOOKUP(A132,[3]Sheet1!$A$2:$H$2105,8,FALSE)</f>
        <v>1677</v>
      </c>
      <c r="AI132">
        <f>VLOOKUP(A132,[3]Sheet1!$A$2:$I$2106,9,FALSE)</f>
        <v>46</v>
      </c>
      <c r="AJ132">
        <f>VLOOKUP(A132,[3]Sheet1!$A$2:$K$2105,10,FALSE)</f>
        <v>22</v>
      </c>
      <c r="AK132">
        <f>VLOOKUP(A132,[3]Sheet1!$A$2:$K$2105,11,FALSE)</f>
        <v>24</v>
      </c>
      <c r="AL132">
        <f>VLOOKUP(A132,[3]Sheet1!$A$2:$L$2106,12,FALSE)</f>
        <v>6</v>
      </c>
      <c r="AM132">
        <f>VLOOKUP(A132, [3]Sheet1!$A$2:$M$2105,13,FALSE)</f>
        <v>16</v>
      </c>
      <c r="AN132">
        <f>VLOOKUP(A132,[3]Sheet1!$A$2:$N$2106,14,FALSE)</f>
        <v>0.5</v>
      </c>
      <c r="AO132">
        <f>VLOOKUP(A132,[3]Sheet1!$A$2:$O$2106,15,FALSE)</f>
        <v>4.09</v>
      </c>
      <c r="AP132">
        <f>VLOOKUP(A132,[3]Sheet1!$A$2:$P$2105,16,FALSE)</f>
        <v>2.09</v>
      </c>
      <c r="AQ132">
        <f>VLOOKUP(A132, [3]Sheet1!$A$2:$Q$2106, 17,FALSE)</f>
        <v>1597</v>
      </c>
    </row>
    <row r="133" spans="1:43" x14ac:dyDescent="0.2">
      <c r="A133" s="10">
        <v>1207663</v>
      </c>
      <c r="B133" s="10">
        <v>60053512</v>
      </c>
      <c r="C133" s="11">
        <v>4340</v>
      </c>
      <c r="D133" s="10" t="s">
        <v>56</v>
      </c>
      <c r="E133" s="17">
        <v>44070</v>
      </c>
      <c r="F133" s="13" t="str">
        <f>VLOOKUP(A133,[1]Sheet1!$K$2:$T$827,2,FALSE)</f>
        <v>VD02</v>
      </c>
      <c r="G133" s="13" t="str">
        <f>IFERROR(#REF!, "no")</f>
        <v>no</v>
      </c>
      <c r="H133" s="10">
        <v>20</v>
      </c>
      <c r="I133" s="10">
        <v>0.87</v>
      </c>
      <c r="J133" s="10">
        <v>1.01</v>
      </c>
      <c r="K133" s="10">
        <v>0.14000000000000001</v>
      </c>
      <c r="L133" s="10">
        <v>15</v>
      </c>
      <c r="M133" s="10">
        <v>15</v>
      </c>
      <c r="N133" s="10">
        <v>3.9422152042388898</v>
      </c>
      <c r="O133" s="10">
        <v>2.1516644954681401</v>
      </c>
      <c r="P133" s="10">
        <v>0.39271196722984297</v>
      </c>
      <c r="Q133" s="10">
        <v>-0.16796979308128401</v>
      </c>
      <c r="R133" s="13">
        <f>VLOOKUP(A133,'Valores KF'!$C$2:$D$1018,2,)</f>
        <v>0.74</v>
      </c>
      <c r="S133" s="13">
        <f>VLOOKUP(A133,'[2]PESO DE COLADA DIC19-DIC-20'!$A$2:$D$2105,4, FALSE)</f>
        <v>57747</v>
      </c>
      <c r="T133" s="13">
        <f>VLOOKUP(A133,[1]Sheet1!$F$2:$H$1001,3,FALSE)</f>
        <v>1847.2657018935899</v>
      </c>
      <c r="U133" s="13">
        <f>VLOOKUP(A133,[1]Sheet1!$K$2:$T$827, 3,FALSE)</f>
        <v>0.39700000000000002</v>
      </c>
      <c r="V133" s="13">
        <f>VLOOKUP(A133,[1]Sheet1!$K$2:$T$827, 4,FALSE)</f>
        <v>0.186</v>
      </c>
      <c r="W133" s="13">
        <f>VLOOKUP(A133, [1]Sheet1!$K$2:$T$827,5,FALSE)</f>
        <v>0.76400000000000001</v>
      </c>
      <c r="X133" s="13">
        <f>VLOOKUP(A133, [1]Sheet1!$K$2:$T$827,6,FALSE)</f>
        <v>7.9000000000000008E-3</v>
      </c>
      <c r="Y133" s="13">
        <f>VLOOKUP(A133, [1]Sheet1!$K$2:$T$827,7,FALSE)</f>
        <v>1.32E-2</v>
      </c>
      <c r="Z133" s="13">
        <f>VLOOKUP(A133, [1]Sheet1!$K$2:$T$827,8,FALSE)</f>
        <v>0.90400000000000003</v>
      </c>
      <c r="AA133" s="13">
        <f>VLOOKUP(A133, [1]Sheet1!$K$2:$T$827,9,FALSE)</f>
        <v>1.82</v>
      </c>
      <c r="AB133" s="13">
        <f>VLOOKUP(A133, [1]Sheet1!$K$2:$T$827,10,FALSE)</f>
        <v>2.1600000000000001E-2</v>
      </c>
      <c r="AC133" s="13" t="s">
        <v>45</v>
      </c>
      <c r="AD133" s="13" t="s">
        <v>45</v>
      </c>
      <c r="AE133" s="13" t="s">
        <v>45</v>
      </c>
      <c r="AF133">
        <f>VLOOKUP(A133,[3]Sheet1!$A$2:$F$2106,6, FALSE)</f>
        <v>57311</v>
      </c>
      <c r="AG133">
        <f>VLOOKUP(A133,[3]Sheet1!$A$2:$G$2106,7,FALSE)</f>
        <v>1</v>
      </c>
      <c r="AH133">
        <f>VLOOKUP(A133,[3]Sheet1!$A$2:$H$2105,8,FALSE)</f>
        <v>1636</v>
      </c>
      <c r="AI133">
        <f>VLOOKUP(A133,[3]Sheet1!$A$2:$I$2106,9,FALSE)</f>
        <v>61</v>
      </c>
      <c r="AJ133">
        <f>VLOOKUP(A133,[3]Sheet1!$A$2:$K$2105,10,FALSE)</f>
        <v>27</v>
      </c>
      <c r="AK133">
        <f>VLOOKUP(A133,[3]Sheet1!$A$2:$K$2105,11,FALSE)</f>
        <v>34</v>
      </c>
      <c r="AL133">
        <f>VLOOKUP(A133,[3]Sheet1!$A$2:$L$2106,12,FALSE)</f>
        <v>7</v>
      </c>
      <c r="AM133">
        <f>VLOOKUP(A133, [3]Sheet1!$A$2:$M$2105,13,FALSE)</f>
        <v>20</v>
      </c>
      <c r="AN133">
        <f>VLOOKUP(A133,[3]Sheet1!$A$2:$N$2106,14,FALSE)</f>
        <v>0.75</v>
      </c>
      <c r="AO133">
        <f>VLOOKUP(A133,[3]Sheet1!$A$2:$O$2106,15,FALSE)</f>
        <v>11.85</v>
      </c>
      <c r="AP133">
        <f>VLOOKUP(A133,[3]Sheet1!$A$2:$P$2105,16,FALSE)</f>
        <v>0</v>
      </c>
      <c r="AQ133">
        <f>VLOOKUP(A133, [3]Sheet1!$A$2:$Q$2106, 17,FALSE)</f>
        <v>1561</v>
      </c>
    </row>
    <row r="134" spans="1:43" x14ac:dyDescent="0.2">
      <c r="A134" s="10">
        <v>1207664</v>
      </c>
      <c r="B134" s="10">
        <v>60053430</v>
      </c>
      <c r="C134" s="11" t="s">
        <v>83</v>
      </c>
      <c r="D134" s="10" t="s">
        <v>59</v>
      </c>
      <c r="E134" s="17">
        <v>44070</v>
      </c>
      <c r="F134" s="13" t="str">
        <f>VLOOKUP(A134,[1]Sheet1!$K$2:$T$827,2,FALSE)</f>
        <v>VD02</v>
      </c>
      <c r="G134" s="13" t="str">
        <f>IFERROR(#REF!, "no")</f>
        <v>no</v>
      </c>
      <c r="H134" s="10">
        <v>15</v>
      </c>
      <c r="I134" s="10">
        <v>1.02</v>
      </c>
      <c r="J134" s="10">
        <v>1.06</v>
      </c>
      <c r="K134" s="10">
        <v>0.04</v>
      </c>
      <c r="L134" s="10">
        <v>17</v>
      </c>
      <c r="M134" s="10">
        <v>9</v>
      </c>
      <c r="N134" s="10">
        <v>5.7633037567138699</v>
      </c>
      <c r="O134" s="10">
        <v>0.98256838321685802</v>
      </c>
      <c r="P134" s="10">
        <v>6.7293435335159302E-2</v>
      </c>
      <c r="Q134" s="10">
        <v>-0.166858911514282</v>
      </c>
      <c r="R134" s="13">
        <f>VLOOKUP(A134,'Valores KF'!$C$2:$D$1018,2,)</f>
        <v>0.8</v>
      </c>
      <c r="S134" s="13">
        <f>VLOOKUP(A134,'[2]PESO DE COLADA DIC19-DIC-20'!$A$2:$D$2105,4, FALSE)</f>
        <v>57095</v>
      </c>
      <c r="T134" s="13">
        <f>VLOOKUP(A134,[1]Sheet1!$F$2:$H$1001,3,FALSE)</f>
        <v>1891.4058872673099</v>
      </c>
      <c r="U134" s="13">
        <f>VLOOKUP(A134,[1]Sheet1!$K$2:$T$827, 3,FALSE)</f>
        <v>0.23</v>
      </c>
      <c r="V134" s="13">
        <f>VLOOKUP(A134,[1]Sheet1!$K$2:$T$827, 4,FALSE)</f>
        <v>0.28699999999999998</v>
      </c>
      <c r="W134" s="13">
        <f>VLOOKUP(A134, [1]Sheet1!$K$2:$T$827,5,FALSE)</f>
        <v>0.89</v>
      </c>
      <c r="X134" s="13">
        <f>VLOOKUP(A134, [1]Sheet1!$K$2:$T$827,6,FALSE)</f>
        <v>1.5599999999999999E-2</v>
      </c>
      <c r="Y134" s="13">
        <f>VLOOKUP(A134, [1]Sheet1!$K$2:$T$827,7,FALSE)</f>
        <v>1.39E-3</v>
      </c>
      <c r="Z134" s="13">
        <f>VLOOKUP(A134, [1]Sheet1!$K$2:$T$827,8,FALSE)</f>
        <v>0.56899999999999995</v>
      </c>
      <c r="AA134" s="13">
        <f>VLOOKUP(A134, [1]Sheet1!$K$2:$T$827,9,FALSE)</f>
        <v>0.51100000000000001</v>
      </c>
      <c r="AB134" s="13">
        <f>VLOOKUP(A134, [1]Sheet1!$K$2:$T$827,10,FALSE)</f>
        <v>2.5999999999999999E-2</v>
      </c>
      <c r="AC134" s="13" t="s">
        <v>45</v>
      </c>
      <c r="AD134" s="13" t="s">
        <v>45</v>
      </c>
      <c r="AE134" s="13" t="s">
        <v>45</v>
      </c>
      <c r="AF134">
        <f>VLOOKUP(A134,[3]Sheet1!$A$2:$F$2106,6, FALSE)</f>
        <v>56967</v>
      </c>
      <c r="AG134">
        <f>VLOOKUP(A134,[3]Sheet1!$A$2:$G$2106,7,FALSE)</f>
        <v>1</v>
      </c>
      <c r="AH134">
        <f>VLOOKUP(A134,[3]Sheet1!$A$2:$H$2105,8,FALSE)</f>
        <v>1674</v>
      </c>
      <c r="AI134">
        <f>VLOOKUP(A134,[3]Sheet1!$A$2:$I$2106,9,FALSE)</f>
        <v>44</v>
      </c>
      <c r="AJ134">
        <f>VLOOKUP(A134,[3]Sheet1!$A$2:$K$2105,10,FALSE)</f>
        <v>22</v>
      </c>
      <c r="AK134">
        <f>VLOOKUP(A134,[3]Sheet1!$A$2:$K$2105,11,FALSE)</f>
        <v>22</v>
      </c>
      <c r="AL134">
        <f>VLOOKUP(A134,[3]Sheet1!$A$2:$L$2106,12,FALSE)</f>
        <v>7</v>
      </c>
      <c r="AM134">
        <f>VLOOKUP(A134, [3]Sheet1!$A$2:$M$2105,13,FALSE)</f>
        <v>15</v>
      </c>
      <c r="AN134">
        <f>VLOOKUP(A134,[3]Sheet1!$A$2:$N$2106,14,FALSE)</f>
        <v>0.83</v>
      </c>
      <c r="AO134">
        <f>VLOOKUP(A134,[3]Sheet1!$A$2:$O$2106,15,FALSE)</f>
        <v>6.29</v>
      </c>
      <c r="AP134">
        <f>VLOOKUP(A134,[3]Sheet1!$A$2:$P$2105,16,FALSE)</f>
        <v>0</v>
      </c>
      <c r="AQ134">
        <f>VLOOKUP(A134, [3]Sheet1!$A$2:$Q$2106, 17,FALSE)</f>
        <v>1600</v>
      </c>
    </row>
    <row r="135" spans="1:43" x14ac:dyDescent="0.2">
      <c r="A135" s="10">
        <v>1207665</v>
      </c>
      <c r="B135" s="10">
        <v>60053524</v>
      </c>
      <c r="C135" s="11">
        <v>4130</v>
      </c>
      <c r="D135" s="10" t="s">
        <v>63</v>
      </c>
      <c r="E135" s="17">
        <v>44080</v>
      </c>
      <c r="F135" s="13" t="str">
        <f>VLOOKUP(A135,[1]Sheet1!$K$2:$T$827,2,FALSE)</f>
        <v>VD03</v>
      </c>
      <c r="G135" s="13" t="str">
        <f>IFERROR(#REF!, "no")</f>
        <v>no</v>
      </c>
      <c r="H135" s="10">
        <v>32</v>
      </c>
      <c r="I135" s="10">
        <v>1.55</v>
      </c>
      <c r="J135" s="10">
        <v>0.67</v>
      </c>
      <c r="K135" s="10">
        <v>-0.88</v>
      </c>
      <c r="L135" s="10">
        <v>17</v>
      </c>
      <c r="M135" s="10">
        <v>6</v>
      </c>
      <c r="N135" s="10">
        <v>17.747444152831999</v>
      </c>
      <c r="O135" s="10">
        <v>1.7006866931915301</v>
      </c>
      <c r="P135" s="10">
        <v>1.86191141605377</v>
      </c>
      <c r="Q135" s="10">
        <v>0.86941945552825906</v>
      </c>
      <c r="R135" s="13">
        <f>VLOOKUP(A135,'Valores KF'!$C$2:$D$1018,2,)</f>
        <v>0.76</v>
      </c>
      <c r="S135" s="13">
        <f>VLOOKUP(A135,'[2]PESO DE COLADA DIC19-DIC-20'!$A$2:$D$2105,4, FALSE)</f>
        <v>49540</v>
      </c>
      <c r="T135" s="13">
        <f>VLOOKUP(A135,[1]Sheet1!$F$2:$H$1001,3,FALSE)</f>
        <v>1869.69499949543</v>
      </c>
      <c r="U135" s="13">
        <f>VLOOKUP(A135,[1]Sheet1!$K$2:$T$827, 3,FALSE)</f>
        <v>0.32300000000000001</v>
      </c>
      <c r="V135" s="13">
        <f>VLOOKUP(A135,[1]Sheet1!$K$2:$T$827, 4,FALSE)</f>
        <v>0.27700000000000002</v>
      </c>
      <c r="W135" s="13">
        <f>VLOOKUP(A135, [1]Sheet1!$K$2:$T$827,5,FALSE)</f>
        <v>0.54500000000000004</v>
      </c>
      <c r="X135" s="13">
        <f>VLOOKUP(A135, [1]Sheet1!$K$2:$T$827,6,FALSE)</f>
        <v>4.7000000000000002E-3</v>
      </c>
      <c r="Y135" s="13">
        <f>VLOOKUP(A135, [1]Sheet1!$K$2:$T$827,7,FALSE)</f>
        <v>1.39E-3</v>
      </c>
      <c r="Z135" s="13">
        <f>VLOOKUP(A135, [1]Sheet1!$K$2:$T$827,8,FALSE)</f>
        <v>1.04</v>
      </c>
      <c r="AA135" s="13">
        <f>VLOOKUP(A135, [1]Sheet1!$K$2:$T$827,9,FALSE)</f>
        <v>0.22500000000000001</v>
      </c>
      <c r="AB135" s="13">
        <f>VLOOKUP(A135, [1]Sheet1!$K$2:$T$827,10,FALSE)</f>
        <v>2.0199999999999999E-2</v>
      </c>
      <c r="AC135" s="13" t="s">
        <v>45</v>
      </c>
      <c r="AD135" s="13" t="s">
        <v>45</v>
      </c>
      <c r="AE135" s="13" t="s">
        <v>45</v>
      </c>
      <c r="AF135">
        <f>VLOOKUP(A135,[3]Sheet1!$A$2:$F$2106,6, FALSE)</f>
        <v>48435</v>
      </c>
      <c r="AG135">
        <f>VLOOKUP(A135,[3]Sheet1!$A$2:$G$2106,7,FALSE)</f>
        <v>2</v>
      </c>
      <c r="AH135">
        <f>VLOOKUP(A135,[3]Sheet1!$A$2:$H$2105,8,FALSE)</f>
        <v>1674</v>
      </c>
      <c r="AI135">
        <f>VLOOKUP(A135,[3]Sheet1!$A$2:$I$2106,9,FALSE)</f>
        <v>134</v>
      </c>
      <c r="AJ135">
        <f>VLOOKUP(A135,[3]Sheet1!$A$2:$K$2105,10,FALSE)</f>
        <v>52</v>
      </c>
      <c r="AK135">
        <f>VLOOKUP(A135,[3]Sheet1!$A$2:$K$2105,11,FALSE)</f>
        <v>82</v>
      </c>
      <c r="AL135">
        <f>VLOOKUP(A135,[3]Sheet1!$A$2:$L$2106,12,FALSE)</f>
        <v>20</v>
      </c>
      <c r="AM135">
        <f>VLOOKUP(A135, [3]Sheet1!$A$2:$M$2105,13,FALSE)</f>
        <v>32</v>
      </c>
      <c r="AN135">
        <f>VLOOKUP(A135,[3]Sheet1!$A$2:$N$2106,14,FALSE)</f>
        <v>0.93</v>
      </c>
      <c r="AO135">
        <f>VLOOKUP(A135,[3]Sheet1!$A$2:$O$2106,15,FALSE)</f>
        <v>3.64</v>
      </c>
      <c r="AP135">
        <f>VLOOKUP(A135,[3]Sheet1!$A$2:$P$2105,16,FALSE)</f>
        <v>0</v>
      </c>
      <c r="AQ135">
        <f>VLOOKUP(A135, [3]Sheet1!$A$2:$Q$2106, 17,FALSE)</f>
        <v>1576</v>
      </c>
    </row>
    <row r="136" spans="1:43" x14ac:dyDescent="0.2">
      <c r="A136" s="10">
        <v>1207666</v>
      </c>
      <c r="B136" s="10">
        <v>60053198</v>
      </c>
      <c r="C136" s="11" t="s">
        <v>72</v>
      </c>
      <c r="D136" s="10" t="s">
        <v>63</v>
      </c>
      <c r="E136" s="17">
        <v>44081</v>
      </c>
      <c r="F136" s="13" t="str">
        <f>VLOOKUP(A136,[1]Sheet1!$K$2:$T$827,2,FALSE)</f>
        <v>VD03</v>
      </c>
      <c r="G136" s="13" t="str">
        <f>IFERROR(#REF!, "no")</f>
        <v>no</v>
      </c>
      <c r="H136" s="10">
        <v>19</v>
      </c>
      <c r="I136" s="10">
        <v>1.24</v>
      </c>
      <c r="J136" s="10">
        <v>0.51</v>
      </c>
      <c r="K136" s="10">
        <v>-0.73</v>
      </c>
      <c r="L136" s="10">
        <v>19</v>
      </c>
      <c r="M136" s="10">
        <v>11</v>
      </c>
      <c r="N136" s="10">
        <v>17.373113632202099</v>
      </c>
      <c r="O136" s="10">
        <v>2.0297801494598402</v>
      </c>
      <c r="P136" s="10">
        <v>0.70932602882385298</v>
      </c>
      <c r="Q136" s="10">
        <v>0.29515326023101801</v>
      </c>
      <c r="R136" s="13">
        <f>VLOOKUP(A136,'Valores KF'!$C$2:$D$1018,2,)</f>
        <v>0.76</v>
      </c>
      <c r="S136" s="13">
        <f>VLOOKUP(A136,'[2]PESO DE COLADA DIC19-DIC-20'!$A$2:$D$2105,4, FALSE)</f>
        <v>52623</v>
      </c>
      <c r="T136" s="13">
        <f>VLOOKUP(A136,[1]Sheet1!$F$2:$H$1001,3,FALSE)</f>
        <v>1870.7194833365299</v>
      </c>
      <c r="U136" s="13">
        <f>VLOOKUP(A136,[1]Sheet1!$K$2:$T$827, 3,FALSE)</f>
        <v>0.40799999999999997</v>
      </c>
      <c r="V136" s="13">
        <f>VLOOKUP(A136,[1]Sheet1!$K$2:$T$827, 4,FALSE)</f>
        <v>0.157</v>
      </c>
      <c r="W136" s="13">
        <f>VLOOKUP(A136, [1]Sheet1!$K$2:$T$827,5,FALSE)</f>
        <v>0.95099999999999996</v>
      </c>
      <c r="X136" s="13">
        <f>VLOOKUP(A136, [1]Sheet1!$K$2:$T$827,6,FALSE)</f>
        <v>7.0000000000000001E-3</v>
      </c>
      <c r="Y136" s="13">
        <f>VLOOKUP(A136, [1]Sheet1!$K$2:$T$827,7,FALSE)</f>
        <v>1.09E-3</v>
      </c>
      <c r="Z136" s="13">
        <f>VLOOKUP(A136, [1]Sheet1!$K$2:$T$827,8,FALSE)</f>
        <v>1.05</v>
      </c>
      <c r="AA136" s="13">
        <f>VLOOKUP(A136, [1]Sheet1!$K$2:$T$827,9,FALSE)</f>
        <v>0.21299999999999999</v>
      </c>
      <c r="AB136" s="13">
        <f>VLOOKUP(A136, [1]Sheet1!$K$2:$T$827,10,FALSE)</f>
        <v>2.5000000000000001E-2</v>
      </c>
      <c r="AC136" s="13" t="s">
        <v>45</v>
      </c>
      <c r="AD136" s="13" t="s">
        <v>45</v>
      </c>
      <c r="AE136" s="13" t="s">
        <v>45</v>
      </c>
      <c r="AF136">
        <f>VLOOKUP(A136,[3]Sheet1!$A$2:$F$2106,6, FALSE)</f>
        <v>51477.01</v>
      </c>
      <c r="AG136">
        <f>VLOOKUP(A136,[3]Sheet1!$A$2:$G$2106,7,FALSE)</f>
        <v>1</v>
      </c>
      <c r="AH136">
        <f>VLOOKUP(A136,[3]Sheet1!$A$2:$H$2105,8,FALSE)</f>
        <v>1664</v>
      </c>
      <c r="AI136">
        <f>VLOOKUP(A136,[3]Sheet1!$A$2:$I$2106,9,FALSE)</f>
        <v>62</v>
      </c>
      <c r="AJ136">
        <f>VLOOKUP(A136,[3]Sheet1!$A$2:$K$2105,10,FALSE)</f>
        <v>28</v>
      </c>
      <c r="AK136">
        <f>VLOOKUP(A136,[3]Sheet1!$A$2:$K$2105,11,FALSE)</f>
        <v>34</v>
      </c>
      <c r="AL136">
        <f>VLOOKUP(A136,[3]Sheet1!$A$2:$L$2106,12,FALSE)</f>
        <v>9</v>
      </c>
      <c r="AM136">
        <f>VLOOKUP(A136, [3]Sheet1!$A$2:$M$2105,13,FALSE)</f>
        <v>19</v>
      </c>
      <c r="AN136">
        <f>VLOOKUP(A136,[3]Sheet1!$A$2:$N$2106,14,FALSE)</f>
        <v>0.73</v>
      </c>
      <c r="AO136">
        <f>VLOOKUP(A136,[3]Sheet1!$A$2:$O$2106,15,FALSE)</f>
        <v>2.33</v>
      </c>
      <c r="AP136">
        <f>VLOOKUP(A136,[3]Sheet1!$A$2:$P$2105,16,FALSE)</f>
        <v>0</v>
      </c>
      <c r="AQ136">
        <f>VLOOKUP(A136, [3]Sheet1!$A$2:$Q$2106, 17,FALSE)</f>
        <v>1564</v>
      </c>
    </row>
    <row r="137" spans="1:43" x14ac:dyDescent="0.2">
      <c r="A137" s="10">
        <v>1207667</v>
      </c>
      <c r="B137" s="10">
        <v>60053709</v>
      </c>
      <c r="C137" s="11">
        <v>4130</v>
      </c>
      <c r="D137" s="10" t="s">
        <v>59</v>
      </c>
      <c r="E137" s="17">
        <v>44081</v>
      </c>
      <c r="F137" s="13" t="str">
        <f>VLOOKUP(A137,[1]Sheet1!$K$2:$T$827,2,FALSE)</f>
        <v>VD04</v>
      </c>
      <c r="G137" s="13" t="str">
        <f>IFERROR(#REF!, "no")</f>
        <v>no</v>
      </c>
      <c r="H137" s="10">
        <v>42</v>
      </c>
      <c r="I137" s="10">
        <v>1.02</v>
      </c>
      <c r="J137" s="10">
        <v>0.5</v>
      </c>
      <c r="K137" s="10">
        <v>-0.52</v>
      </c>
      <c r="L137" s="10">
        <v>13</v>
      </c>
      <c r="M137" s="10">
        <v>13</v>
      </c>
      <c r="N137" s="10">
        <v>20.858566284179702</v>
      </c>
      <c r="O137" s="10">
        <v>1.573002576828</v>
      </c>
      <c r="P137" s="10">
        <v>1.1489521265029901</v>
      </c>
      <c r="Q137" s="10">
        <v>5.05828522145748E-2</v>
      </c>
      <c r="R137" s="13">
        <f>VLOOKUP(A137,'Valores KF'!$C$2:$D$1018,2,)</f>
        <v>0.78</v>
      </c>
      <c r="S137" s="13">
        <f>VLOOKUP(A137,'[2]PESO DE COLADA DIC19-DIC-20'!$A$2:$D$2105,4, FALSE)</f>
        <v>59501</v>
      </c>
      <c r="T137" s="13">
        <f>VLOOKUP(A137,[1]Sheet1!$F$2:$H$1001,3,FALSE)</f>
        <v>1889.2840334073301</v>
      </c>
      <c r="U137" s="13">
        <f>VLOOKUP(A137,[1]Sheet1!$K$2:$T$827, 3,FALSE)</f>
        <v>0.32200000000000001</v>
      </c>
      <c r="V137" s="13">
        <f>VLOOKUP(A137,[1]Sheet1!$K$2:$T$827, 4,FALSE)</f>
        <v>0.28699999999999998</v>
      </c>
      <c r="W137" s="13">
        <f>VLOOKUP(A137, [1]Sheet1!$K$2:$T$827,5,FALSE)</f>
        <v>0.55500000000000005</v>
      </c>
      <c r="X137" s="13">
        <f>VLOOKUP(A137, [1]Sheet1!$K$2:$T$827,6,FALSE)</f>
        <v>6.0000000000000001E-3</v>
      </c>
      <c r="Y137" s="13">
        <f>VLOOKUP(A137, [1]Sheet1!$K$2:$T$827,7,FALSE)</f>
        <v>2.0899999999999998E-3</v>
      </c>
      <c r="Z137" s="13">
        <f>VLOOKUP(A137, [1]Sheet1!$K$2:$T$827,8,FALSE)</f>
        <v>1.06</v>
      </c>
      <c r="AA137" s="13">
        <f>VLOOKUP(A137, [1]Sheet1!$K$2:$T$827,9,FALSE)</f>
        <v>0.21099999999999999</v>
      </c>
      <c r="AB137" s="13">
        <f>VLOOKUP(A137, [1]Sheet1!$K$2:$T$827,10,FALSE)</f>
        <v>0.02</v>
      </c>
      <c r="AC137" s="13" t="s">
        <v>45</v>
      </c>
      <c r="AD137" s="13" t="s">
        <v>45</v>
      </c>
      <c r="AE137" s="13" t="s">
        <v>45</v>
      </c>
      <c r="AF137">
        <f>VLOOKUP(A137,[3]Sheet1!$A$2:$F$2106,6, FALSE)</f>
        <v>59134</v>
      </c>
      <c r="AG137">
        <f>VLOOKUP(A137,[3]Sheet1!$A$2:$G$2106,7,FALSE)</f>
        <v>2</v>
      </c>
      <c r="AH137">
        <f>VLOOKUP(A137,[3]Sheet1!$A$2:$H$2105,8,FALSE)</f>
        <v>1696</v>
      </c>
      <c r="AI137">
        <f>VLOOKUP(A137,[3]Sheet1!$A$2:$I$2106,9,FALSE)</f>
        <v>114</v>
      </c>
      <c r="AJ137">
        <f>VLOOKUP(A137,[3]Sheet1!$A$2:$K$2105,10,FALSE)</f>
        <v>59</v>
      </c>
      <c r="AK137">
        <f>VLOOKUP(A137,[3]Sheet1!$A$2:$K$2105,11,FALSE)</f>
        <v>55</v>
      </c>
      <c r="AL137">
        <f>VLOOKUP(A137,[3]Sheet1!$A$2:$L$2106,12,FALSE)</f>
        <v>17</v>
      </c>
      <c r="AM137">
        <f>VLOOKUP(A137, [3]Sheet1!$A$2:$M$2105,13,FALSE)</f>
        <v>42</v>
      </c>
      <c r="AN137">
        <f>VLOOKUP(A137,[3]Sheet1!$A$2:$N$2106,14,FALSE)</f>
        <v>0.57999999999999996</v>
      </c>
      <c r="AO137">
        <f>VLOOKUP(A137,[3]Sheet1!$A$2:$O$2106,15,FALSE)</f>
        <v>6.53</v>
      </c>
      <c r="AP137">
        <f>VLOOKUP(A137,[3]Sheet1!$A$2:$P$2105,16,FALSE)</f>
        <v>0</v>
      </c>
      <c r="AQ137">
        <f>VLOOKUP(A137, [3]Sheet1!$A$2:$Q$2106, 17,FALSE)</f>
        <v>1591</v>
      </c>
    </row>
    <row r="138" spans="1:43" x14ac:dyDescent="0.2">
      <c r="A138" s="10">
        <v>1207668</v>
      </c>
      <c r="B138" s="10">
        <v>60053530</v>
      </c>
      <c r="C138" s="11" t="s">
        <v>64</v>
      </c>
      <c r="D138" s="10" t="s">
        <v>53</v>
      </c>
      <c r="E138" s="17">
        <v>44081</v>
      </c>
      <c r="F138" s="13" t="str">
        <f>VLOOKUP(A138,[1]Sheet1!$K$2:$T$827,2,FALSE)</f>
        <v>VD05</v>
      </c>
      <c r="G138" s="13" t="str">
        <f>IFERROR(#REF!, "no")</f>
        <v>no</v>
      </c>
      <c r="H138" s="10">
        <v>40</v>
      </c>
      <c r="I138" s="10">
        <v>0.7</v>
      </c>
      <c r="J138" s="10">
        <v>0.5</v>
      </c>
      <c r="K138" s="10">
        <v>-0.2</v>
      </c>
      <c r="L138" s="10">
        <v>20</v>
      </c>
      <c r="M138" s="10">
        <v>6</v>
      </c>
      <c r="N138" s="10">
        <v>11.851585388183601</v>
      </c>
      <c r="O138" s="10">
        <v>1.70854532718658</v>
      </c>
      <c r="P138" s="10">
        <v>3.0530543327331499</v>
      </c>
      <c r="Q138" s="10">
        <v>0.50967925786972001</v>
      </c>
      <c r="R138" s="13">
        <f>VLOOKUP(A138,'Valores KF'!$C$2:$D$1018,2,)</f>
        <v>0.74</v>
      </c>
      <c r="S138" s="13">
        <f>VLOOKUP(A138,'[2]PESO DE COLADA DIC19-DIC-20'!$A$2:$D$2105,4, FALSE)</f>
        <v>51901</v>
      </c>
      <c r="T138" s="13">
        <f>VLOOKUP(A138,[1]Sheet1!$F$2:$H$1001,3,FALSE)</f>
        <v>1846.56240895884</v>
      </c>
      <c r="U138" s="13">
        <f>VLOOKUP(A138,[1]Sheet1!$K$2:$T$827, 3,FALSE)</f>
        <v>0.41499999999999998</v>
      </c>
      <c r="V138" s="13">
        <f>VLOOKUP(A138,[1]Sheet1!$K$2:$T$827, 4,FALSE)</f>
        <v>0.188</v>
      </c>
      <c r="W138" s="13">
        <f>VLOOKUP(A138, [1]Sheet1!$K$2:$T$827,5,FALSE)</f>
        <v>0.71299999999999997</v>
      </c>
      <c r="X138" s="13">
        <f>VLOOKUP(A138, [1]Sheet1!$K$2:$T$827,6,FALSE)</f>
        <v>6.7999999999999996E-3</v>
      </c>
      <c r="Y138" s="13">
        <f>VLOOKUP(A138, [1]Sheet1!$K$2:$T$827,7,FALSE)</f>
        <v>3.16E-3</v>
      </c>
      <c r="Z138" s="13">
        <f>VLOOKUP(A138, [1]Sheet1!$K$2:$T$827,8,FALSE)</f>
        <v>0.86</v>
      </c>
      <c r="AA138" s="13">
        <f>VLOOKUP(A138, [1]Sheet1!$K$2:$T$827,9,FALSE)</f>
        <v>1.93</v>
      </c>
      <c r="AB138" s="13">
        <f>VLOOKUP(A138, [1]Sheet1!$K$2:$T$827,10,FALSE)</f>
        <v>1.7899999999999999E-2</v>
      </c>
      <c r="AC138" s="13" t="s">
        <v>45</v>
      </c>
      <c r="AD138" s="13" t="s">
        <v>45</v>
      </c>
      <c r="AE138" s="13" t="s">
        <v>45</v>
      </c>
      <c r="AF138">
        <f>VLOOKUP(A138,[3]Sheet1!$A$2:$F$2106,6, FALSE)</f>
        <v>51650</v>
      </c>
      <c r="AG138">
        <f>VLOOKUP(A138,[3]Sheet1!$A$2:$G$2106,7,FALSE)</f>
        <v>2</v>
      </c>
      <c r="AH138">
        <f>VLOOKUP(A138,[3]Sheet1!$A$2:$H$2105,8,FALSE)</f>
        <v>1656</v>
      </c>
      <c r="AI138">
        <f>VLOOKUP(A138,[3]Sheet1!$A$2:$I$2106,9,FALSE)</f>
        <v>129</v>
      </c>
      <c r="AJ138">
        <f>VLOOKUP(A138,[3]Sheet1!$A$2:$K$2105,10,FALSE)</f>
        <v>55</v>
      </c>
      <c r="AK138">
        <f>VLOOKUP(A138,[3]Sheet1!$A$2:$K$2105,11,FALSE)</f>
        <v>74</v>
      </c>
      <c r="AL138">
        <f>VLOOKUP(A138,[3]Sheet1!$A$2:$L$2106,12,FALSE)</f>
        <v>15</v>
      </c>
      <c r="AM138">
        <f>VLOOKUP(A138, [3]Sheet1!$A$2:$M$2105,13,FALSE)</f>
        <v>40</v>
      </c>
      <c r="AN138">
        <f>VLOOKUP(A138,[3]Sheet1!$A$2:$N$2106,14,FALSE)</f>
        <v>0.8</v>
      </c>
      <c r="AO138">
        <f>VLOOKUP(A138,[3]Sheet1!$A$2:$O$2106,15,FALSE)</f>
        <v>14.46</v>
      </c>
      <c r="AP138">
        <f>VLOOKUP(A138,[3]Sheet1!$A$2:$P$2105,16,FALSE)</f>
        <v>0</v>
      </c>
      <c r="AQ138">
        <f>VLOOKUP(A138, [3]Sheet1!$A$2:$Q$2106, 17,FALSE)</f>
        <v>1548</v>
      </c>
    </row>
    <row r="139" spans="1:43" x14ac:dyDescent="0.2">
      <c r="A139" s="10">
        <v>1207669</v>
      </c>
      <c r="B139" s="10">
        <v>60053536</v>
      </c>
      <c r="C139" s="11" t="s">
        <v>64</v>
      </c>
      <c r="D139" s="10" t="s">
        <v>53</v>
      </c>
      <c r="E139" s="17">
        <v>44081</v>
      </c>
      <c r="F139" s="13" t="str">
        <f>VLOOKUP(A139,[1]Sheet1!$K$2:$T$827,2,FALSE)</f>
        <v>VD02</v>
      </c>
      <c r="G139" s="13" t="str">
        <f>IFERROR(#REF!, "no")</f>
        <v>no</v>
      </c>
      <c r="H139" s="10">
        <v>20</v>
      </c>
      <c r="I139" s="10">
        <v>0.83</v>
      </c>
      <c r="J139" s="10">
        <v>0.5</v>
      </c>
      <c r="K139" s="10">
        <v>-0.33</v>
      </c>
      <c r="L139" s="10">
        <v>18</v>
      </c>
      <c r="M139" s="10">
        <v>15</v>
      </c>
      <c r="N139" s="10">
        <v>5.0663766860961896</v>
      </c>
      <c r="O139" s="10">
        <v>1.81645131111145</v>
      </c>
      <c r="P139" s="10">
        <v>0.34762752056121798</v>
      </c>
      <c r="Q139" s="10">
        <v>-8.6276493966579396E-2</v>
      </c>
      <c r="R139" s="13">
        <f>VLOOKUP(A139,'Valores KF'!$C$2:$D$1018,2,)</f>
        <v>0.73</v>
      </c>
      <c r="S139" s="13">
        <f>VLOOKUP(A139,'[2]PESO DE COLADA DIC19-DIC-20'!$A$2:$D$2105,4, FALSE)</f>
        <v>50383</v>
      </c>
      <c r="T139" s="13">
        <f>VLOOKUP(A139,[1]Sheet1!$F$2:$H$1001,3,FALSE)</f>
        <v>1838.8454025933499</v>
      </c>
      <c r="U139" s="13">
        <f>VLOOKUP(A139,[1]Sheet1!$K$2:$T$827, 3,FALSE)</f>
        <v>0.41199999999999998</v>
      </c>
      <c r="V139" s="13">
        <f>VLOOKUP(A139,[1]Sheet1!$K$2:$T$827, 4,FALSE)</f>
        <v>0.16400000000000001</v>
      </c>
      <c r="W139" s="13">
        <f>VLOOKUP(A139, [1]Sheet1!$K$2:$T$827,5,FALSE)</f>
        <v>0.70499999999999996</v>
      </c>
      <c r="X139" s="13">
        <f>VLOOKUP(A139, [1]Sheet1!$K$2:$T$827,6,FALSE)</f>
        <v>7.1000000000000004E-3</v>
      </c>
      <c r="Y139" s="13">
        <f>VLOOKUP(A139, [1]Sheet1!$K$2:$T$827,7,FALSE)</f>
        <v>1.08E-3</v>
      </c>
      <c r="Z139" s="13">
        <f>VLOOKUP(A139, [1]Sheet1!$K$2:$T$827,8,FALSE)</f>
        <v>0.871</v>
      </c>
      <c r="AA139" s="13">
        <f>VLOOKUP(A139, [1]Sheet1!$K$2:$T$827,9,FALSE)</f>
        <v>1.91</v>
      </c>
      <c r="AB139" s="13">
        <f>VLOOKUP(A139, [1]Sheet1!$K$2:$T$827,10,FALSE)</f>
        <v>2.2700000000000001E-2</v>
      </c>
      <c r="AC139" s="13" t="s">
        <v>45</v>
      </c>
      <c r="AD139" s="13" t="s">
        <v>45</v>
      </c>
      <c r="AE139" s="13" t="s">
        <v>45</v>
      </c>
      <c r="AF139">
        <f>VLOOKUP(A139,[3]Sheet1!$A$2:$F$2106,6, FALSE)</f>
        <v>50364.99</v>
      </c>
      <c r="AG139">
        <f>VLOOKUP(A139,[3]Sheet1!$A$2:$G$2106,7,FALSE)</f>
        <v>1</v>
      </c>
      <c r="AH139">
        <f>VLOOKUP(A139,[3]Sheet1!$A$2:$H$2105,8,FALSE)</f>
        <v>1630</v>
      </c>
      <c r="AI139">
        <f>VLOOKUP(A139,[3]Sheet1!$A$2:$I$2106,9,FALSE)</f>
        <v>49</v>
      </c>
      <c r="AJ139">
        <f>VLOOKUP(A139,[3]Sheet1!$A$2:$K$2105,10,FALSE)</f>
        <v>28</v>
      </c>
      <c r="AK139">
        <f>VLOOKUP(A139,[3]Sheet1!$A$2:$K$2105,11,FALSE)</f>
        <v>21</v>
      </c>
      <c r="AL139">
        <f>VLOOKUP(A139,[3]Sheet1!$A$2:$L$2106,12,FALSE)</f>
        <v>8</v>
      </c>
      <c r="AM139">
        <f>VLOOKUP(A139, [3]Sheet1!$A$2:$M$2105,13,FALSE)</f>
        <v>20</v>
      </c>
      <c r="AN139">
        <f>VLOOKUP(A139,[3]Sheet1!$A$2:$N$2106,14,FALSE)</f>
        <v>0.6</v>
      </c>
      <c r="AO139">
        <f>VLOOKUP(A139,[3]Sheet1!$A$2:$O$2106,15,FALSE)</f>
        <v>5.31</v>
      </c>
      <c r="AP139">
        <f>VLOOKUP(A139,[3]Sheet1!$A$2:$P$2105,16,FALSE)</f>
        <v>0</v>
      </c>
      <c r="AQ139">
        <f>VLOOKUP(A139, [3]Sheet1!$A$2:$Q$2106, 17,FALSE)</f>
        <v>1556</v>
      </c>
    </row>
    <row r="140" spans="1:43" x14ac:dyDescent="0.2">
      <c r="A140" s="10">
        <v>1207670</v>
      </c>
      <c r="B140" s="10">
        <v>60053604</v>
      </c>
      <c r="C140" s="11">
        <v>4340</v>
      </c>
      <c r="D140" s="10" t="s">
        <v>53</v>
      </c>
      <c r="E140" s="17">
        <v>44081</v>
      </c>
      <c r="F140" s="13" t="str">
        <f>VLOOKUP(A140,[1]Sheet1!$K$2:$T$827,2,FALSE)</f>
        <v>VD02</v>
      </c>
      <c r="G140" s="13" t="str">
        <f>IFERROR(#REF!, "no")</f>
        <v>no</v>
      </c>
      <c r="H140" s="10">
        <v>22</v>
      </c>
      <c r="I140" s="10">
        <v>0.93</v>
      </c>
      <c r="J140" s="10">
        <v>0.5</v>
      </c>
      <c r="K140" s="10">
        <v>-0.43</v>
      </c>
      <c r="L140" s="10">
        <v>18</v>
      </c>
      <c r="M140" s="10">
        <v>19</v>
      </c>
      <c r="N140" s="10">
        <v>3.9758632183075</v>
      </c>
      <c r="O140" s="10">
        <v>1.80740082263947</v>
      </c>
      <c r="P140" s="10">
        <v>2.9317090511321999</v>
      </c>
      <c r="Q140" s="10">
        <v>0.81255996227264404</v>
      </c>
      <c r="R140" s="13">
        <f>VLOOKUP(A140,'Valores KF'!$C$2:$D$1018,2,)</f>
        <v>0.73</v>
      </c>
      <c r="S140" s="13">
        <f>VLOOKUP(A140,'[2]PESO DE COLADA DIC19-DIC-20'!$A$2:$D$2105,4, FALSE)</f>
        <v>53825</v>
      </c>
      <c r="T140" s="13">
        <f>VLOOKUP(A140,[1]Sheet1!$F$2:$H$1001,3,FALSE)</f>
        <v>1842.4272853668199</v>
      </c>
      <c r="U140" s="13">
        <f>VLOOKUP(A140,[1]Sheet1!$K$2:$T$827, 3,FALSE)</f>
        <v>0.41799999999999998</v>
      </c>
      <c r="V140" s="13">
        <f>VLOOKUP(A140,[1]Sheet1!$K$2:$T$827, 4,FALSE)</f>
        <v>0.16400000000000001</v>
      </c>
      <c r="W140" s="13">
        <f>VLOOKUP(A140, [1]Sheet1!$K$2:$T$827,5,FALSE)</f>
        <v>0.755</v>
      </c>
      <c r="X140" s="13">
        <f>VLOOKUP(A140, [1]Sheet1!$K$2:$T$827,6,FALSE)</f>
        <v>1.12E-2</v>
      </c>
      <c r="Y140" s="13">
        <f>VLOOKUP(A140, [1]Sheet1!$K$2:$T$827,7,FALSE)</f>
        <v>1.34E-2</v>
      </c>
      <c r="Z140" s="13">
        <f>VLOOKUP(A140, [1]Sheet1!$K$2:$T$827,8,FALSE)</f>
        <v>0.88600000000000001</v>
      </c>
      <c r="AA140" s="13">
        <f>VLOOKUP(A140, [1]Sheet1!$K$2:$T$827,9,FALSE)</f>
        <v>1.86</v>
      </c>
      <c r="AB140" s="13">
        <f>VLOOKUP(A140, [1]Sheet1!$K$2:$T$827,10,FALSE)</f>
        <v>2.4500000000000001E-2</v>
      </c>
      <c r="AC140" s="13" t="s">
        <v>45</v>
      </c>
      <c r="AD140" s="13" t="s">
        <v>45</v>
      </c>
      <c r="AE140" s="13" t="s">
        <v>45</v>
      </c>
      <c r="AF140">
        <f>VLOOKUP(A140,[3]Sheet1!$A$2:$F$2106,6, FALSE)</f>
        <v>51933</v>
      </c>
      <c r="AG140">
        <f>VLOOKUP(A140,[3]Sheet1!$A$2:$G$2106,7,FALSE)</f>
        <v>1</v>
      </c>
      <c r="AH140">
        <f>VLOOKUP(A140,[3]Sheet1!$A$2:$H$2105,8,FALSE)</f>
        <v>1638</v>
      </c>
      <c r="AI140">
        <f>VLOOKUP(A140,[3]Sheet1!$A$2:$I$2106,9,FALSE)</f>
        <v>47</v>
      </c>
      <c r="AJ140">
        <f>VLOOKUP(A140,[3]Sheet1!$A$2:$K$2105,10,FALSE)</f>
        <v>30</v>
      </c>
      <c r="AK140">
        <f>VLOOKUP(A140,[3]Sheet1!$A$2:$K$2105,11,FALSE)</f>
        <v>17</v>
      </c>
      <c r="AL140">
        <f>VLOOKUP(A140,[3]Sheet1!$A$2:$L$2106,12,FALSE)</f>
        <v>8</v>
      </c>
      <c r="AM140">
        <f>VLOOKUP(A140, [3]Sheet1!$A$2:$M$2105,13,FALSE)</f>
        <v>22</v>
      </c>
      <c r="AN140">
        <f>VLOOKUP(A140,[3]Sheet1!$A$2:$N$2106,14,FALSE)</f>
        <v>0.59</v>
      </c>
      <c r="AO140">
        <f>VLOOKUP(A140,[3]Sheet1!$A$2:$O$2106,15,FALSE)</f>
        <v>3.18</v>
      </c>
      <c r="AP140">
        <f>VLOOKUP(A140,[3]Sheet1!$A$2:$P$2105,16,FALSE)</f>
        <v>0</v>
      </c>
      <c r="AQ140">
        <f>VLOOKUP(A140, [3]Sheet1!$A$2:$Q$2106, 17,FALSE)</f>
        <v>1555</v>
      </c>
    </row>
    <row r="141" spans="1:43" x14ac:dyDescent="0.2">
      <c r="A141" s="10">
        <v>1207671</v>
      </c>
      <c r="B141" s="10">
        <v>60052921</v>
      </c>
      <c r="C141" s="11">
        <v>4140</v>
      </c>
      <c r="D141" s="10" t="s">
        <v>56</v>
      </c>
      <c r="E141" s="17">
        <v>44081</v>
      </c>
      <c r="F141" s="13" t="str">
        <f>VLOOKUP(A141,[1]Sheet1!$K$2:$T$827,2,FALSE)</f>
        <v>VD02</v>
      </c>
      <c r="G141" s="13" t="str">
        <f>IFERROR(#REF!, "no")</f>
        <v>no</v>
      </c>
      <c r="H141" s="10">
        <v>17</v>
      </c>
      <c r="I141" s="10">
        <v>1.23</v>
      </c>
      <c r="J141" s="10">
        <v>0.78</v>
      </c>
      <c r="K141" s="10">
        <v>-0.45</v>
      </c>
      <c r="L141" s="10">
        <v>20</v>
      </c>
      <c r="M141" s="10">
        <v>14</v>
      </c>
      <c r="N141" s="10">
        <v>13.4639339447021</v>
      </c>
      <c r="O141" s="10">
        <v>1.80307400226593</v>
      </c>
      <c r="P141" s="10">
        <v>0.42057436704635598</v>
      </c>
      <c r="Q141" s="10">
        <v>-0.147755742073059</v>
      </c>
      <c r="R141" s="13">
        <f>VLOOKUP(A141,'Valores KF'!$C$2:$D$1018,2,)</f>
        <v>0.73</v>
      </c>
      <c r="S141" s="13">
        <f>VLOOKUP(A141,'[2]PESO DE COLADA DIC19-DIC-20'!$A$2:$D$2105,4, FALSE)</f>
        <v>57703</v>
      </c>
      <c r="T141" s="13">
        <f>VLOOKUP(A141,[1]Sheet1!$F$2:$H$1001,3,FALSE)</f>
        <v>1848.9365744393101</v>
      </c>
      <c r="U141" s="13">
        <f>VLOOKUP(A141,[1]Sheet1!$K$2:$T$827, 3,FALSE)</f>
        <v>0.16700000000000001</v>
      </c>
      <c r="V141" s="13">
        <f>VLOOKUP(A141,[1]Sheet1!$K$2:$T$827, 4,FALSE)</f>
        <v>0.27800000000000002</v>
      </c>
      <c r="W141" s="13">
        <f>VLOOKUP(A141, [1]Sheet1!$K$2:$T$827,5,FALSE)</f>
        <v>0.85499999999999998</v>
      </c>
      <c r="X141" s="13">
        <f>VLOOKUP(A141, [1]Sheet1!$K$2:$T$827,6,FALSE)</f>
        <v>1.17E-2</v>
      </c>
      <c r="Y141" s="13">
        <f>VLOOKUP(A141, [1]Sheet1!$K$2:$T$827,7,FALSE)</f>
        <v>1.17E-3</v>
      </c>
      <c r="Z141" s="13">
        <f>VLOOKUP(A141, [1]Sheet1!$K$2:$T$827,8,FALSE)</f>
        <v>1.0900000000000001</v>
      </c>
      <c r="AA141" s="13">
        <f>VLOOKUP(A141, [1]Sheet1!$K$2:$T$827,9,FALSE)</f>
        <v>0.16800000000000001</v>
      </c>
      <c r="AB141" s="13">
        <f>VLOOKUP(A141, [1]Sheet1!$K$2:$T$827,10,FALSE)</f>
        <v>2.46E-2</v>
      </c>
      <c r="AC141" s="13" t="s">
        <v>45</v>
      </c>
      <c r="AD141" s="13" t="s">
        <v>45</v>
      </c>
      <c r="AE141" s="13" t="s">
        <v>45</v>
      </c>
      <c r="AF141">
        <f>VLOOKUP(A141,[3]Sheet1!$A$2:$F$2106,6, FALSE)</f>
        <v>57760</v>
      </c>
      <c r="AG141">
        <f>VLOOKUP(A141,[3]Sheet1!$A$2:$G$2106,7,FALSE)</f>
        <v>1</v>
      </c>
      <c r="AH141">
        <f>VLOOKUP(A141,[3]Sheet1!$A$2:$H$2105,8,FALSE)</f>
        <v>1635</v>
      </c>
      <c r="AI141">
        <f>VLOOKUP(A141,[3]Sheet1!$A$2:$I$2106,9,FALSE)</f>
        <v>57</v>
      </c>
      <c r="AJ141">
        <f>VLOOKUP(A141,[3]Sheet1!$A$2:$K$2105,10,FALSE)</f>
        <v>25</v>
      </c>
      <c r="AK141">
        <f>VLOOKUP(A141,[3]Sheet1!$A$2:$K$2105,11,FALSE)</f>
        <v>32</v>
      </c>
      <c r="AL141">
        <f>VLOOKUP(A141,[3]Sheet1!$A$2:$L$2106,12,FALSE)</f>
        <v>8</v>
      </c>
      <c r="AM141">
        <f>VLOOKUP(A141, [3]Sheet1!$A$2:$M$2105,13,FALSE)</f>
        <v>17</v>
      </c>
      <c r="AN141">
        <f>VLOOKUP(A141,[3]Sheet1!$A$2:$N$2106,14,FALSE)</f>
        <v>0.57999999999999996</v>
      </c>
      <c r="AO141">
        <f>VLOOKUP(A141,[3]Sheet1!$A$2:$O$2106,15,FALSE)</f>
        <v>5.05</v>
      </c>
      <c r="AP141">
        <f>VLOOKUP(A141,[3]Sheet1!$A$2:$P$2105,16,FALSE)</f>
        <v>0</v>
      </c>
      <c r="AQ141">
        <f>VLOOKUP(A141, [3]Sheet1!$A$2:$Q$2106, 17,FALSE)</f>
        <v>1561</v>
      </c>
    </row>
    <row r="142" spans="1:43" x14ac:dyDescent="0.2">
      <c r="A142" s="10">
        <v>1207672</v>
      </c>
      <c r="B142" s="10">
        <v>60053213</v>
      </c>
      <c r="C142" s="11" t="s">
        <v>72</v>
      </c>
      <c r="D142" s="10" t="s">
        <v>56</v>
      </c>
      <c r="E142" s="17">
        <v>44081</v>
      </c>
      <c r="F142" s="13" t="str">
        <f>VLOOKUP(A142,[1]Sheet1!$K$2:$T$827,2,FALSE)</f>
        <v>VD02</v>
      </c>
      <c r="G142" s="13" t="str">
        <f>IFERROR(#REF!, "no")</f>
        <v>no</v>
      </c>
      <c r="H142" s="10">
        <v>18</v>
      </c>
      <c r="I142" s="10">
        <v>1.38</v>
      </c>
      <c r="J142" s="10">
        <v>0.63</v>
      </c>
      <c r="K142" s="10">
        <v>-0.75</v>
      </c>
      <c r="L142" s="10">
        <v>18</v>
      </c>
      <c r="M142" s="10">
        <v>16</v>
      </c>
      <c r="N142" s="10">
        <v>8.0790719985961896</v>
      </c>
      <c r="O142" s="10">
        <v>2.00302314758301</v>
      </c>
      <c r="P142" s="10">
        <v>0.50866812467575095</v>
      </c>
      <c r="Q142" s="10">
        <v>-7.8030869364738506E-2</v>
      </c>
      <c r="R142" s="13">
        <f>VLOOKUP(A142,'Valores KF'!$C$2:$D$1018,2,)</f>
        <v>0.73</v>
      </c>
      <c r="S142" s="13">
        <f>VLOOKUP(A142,'[2]PESO DE COLADA DIC19-DIC-20'!$A$2:$D$2105,4, FALSE)</f>
        <v>57931</v>
      </c>
      <c r="T142" s="13">
        <f>VLOOKUP(A142,[1]Sheet1!$F$2:$H$1001,3,FALSE)</f>
        <v>1841.82779926902</v>
      </c>
      <c r="U142" s="13">
        <f>VLOOKUP(A142,[1]Sheet1!$K$2:$T$827, 3,FALSE)</f>
        <v>0.40400000000000003</v>
      </c>
      <c r="V142" s="13">
        <f>VLOOKUP(A142,[1]Sheet1!$K$2:$T$827, 4,FALSE)</f>
        <v>0.157</v>
      </c>
      <c r="W142" s="13">
        <f>VLOOKUP(A142, [1]Sheet1!$K$2:$T$827,5,FALSE)</f>
        <v>0.95299999999999996</v>
      </c>
      <c r="X142" s="13">
        <f>VLOOKUP(A142, [1]Sheet1!$K$2:$T$827,6,FALSE)</f>
        <v>6.0000000000000001E-3</v>
      </c>
      <c r="Y142" s="13">
        <f>VLOOKUP(A142, [1]Sheet1!$K$2:$T$827,7,FALSE)</f>
        <v>1.42E-3</v>
      </c>
      <c r="Z142" s="13">
        <f>VLOOKUP(A142, [1]Sheet1!$K$2:$T$827,8,FALSE)</f>
        <v>1.08</v>
      </c>
      <c r="AA142" s="13">
        <f>VLOOKUP(A142, [1]Sheet1!$K$2:$T$827,9,FALSE)</f>
        <v>0.20899999999999999</v>
      </c>
      <c r="AB142" s="13">
        <f>VLOOKUP(A142, [1]Sheet1!$K$2:$T$827,10,FALSE)</f>
        <v>2.1600000000000001E-2</v>
      </c>
      <c r="AC142" s="13" t="s">
        <v>45</v>
      </c>
      <c r="AD142" s="13" t="s">
        <v>45</v>
      </c>
      <c r="AE142" s="13" t="s">
        <v>45</v>
      </c>
      <c r="AF142">
        <f>VLOOKUP(A142,[3]Sheet1!$A$2:$F$2106,6, FALSE)</f>
        <v>56202</v>
      </c>
      <c r="AG142">
        <f>VLOOKUP(A142,[3]Sheet1!$A$2:$G$2106,7,FALSE)</f>
        <v>1</v>
      </c>
      <c r="AH142">
        <f>VLOOKUP(A142,[3]Sheet1!$A$2:$H$2105,8,FALSE)</f>
        <v>1627</v>
      </c>
      <c r="AI142">
        <f>VLOOKUP(A142,[3]Sheet1!$A$2:$I$2106,9,FALSE)</f>
        <v>41</v>
      </c>
      <c r="AJ142">
        <f>VLOOKUP(A142,[3]Sheet1!$A$2:$K$2105,10,FALSE)</f>
        <v>26</v>
      </c>
      <c r="AK142">
        <f>VLOOKUP(A142,[3]Sheet1!$A$2:$K$2105,11,FALSE)</f>
        <v>15</v>
      </c>
      <c r="AL142">
        <f>VLOOKUP(A142,[3]Sheet1!$A$2:$L$2106,12,FALSE)</f>
        <v>8</v>
      </c>
      <c r="AM142">
        <f>VLOOKUP(A142, [3]Sheet1!$A$2:$M$2105,13,FALSE)</f>
        <v>18</v>
      </c>
      <c r="AN142">
        <f>VLOOKUP(A142,[3]Sheet1!$A$2:$N$2106,14,FALSE)</f>
        <v>0.5</v>
      </c>
      <c r="AO142">
        <f>VLOOKUP(A142,[3]Sheet1!$A$2:$O$2106,15,FALSE)</f>
        <v>1.75</v>
      </c>
      <c r="AP142">
        <f>VLOOKUP(A142,[3]Sheet1!$A$2:$P$2105,16,FALSE)</f>
        <v>0</v>
      </c>
      <c r="AQ142">
        <f>VLOOKUP(A142, [3]Sheet1!$A$2:$Q$2106, 17,FALSE)</f>
        <v>1553</v>
      </c>
    </row>
    <row r="143" spans="1:43" x14ac:dyDescent="0.2">
      <c r="A143" s="10">
        <v>1207673</v>
      </c>
      <c r="B143" s="10">
        <v>60053592</v>
      </c>
      <c r="C143" s="11" t="s">
        <v>57</v>
      </c>
      <c r="D143" s="10" t="s">
        <v>56</v>
      </c>
      <c r="E143" s="17">
        <v>44081</v>
      </c>
      <c r="F143" s="13" t="str">
        <f>VLOOKUP(A143,[1]Sheet1!$K$2:$T$827,2,FALSE)</f>
        <v>VD03</v>
      </c>
      <c r="G143" s="13" t="str">
        <f>IFERROR(#REF!, "no")</f>
        <v>no</v>
      </c>
      <c r="H143" s="10">
        <v>18</v>
      </c>
      <c r="I143" s="10">
        <v>1.56</v>
      </c>
      <c r="J143" s="10">
        <v>0.9</v>
      </c>
      <c r="K143" s="10">
        <v>-0.66</v>
      </c>
      <c r="L143" s="10">
        <v>17</v>
      </c>
      <c r="M143" s="10">
        <v>10</v>
      </c>
      <c r="N143" s="10">
        <v>11.597782135009799</v>
      </c>
      <c r="O143" s="10">
        <v>2.0395553112029998</v>
      </c>
      <c r="P143" s="10">
        <v>0.53125154972076405</v>
      </c>
      <c r="Q143" s="10">
        <v>0.24722926318645499</v>
      </c>
      <c r="R143" s="13">
        <f>VLOOKUP(A143,'Valores KF'!$C$2:$D$1018,2,)</f>
        <v>0.74</v>
      </c>
      <c r="S143" s="13">
        <f>VLOOKUP(A143,'[2]PESO DE COLADA DIC19-DIC-20'!$A$2:$D$2105,4, FALSE)</f>
        <v>58192</v>
      </c>
      <c r="T143" s="13">
        <f>VLOOKUP(A143,[1]Sheet1!$F$2:$H$1001,3,FALSE)</f>
        <v>1852.376523891</v>
      </c>
      <c r="U143" s="13">
        <f>VLOOKUP(A143,[1]Sheet1!$K$2:$T$827, 3,FALSE)</f>
        <v>0.40300000000000002</v>
      </c>
      <c r="V143" s="13">
        <f>VLOOKUP(A143,[1]Sheet1!$K$2:$T$827, 4,FALSE)</f>
        <v>0.17</v>
      </c>
      <c r="W143" s="13">
        <f>VLOOKUP(A143, [1]Sheet1!$K$2:$T$827,5,FALSE)</f>
        <v>1.02</v>
      </c>
      <c r="X143" s="13">
        <f>VLOOKUP(A143, [1]Sheet1!$K$2:$T$827,6,FALSE)</f>
        <v>9.9000000000000008E-3</v>
      </c>
      <c r="Y143" s="13">
        <f>VLOOKUP(A143, [1]Sheet1!$K$2:$T$827,7,FALSE)</f>
        <v>2.4400000000000002E-2</v>
      </c>
      <c r="Z143" s="13">
        <f>VLOOKUP(A143, [1]Sheet1!$K$2:$T$827,8,FALSE)</f>
        <v>1.1000000000000001</v>
      </c>
      <c r="AA143" s="13">
        <f>VLOOKUP(A143, [1]Sheet1!$K$2:$T$827,9,FALSE)</f>
        <v>0.22700000000000001</v>
      </c>
      <c r="AB143" s="13">
        <f>VLOOKUP(A143, [1]Sheet1!$K$2:$T$827,10,FALSE)</f>
        <v>1.9300000000000001E-2</v>
      </c>
      <c r="AC143" s="13" t="s">
        <v>45</v>
      </c>
      <c r="AD143" s="13" t="s">
        <v>45</v>
      </c>
      <c r="AE143" s="13" t="s">
        <v>45</v>
      </c>
      <c r="AF143">
        <f>VLOOKUP(A143,[3]Sheet1!$A$2:$F$2106,6, FALSE)</f>
        <v>57724</v>
      </c>
      <c r="AG143">
        <f>VLOOKUP(A143,[3]Sheet1!$A$2:$G$2106,7,FALSE)</f>
        <v>1</v>
      </c>
      <c r="AH143">
        <f>VLOOKUP(A143,[3]Sheet1!$A$2:$H$2105,8,FALSE)</f>
        <v>1637</v>
      </c>
      <c r="AI143">
        <f>VLOOKUP(A143,[3]Sheet1!$A$2:$I$2106,9,FALSE)</f>
        <v>49</v>
      </c>
      <c r="AJ143">
        <f>VLOOKUP(A143,[3]Sheet1!$A$2:$K$2105,10,FALSE)</f>
        <v>25</v>
      </c>
      <c r="AK143">
        <f>VLOOKUP(A143,[3]Sheet1!$A$2:$K$2105,11,FALSE)</f>
        <v>24</v>
      </c>
      <c r="AL143">
        <f>VLOOKUP(A143,[3]Sheet1!$A$2:$L$2106,12,FALSE)</f>
        <v>7</v>
      </c>
      <c r="AM143">
        <f>VLOOKUP(A143, [3]Sheet1!$A$2:$M$2105,13,FALSE)</f>
        <v>18</v>
      </c>
      <c r="AN143">
        <f>VLOOKUP(A143,[3]Sheet1!$A$2:$N$2106,14,FALSE)</f>
        <v>0.52</v>
      </c>
      <c r="AO143">
        <f>VLOOKUP(A143,[3]Sheet1!$A$2:$O$2106,15,FALSE)</f>
        <v>1.4</v>
      </c>
      <c r="AP143">
        <f>VLOOKUP(A143,[3]Sheet1!$A$2:$P$2105,16,FALSE)</f>
        <v>0</v>
      </c>
      <c r="AQ143">
        <f>VLOOKUP(A143, [3]Sheet1!$A$2:$Q$2106, 17,FALSE)</f>
        <v>1559</v>
      </c>
    </row>
    <row r="144" spans="1:43" x14ac:dyDescent="0.2">
      <c r="A144" s="10">
        <v>1207674</v>
      </c>
      <c r="B144" s="10">
        <v>60053743</v>
      </c>
      <c r="C144" s="11">
        <v>4140</v>
      </c>
      <c r="D144" s="10" t="s">
        <v>46</v>
      </c>
      <c r="E144" s="17">
        <v>44081</v>
      </c>
      <c r="F144" s="13" t="str">
        <f>VLOOKUP(A144,[1]Sheet1!$K$2:$T$827,2,FALSE)</f>
        <v>VD01</v>
      </c>
      <c r="G144" s="13" t="str">
        <f>IFERROR(#REF!, "no")</f>
        <v>no</v>
      </c>
      <c r="H144" s="10">
        <v>17</v>
      </c>
      <c r="I144" s="10">
        <v>1.37</v>
      </c>
      <c r="J144" s="10">
        <v>0.89</v>
      </c>
      <c r="K144" s="10">
        <v>-0.48</v>
      </c>
      <c r="L144" s="10">
        <v>16</v>
      </c>
      <c r="M144" s="10">
        <v>14</v>
      </c>
      <c r="N144" s="10">
        <v>13.296838760376</v>
      </c>
      <c r="O144" s="10">
        <v>1.72378158569336</v>
      </c>
      <c r="P144" s="10">
        <v>0.71838355064392101</v>
      </c>
      <c r="Q144" s="10">
        <v>-0.15330830216407801</v>
      </c>
      <c r="R144" s="13">
        <f>VLOOKUP(A144,'Valores KF'!$C$2:$D$1018,2,)</f>
        <v>0.76</v>
      </c>
      <c r="S144" s="13">
        <f>VLOOKUP(A144,'[2]PESO DE COLADA DIC19-DIC-20'!$A$2:$D$2105,4, FALSE)</f>
        <v>54103</v>
      </c>
      <c r="T144" s="13">
        <f>VLOOKUP(A144,[1]Sheet1!$F$2:$H$1001,3,FALSE)</f>
        <v>1872.8677151367499</v>
      </c>
      <c r="U144" s="13">
        <f>VLOOKUP(A144,[1]Sheet1!$K$2:$T$827, 3,FALSE)</f>
        <v>0.41299999999999998</v>
      </c>
      <c r="V144" s="13">
        <f>VLOOKUP(A144,[1]Sheet1!$K$2:$T$827, 4,FALSE)</f>
        <v>0.29299999999999998</v>
      </c>
      <c r="W144" s="13">
        <f>VLOOKUP(A144, [1]Sheet1!$K$2:$T$827,5,FALSE)</f>
        <v>0.85699999999999998</v>
      </c>
      <c r="X144" s="13">
        <f>VLOOKUP(A144, [1]Sheet1!$K$2:$T$827,6,FALSE)</f>
        <v>1.0500000000000001E-2</v>
      </c>
      <c r="Y144" s="13">
        <f>VLOOKUP(A144, [1]Sheet1!$K$2:$T$827,7,FALSE)</f>
        <v>2.2300000000000002E-3</v>
      </c>
      <c r="Z144" s="13">
        <f>VLOOKUP(A144, [1]Sheet1!$K$2:$T$827,8,FALSE)</f>
        <v>1.05</v>
      </c>
      <c r="AA144" s="13">
        <f>VLOOKUP(A144, [1]Sheet1!$K$2:$T$827,9,FALSE)</f>
        <v>0.23799999999999999</v>
      </c>
      <c r="AB144" s="13">
        <f>VLOOKUP(A144, [1]Sheet1!$K$2:$T$827,10,FALSE)</f>
        <v>2.2100000000000002E-2</v>
      </c>
      <c r="AC144" s="13" t="s">
        <v>45</v>
      </c>
      <c r="AD144" s="13" t="s">
        <v>45</v>
      </c>
      <c r="AE144" s="13" t="s">
        <v>45</v>
      </c>
      <c r="AF144">
        <f>VLOOKUP(A144,[3]Sheet1!$A$2:$F$2106,6, FALSE)</f>
        <v>53894</v>
      </c>
      <c r="AG144">
        <f>VLOOKUP(A144,[3]Sheet1!$A$2:$G$2106,7,FALSE)</f>
        <v>1</v>
      </c>
      <c r="AH144">
        <f>VLOOKUP(A144,[3]Sheet1!$A$2:$H$2105,8,FALSE)</f>
        <v>1658</v>
      </c>
      <c r="AI144">
        <f>VLOOKUP(A144,[3]Sheet1!$A$2:$I$2106,9,FALSE)</f>
        <v>39</v>
      </c>
      <c r="AJ144">
        <f>VLOOKUP(A144,[3]Sheet1!$A$2:$K$2105,10,FALSE)</f>
        <v>24</v>
      </c>
      <c r="AK144">
        <f>VLOOKUP(A144,[3]Sheet1!$A$2:$K$2105,11,FALSE)</f>
        <v>15</v>
      </c>
      <c r="AL144">
        <f>VLOOKUP(A144,[3]Sheet1!$A$2:$L$2106,12,FALSE)</f>
        <v>7</v>
      </c>
      <c r="AM144">
        <f>VLOOKUP(A144, [3]Sheet1!$A$2:$M$2105,13,FALSE)</f>
        <v>17</v>
      </c>
      <c r="AN144">
        <f>VLOOKUP(A144,[3]Sheet1!$A$2:$N$2106,14,FALSE)</f>
        <v>0.53</v>
      </c>
      <c r="AO144">
        <f>VLOOKUP(A144,[3]Sheet1!$A$2:$O$2106,15,FALSE)</f>
        <v>1.52</v>
      </c>
      <c r="AP144">
        <f>VLOOKUP(A144,[3]Sheet1!$A$2:$P$2105,16,FALSE)</f>
        <v>0</v>
      </c>
      <c r="AQ144">
        <f>VLOOKUP(A144, [3]Sheet1!$A$2:$Q$2106, 17,FALSE)</f>
        <v>1579</v>
      </c>
    </row>
    <row r="145" spans="1:43" x14ac:dyDescent="0.2">
      <c r="A145" s="10">
        <v>1207675</v>
      </c>
      <c r="B145" s="10">
        <v>60053568</v>
      </c>
      <c r="C145" s="11" t="s">
        <v>47</v>
      </c>
      <c r="D145" s="10" t="s">
        <v>46</v>
      </c>
      <c r="E145" s="17">
        <v>44081</v>
      </c>
      <c r="F145" s="13" t="str">
        <f>VLOOKUP(A145,[1]Sheet1!$K$2:$T$827,2,FALSE)</f>
        <v>VD02</v>
      </c>
      <c r="G145" s="13" t="str">
        <f>IFERROR(#REF!, "no")</f>
        <v>no</v>
      </c>
      <c r="H145" s="10">
        <v>17</v>
      </c>
      <c r="I145" s="10">
        <v>1.33</v>
      </c>
      <c r="J145" s="10">
        <v>1.1000000000000001</v>
      </c>
      <c r="K145" s="10">
        <v>-0.23</v>
      </c>
      <c r="L145" s="10">
        <v>17</v>
      </c>
      <c r="M145" s="10">
        <v>15</v>
      </c>
      <c r="N145" s="10">
        <v>13.877418518066399</v>
      </c>
      <c r="O145" s="10">
        <v>1.70470118522644</v>
      </c>
      <c r="P145" s="10">
        <v>0.200012236833572</v>
      </c>
      <c r="Q145" s="10">
        <v>-0.16164514422416701</v>
      </c>
      <c r="R145" s="13">
        <f>VLOOKUP(A145,'Valores KF'!$C$2:$D$1018,2,)</f>
        <v>0.81</v>
      </c>
      <c r="S145" s="13">
        <f>VLOOKUP(A145,'[2]PESO DE COLADA DIC19-DIC-20'!$A$2:$D$2105,4, FALSE)</f>
        <v>54100</v>
      </c>
      <c r="T145" s="13">
        <f>VLOOKUP(A145,[1]Sheet1!$F$2:$H$1001,3,FALSE)</f>
        <v>1900.8771631218001</v>
      </c>
      <c r="U145" s="13">
        <f>VLOOKUP(A145,[1]Sheet1!$K$2:$T$827, 3,FALSE)</f>
        <v>0.16800000000000001</v>
      </c>
      <c r="V145" s="13">
        <f>VLOOKUP(A145,[1]Sheet1!$K$2:$T$827, 4,FALSE)</f>
        <v>0.2</v>
      </c>
      <c r="W145" s="13">
        <f>VLOOKUP(A145, [1]Sheet1!$K$2:$T$827,5,FALSE)</f>
        <v>1.1299999999999999</v>
      </c>
      <c r="X145" s="13">
        <f>VLOOKUP(A145, [1]Sheet1!$K$2:$T$827,6,FALSE)</f>
        <v>0.01</v>
      </c>
      <c r="Y145" s="13">
        <f>VLOOKUP(A145, [1]Sheet1!$K$2:$T$827,7,FALSE)</f>
        <v>1.2199999999999999E-3</v>
      </c>
      <c r="Z145" s="13">
        <f>VLOOKUP(A145, [1]Sheet1!$K$2:$T$827,8,FALSE)</f>
        <v>0.12</v>
      </c>
      <c r="AA145" s="13">
        <f>VLOOKUP(A145, [1]Sheet1!$K$2:$T$827,9,FALSE)</f>
        <v>0.161</v>
      </c>
      <c r="AB145" s="13">
        <f>VLOOKUP(A145, [1]Sheet1!$K$2:$T$827,10,FALSE)</f>
        <v>2.52E-2</v>
      </c>
      <c r="AC145" s="13" t="s">
        <v>45</v>
      </c>
      <c r="AD145" s="13" t="s">
        <v>45</v>
      </c>
      <c r="AE145" s="13" t="s">
        <v>45</v>
      </c>
      <c r="AF145">
        <f>VLOOKUP(A145,[3]Sheet1!$A$2:$F$2106,6, FALSE)</f>
        <v>54366</v>
      </c>
      <c r="AG145">
        <f>VLOOKUP(A145,[3]Sheet1!$A$2:$G$2106,7,FALSE)</f>
        <v>1</v>
      </c>
      <c r="AH145">
        <f>VLOOKUP(A145,[3]Sheet1!$A$2:$H$2105,8,FALSE)</f>
        <v>1687</v>
      </c>
      <c r="AI145">
        <f>VLOOKUP(A145,[3]Sheet1!$A$2:$I$2106,9,FALSE)</f>
        <v>43</v>
      </c>
      <c r="AJ145">
        <f>VLOOKUP(A145,[3]Sheet1!$A$2:$K$2105,10,FALSE)</f>
        <v>24</v>
      </c>
      <c r="AK145">
        <f>VLOOKUP(A145,[3]Sheet1!$A$2:$K$2105,11,FALSE)</f>
        <v>19</v>
      </c>
      <c r="AL145">
        <f>VLOOKUP(A145,[3]Sheet1!$A$2:$L$2106,12,FALSE)</f>
        <v>7</v>
      </c>
      <c r="AM145">
        <f>VLOOKUP(A145, [3]Sheet1!$A$2:$M$2105,13,FALSE)</f>
        <v>17</v>
      </c>
      <c r="AN145">
        <f>VLOOKUP(A145,[3]Sheet1!$A$2:$N$2106,14,FALSE)</f>
        <v>0.52</v>
      </c>
      <c r="AO145">
        <f>VLOOKUP(A145,[3]Sheet1!$A$2:$O$2106,15,FALSE)</f>
        <v>1.69</v>
      </c>
      <c r="AP145">
        <f>VLOOKUP(A145,[3]Sheet1!$A$2:$P$2105,16,FALSE)</f>
        <v>0</v>
      </c>
      <c r="AQ145">
        <f>VLOOKUP(A145, [3]Sheet1!$A$2:$Q$2106, 17,FALSE)</f>
        <v>1599</v>
      </c>
    </row>
    <row r="146" spans="1:43" x14ac:dyDescent="0.2">
      <c r="A146" s="10">
        <v>1207676</v>
      </c>
      <c r="B146" s="10">
        <v>60053737</v>
      </c>
      <c r="C146" s="11" t="s">
        <v>47</v>
      </c>
      <c r="D146" s="10" t="s">
        <v>59</v>
      </c>
      <c r="E146" s="17">
        <v>44081</v>
      </c>
      <c r="F146" s="13" t="str">
        <f>VLOOKUP(A146,[1]Sheet1!$K$2:$T$827,2,FALSE)</f>
        <v>VD02</v>
      </c>
      <c r="G146" s="13" t="str">
        <f>IFERROR(#REF!, "no")</f>
        <v>no</v>
      </c>
      <c r="H146" s="10">
        <v>17</v>
      </c>
      <c r="I146" s="10">
        <v>1.37</v>
      </c>
      <c r="J146" s="10">
        <v>0.83</v>
      </c>
      <c r="K146" s="10">
        <v>-0.54</v>
      </c>
      <c r="L146" s="10">
        <v>16</v>
      </c>
      <c r="M146" s="10">
        <v>14</v>
      </c>
      <c r="N146" s="10">
        <v>13.9336280822754</v>
      </c>
      <c r="O146" s="10">
        <v>1.5476603507995601</v>
      </c>
      <c r="P146" s="10">
        <v>0.20133939385414101</v>
      </c>
      <c r="Q146" s="10">
        <v>-0.159991249442101</v>
      </c>
      <c r="R146" s="13">
        <f>VLOOKUP(A146,'Valores KF'!$C$2:$D$1018,2,)</f>
        <v>0.81</v>
      </c>
      <c r="S146" s="13">
        <f>VLOOKUP(A146,'[2]PESO DE COLADA DIC19-DIC-20'!$A$2:$D$2105,4, FALSE)</f>
        <v>54834</v>
      </c>
      <c r="T146" s="13">
        <f>VLOOKUP(A146,[1]Sheet1!$F$2:$H$1001,3,FALSE)</f>
        <v>1901.77771057175</v>
      </c>
      <c r="U146" s="13">
        <f>VLOOKUP(A146,[1]Sheet1!$K$2:$T$827, 3,FALSE)</f>
        <v>0.161</v>
      </c>
      <c r="V146" s="13">
        <f>VLOOKUP(A146,[1]Sheet1!$K$2:$T$827, 4,FALSE)</f>
        <v>0.188</v>
      </c>
      <c r="W146" s="13">
        <f>VLOOKUP(A146, [1]Sheet1!$K$2:$T$827,5,FALSE)</f>
        <v>1.1100000000000001</v>
      </c>
      <c r="X146" s="13">
        <f>VLOOKUP(A146, [1]Sheet1!$K$2:$T$827,6,FALSE)</f>
        <v>9.7000000000000003E-3</v>
      </c>
      <c r="Y146" s="13">
        <f>VLOOKUP(A146, [1]Sheet1!$K$2:$T$827,7,FALSE)</f>
        <v>2.7899999999999999E-3</v>
      </c>
      <c r="Z146" s="13">
        <f>VLOOKUP(A146, [1]Sheet1!$K$2:$T$827,8,FALSE)</f>
        <v>0.129</v>
      </c>
      <c r="AA146" s="13">
        <f>VLOOKUP(A146, [1]Sheet1!$K$2:$T$827,9,FALSE)</f>
        <v>0.214</v>
      </c>
      <c r="AB146" s="13">
        <f>VLOOKUP(A146, [1]Sheet1!$K$2:$T$827,10,FALSE)</f>
        <v>2.7799999999999998E-2</v>
      </c>
      <c r="AC146" s="13" t="s">
        <v>45</v>
      </c>
      <c r="AD146" s="13" t="s">
        <v>45</v>
      </c>
      <c r="AE146" s="13" t="s">
        <v>45</v>
      </c>
      <c r="AF146">
        <f>VLOOKUP(A146,[3]Sheet1!$A$2:$F$2106,6, FALSE)</f>
        <v>55083</v>
      </c>
      <c r="AG146">
        <f>VLOOKUP(A146,[3]Sheet1!$A$2:$G$2106,7,FALSE)</f>
        <v>1</v>
      </c>
      <c r="AH146">
        <f>VLOOKUP(A146,[3]Sheet1!$A$2:$H$2105,8,FALSE)</f>
        <v>1688</v>
      </c>
      <c r="AI146">
        <f>VLOOKUP(A146,[3]Sheet1!$A$2:$I$2106,9,FALSE)</f>
        <v>47</v>
      </c>
      <c r="AJ146">
        <f>VLOOKUP(A146,[3]Sheet1!$A$2:$K$2105,10,FALSE)</f>
        <v>25</v>
      </c>
      <c r="AK146">
        <f>VLOOKUP(A146,[3]Sheet1!$A$2:$K$2105,11,FALSE)</f>
        <v>22</v>
      </c>
      <c r="AL146">
        <f>VLOOKUP(A146,[3]Sheet1!$A$2:$L$2106,12,FALSE)</f>
        <v>8</v>
      </c>
      <c r="AM146">
        <f>VLOOKUP(A146, [3]Sheet1!$A$2:$M$2105,13,FALSE)</f>
        <v>17</v>
      </c>
      <c r="AN146">
        <f>VLOOKUP(A146,[3]Sheet1!$A$2:$N$2106,14,FALSE)</f>
        <v>0.55000000000000004</v>
      </c>
      <c r="AO146">
        <f>VLOOKUP(A146,[3]Sheet1!$A$2:$O$2106,15,FALSE)</f>
        <v>1.56</v>
      </c>
      <c r="AP146">
        <f>VLOOKUP(A146,[3]Sheet1!$A$2:$P$2105,16,FALSE)</f>
        <v>0</v>
      </c>
      <c r="AQ146">
        <f>VLOOKUP(A146, [3]Sheet1!$A$2:$Q$2106, 17,FALSE)</f>
        <v>1601</v>
      </c>
    </row>
    <row r="147" spans="1:43" x14ac:dyDescent="0.2">
      <c r="A147" s="10">
        <v>1207677</v>
      </c>
      <c r="B147" s="10">
        <v>60053621</v>
      </c>
      <c r="C147" s="11" t="s">
        <v>54</v>
      </c>
      <c r="D147" s="10" t="s">
        <v>44</v>
      </c>
      <c r="E147" s="17">
        <v>44082</v>
      </c>
      <c r="F147" s="13" t="str">
        <f>VLOOKUP(A147,[1]Sheet1!$K$2:$T$827,2,FALSE)</f>
        <v>VD03</v>
      </c>
      <c r="G147" s="13" t="str">
        <f>IFERROR(#REF!, "no")</f>
        <v>no</v>
      </c>
      <c r="H147" s="10">
        <v>17</v>
      </c>
      <c r="I147" s="10">
        <v>1.21</v>
      </c>
      <c r="J147" s="10">
        <v>0.71</v>
      </c>
      <c r="K147" s="10">
        <v>-0.5</v>
      </c>
      <c r="L147" s="10">
        <v>22</v>
      </c>
      <c r="M147" s="10">
        <v>14</v>
      </c>
      <c r="N147" s="10">
        <v>11.226264953613301</v>
      </c>
      <c r="O147" s="10">
        <v>1.3735537528991699</v>
      </c>
      <c r="P147" s="10">
        <v>0.28914380073547402</v>
      </c>
      <c r="Q147" s="10">
        <v>-0.16566434502601601</v>
      </c>
      <c r="R147" s="13">
        <f>VLOOKUP(A147,'Valores KF'!$C$2:$D$1018,2,)</f>
        <v>0.8</v>
      </c>
      <c r="S147" s="13">
        <f>VLOOKUP(A147,'[2]PESO DE COLADA DIC19-DIC-20'!$A$2:$D$2105,4, FALSE)</f>
        <v>54915</v>
      </c>
      <c r="T147" s="13">
        <f>VLOOKUP(A147,[1]Sheet1!$F$2:$H$1001,3,FALSE)</f>
        <v>1884.3200185702001</v>
      </c>
      <c r="U147" s="13">
        <f>VLOOKUP(A147,[1]Sheet1!$K$2:$T$827, 3,FALSE)</f>
        <v>9.7500000000000003E-2</v>
      </c>
      <c r="V147" s="13">
        <f>VLOOKUP(A147,[1]Sheet1!$K$2:$T$827, 4,FALSE)</f>
        <v>0.17299999999999999</v>
      </c>
      <c r="W147" s="13">
        <f>VLOOKUP(A147, [1]Sheet1!$K$2:$T$827,5,FALSE)</f>
        <v>1.1000000000000001</v>
      </c>
      <c r="X147" s="13">
        <f>VLOOKUP(A147, [1]Sheet1!$K$2:$T$827,6,FALSE)</f>
        <v>9.1999999999999998E-3</v>
      </c>
      <c r="Y147" s="13">
        <f>VLOOKUP(A147, [1]Sheet1!$K$2:$T$827,7,FALSE)</f>
        <v>6.1799999999999997E-3</v>
      </c>
      <c r="Z147" s="13">
        <f>VLOOKUP(A147, [1]Sheet1!$K$2:$T$827,8,FALSE)</f>
        <v>0.217</v>
      </c>
      <c r="AA147" s="13">
        <f>VLOOKUP(A147, [1]Sheet1!$K$2:$T$827,9,FALSE)</f>
        <v>0.45500000000000002</v>
      </c>
      <c r="AB147" s="13">
        <f>VLOOKUP(A147, [1]Sheet1!$K$2:$T$827,10,FALSE)</f>
        <v>1.8800000000000001E-2</v>
      </c>
      <c r="AC147" s="13" t="s">
        <v>45</v>
      </c>
      <c r="AD147" s="13" t="s">
        <v>45</v>
      </c>
      <c r="AE147" s="13" t="s">
        <v>45</v>
      </c>
      <c r="AF147">
        <f>VLOOKUP(A147,[3]Sheet1!$A$2:$F$2106,6, FALSE)</f>
        <v>55211</v>
      </c>
      <c r="AG147">
        <f>VLOOKUP(A147,[3]Sheet1!$A$2:$G$2106,7,FALSE)</f>
        <v>1</v>
      </c>
      <c r="AH147">
        <f>VLOOKUP(A147,[3]Sheet1!$A$2:$H$2105,8,FALSE)</f>
        <v>1672</v>
      </c>
      <c r="AI147">
        <f>VLOOKUP(A147,[3]Sheet1!$A$2:$I$2106,9,FALSE)</f>
        <v>59</v>
      </c>
      <c r="AJ147">
        <f>VLOOKUP(A147,[3]Sheet1!$A$2:$K$2105,10,FALSE)</f>
        <v>25</v>
      </c>
      <c r="AK147">
        <f>VLOOKUP(A147,[3]Sheet1!$A$2:$K$2105,11,FALSE)</f>
        <v>34</v>
      </c>
      <c r="AL147">
        <f>VLOOKUP(A147,[3]Sheet1!$A$2:$L$2106,12,FALSE)</f>
        <v>8</v>
      </c>
      <c r="AM147">
        <f>VLOOKUP(A147, [3]Sheet1!$A$2:$M$2105,13,FALSE)</f>
        <v>17</v>
      </c>
      <c r="AN147">
        <f>VLOOKUP(A147,[3]Sheet1!$A$2:$N$2106,14,FALSE)</f>
        <v>0.56000000000000005</v>
      </c>
      <c r="AO147">
        <f>VLOOKUP(A147,[3]Sheet1!$A$2:$O$2106,15,FALSE)</f>
        <v>1.97</v>
      </c>
      <c r="AP147">
        <f>VLOOKUP(A147,[3]Sheet1!$A$2:$P$2105,16,FALSE)</f>
        <v>0.99</v>
      </c>
      <c r="AQ147">
        <f>VLOOKUP(A147, [3]Sheet1!$A$2:$Q$2106, 17,FALSE)</f>
        <v>1576</v>
      </c>
    </row>
    <row r="148" spans="1:43" x14ac:dyDescent="0.2">
      <c r="A148" s="10">
        <v>1207678</v>
      </c>
      <c r="B148" s="10">
        <v>60053627</v>
      </c>
      <c r="C148" s="11" t="s">
        <v>54</v>
      </c>
      <c r="D148" s="10" t="s">
        <v>44</v>
      </c>
      <c r="E148" s="17">
        <v>44082</v>
      </c>
      <c r="F148" s="13" t="str">
        <f>VLOOKUP(A148,[1]Sheet1!$K$2:$T$827,2,FALSE)</f>
        <v>VD02</v>
      </c>
      <c r="G148" s="13" t="str">
        <f>IFERROR(#REF!, "no")</f>
        <v>no</v>
      </c>
      <c r="H148" s="10">
        <v>20</v>
      </c>
      <c r="I148" s="10">
        <v>1.17</v>
      </c>
      <c r="J148" s="10">
        <v>0.97</v>
      </c>
      <c r="K148" s="10">
        <v>-0.2</v>
      </c>
      <c r="L148" s="10">
        <v>15</v>
      </c>
      <c r="M148" s="10">
        <v>18</v>
      </c>
      <c r="N148" s="10">
        <v>13.049919128418001</v>
      </c>
      <c r="O148" s="10">
        <v>1.55932629108429</v>
      </c>
      <c r="P148" s="10">
        <v>0.14908558130264299</v>
      </c>
      <c r="Q148" s="10">
        <v>-0.169558450579643</v>
      </c>
      <c r="R148" s="13">
        <f>VLOOKUP(A148,'Valores KF'!$C$2:$D$1018,2,)</f>
        <v>0.82</v>
      </c>
      <c r="S148" s="13">
        <f>VLOOKUP(A148,'[2]PESO DE COLADA DIC19-DIC-20'!$A$2:$D$2105,4, FALSE)</f>
        <v>54975</v>
      </c>
      <c r="T148" s="13">
        <f>VLOOKUP(A148,[1]Sheet1!$F$2:$H$1001,3,FALSE)</f>
        <v>1904.95255015975</v>
      </c>
      <c r="U148" s="13">
        <f>VLOOKUP(A148,[1]Sheet1!$K$2:$T$827, 3,FALSE)</f>
        <v>0.106</v>
      </c>
      <c r="V148" s="13">
        <f>VLOOKUP(A148,[1]Sheet1!$K$2:$T$827, 4,FALSE)</f>
        <v>0.151</v>
      </c>
      <c r="W148" s="13">
        <f>VLOOKUP(A148, [1]Sheet1!$K$2:$T$827,5,FALSE)</f>
        <v>1.1000000000000001</v>
      </c>
      <c r="X148" s="13">
        <f>VLOOKUP(A148, [1]Sheet1!$K$2:$T$827,6,FALSE)</f>
        <v>1.04E-2</v>
      </c>
      <c r="Y148" s="13">
        <f>VLOOKUP(A148, [1]Sheet1!$K$2:$T$827,7,FALSE)</f>
        <v>5.1200000000000004E-3</v>
      </c>
      <c r="Z148" s="13">
        <f>VLOOKUP(A148, [1]Sheet1!$K$2:$T$827,8,FALSE)</f>
        <v>0.19800000000000001</v>
      </c>
      <c r="AA148" s="13">
        <f>VLOOKUP(A148, [1]Sheet1!$K$2:$T$827,9,FALSE)</f>
        <v>0.38900000000000001</v>
      </c>
      <c r="AB148" s="13">
        <f>VLOOKUP(A148, [1]Sheet1!$K$2:$T$827,10,FALSE)</f>
        <v>3.09E-2</v>
      </c>
      <c r="AC148" s="13" t="s">
        <v>45</v>
      </c>
      <c r="AD148" s="13" t="s">
        <v>45</v>
      </c>
      <c r="AE148" s="13" t="s">
        <v>45</v>
      </c>
      <c r="AF148">
        <f>VLOOKUP(A148,[3]Sheet1!$A$2:$F$2106,6, FALSE)</f>
        <v>55304</v>
      </c>
      <c r="AG148">
        <f>VLOOKUP(A148,[3]Sheet1!$A$2:$G$2106,7,FALSE)</f>
        <v>1</v>
      </c>
      <c r="AH148">
        <f>VLOOKUP(A148,[3]Sheet1!$A$2:$H$2105,8,FALSE)</f>
        <v>1672</v>
      </c>
      <c r="AI148">
        <f>VLOOKUP(A148,[3]Sheet1!$A$2:$I$2106,9,FALSE)</f>
        <v>61</v>
      </c>
      <c r="AJ148">
        <f>VLOOKUP(A148,[3]Sheet1!$A$2:$K$2105,10,FALSE)</f>
        <v>27</v>
      </c>
      <c r="AK148">
        <f>VLOOKUP(A148,[3]Sheet1!$A$2:$K$2105,11,FALSE)</f>
        <v>34</v>
      </c>
      <c r="AL148">
        <f>VLOOKUP(A148,[3]Sheet1!$A$2:$L$2106,12,FALSE)</f>
        <v>7</v>
      </c>
      <c r="AM148">
        <f>VLOOKUP(A148, [3]Sheet1!$A$2:$M$2105,13,FALSE)</f>
        <v>20</v>
      </c>
      <c r="AN148">
        <f>VLOOKUP(A148,[3]Sheet1!$A$2:$N$2106,14,FALSE)</f>
        <v>0.49</v>
      </c>
      <c r="AO148">
        <f>VLOOKUP(A148,[3]Sheet1!$A$2:$O$2106,15,FALSE)</f>
        <v>1.22</v>
      </c>
      <c r="AP148">
        <f>VLOOKUP(A148,[3]Sheet1!$A$2:$P$2105,16,FALSE)</f>
        <v>1.35</v>
      </c>
      <c r="AQ148">
        <f>VLOOKUP(A148, [3]Sheet1!$A$2:$Q$2106, 17,FALSE)</f>
        <v>1596</v>
      </c>
    </row>
    <row r="149" spans="1:43" x14ac:dyDescent="0.2">
      <c r="A149" s="10">
        <v>1207679</v>
      </c>
      <c r="B149" s="10">
        <v>60053633</v>
      </c>
      <c r="C149" s="11" t="s">
        <v>54</v>
      </c>
      <c r="D149" s="10" t="s">
        <v>44</v>
      </c>
      <c r="E149" s="17">
        <v>44082</v>
      </c>
      <c r="F149" s="13" t="str">
        <f>VLOOKUP(A149,[1]Sheet1!$K$2:$T$827,2,FALSE)</f>
        <v>VD02</v>
      </c>
      <c r="G149" s="13" t="str">
        <f>IFERROR(#REF!, "no")</f>
        <v>no</v>
      </c>
      <c r="H149" s="10">
        <v>17</v>
      </c>
      <c r="I149" s="10">
        <v>1.29</v>
      </c>
      <c r="J149" s="10">
        <v>0.9</v>
      </c>
      <c r="K149" s="10">
        <v>-0.39</v>
      </c>
      <c r="L149" s="10">
        <v>13</v>
      </c>
      <c r="M149" s="10">
        <v>11</v>
      </c>
      <c r="N149" s="10">
        <v>9.0048627853393608</v>
      </c>
      <c r="O149" s="10">
        <v>8.4697952270507795</v>
      </c>
      <c r="P149" s="10">
        <v>0.121754013001919</v>
      </c>
      <c r="Q149" s="10">
        <v>-0.155093759298325</v>
      </c>
      <c r="R149" s="13">
        <f>VLOOKUP(A149,'Valores KF'!$C$2:$D$1018,2,)</f>
        <v>0.81</v>
      </c>
      <c r="S149" s="13">
        <f>VLOOKUP(A149,'[2]PESO DE COLADA DIC19-DIC-20'!$A$2:$D$2105,4, FALSE)</f>
        <v>54745</v>
      </c>
      <c r="T149" s="13">
        <f>VLOOKUP(A149,[1]Sheet1!$F$2:$H$1001,3,FALSE)</f>
        <v>1892.0457720065299</v>
      </c>
      <c r="U149" s="13">
        <f>VLOOKUP(A149,[1]Sheet1!$K$2:$T$827, 3,FALSE)</f>
        <v>0.122</v>
      </c>
      <c r="V149" s="13">
        <f>VLOOKUP(A149,[1]Sheet1!$K$2:$T$827, 4,FALSE)</f>
        <v>0.17499999999999999</v>
      </c>
      <c r="W149" s="13">
        <f>VLOOKUP(A149, [1]Sheet1!$K$2:$T$827,5,FALSE)</f>
        <v>1.1100000000000001</v>
      </c>
      <c r="X149" s="13">
        <f>VLOOKUP(A149, [1]Sheet1!$K$2:$T$827,6,FALSE)</f>
        <v>8.6999999999999994E-3</v>
      </c>
      <c r="Y149" s="13">
        <f>VLOOKUP(A149, [1]Sheet1!$K$2:$T$827,7,FALSE)</f>
        <v>6.1000000000000004E-3</v>
      </c>
      <c r="Z149" s="13">
        <f>VLOOKUP(A149, [1]Sheet1!$K$2:$T$827,8,FALSE)</f>
        <v>0.13700000000000001</v>
      </c>
      <c r="AA149" s="13">
        <f>VLOOKUP(A149, [1]Sheet1!$K$2:$T$827,9,FALSE)</f>
        <v>0.32400000000000001</v>
      </c>
      <c r="AB149" s="13">
        <f>VLOOKUP(A149, [1]Sheet1!$K$2:$T$827,10,FALSE)</f>
        <v>2.9399999999999999E-2</v>
      </c>
      <c r="AC149" s="13" t="s">
        <v>45</v>
      </c>
      <c r="AD149" s="13" t="s">
        <v>45</v>
      </c>
      <c r="AE149" s="13" t="s">
        <v>45</v>
      </c>
      <c r="AF149">
        <f>VLOOKUP(A149,[3]Sheet1!$A$2:$F$2106,6, FALSE)</f>
        <v>55088</v>
      </c>
      <c r="AG149">
        <f>VLOOKUP(A149,[3]Sheet1!$A$2:$G$2106,7,FALSE)</f>
        <v>1</v>
      </c>
      <c r="AH149">
        <f>VLOOKUP(A149,[3]Sheet1!$A$2:$H$2105,8,FALSE)</f>
        <v>1683</v>
      </c>
      <c r="AI149">
        <f>VLOOKUP(A149,[3]Sheet1!$A$2:$I$2106,9,FALSE)</f>
        <v>53</v>
      </c>
      <c r="AJ149">
        <f>VLOOKUP(A149,[3]Sheet1!$A$2:$K$2105,10,FALSE)</f>
        <v>26</v>
      </c>
      <c r="AK149">
        <f>VLOOKUP(A149,[3]Sheet1!$A$2:$K$2105,11,FALSE)</f>
        <v>27</v>
      </c>
      <c r="AL149">
        <f>VLOOKUP(A149,[3]Sheet1!$A$2:$L$2106,12,FALSE)</f>
        <v>9</v>
      </c>
      <c r="AM149">
        <f>VLOOKUP(A149, [3]Sheet1!$A$2:$M$2105,13,FALSE)</f>
        <v>17</v>
      </c>
      <c r="AN149">
        <f>VLOOKUP(A149,[3]Sheet1!$A$2:$N$2106,14,FALSE)</f>
        <v>0.52</v>
      </c>
      <c r="AO149">
        <f>VLOOKUP(A149,[3]Sheet1!$A$2:$O$2106,15,FALSE)</f>
        <v>1.19</v>
      </c>
      <c r="AP149">
        <f>VLOOKUP(A149,[3]Sheet1!$A$2:$P$2105,16,FALSE)</f>
        <v>3.74</v>
      </c>
      <c r="AQ149">
        <f>VLOOKUP(A149, [3]Sheet1!$A$2:$Q$2106, 17,FALSE)</f>
        <v>1591</v>
      </c>
    </row>
    <row r="150" spans="1:43" x14ac:dyDescent="0.2">
      <c r="A150" s="10">
        <v>1207680</v>
      </c>
      <c r="B150" s="10">
        <v>60053563</v>
      </c>
      <c r="C150" s="11" t="s">
        <v>47</v>
      </c>
      <c r="D150" s="10" t="s">
        <v>44</v>
      </c>
      <c r="E150" s="17">
        <v>44082</v>
      </c>
      <c r="F150" s="13" t="str">
        <f>VLOOKUP(A150,[1]Sheet1!$K$2:$T$827,2,FALSE)</f>
        <v>VD02</v>
      </c>
      <c r="G150" s="13" t="str">
        <f>IFERROR(#REF!, "no")</f>
        <v>no</v>
      </c>
      <c r="H150" s="10">
        <v>20</v>
      </c>
      <c r="I150" s="10">
        <v>1.2</v>
      </c>
      <c r="J150" s="10">
        <v>0.99</v>
      </c>
      <c r="K150" s="10">
        <v>-0.21</v>
      </c>
      <c r="L150" s="10">
        <v>15</v>
      </c>
      <c r="M150" s="10">
        <v>17</v>
      </c>
      <c r="N150" s="10">
        <v>12.5367527008057</v>
      </c>
      <c r="O150" s="10">
        <v>1.5735609531402599</v>
      </c>
      <c r="P150" s="10">
        <v>0.34720611572265597</v>
      </c>
      <c r="Q150" s="10">
        <v>-0.167623296380043</v>
      </c>
      <c r="R150" s="13">
        <f>VLOOKUP(A150,'Valores KF'!$C$2:$D$1018,2,)</f>
        <v>0.81</v>
      </c>
      <c r="S150" s="13">
        <f>VLOOKUP(A150,'[2]PESO DE COLADA DIC19-DIC-20'!$A$2:$D$2105,4, FALSE)</f>
        <v>54817</v>
      </c>
      <c r="T150" s="13">
        <f>VLOOKUP(A150,[1]Sheet1!$F$2:$H$1001,3,FALSE)</f>
        <v>1894.8800974947201</v>
      </c>
      <c r="U150" s="13">
        <f>VLOOKUP(A150,[1]Sheet1!$K$2:$T$827, 3,FALSE)</f>
        <v>0.161</v>
      </c>
      <c r="V150" s="13">
        <f>VLOOKUP(A150,[1]Sheet1!$K$2:$T$827, 4,FALSE)</f>
        <v>0.16200000000000001</v>
      </c>
      <c r="W150" s="13">
        <f>VLOOKUP(A150, [1]Sheet1!$K$2:$T$827,5,FALSE)</f>
        <v>1.1000000000000001</v>
      </c>
      <c r="X150" s="13">
        <f>VLOOKUP(A150, [1]Sheet1!$K$2:$T$827,6,FALSE)</f>
        <v>0.01</v>
      </c>
      <c r="Y150" s="13">
        <f>VLOOKUP(A150, [1]Sheet1!$K$2:$T$827,7,FALSE)</f>
        <v>1.58E-3</v>
      </c>
      <c r="Z150" s="13">
        <f>VLOOKUP(A150, [1]Sheet1!$K$2:$T$827,8,FALSE)</f>
        <v>0.17</v>
      </c>
      <c r="AA150" s="13">
        <f>VLOOKUP(A150, [1]Sheet1!$K$2:$T$827,9,FALSE)</f>
        <v>0.28000000000000003</v>
      </c>
      <c r="AB150" s="13">
        <f>VLOOKUP(A150, [1]Sheet1!$K$2:$T$827,10,FALSE)</f>
        <v>2.4E-2</v>
      </c>
      <c r="AC150" s="13" t="s">
        <v>45</v>
      </c>
      <c r="AD150" s="13" t="s">
        <v>45</v>
      </c>
      <c r="AE150" s="13" t="s">
        <v>45</v>
      </c>
      <c r="AF150">
        <f>VLOOKUP(A150,[3]Sheet1!$A$2:$F$2106,6, FALSE)</f>
        <v>55175</v>
      </c>
      <c r="AG150">
        <f>VLOOKUP(A150,[3]Sheet1!$A$2:$G$2106,7,FALSE)</f>
        <v>1</v>
      </c>
      <c r="AH150">
        <f>VLOOKUP(A150,[3]Sheet1!$A$2:$H$2105,8,FALSE)</f>
        <v>1688</v>
      </c>
      <c r="AI150">
        <f>VLOOKUP(A150,[3]Sheet1!$A$2:$I$2106,9,FALSE)</f>
        <v>49</v>
      </c>
      <c r="AJ150">
        <f>VLOOKUP(A150,[3]Sheet1!$A$2:$K$2105,10,FALSE)</f>
        <v>27</v>
      </c>
      <c r="AK150">
        <f>VLOOKUP(A150,[3]Sheet1!$A$2:$K$2105,11,FALSE)</f>
        <v>22</v>
      </c>
      <c r="AL150">
        <f>VLOOKUP(A150,[3]Sheet1!$A$2:$L$2106,12,FALSE)</f>
        <v>7</v>
      </c>
      <c r="AM150">
        <f>VLOOKUP(A150, [3]Sheet1!$A$2:$M$2105,13,FALSE)</f>
        <v>20</v>
      </c>
      <c r="AN150">
        <f>VLOOKUP(A150,[3]Sheet1!$A$2:$N$2106,14,FALSE)</f>
        <v>0.46</v>
      </c>
      <c r="AO150">
        <f>VLOOKUP(A150,[3]Sheet1!$A$2:$O$2106,15,FALSE)</f>
        <v>1.1399999999999999</v>
      </c>
      <c r="AP150">
        <f>VLOOKUP(A150,[3]Sheet1!$A$2:$P$2105,16,FALSE)</f>
        <v>0</v>
      </c>
      <c r="AQ150">
        <f>VLOOKUP(A150, [3]Sheet1!$A$2:$Q$2106, 17,FALSE)</f>
        <v>1588</v>
      </c>
    </row>
    <row r="151" spans="1:43" x14ac:dyDescent="0.2">
      <c r="A151" s="10">
        <v>1207681</v>
      </c>
      <c r="B151" s="10">
        <v>60053553</v>
      </c>
      <c r="C151" s="11" t="s">
        <v>47</v>
      </c>
      <c r="D151" s="10" t="s">
        <v>56</v>
      </c>
      <c r="E151" s="17">
        <v>44082</v>
      </c>
      <c r="F151" s="13" t="str">
        <f>VLOOKUP(A151,[1]Sheet1!$K$2:$T$827,2,FALSE)</f>
        <v>VD02</v>
      </c>
      <c r="G151" s="13" t="str">
        <f>IFERROR(#REF!, "no")</f>
        <v>no</v>
      </c>
      <c r="H151" s="10">
        <v>16</v>
      </c>
      <c r="I151" s="10">
        <v>1.24</v>
      </c>
      <c r="J151" s="10">
        <v>0.62</v>
      </c>
      <c r="K151" s="10">
        <v>-0.62</v>
      </c>
      <c r="L151" s="10">
        <v>23</v>
      </c>
      <c r="M151" s="10">
        <v>13</v>
      </c>
      <c r="N151" s="10">
        <v>9.9046220779418892</v>
      </c>
      <c r="O151" s="10">
        <v>1.33285164833069</v>
      </c>
      <c r="P151" s="10">
        <v>8.2126960158348097E-2</v>
      </c>
      <c r="Q151" s="10">
        <v>-0.16490845382213601</v>
      </c>
      <c r="R151" s="13">
        <f>VLOOKUP(A151,'Valores KF'!$C$2:$D$1018,2,)</f>
        <v>0.79</v>
      </c>
      <c r="S151" s="13">
        <f>VLOOKUP(A151,'[2]PESO DE COLADA DIC19-DIC-20'!$A$2:$D$2105,4, FALSE)</f>
        <v>57295</v>
      </c>
      <c r="T151" s="13">
        <f>VLOOKUP(A151,[1]Sheet1!$F$2:$H$1001,3,FALSE)</f>
        <v>1874.9450606048799</v>
      </c>
      <c r="U151" s="13">
        <f>VLOOKUP(A151,[1]Sheet1!$K$2:$T$827, 3,FALSE)</f>
        <v>0.16400000000000001</v>
      </c>
      <c r="V151" s="13">
        <f>VLOOKUP(A151,[1]Sheet1!$K$2:$T$827, 4,FALSE)</f>
        <v>0.17199999999999999</v>
      </c>
      <c r="W151" s="13">
        <f>VLOOKUP(A151, [1]Sheet1!$K$2:$T$827,5,FALSE)</f>
        <v>1.1000000000000001</v>
      </c>
      <c r="X151" s="13">
        <f>VLOOKUP(A151, [1]Sheet1!$K$2:$T$827,6,FALSE)</f>
        <v>1.2500000000000001E-2</v>
      </c>
      <c r="Y151" s="13">
        <f>VLOOKUP(A151, [1]Sheet1!$K$2:$T$827,7,FALSE)</f>
        <v>1.15E-3</v>
      </c>
      <c r="Z151" s="13">
        <f>VLOOKUP(A151, [1]Sheet1!$K$2:$T$827,8,FALSE)</f>
        <v>0.17399999999999999</v>
      </c>
      <c r="AA151" s="13">
        <f>VLOOKUP(A151, [1]Sheet1!$K$2:$T$827,9,FALSE)</f>
        <v>0.26</v>
      </c>
      <c r="AB151" s="13">
        <f>VLOOKUP(A151, [1]Sheet1!$K$2:$T$827,10,FALSE)</f>
        <v>2.93E-2</v>
      </c>
      <c r="AC151" s="13" t="s">
        <v>45</v>
      </c>
      <c r="AD151" s="13" t="s">
        <v>45</v>
      </c>
      <c r="AE151" s="13" t="s">
        <v>45</v>
      </c>
      <c r="AF151">
        <f>VLOOKUP(A151,[3]Sheet1!$A$2:$F$2106,6, FALSE)</f>
        <v>57651.99</v>
      </c>
      <c r="AG151">
        <f>VLOOKUP(A151,[3]Sheet1!$A$2:$G$2106,7,FALSE)</f>
        <v>1</v>
      </c>
      <c r="AH151">
        <f>VLOOKUP(A151,[3]Sheet1!$A$2:$H$2105,8,FALSE)</f>
        <v>1659</v>
      </c>
      <c r="AI151">
        <f>VLOOKUP(A151,[3]Sheet1!$A$2:$I$2106,9,FALSE)</f>
        <v>47</v>
      </c>
      <c r="AJ151">
        <f>VLOOKUP(A151,[3]Sheet1!$A$2:$K$2105,10,FALSE)</f>
        <v>24</v>
      </c>
      <c r="AK151">
        <f>VLOOKUP(A151,[3]Sheet1!$A$2:$K$2105,11,FALSE)</f>
        <v>23</v>
      </c>
      <c r="AL151">
        <f>VLOOKUP(A151,[3]Sheet1!$A$2:$L$2106,12,FALSE)</f>
        <v>8</v>
      </c>
      <c r="AM151">
        <f>VLOOKUP(A151, [3]Sheet1!$A$2:$M$2105,13,FALSE)</f>
        <v>16</v>
      </c>
      <c r="AN151">
        <f>VLOOKUP(A151,[3]Sheet1!$A$2:$N$2106,14,FALSE)</f>
        <v>0.56000000000000005</v>
      </c>
      <c r="AO151">
        <f>VLOOKUP(A151,[3]Sheet1!$A$2:$O$2106,15,FALSE)</f>
        <v>3.46</v>
      </c>
      <c r="AP151">
        <f>VLOOKUP(A151,[3]Sheet1!$A$2:$P$2105,16,FALSE)</f>
        <v>0</v>
      </c>
      <c r="AQ151">
        <f>VLOOKUP(A151, [3]Sheet1!$A$2:$Q$2106, 17,FALSE)</f>
        <v>1583</v>
      </c>
    </row>
    <row r="152" spans="1:43" x14ac:dyDescent="0.2">
      <c r="A152" s="10">
        <v>1207682</v>
      </c>
      <c r="B152" s="10">
        <v>60053542</v>
      </c>
      <c r="C152" s="11">
        <v>1080</v>
      </c>
      <c r="D152" s="10" t="s">
        <v>49</v>
      </c>
      <c r="E152" s="17">
        <v>44082</v>
      </c>
      <c r="F152" s="13" t="str">
        <f>VLOOKUP(A152,[1]Sheet1!$K$2:$T$827,2,FALSE)</f>
        <v>VD02</v>
      </c>
      <c r="G152" s="13" t="str">
        <f>IFERROR(#REF!, "no")</f>
        <v>no</v>
      </c>
      <c r="H152" s="10">
        <v>21</v>
      </c>
      <c r="I152" s="10">
        <v>0.82</v>
      </c>
      <c r="J152" s="10">
        <v>0.5</v>
      </c>
      <c r="K152" s="10">
        <v>-0.32</v>
      </c>
      <c r="L152" s="10">
        <v>12</v>
      </c>
      <c r="M152" s="10">
        <v>18</v>
      </c>
      <c r="N152" s="10">
        <v>4.7462248802185103</v>
      </c>
      <c r="O152" s="10">
        <v>1.3792480230331401</v>
      </c>
      <c r="P152" s="10">
        <v>0.46363827586174</v>
      </c>
      <c r="Q152" s="10">
        <v>-0.16548462212085699</v>
      </c>
      <c r="R152" s="13">
        <f>VLOOKUP(A152,'Valores KF'!$C$2:$D$1018,2,)</f>
        <v>0.69</v>
      </c>
      <c r="S152" s="13">
        <f>VLOOKUP(A152,'[2]PESO DE COLADA DIC19-DIC-20'!$A$2:$D$2105,4, FALSE)</f>
        <v>51068</v>
      </c>
      <c r="T152" s="13">
        <f>VLOOKUP(A152,[1]Sheet1!$F$2:$H$1001,3,FALSE)</f>
        <v>1837.31645386681</v>
      </c>
      <c r="U152" s="13">
        <f>VLOOKUP(A152,[1]Sheet1!$K$2:$T$827, 3,FALSE)</f>
        <v>0.77700000000000002</v>
      </c>
      <c r="V152" s="13">
        <f>VLOOKUP(A152,[1]Sheet1!$K$2:$T$827, 4,FALSE)</f>
        <v>0.17599999999999999</v>
      </c>
      <c r="W152" s="13">
        <f>VLOOKUP(A152, [1]Sheet1!$K$2:$T$827,5,FALSE)</f>
        <v>0.77600000000000002</v>
      </c>
      <c r="X152" s="13">
        <f>VLOOKUP(A152, [1]Sheet1!$K$2:$T$827,6,FALSE)</f>
        <v>1.66E-2</v>
      </c>
      <c r="Y152" s="13">
        <f>VLOOKUP(A152, [1]Sheet1!$K$2:$T$827,7,FALSE)</f>
        <v>1.17E-2</v>
      </c>
      <c r="Z152" s="13">
        <f>VLOOKUP(A152, [1]Sheet1!$K$2:$T$827,8,FALSE)</f>
        <v>0.19700000000000001</v>
      </c>
      <c r="AA152" s="13">
        <f>VLOOKUP(A152, [1]Sheet1!$K$2:$T$827,9,FALSE)</f>
        <v>0.156</v>
      </c>
      <c r="AB152" s="13">
        <f>VLOOKUP(A152, [1]Sheet1!$K$2:$T$827,10,FALSE)</f>
        <v>2.2599999999999999E-2</v>
      </c>
      <c r="AC152" s="13" t="s">
        <v>45</v>
      </c>
      <c r="AD152" s="13" t="s">
        <v>45</v>
      </c>
      <c r="AE152" s="13" t="s">
        <v>45</v>
      </c>
      <c r="AF152">
        <f>VLOOKUP(A152,[3]Sheet1!$A$2:$F$2106,6, FALSE)</f>
        <v>51003.01</v>
      </c>
      <c r="AG152">
        <f>VLOOKUP(A152,[3]Sheet1!$A$2:$G$2106,7,FALSE)</f>
        <v>1</v>
      </c>
      <c r="AH152">
        <f>VLOOKUP(A152,[3]Sheet1!$A$2:$H$2105,8,FALSE)</f>
        <v>1629</v>
      </c>
      <c r="AI152">
        <f>VLOOKUP(A152,[3]Sheet1!$A$2:$I$2106,9,FALSE)</f>
        <v>52</v>
      </c>
      <c r="AJ152">
        <f>VLOOKUP(A152,[3]Sheet1!$A$2:$K$2105,10,FALSE)</f>
        <v>28</v>
      </c>
      <c r="AK152">
        <f>VLOOKUP(A152,[3]Sheet1!$A$2:$K$2105,11,FALSE)</f>
        <v>24</v>
      </c>
      <c r="AL152">
        <f>VLOOKUP(A152,[3]Sheet1!$A$2:$L$2106,12,FALSE)</f>
        <v>7</v>
      </c>
      <c r="AM152">
        <f>VLOOKUP(A152, [3]Sheet1!$A$2:$M$2105,13,FALSE)</f>
        <v>21</v>
      </c>
      <c r="AN152">
        <f>VLOOKUP(A152,[3]Sheet1!$A$2:$N$2106,14,FALSE)</f>
        <v>0.52</v>
      </c>
      <c r="AO152">
        <f>VLOOKUP(A152,[3]Sheet1!$A$2:$O$2106,15,FALSE)</f>
        <v>3.28</v>
      </c>
      <c r="AP152">
        <f>VLOOKUP(A152,[3]Sheet1!$A$2:$P$2105,16,FALSE)</f>
        <v>0</v>
      </c>
      <c r="AQ152">
        <f>VLOOKUP(A152, [3]Sheet1!$A$2:$Q$2106, 17,FALSE)</f>
        <v>1545</v>
      </c>
    </row>
    <row r="153" spans="1:43" x14ac:dyDescent="0.2">
      <c r="A153" s="10">
        <v>1207683</v>
      </c>
      <c r="B153" s="10">
        <v>60053771</v>
      </c>
      <c r="C153" s="11">
        <v>1080</v>
      </c>
      <c r="D153" s="10" t="s">
        <v>44</v>
      </c>
      <c r="E153" s="17">
        <v>44082</v>
      </c>
      <c r="F153" s="13" t="str">
        <f>VLOOKUP(A153,[1]Sheet1!$K$2:$T$827,2,FALSE)</f>
        <v>VD02</v>
      </c>
      <c r="G153" s="13" t="str">
        <f>IFERROR(#REF!, "no")</f>
        <v>no</v>
      </c>
      <c r="H153" s="10">
        <v>20</v>
      </c>
      <c r="I153" s="10">
        <v>0.89</v>
      </c>
      <c r="J153" s="10">
        <v>0.57999999999999996</v>
      </c>
      <c r="K153" s="10">
        <v>-0.31</v>
      </c>
      <c r="L153" s="10">
        <v>14</v>
      </c>
      <c r="M153" s="10">
        <v>18</v>
      </c>
      <c r="N153" s="10">
        <v>8.6903982162475604</v>
      </c>
      <c r="O153" s="10">
        <v>1.36525118350983</v>
      </c>
      <c r="P153" s="10">
        <v>1.13276314735413</v>
      </c>
      <c r="Q153" s="10">
        <v>-0.16063536703586601</v>
      </c>
      <c r="R153" s="13">
        <f>VLOOKUP(A153,'Valores KF'!$C$2:$D$1018,2,)</f>
        <v>0.69</v>
      </c>
      <c r="S153" s="13">
        <f>VLOOKUP(A153,'[2]PESO DE COLADA DIC19-DIC-20'!$A$2:$D$2105,4, FALSE)</f>
        <v>54248</v>
      </c>
      <c r="T153" s="13">
        <f>VLOOKUP(A153,[1]Sheet1!$F$2:$H$1001,3,FALSE)</f>
        <v>1842.4397987914799</v>
      </c>
      <c r="U153" s="13">
        <f>VLOOKUP(A153,[1]Sheet1!$K$2:$T$827, 3,FALSE)</f>
        <v>0.77900000000000003</v>
      </c>
      <c r="V153" s="13">
        <f>VLOOKUP(A153,[1]Sheet1!$K$2:$T$827, 4,FALSE)</f>
        <v>0.17199999999999999</v>
      </c>
      <c r="W153" s="13">
        <f>VLOOKUP(A153, [1]Sheet1!$K$2:$T$827,5,FALSE)</f>
        <v>0.75800000000000001</v>
      </c>
      <c r="X153" s="13">
        <f>VLOOKUP(A153, [1]Sheet1!$K$2:$T$827,6,FALSE)</f>
        <v>1.4500000000000001E-2</v>
      </c>
      <c r="Y153" s="13">
        <f>VLOOKUP(A153, [1]Sheet1!$K$2:$T$827,7,FALSE)</f>
        <v>9.2700000000000005E-3</v>
      </c>
      <c r="Z153" s="13">
        <f>VLOOKUP(A153, [1]Sheet1!$K$2:$T$827,8,FALSE)</f>
        <v>0.17100000000000001</v>
      </c>
      <c r="AA153" s="13">
        <f>VLOOKUP(A153, [1]Sheet1!$K$2:$T$827,9,FALSE)</f>
        <v>0.13400000000000001</v>
      </c>
      <c r="AB153" s="13">
        <f>VLOOKUP(A153, [1]Sheet1!$K$2:$T$827,10,FALSE)</f>
        <v>1.7500000000000002E-2</v>
      </c>
      <c r="AC153" s="13" t="s">
        <v>45</v>
      </c>
      <c r="AD153" s="13" t="s">
        <v>45</v>
      </c>
      <c r="AE153" s="13" t="s">
        <v>45</v>
      </c>
      <c r="AF153">
        <f>VLOOKUP(A153,[3]Sheet1!$A$2:$F$2106,6, FALSE)</f>
        <v>54407</v>
      </c>
      <c r="AG153">
        <f>VLOOKUP(A153,[3]Sheet1!$A$2:$G$2106,7,FALSE)</f>
        <v>1</v>
      </c>
      <c r="AH153">
        <f>VLOOKUP(A153,[3]Sheet1!$A$2:$H$2105,8,FALSE)</f>
        <v>1633</v>
      </c>
      <c r="AI153">
        <f>VLOOKUP(A153,[3]Sheet1!$A$2:$I$2106,9,FALSE)</f>
        <v>50</v>
      </c>
      <c r="AJ153">
        <f>VLOOKUP(A153,[3]Sheet1!$A$2:$K$2105,10,FALSE)</f>
        <v>27</v>
      </c>
      <c r="AK153">
        <f>VLOOKUP(A153,[3]Sheet1!$A$2:$K$2105,11,FALSE)</f>
        <v>23</v>
      </c>
      <c r="AL153">
        <f>VLOOKUP(A153,[3]Sheet1!$A$2:$L$2106,12,FALSE)</f>
        <v>7</v>
      </c>
      <c r="AM153">
        <f>VLOOKUP(A153, [3]Sheet1!$A$2:$M$2105,13,FALSE)</f>
        <v>20</v>
      </c>
      <c r="AN153">
        <f>VLOOKUP(A153,[3]Sheet1!$A$2:$N$2106,14,FALSE)</f>
        <v>0.61</v>
      </c>
      <c r="AO153">
        <f>VLOOKUP(A153,[3]Sheet1!$A$2:$O$2106,15,FALSE)</f>
        <v>3.9</v>
      </c>
      <c r="AP153">
        <f>VLOOKUP(A153,[3]Sheet1!$A$2:$P$2105,16,FALSE)</f>
        <v>0</v>
      </c>
      <c r="AQ153">
        <f>VLOOKUP(A153, [3]Sheet1!$A$2:$Q$2106, 17,FALSE)</f>
        <v>1551</v>
      </c>
    </row>
    <row r="154" spans="1:43" x14ac:dyDescent="0.2">
      <c r="A154" s="10">
        <v>1207684</v>
      </c>
      <c r="B154" s="10">
        <v>60053836</v>
      </c>
      <c r="C154" s="11" t="s">
        <v>84</v>
      </c>
      <c r="D154" s="10" t="s">
        <v>53</v>
      </c>
      <c r="E154" s="17">
        <v>44082</v>
      </c>
      <c r="F154" s="13" t="str">
        <f>VLOOKUP(A154,[1]Sheet1!$K$2:$T$827,2,FALSE)</f>
        <v>VD02</v>
      </c>
      <c r="G154" s="13" t="str">
        <f>IFERROR(#REF!, "no")</f>
        <v>no</v>
      </c>
      <c r="H154" s="10">
        <v>17</v>
      </c>
      <c r="I154" s="10">
        <v>1.2</v>
      </c>
      <c r="J154" s="10">
        <v>0.88</v>
      </c>
      <c r="K154" s="10">
        <v>-0.32</v>
      </c>
      <c r="L154" s="10">
        <v>18</v>
      </c>
      <c r="M154" s="10">
        <v>15</v>
      </c>
      <c r="N154" s="10">
        <v>9.8003683090209996</v>
      </c>
      <c r="O154" s="10">
        <v>1.5043543577194201</v>
      </c>
      <c r="P154" s="10">
        <v>0.167992949485779</v>
      </c>
      <c r="Q154" s="10">
        <v>-0.162149012088776</v>
      </c>
      <c r="R154" s="13">
        <f>VLOOKUP(A154,'Valores KF'!$C$2:$D$1018,2,)</f>
        <v>0.75</v>
      </c>
      <c r="S154" s="13">
        <f>VLOOKUP(A154,'[2]PESO DE COLADA DIC19-DIC-20'!$A$2:$D$2105,4, FALSE)</f>
        <v>58083</v>
      </c>
      <c r="T154" s="13">
        <f>VLOOKUP(A154,[1]Sheet1!$F$2:$H$1001,3,FALSE)</f>
        <v>1853.25148860696</v>
      </c>
      <c r="U154" s="13">
        <f>VLOOKUP(A154,[1]Sheet1!$K$2:$T$827, 3,FALSE)</f>
        <v>0.32300000000000001</v>
      </c>
      <c r="V154" s="13">
        <f>VLOOKUP(A154,[1]Sheet1!$K$2:$T$827, 4,FALSE)</f>
        <v>0.315</v>
      </c>
      <c r="W154" s="13">
        <f>VLOOKUP(A154, [1]Sheet1!$K$2:$T$827,5,FALSE)</f>
        <v>0.93899999999999995</v>
      </c>
      <c r="X154" s="13">
        <f>VLOOKUP(A154, [1]Sheet1!$K$2:$T$827,6,FALSE)</f>
        <v>8.0000000000000002E-3</v>
      </c>
      <c r="Y154" s="13">
        <f>VLOOKUP(A154, [1]Sheet1!$K$2:$T$827,7,FALSE)</f>
        <v>4.6900000000000002E-4</v>
      </c>
      <c r="Z154" s="13">
        <f>VLOOKUP(A154, [1]Sheet1!$K$2:$T$827,8,FALSE)</f>
        <v>0.97699999999999998</v>
      </c>
      <c r="AA154" s="13">
        <f>VLOOKUP(A154, [1]Sheet1!$K$2:$T$827,9,FALSE)</f>
        <v>0.873</v>
      </c>
      <c r="AB154" s="13">
        <f>VLOOKUP(A154, [1]Sheet1!$K$2:$T$827,10,FALSE)</f>
        <v>2.5700000000000001E-2</v>
      </c>
      <c r="AC154" s="13" t="s">
        <v>45</v>
      </c>
      <c r="AD154" s="13" t="s">
        <v>45</v>
      </c>
      <c r="AE154" s="13" t="s">
        <v>45</v>
      </c>
      <c r="AF154">
        <f>VLOOKUP(A154,[3]Sheet1!$A$2:$F$2106,6, FALSE)</f>
        <v>56240.01</v>
      </c>
      <c r="AG154">
        <f>VLOOKUP(A154,[3]Sheet1!$A$2:$G$2106,7,FALSE)</f>
        <v>1</v>
      </c>
      <c r="AH154">
        <f>VLOOKUP(A154,[3]Sheet1!$A$2:$H$2105,8,FALSE)</f>
        <v>1638</v>
      </c>
      <c r="AI154">
        <f>VLOOKUP(A154,[3]Sheet1!$A$2:$I$2106,9,FALSE)</f>
        <v>54</v>
      </c>
      <c r="AJ154">
        <f>VLOOKUP(A154,[3]Sheet1!$A$2:$K$2105,10,FALSE)</f>
        <v>25</v>
      </c>
      <c r="AK154">
        <f>VLOOKUP(A154,[3]Sheet1!$A$2:$K$2105,11,FALSE)</f>
        <v>29</v>
      </c>
      <c r="AL154">
        <f>VLOOKUP(A154,[3]Sheet1!$A$2:$L$2106,12,FALSE)</f>
        <v>8</v>
      </c>
      <c r="AM154">
        <f>VLOOKUP(A154, [3]Sheet1!$A$2:$M$2105,13,FALSE)</f>
        <v>17</v>
      </c>
      <c r="AN154">
        <f>VLOOKUP(A154,[3]Sheet1!$A$2:$N$2106,14,FALSE)</f>
        <v>0.53</v>
      </c>
      <c r="AO154">
        <f>VLOOKUP(A154,[3]Sheet1!$A$2:$O$2106,15,FALSE)</f>
        <v>5.34</v>
      </c>
      <c r="AP154">
        <f>VLOOKUP(A154,[3]Sheet1!$A$2:$P$2105,16,FALSE)</f>
        <v>0</v>
      </c>
      <c r="AQ154">
        <f>VLOOKUP(A154, [3]Sheet1!$A$2:$Q$2106, 17,FALSE)</f>
        <v>1565</v>
      </c>
    </row>
    <row r="155" spans="1:43" x14ac:dyDescent="0.2">
      <c r="A155" s="10">
        <v>1207685</v>
      </c>
      <c r="B155" s="10">
        <v>60053720</v>
      </c>
      <c r="C155" s="11" t="s">
        <v>43</v>
      </c>
      <c r="D155" s="10" t="s">
        <v>50</v>
      </c>
      <c r="E155" s="17">
        <v>44082</v>
      </c>
      <c r="F155" s="13" t="str">
        <f>VLOOKUP(A155,[1]Sheet1!$K$2:$T$827,2,FALSE)</f>
        <v>VD02</v>
      </c>
      <c r="G155" s="13" t="str">
        <f>IFERROR(#REF!, "no")</f>
        <v>no</v>
      </c>
      <c r="H155" s="10">
        <v>19</v>
      </c>
      <c r="I155" s="10">
        <v>1.1599999999999999</v>
      </c>
      <c r="J155" s="10">
        <v>1.05</v>
      </c>
      <c r="K155" s="10">
        <v>-0.11</v>
      </c>
      <c r="L155" s="10">
        <v>18</v>
      </c>
      <c r="M155" s="10">
        <v>17</v>
      </c>
      <c r="N155" s="10">
        <v>6.63858985900879</v>
      </c>
      <c r="O155" s="10">
        <v>1.7897484302520801</v>
      </c>
      <c r="P155" s="10">
        <v>0.32450953125953702</v>
      </c>
      <c r="Q155" s="10">
        <v>-0.110330514609814</v>
      </c>
      <c r="R155" s="13">
        <f>VLOOKUP(A155,'Valores KF'!$C$2:$D$1018,2,)</f>
        <v>0.75</v>
      </c>
      <c r="S155" s="13">
        <f>VLOOKUP(A155,'[2]PESO DE COLADA DIC19-DIC-20'!$A$2:$D$2105,4, FALSE)</f>
        <v>58307</v>
      </c>
      <c r="T155" s="13">
        <f>VLOOKUP(A155,[1]Sheet1!$F$2:$H$1001,3,FALSE)</f>
        <v>1857.9391734681799</v>
      </c>
      <c r="U155" s="13">
        <f>VLOOKUP(A155,[1]Sheet1!$K$2:$T$827, 3,FALSE)</f>
        <v>0.41399999999999998</v>
      </c>
      <c r="V155" s="13">
        <f>VLOOKUP(A155,[1]Sheet1!$K$2:$T$827, 4,FALSE)</f>
        <v>0.17799999999999999</v>
      </c>
      <c r="W155" s="13">
        <f>VLOOKUP(A155, [1]Sheet1!$K$2:$T$827,5,FALSE)</f>
        <v>0.88700000000000001</v>
      </c>
      <c r="X155" s="13">
        <f>VLOOKUP(A155, [1]Sheet1!$K$2:$T$827,6,FALSE)</f>
        <v>1.0999999999999999E-2</v>
      </c>
      <c r="Y155" s="13">
        <f>VLOOKUP(A155, [1]Sheet1!$K$2:$T$827,7,FALSE)</f>
        <v>4.9299999999999995E-4</v>
      </c>
      <c r="Z155" s="13">
        <f>VLOOKUP(A155, [1]Sheet1!$K$2:$T$827,8,FALSE)</f>
        <v>0.96699999999999997</v>
      </c>
      <c r="AA155" s="13">
        <f>VLOOKUP(A155, [1]Sheet1!$K$2:$T$827,9,FALSE)</f>
        <v>0.15</v>
      </c>
      <c r="AB155" s="13">
        <f>VLOOKUP(A155, [1]Sheet1!$K$2:$T$827,10,FALSE)</f>
        <v>2.7799999999999998E-2</v>
      </c>
      <c r="AC155" s="13" t="s">
        <v>45</v>
      </c>
      <c r="AD155" s="13" t="s">
        <v>45</v>
      </c>
      <c r="AE155" s="13" t="s">
        <v>45</v>
      </c>
      <c r="AF155">
        <f>VLOOKUP(A155,[3]Sheet1!$A$2:$F$2106,6, FALSE)</f>
        <v>57676.01</v>
      </c>
      <c r="AG155">
        <f>VLOOKUP(A155,[3]Sheet1!$A$2:$G$2106,7,FALSE)</f>
        <v>1</v>
      </c>
      <c r="AH155">
        <f>VLOOKUP(A155,[3]Sheet1!$A$2:$H$2105,8,FALSE)</f>
        <v>1649</v>
      </c>
      <c r="AI155">
        <f>VLOOKUP(A155,[3]Sheet1!$A$2:$I$2106,9,FALSE)</f>
        <v>47</v>
      </c>
      <c r="AJ155">
        <f>VLOOKUP(A155,[3]Sheet1!$A$2:$K$2105,10,FALSE)</f>
        <v>27</v>
      </c>
      <c r="AK155">
        <f>VLOOKUP(A155,[3]Sheet1!$A$2:$K$2105,11,FALSE)</f>
        <v>20</v>
      </c>
      <c r="AL155">
        <f>VLOOKUP(A155,[3]Sheet1!$A$2:$L$2106,12,FALSE)</f>
        <v>8</v>
      </c>
      <c r="AM155">
        <f>VLOOKUP(A155, [3]Sheet1!$A$2:$M$2105,13,FALSE)</f>
        <v>19</v>
      </c>
      <c r="AN155">
        <f>VLOOKUP(A155,[3]Sheet1!$A$2:$N$2106,14,FALSE)</f>
        <v>0.44</v>
      </c>
      <c r="AO155">
        <f>VLOOKUP(A155,[3]Sheet1!$A$2:$O$2106,15,FALSE)</f>
        <v>2.96</v>
      </c>
      <c r="AP155">
        <f>VLOOKUP(A155,[3]Sheet1!$A$2:$P$2105,16,FALSE)</f>
        <v>0</v>
      </c>
      <c r="AQ155">
        <f>VLOOKUP(A155, [3]Sheet1!$A$2:$Q$2106, 17,FALSE)</f>
        <v>1574</v>
      </c>
    </row>
    <row r="156" spans="1:43" x14ac:dyDescent="0.2">
      <c r="A156" s="10">
        <v>1207686</v>
      </c>
      <c r="B156" s="10">
        <v>60053586</v>
      </c>
      <c r="C156" s="11" t="s">
        <v>58</v>
      </c>
      <c r="D156" s="10" t="s">
        <v>56</v>
      </c>
      <c r="E156" s="17">
        <v>44082</v>
      </c>
      <c r="F156" s="13" t="str">
        <f>VLOOKUP(A156,[1]Sheet1!$K$2:$T$827,2,FALSE)</f>
        <v>VD02</v>
      </c>
      <c r="G156" s="13" t="str">
        <f>IFERROR(#REF!, "no")</f>
        <v>no</v>
      </c>
      <c r="H156" s="10">
        <v>18</v>
      </c>
      <c r="I156" s="10">
        <v>0.59</v>
      </c>
      <c r="J156" s="10">
        <v>0.64</v>
      </c>
      <c r="K156" s="10">
        <v>0.05</v>
      </c>
      <c r="L156" s="10">
        <v>18</v>
      </c>
      <c r="M156" s="10">
        <v>15</v>
      </c>
      <c r="N156" s="10">
        <v>8.4544820785522496</v>
      </c>
      <c r="O156" s="10">
        <v>1.67281818389893</v>
      </c>
      <c r="P156" s="10">
        <v>0.63472735881805398</v>
      </c>
      <c r="Q156" s="10">
        <v>-0.16722361743450201</v>
      </c>
      <c r="R156" s="13">
        <f>VLOOKUP(A156,'Valores KF'!$C$2:$D$1018,2,)</f>
        <v>0.76</v>
      </c>
      <c r="S156" s="13">
        <f>VLOOKUP(A156,'[2]PESO DE COLADA DIC19-DIC-20'!$A$2:$D$2105,4, FALSE)</f>
        <v>58183</v>
      </c>
      <c r="T156" s="13">
        <f>VLOOKUP(A156,[1]Sheet1!$F$2:$H$1001,3,FALSE)</f>
        <v>1862.85696966301</v>
      </c>
      <c r="U156" s="13">
        <f>VLOOKUP(A156,[1]Sheet1!$K$2:$T$827, 3,FALSE)</f>
        <v>0.32200000000000001</v>
      </c>
      <c r="V156" s="13">
        <f>VLOOKUP(A156,[1]Sheet1!$K$2:$T$827, 4,FALSE)</f>
        <v>0.28599999999999998</v>
      </c>
      <c r="W156" s="13">
        <f>VLOOKUP(A156, [1]Sheet1!$K$2:$T$827,5,FALSE)</f>
        <v>0.58499999999999996</v>
      </c>
      <c r="X156" s="13">
        <f>VLOOKUP(A156, [1]Sheet1!$K$2:$T$827,6,FALSE)</f>
        <v>5.7000000000000002E-3</v>
      </c>
      <c r="Y156" s="13">
        <f>VLOOKUP(A156, [1]Sheet1!$K$2:$T$827,7,FALSE)</f>
        <v>9.4499999999999998E-4</v>
      </c>
      <c r="Z156" s="13">
        <f>VLOOKUP(A156, [1]Sheet1!$K$2:$T$827,8,FALSE)</f>
        <v>1.0900000000000001</v>
      </c>
      <c r="AA156" s="13">
        <f>VLOOKUP(A156, [1]Sheet1!$K$2:$T$827,9,FALSE)</f>
        <v>0.223</v>
      </c>
      <c r="AB156" s="13">
        <f>VLOOKUP(A156, [1]Sheet1!$K$2:$T$827,10,FALSE)</f>
        <v>2.4799999999999999E-2</v>
      </c>
      <c r="AC156" s="13" t="s">
        <v>45</v>
      </c>
      <c r="AD156" s="13" t="s">
        <v>45</v>
      </c>
      <c r="AE156" s="13" t="s">
        <v>45</v>
      </c>
      <c r="AF156">
        <f>VLOOKUP(A156,[3]Sheet1!$A$2:$F$2106,6, FALSE)</f>
        <v>57625</v>
      </c>
      <c r="AG156">
        <f>VLOOKUP(A156,[3]Sheet1!$A$2:$G$2106,7,FALSE)</f>
        <v>1</v>
      </c>
      <c r="AH156">
        <f>VLOOKUP(A156,[3]Sheet1!$A$2:$H$2105,8,FALSE)</f>
        <v>1649</v>
      </c>
      <c r="AI156">
        <f>VLOOKUP(A156,[3]Sheet1!$A$2:$I$2106,9,FALSE)</f>
        <v>48</v>
      </c>
      <c r="AJ156">
        <f>VLOOKUP(A156,[3]Sheet1!$A$2:$K$2105,10,FALSE)</f>
        <v>25</v>
      </c>
      <c r="AK156">
        <f>VLOOKUP(A156,[3]Sheet1!$A$2:$K$2105,11,FALSE)</f>
        <v>23</v>
      </c>
      <c r="AL156">
        <f>VLOOKUP(A156,[3]Sheet1!$A$2:$L$2106,12,FALSE)</f>
        <v>7</v>
      </c>
      <c r="AM156">
        <f>VLOOKUP(A156, [3]Sheet1!$A$2:$M$2105,13,FALSE)</f>
        <v>18</v>
      </c>
      <c r="AN156">
        <f>VLOOKUP(A156,[3]Sheet1!$A$2:$N$2106,14,FALSE)</f>
        <v>0.45</v>
      </c>
      <c r="AO156">
        <f>VLOOKUP(A156,[3]Sheet1!$A$2:$O$2106,15,FALSE)</f>
        <v>1.83</v>
      </c>
      <c r="AP156">
        <f>VLOOKUP(A156,[3]Sheet1!$A$2:$P$2105,16,FALSE)</f>
        <v>0</v>
      </c>
      <c r="AQ156">
        <f>VLOOKUP(A156, [3]Sheet1!$A$2:$Q$2106, 17,FALSE)</f>
        <v>1567</v>
      </c>
    </row>
    <row r="157" spans="1:43" x14ac:dyDescent="0.2">
      <c r="A157" s="10">
        <v>1207687</v>
      </c>
      <c r="B157" s="10">
        <v>60053693</v>
      </c>
      <c r="C157" s="11" t="s">
        <v>67</v>
      </c>
      <c r="D157" s="10" t="s">
        <v>56</v>
      </c>
      <c r="E157" s="17">
        <v>44082</v>
      </c>
      <c r="F157" s="13" t="str">
        <f>VLOOKUP(A157,[1]Sheet1!$K$2:$T$827,2,FALSE)</f>
        <v>VD03</v>
      </c>
      <c r="G157" s="13" t="str">
        <f>IFERROR(#REF!, "no")</f>
        <v>no</v>
      </c>
      <c r="H157" s="10">
        <v>24</v>
      </c>
      <c r="I157" s="10">
        <v>1.28</v>
      </c>
      <c r="J157" s="10">
        <v>0.5</v>
      </c>
      <c r="K157" s="10">
        <v>-0.78</v>
      </c>
      <c r="L157" s="10">
        <v>15</v>
      </c>
      <c r="M157" s="10">
        <v>22</v>
      </c>
      <c r="N157" s="10">
        <v>4.5576009750366202</v>
      </c>
      <c r="O157" s="10">
        <v>1.78566086292267</v>
      </c>
      <c r="P157" s="10">
        <v>2.1696984767913801</v>
      </c>
      <c r="Q157" s="10">
        <v>1.1213132143020601</v>
      </c>
      <c r="R157" s="13">
        <f>VLOOKUP(A157,'Valores KF'!$C$2:$D$1018,2,)</f>
        <v>0.72</v>
      </c>
      <c r="S157" s="13">
        <f>VLOOKUP(A157,'[2]PESO DE COLADA DIC19-DIC-20'!$A$2:$D$2105,4, FALSE)</f>
        <v>58311</v>
      </c>
      <c r="T157" s="13">
        <f>VLOOKUP(A157,[1]Sheet1!$F$2:$H$1001,3,FALSE)</f>
        <v>1843.3317219156199</v>
      </c>
      <c r="U157" s="13">
        <f>VLOOKUP(A157,[1]Sheet1!$K$2:$T$827, 3,FALSE)</f>
        <v>0.379</v>
      </c>
      <c r="V157" s="13">
        <f>VLOOKUP(A157,[1]Sheet1!$K$2:$T$827, 4,FALSE)</f>
        <v>0.81399999999999995</v>
      </c>
      <c r="W157" s="13">
        <f>VLOOKUP(A157, [1]Sheet1!$K$2:$T$827,5,FALSE)</f>
        <v>0.35699999999999998</v>
      </c>
      <c r="X157" s="13">
        <f>VLOOKUP(A157, [1]Sheet1!$K$2:$T$827,6,FALSE)</f>
        <v>2.9000000000000001E-2</v>
      </c>
      <c r="Y157" s="13">
        <f>VLOOKUP(A157, [1]Sheet1!$K$2:$T$827,7,FALSE)</f>
        <v>1.1100000000000001E-3</v>
      </c>
      <c r="Z157" s="13">
        <f>VLOOKUP(A157, [1]Sheet1!$K$2:$T$827,8,FALSE)</f>
        <v>5.12</v>
      </c>
      <c r="AA157" s="13">
        <f>VLOOKUP(A157, [1]Sheet1!$K$2:$T$827,9,FALSE)</f>
        <v>0.221</v>
      </c>
      <c r="AB157" s="13">
        <f>VLOOKUP(A157, [1]Sheet1!$K$2:$T$827,10,FALSE)</f>
        <v>2.63E-2</v>
      </c>
      <c r="AC157" s="13" t="s">
        <v>45</v>
      </c>
      <c r="AD157" s="13" t="s">
        <v>45</v>
      </c>
      <c r="AE157" s="13" t="s">
        <v>45</v>
      </c>
      <c r="AF157">
        <f>VLOOKUP(A157,[3]Sheet1!$A$2:$F$2106,6, FALSE)</f>
        <v>54455</v>
      </c>
      <c r="AG157">
        <f>VLOOKUP(A157,[3]Sheet1!$A$2:$G$2106,7,FALSE)</f>
        <v>1</v>
      </c>
      <c r="AH157">
        <f>VLOOKUP(A157,[3]Sheet1!$A$2:$H$2105,8,FALSE)</f>
        <v>1635</v>
      </c>
      <c r="AI157">
        <f>VLOOKUP(A157,[3]Sheet1!$A$2:$I$2106,9,FALSE)</f>
        <v>78</v>
      </c>
      <c r="AJ157">
        <f>VLOOKUP(A157,[3]Sheet1!$A$2:$K$2105,10,FALSE)</f>
        <v>38</v>
      </c>
      <c r="AK157">
        <f>VLOOKUP(A157,[3]Sheet1!$A$2:$K$2105,11,FALSE)</f>
        <v>40</v>
      </c>
      <c r="AL157">
        <f>VLOOKUP(A157,[3]Sheet1!$A$2:$L$2106,12,FALSE)</f>
        <v>14</v>
      </c>
      <c r="AM157">
        <f>VLOOKUP(A157, [3]Sheet1!$A$2:$M$2105,13,FALSE)</f>
        <v>24</v>
      </c>
      <c r="AN157">
        <f>VLOOKUP(A157,[3]Sheet1!$A$2:$N$2106,14,FALSE)</f>
        <v>0.45</v>
      </c>
      <c r="AO157">
        <f>VLOOKUP(A157,[3]Sheet1!$A$2:$O$2106,15,FALSE)</f>
        <v>2.25</v>
      </c>
      <c r="AP157">
        <f>VLOOKUP(A157,[3]Sheet1!$A$2:$P$2105,16,FALSE)</f>
        <v>0</v>
      </c>
      <c r="AQ157">
        <f>VLOOKUP(A157, [3]Sheet1!$A$2:$Q$2106, 17,FALSE)</f>
        <v>1532</v>
      </c>
    </row>
    <row r="158" spans="1:43" x14ac:dyDescent="0.2">
      <c r="A158" s="10">
        <v>1207688</v>
      </c>
      <c r="B158" s="10">
        <v>60053726</v>
      </c>
      <c r="C158" s="11" t="s">
        <v>43</v>
      </c>
      <c r="D158" s="10" t="s">
        <v>44</v>
      </c>
      <c r="E158" s="17">
        <v>44082</v>
      </c>
      <c r="F158" s="13" t="str">
        <f>VLOOKUP(A158,[1]Sheet1!$K$2:$T$827,2,FALSE)</f>
        <v>VD03</v>
      </c>
      <c r="G158" s="13" t="str">
        <f>IFERROR(#REF!, "no")</f>
        <v>no</v>
      </c>
      <c r="H158" s="10">
        <v>18</v>
      </c>
      <c r="I158" s="10">
        <v>1.47</v>
      </c>
      <c r="J158" s="10">
        <v>0.5</v>
      </c>
      <c r="K158" s="10">
        <v>-0.97</v>
      </c>
      <c r="L158" s="10">
        <v>16</v>
      </c>
      <c r="M158" s="10">
        <v>15</v>
      </c>
      <c r="N158" s="10">
        <v>7.8026075363159197</v>
      </c>
      <c r="O158" s="10">
        <v>1.79949855804443</v>
      </c>
      <c r="P158" s="10">
        <v>0.21683762967586501</v>
      </c>
      <c r="Q158" s="10">
        <v>-0.16318629682064101</v>
      </c>
      <c r="R158" s="13">
        <f>VLOOKUP(A158,'Valores KF'!$C$2:$D$1018,2,)</f>
        <v>0.75</v>
      </c>
      <c r="S158" s="13">
        <f>VLOOKUP(A158,'[2]PESO DE COLADA DIC19-DIC-20'!$A$2:$D$2105,4, FALSE)</f>
        <v>56752</v>
      </c>
      <c r="T158" s="13">
        <f>VLOOKUP(A158,[1]Sheet1!$F$2:$H$1001,3,FALSE)</f>
        <v>1863.04523346009</v>
      </c>
      <c r="U158" s="13">
        <f>VLOOKUP(A158,[1]Sheet1!$K$2:$T$827, 3,FALSE)</f>
        <v>0.41899999999999998</v>
      </c>
      <c r="V158" s="13">
        <f>VLOOKUP(A158,[1]Sheet1!$K$2:$T$827, 4,FALSE)</f>
        <v>0.20100000000000001</v>
      </c>
      <c r="W158" s="13">
        <f>VLOOKUP(A158, [1]Sheet1!$K$2:$T$827,5,FALSE)</f>
        <v>0.86199999999999999</v>
      </c>
      <c r="X158" s="13">
        <f>VLOOKUP(A158, [1]Sheet1!$K$2:$T$827,6,FALSE)</f>
        <v>1.52E-2</v>
      </c>
      <c r="Y158" s="13">
        <f>VLOOKUP(A158, [1]Sheet1!$K$2:$T$827,7,FALSE)</f>
        <v>1.2600000000000001E-3</v>
      </c>
      <c r="Z158" s="13">
        <f>VLOOKUP(A158, [1]Sheet1!$K$2:$T$827,8,FALSE)</f>
        <v>0.95299999999999996</v>
      </c>
      <c r="AA158" s="13">
        <f>VLOOKUP(A158, [1]Sheet1!$K$2:$T$827,9,FALSE)</f>
        <v>0.128</v>
      </c>
      <c r="AB158" s="13">
        <f>VLOOKUP(A158, [1]Sheet1!$K$2:$T$827,10,FALSE)</f>
        <v>2.3099999999999999E-2</v>
      </c>
      <c r="AC158" s="13" t="s">
        <v>45</v>
      </c>
      <c r="AD158" s="13" t="s">
        <v>45</v>
      </c>
      <c r="AE158" s="13" t="s">
        <v>45</v>
      </c>
      <c r="AF158">
        <f>VLOOKUP(A158,[3]Sheet1!$A$2:$F$2106,6, FALSE)</f>
        <v>55396</v>
      </c>
      <c r="AG158">
        <f>VLOOKUP(A158,[3]Sheet1!$A$2:$G$2106,7,FALSE)</f>
        <v>1</v>
      </c>
      <c r="AH158">
        <f>VLOOKUP(A158,[3]Sheet1!$A$2:$H$2105,8,FALSE)</f>
        <v>1649</v>
      </c>
      <c r="AI158">
        <f>VLOOKUP(A158,[3]Sheet1!$A$2:$I$2106,9,FALSE)</f>
        <v>56</v>
      </c>
      <c r="AJ158">
        <f>VLOOKUP(A158,[3]Sheet1!$A$2:$K$2105,10,FALSE)</f>
        <v>25</v>
      </c>
      <c r="AK158">
        <f>VLOOKUP(A158,[3]Sheet1!$A$2:$K$2105,11,FALSE)</f>
        <v>31</v>
      </c>
      <c r="AL158">
        <f>VLOOKUP(A158,[3]Sheet1!$A$2:$L$2106,12,FALSE)</f>
        <v>7</v>
      </c>
      <c r="AM158">
        <f>VLOOKUP(A158, [3]Sheet1!$A$2:$M$2105,13,FALSE)</f>
        <v>18</v>
      </c>
      <c r="AN158">
        <f>VLOOKUP(A158,[3]Sheet1!$A$2:$N$2106,14,FALSE)</f>
        <v>0.39</v>
      </c>
      <c r="AO158">
        <f>VLOOKUP(A158,[3]Sheet1!$A$2:$O$2106,15,FALSE)</f>
        <v>1.89</v>
      </c>
      <c r="AP158">
        <f>VLOOKUP(A158,[3]Sheet1!$A$2:$P$2105,16,FALSE)</f>
        <v>0</v>
      </c>
      <c r="AQ158">
        <f>VLOOKUP(A158, [3]Sheet1!$A$2:$Q$2106, 17,FALSE)</f>
        <v>1564</v>
      </c>
    </row>
    <row r="159" spans="1:43" x14ac:dyDescent="0.2">
      <c r="A159" s="10">
        <v>1207689</v>
      </c>
      <c r="B159" s="10">
        <v>60053580</v>
      </c>
      <c r="C159" s="11">
        <v>4140</v>
      </c>
      <c r="D159" s="10" t="s">
        <v>53</v>
      </c>
      <c r="E159" s="17">
        <v>44082</v>
      </c>
      <c r="F159" s="13" t="str">
        <f>VLOOKUP(A159,[1]Sheet1!$K$2:$T$827,2,FALSE)</f>
        <v>VD01</v>
      </c>
      <c r="G159" s="13" t="str">
        <f>IFERROR(#REF!, "no")</f>
        <v>no</v>
      </c>
      <c r="H159" s="10">
        <v>18</v>
      </c>
      <c r="I159" s="10">
        <v>1.26</v>
      </c>
      <c r="J159" s="10">
        <v>0.68</v>
      </c>
      <c r="K159" s="10">
        <v>-0.57999999999999996</v>
      </c>
      <c r="L159" s="10">
        <v>16</v>
      </c>
      <c r="M159" s="10">
        <v>16</v>
      </c>
      <c r="N159" s="10">
        <v>7.1851720809936497</v>
      </c>
      <c r="O159" s="10">
        <v>1.40256035327911</v>
      </c>
      <c r="P159" s="10">
        <v>0.23838998377323201</v>
      </c>
      <c r="Q159" s="10">
        <v>-0.16890703141689301</v>
      </c>
      <c r="R159" s="13">
        <f>VLOOKUP(A159,'Valores KF'!$C$2:$D$1018,2,)</f>
        <v>0.73</v>
      </c>
      <c r="S159" s="13">
        <f>VLOOKUP(A159,'[2]PESO DE COLADA DIC19-DIC-20'!$A$2:$D$2105,4, FALSE)</f>
        <v>53650</v>
      </c>
      <c r="T159" s="13">
        <f>VLOOKUP(A159,[1]Sheet1!$F$2:$H$1001,3,FALSE)</f>
        <v>1842.4312486205899</v>
      </c>
      <c r="U159" s="13">
        <f>VLOOKUP(A159,[1]Sheet1!$K$2:$T$827, 3,FALSE)</f>
        <v>0.41899999999999998</v>
      </c>
      <c r="V159" s="13">
        <f>VLOOKUP(A159,[1]Sheet1!$K$2:$T$827, 4,FALSE)</f>
        <v>0.29799999999999999</v>
      </c>
      <c r="W159" s="13">
        <f>VLOOKUP(A159, [1]Sheet1!$K$2:$T$827,5,FALSE)</f>
        <v>0.85799999999999998</v>
      </c>
      <c r="X159" s="13">
        <f>VLOOKUP(A159, [1]Sheet1!$K$2:$T$827,6,FALSE)</f>
        <v>9.7000000000000003E-3</v>
      </c>
      <c r="Y159" s="13">
        <f>VLOOKUP(A159, [1]Sheet1!$K$2:$T$827,7,FALSE)</f>
        <v>3.8900000000000002E-4</v>
      </c>
      <c r="Z159" s="13">
        <f>VLOOKUP(A159, [1]Sheet1!$K$2:$T$827,8,FALSE)</f>
        <v>1.06</v>
      </c>
      <c r="AA159" s="13">
        <f>VLOOKUP(A159, [1]Sheet1!$K$2:$T$827,9,FALSE)</f>
        <v>0.20499999999999999</v>
      </c>
      <c r="AB159" s="13">
        <f>VLOOKUP(A159, [1]Sheet1!$K$2:$T$827,10,FALSE)</f>
        <v>2.7099999999999999E-2</v>
      </c>
      <c r="AC159" s="13" t="s">
        <v>45</v>
      </c>
      <c r="AD159" s="13" t="s">
        <v>45</v>
      </c>
      <c r="AE159" s="13" t="s">
        <v>45</v>
      </c>
      <c r="AF159">
        <f>VLOOKUP(A159,[3]Sheet1!$A$2:$F$2106,6, FALSE)</f>
        <v>52401</v>
      </c>
      <c r="AG159">
        <f>VLOOKUP(A159,[3]Sheet1!$A$2:$G$2106,7,FALSE)</f>
        <v>1</v>
      </c>
      <c r="AH159">
        <f>VLOOKUP(A159,[3]Sheet1!$A$2:$H$2105,8,FALSE)</f>
        <v>1631</v>
      </c>
      <c r="AI159">
        <f>VLOOKUP(A159,[3]Sheet1!$A$2:$I$2106,9,FALSE)</f>
        <v>46</v>
      </c>
      <c r="AJ159">
        <f>VLOOKUP(A159,[3]Sheet1!$A$2:$K$2105,10,FALSE)</f>
        <v>26</v>
      </c>
      <c r="AK159">
        <f>VLOOKUP(A159,[3]Sheet1!$A$2:$K$2105,11,FALSE)</f>
        <v>20</v>
      </c>
      <c r="AL159">
        <f>VLOOKUP(A159,[3]Sheet1!$A$2:$L$2106,12,FALSE)</f>
        <v>8</v>
      </c>
      <c r="AM159">
        <f>VLOOKUP(A159, [3]Sheet1!$A$2:$M$2105,13,FALSE)</f>
        <v>18</v>
      </c>
      <c r="AN159">
        <f>VLOOKUP(A159,[3]Sheet1!$A$2:$N$2106,14,FALSE)</f>
        <v>0.44</v>
      </c>
      <c r="AO159">
        <f>VLOOKUP(A159,[3]Sheet1!$A$2:$O$2106,15,FALSE)</f>
        <v>1.07</v>
      </c>
      <c r="AP159">
        <f>VLOOKUP(A159,[3]Sheet1!$A$2:$P$2105,16,FALSE)</f>
        <v>0</v>
      </c>
      <c r="AQ159">
        <f>VLOOKUP(A159, [3]Sheet1!$A$2:$Q$2106, 17,FALSE)</f>
        <v>1549</v>
      </c>
    </row>
    <row r="160" spans="1:43" x14ac:dyDescent="0.2">
      <c r="A160" s="10">
        <v>1207690</v>
      </c>
      <c r="B160" s="10">
        <v>60053789</v>
      </c>
      <c r="C160" s="11">
        <v>4140</v>
      </c>
      <c r="D160" s="10" t="s">
        <v>53</v>
      </c>
      <c r="E160" s="17">
        <v>44083</v>
      </c>
      <c r="F160" s="13" t="str">
        <f>VLOOKUP(A160,[1]Sheet1!$K$2:$T$827,2,FALSE)</f>
        <v>VD03</v>
      </c>
      <c r="G160" s="13" t="str">
        <f>IFERROR(#REF!, "no")</f>
        <v>no</v>
      </c>
      <c r="H160" s="10">
        <v>18</v>
      </c>
      <c r="I160" s="10">
        <v>1.21</v>
      </c>
      <c r="J160" s="10">
        <v>0.5</v>
      </c>
      <c r="K160" s="10">
        <v>-0.71</v>
      </c>
      <c r="L160" s="10">
        <v>17</v>
      </c>
      <c r="M160" s="10">
        <v>15</v>
      </c>
      <c r="N160" s="10">
        <v>7.5982255935668901</v>
      </c>
      <c r="O160" s="10">
        <v>1.4936509132385301</v>
      </c>
      <c r="P160" s="10">
        <v>0.26433312892913802</v>
      </c>
      <c r="Q160" s="10">
        <v>-0.168364152312279</v>
      </c>
      <c r="R160" s="13">
        <f>VLOOKUP(A160,'Valores KF'!$C$2:$D$1018,2,)</f>
        <v>0.74</v>
      </c>
      <c r="S160" s="13">
        <f>VLOOKUP(A160,'[2]PESO DE COLADA DIC19-DIC-20'!$A$2:$D$2105,4, FALSE)</f>
        <v>54046</v>
      </c>
      <c r="T160" s="13">
        <f>VLOOKUP(A160,[1]Sheet1!$F$2:$H$1001,3,FALSE)</f>
        <v>1853.0392983211</v>
      </c>
      <c r="U160" s="13">
        <f>VLOOKUP(A160,[1]Sheet1!$K$2:$T$827, 3,FALSE)</f>
        <v>0.41199999999999998</v>
      </c>
      <c r="V160" s="13">
        <f>VLOOKUP(A160,[1]Sheet1!$K$2:$T$827, 4,FALSE)</f>
        <v>0.27900000000000003</v>
      </c>
      <c r="W160" s="13">
        <f>VLOOKUP(A160, [1]Sheet1!$K$2:$T$827,5,FALSE)</f>
        <v>0.88700000000000001</v>
      </c>
      <c r="X160" s="13">
        <f>VLOOKUP(A160, [1]Sheet1!$K$2:$T$827,6,FALSE)</f>
        <v>7.1999999999999998E-3</v>
      </c>
      <c r="Y160" s="13">
        <f>VLOOKUP(A160, [1]Sheet1!$K$2:$T$827,7,FALSE)</f>
        <v>6.1899999999999998E-4</v>
      </c>
      <c r="Z160" s="13">
        <f>VLOOKUP(A160, [1]Sheet1!$K$2:$T$827,8,FALSE)</f>
        <v>1.06</v>
      </c>
      <c r="AA160" s="13">
        <f>VLOOKUP(A160, [1]Sheet1!$K$2:$T$827,9,FALSE)</f>
        <v>0.17</v>
      </c>
      <c r="AB160" s="13">
        <f>VLOOKUP(A160, [1]Sheet1!$K$2:$T$827,10,FALSE)</f>
        <v>2.3800000000000002E-2</v>
      </c>
      <c r="AC160" s="13" t="s">
        <v>45</v>
      </c>
      <c r="AD160" s="13" t="s">
        <v>45</v>
      </c>
      <c r="AE160" s="13" t="s">
        <v>45</v>
      </c>
      <c r="AF160">
        <f>VLOOKUP(A160,[3]Sheet1!$A$2:$F$2106,6, FALSE)</f>
        <v>52324</v>
      </c>
      <c r="AG160">
        <f>VLOOKUP(A160,[3]Sheet1!$A$2:$G$2106,7,FALSE)</f>
        <v>1</v>
      </c>
      <c r="AH160">
        <f>VLOOKUP(A160,[3]Sheet1!$A$2:$H$2105,8,FALSE)</f>
        <v>1639</v>
      </c>
      <c r="AI160">
        <f>VLOOKUP(A160,[3]Sheet1!$A$2:$I$2106,9,FALSE)</f>
        <v>55</v>
      </c>
      <c r="AJ160">
        <f>VLOOKUP(A160,[3]Sheet1!$A$2:$K$2105,10,FALSE)</f>
        <v>25</v>
      </c>
      <c r="AK160">
        <f>VLOOKUP(A160,[3]Sheet1!$A$2:$K$2105,11,FALSE)</f>
        <v>30</v>
      </c>
      <c r="AL160">
        <f>VLOOKUP(A160,[3]Sheet1!$A$2:$L$2106,12,FALSE)</f>
        <v>7</v>
      </c>
      <c r="AM160">
        <f>VLOOKUP(A160, [3]Sheet1!$A$2:$M$2105,13,FALSE)</f>
        <v>18</v>
      </c>
      <c r="AN160">
        <f>VLOOKUP(A160,[3]Sheet1!$A$2:$N$2106,14,FALSE)</f>
        <v>0.43</v>
      </c>
      <c r="AO160">
        <f>VLOOKUP(A160,[3]Sheet1!$A$2:$O$2106,15,FALSE)</f>
        <v>2.94</v>
      </c>
      <c r="AP160">
        <f>VLOOKUP(A160,[3]Sheet1!$A$2:$P$2105,16,FALSE)</f>
        <v>0</v>
      </c>
      <c r="AQ160">
        <f>VLOOKUP(A160, [3]Sheet1!$A$2:$Q$2106, 17,FALSE)</f>
        <v>1555</v>
      </c>
    </row>
    <row r="161" spans="1:43" x14ac:dyDescent="0.2">
      <c r="A161" s="10">
        <v>1207691</v>
      </c>
      <c r="B161" s="10">
        <v>60053639</v>
      </c>
      <c r="C161" s="11" t="s">
        <v>54</v>
      </c>
      <c r="D161" s="10" t="s">
        <v>44</v>
      </c>
      <c r="E161" s="17">
        <v>44083</v>
      </c>
      <c r="F161" s="13" t="str">
        <f>VLOOKUP(A161,[1]Sheet1!$K$2:$T$827,2,FALSE)</f>
        <v>VD03</v>
      </c>
      <c r="G161" s="13" t="str">
        <f>IFERROR(#REF!, "no")</f>
        <v>no</v>
      </c>
      <c r="H161" s="10">
        <v>21</v>
      </c>
      <c r="I161" s="10">
        <v>1.06</v>
      </c>
      <c r="J161" s="10">
        <v>0.78</v>
      </c>
      <c r="K161" s="10">
        <v>-0.28000000000000003</v>
      </c>
      <c r="L161" s="10">
        <v>15</v>
      </c>
      <c r="M161" s="10">
        <v>17</v>
      </c>
      <c r="N161" s="10">
        <v>7.9700427055358896</v>
      </c>
      <c r="O161" s="10">
        <v>1.4902317523956301</v>
      </c>
      <c r="P161" s="10">
        <v>6.8680591881275205E-2</v>
      </c>
      <c r="Q161" s="10">
        <v>-0.170517787337303</v>
      </c>
      <c r="R161" s="13">
        <f>VLOOKUP(A161,'Valores KF'!$C$2:$D$1018,2,)</f>
        <v>0.81</v>
      </c>
      <c r="S161" s="13">
        <f>VLOOKUP(A161,'[2]PESO DE COLADA DIC19-DIC-20'!$A$2:$D$2105,4, FALSE)</f>
        <v>55397</v>
      </c>
      <c r="T161" s="13">
        <f>VLOOKUP(A161,[1]Sheet1!$F$2:$H$1001,3,FALSE)</f>
        <v>1895.35400263681</v>
      </c>
      <c r="U161" s="13">
        <f>VLOOKUP(A161,[1]Sheet1!$K$2:$T$827, 3,FALSE)</f>
        <v>0.126</v>
      </c>
      <c r="V161" s="13">
        <f>VLOOKUP(A161,[1]Sheet1!$K$2:$T$827, 4,FALSE)</f>
        <v>0.16700000000000001</v>
      </c>
      <c r="W161" s="13">
        <f>VLOOKUP(A161, [1]Sheet1!$K$2:$T$827,5,FALSE)</f>
        <v>1.17</v>
      </c>
      <c r="X161" s="13">
        <f>VLOOKUP(A161, [1]Sheet1!$K$2:$T$827,6,FALSE)</f>
        <v>0.01</v>
      </c>
      <c r="Y161" s="13">
        <f>VLOOKUP(A161, [1]Sheet1!$K$2:$T$827,7,FALSE)</f>
        <v>5.2100000000000002E-3</v>
      </c>
      <c r="Z161" s="13">
        <f>VLOOKUP(A161, [1]Sheet1!$K$2:$T$827,8,FALSE)</f>
        <v>0.155</v>
      </c>
      <c r="AA161" s="13">
        <f>VLOOKUP(A161, [1]Sheet1!$K$2:$T$827,9,FALSE)</f>
        <v>0.185</v>
      </c>
      <c r="AB161" s="13">
        <f>VLOOKUP(A161, [1]Sheet1!$K$2:$T$827,10,FALSE)</f>
        <v>2.1899999999999999E-2</v>
      </c>
      <c r="AC161" s="13" t="s">
        <v>45</v>
      </c>
      <c r="AD161" s="13" t="s">
        <v>45</v>
      </c>
      <c r="AE161" s="13" t="s">
        <v>45</v>
      </c>
      <c r="AF161">
        <f>VLOOKUP(A161,[3]Sheet1!$A$2:$F$2106,6, FALSE)</f>
        <v>55821</v>
      </c>
      <c r="AG161">
        <f>VLOOKUP(A161,[3]Sheet1!$A$2:$G$2106,7,FALSE)</f>
        <v>1</v>
      </c>
      <c r="AH161">
        <f>VLOOKUP(A161,[3]Sheet1!$A$2:$H$2105,8,FALSE)</f>
        <v>1691</v>
      </c>
      <c r="AI161">
        <f>VLOOKUP(A161,[3]Sheet1!$A$2:$I$2106,9,FALSE)</f>
        <v>58</v>
      </c>
      <c r="AJ161">
        <f>VLOOKUP(A161,[3]Sheet1!$A$2:$K$2105,10,FALSE)</f>
        <v>28</v>
      </c>
      <c r="AK161">
        <f>VLOOKUP(A161,[3]Sheet1!$A$2:$K$2105,11,FALSE)</f>
        <v>30</v>
      </c>
      <c r="AL161">
        <f>VLOOKUP(A161,[3]Sheet1!$A$2:$L$2106,12,FALSE)</f>
        <v>7</v>
      </c>
      <c r="AM161">
        <f>VLOOKUP(A161, [3]Sheet1!$A$2:$M$2105,13,FALSE)</f>
        <v>21</v>
      </c>
      <c r="AN161">
        <f>VLOOKUP(A161,[3]Sheet1!$A$2:$N$2106,14,FALSE)</f>
        <v>0.46</v>
      </c>
      <c r="AO161">
        <f>VLOOKUP(A161,[3]Sheet1!$A$2:$O$2106,15,FALSE)</f>
        <v>1.81</v>
      </c>
      <c r="AP161">
        <f>VLOOKUP(A161,[3]Sheet1!$A$2:$P$2105,16,FALSE)</f>
        <v>4.3099999999999996</v>
      </c>
      <c r="AQ161">
        <f>VLOOKUP(A161, [3]Sheet1!$A$2:$Q$2106, 17,FALSE)</f>
        <v>1598</v>
      </c>
    </row>
    <row r="162" spans="1:43" x14ac:dyDescent="0.2">
      <c r="A162" s="10">
        <v>1207692</v>
      </c>
      <c r="B162" s="10">
        <v>60053645</v>
      </c>
      <c r="C162" s="11" t="s">
        <v>54</v>
      </c>
      <c r="D162" s="10" t="s">
        <v>44</v>
      </c>
      <c r="E162" s="17">
        <v>44083</v>
      </c>
      <c r="F162" s="13" t="str">
        <f>VLOOKUP(A162,[1]Sheet1!$K$2:$T$827,2,FALSE)</f>
        <v>VD03</v>
      </c>
      <c r="G162" s="13" t="str">
        <f>IFERROR(#REF!, "no")</f>
        <v>no</v>
      </c>
      <c r="H162" s="10">
        <v>19</v>
      </c>
      <c r="I162" s="10">
        <v>1.23</v>
      </c>
      <c r="J162" s="10">
        <v>0.74</v>
      </c>
      <c r="K162" s="10">
        <v>-0.49</v>
      </c>
      <c r="L162" s="10">
        <v>15</v>
      </c>
      <c r="M162" s="10">
        <v>14</v>
      </c>
      <c r="N162" s="10">
        <v>8.2813806533813494</v>
      </c>
      <c r="O162" s="10">
        <v>1.7564724683761599</v>
      </c>
      <c r="P162" s="10">
        <v>0.55923664569854703</v>
      </c>
      <c r="Q162" s="10">
        <v>-0.16399197280406999</v>
      </c>
      <c r="R162" s="13">
        <f>VLOOKUP(A162,'Valores KF'!$C$2:$D$1018,2,)</f>
        <v>0.8</v>
      </c>
      <c r="S162" s="13">
        <f>VLOOKUP(A162,'[2]PESO DE COLADA DIC19-DIC-20'!$A$2:$D$2105,4, FALSE)</f>
        <v>55585</v>
      </c>
      <c r="T162" s="13">
        <f>VLOOKUP(A162,[1]Sheet1!$F$2:$H$1001,3,FALSE)</f>
        <v>1886.2954762954701</v>
      </c>
      <c r="U162" s="13">
        <f>VLOOKUP(A162,[1]Sheet1!$K$2:$T$827, 3,FALSE)</f>
        <v>0.11700000000000001</v>
      </c>
      <c r="V162" s="13">
        <f>VLOOKUP(A162,[1]Sheet1!$K$2:$T$827, 4,FALSE)</f>
        <v>0.16500000000000001</v>
      </c>
      <c r="W162" s="13">
        <f>VLOOKUP(A162, [1]Sheet1!$K$2:$T$827,5,FALSE)</f>
        <v>1.1100000000000001</v>
      </c>
      <c r="X162" s="13">
        <f>VLOOKUP(A162, [1]Sheet1!$K$2:$T$827,6,FALSE)</f>
        <v>8.6999999999999994E-3</v>
      </c>
      <c r="Y162" s="13">
        <f>VLOOKUP(A162, [1]Sheet1!$K$2:$T$827,7,FALSE)</f>
        <v>6.7299999999999999E-3</v>
      </c>
      <c r="Z162" s="13">
        <f>VLOOKUP(A162, [1]Sheet1!$K$2:$T$827,8,FALSE)</f>
        <v>0.153</v>
      </c>
      <c r="AA162" s="13">
        <f>VLOOKUP(A162, [1]Sheet1!$K$2:$T$827,9,FALSE)</f>
        <v>0.36799999999999999</v>
      </c>
      <c r="AB162" s="13">
        <f>VLOOKUP(A162, [1]Sheet1!$K$2:$T$827,10,FALSE)</f>
        <v>2.5100000000000001E-2</v>
      </c>
      <c r="AC162" s="13" t="s">
        <v>45</v>
      </c>
      <c r="AD162" s="13" t="s">
        <v>45</v>
      </c>
      <c r="AE162" s="13" t="s">
        <v>45</v>
      </c>
      <c r="AF162">
        <f>VLOOKUP(A162,[3]Sheet1!$A$2:$F$2106,6, FALSE)</f>
        <v>56009</v>
      </c>
      <c r="AG162">
        <f>VLOOKUP(A162,[3]Sheet1!$A$2:$G$2106,7,FALSE)</f>
        <v>1</v>
      </c>
      <c r="AH162">
        <f>VLOOKUP(A162,[3]Sheet1!$A$2:$H$2105,8,FALSE)</f>
        <v>1603</v>
      </c>
      <c r="AI162">
        <f>VLOOKUP(A162,[3]Sheet1!$A$2:$I$2106,9,FALSE)</f>
        <v>63</v>
      </c>
      <c r="AJ162">
        <f>VLOOKUP(A162,[3]Sheet1!$A$2:$K$2105,10,FALSE)</f>
        <v>26</v>
      </c>
      <c r="AK162">
        <f>VLOOKUP(A162,[3]Sheet1!$A$2:$K$2105,11,FALSE)</f>
        <v>37</v>
      </c>
      <c r="AL162">
        <f>VLOOKUP(A162,[3]Sheet1!$A$2:$L$2106,12,FALSE)</f>
        <v>7</v>
      </c>
      <c r="AM162">
        <f>VLOOKUP(A162, [3]Sheet1!$A$2:$M$2105,13,FALSE)</f>
        <v>19</v>
      </c>
      <c r="AN162">
        <f>VLOOKUP(A162,[3]Sheet1!$A$2:$N$2106,14,FALSE)</f>
        <v>0.43</v>
      </c>
      <c r="AO162">
        <f>VLOOKUP(A162,[3]Sheet1!$A$2:$O$2106,15,FALSE)</f>
        <v>1.23</v>
      </c>
      <c r="AP162">
        <f>VLOOKUP(A162,[3]Sheet1!$A$2:$P$2105,16,FALSE)</f>
        <v>4.07</v>
      </c>
      <c r="AQ162">
        <f>VLOOKUP(A162, [3]Sheet1!$A$2:$Q$2106, 17,FALSE)</f>
        <v>1579</v>
      </c>
    </row>
    <row r="163" spans="1:43" x14ac:dyDescent="0.2">
      <c r="A163" s="10">
        <v>1207693</v>
      </c>
      <c r="B163" s="10">
        <v>60053651</v>
      </c>
      <c r="C163" s="11" t="s">
        <v>54</v>
      </c>
      <c r="D163" s="10" t="s">
        <v>44</v>
      </c>
      <c r="E163" s="17">
        <v>44083</v>
      </c>
      <c r="F163" s="13" t="str">
        <f>VLOOKUP(A163,[1]Sheet1!$K$2:$T$827,2,FALSE)</f>
        <v>VD02</v>
      </c>
      <c r="G163" s="13" t="str">
        <f>IFERROR(#REF!, "no")</f>
        <v>no</v>
      </c>
      <c r="H163" s="10">
        <v>20</v>
      </c>
      <c r="I163" s="10">
        <v>1.05</v>
      </c>
      <c r="J163" s="10">
        <v>0.78</v>
      </c>
      <c r="K163" s="10">
        <v>-0.27</v>
      </c>
      <c r="L163" s="10">
        <v>15</v>
      </c>
      <c r="M163" s="10">
        <v>18</v>
      </c>
      <c r="N163" s="10">
        <v>9.1013422012329102</v>
      </c>
      <c r="O163" s="10">
        <v>1.4241571426391599</v>
      </c>
      <c r="P163" s="10">
        <v>0.41055047512054399</v>
      </c>
      <c r="Q163" s="10">
        <v>-0.16769161820411699</v>
      </c>
      <c r="R163" s="13">
        <f>VLOOKUP(A163,'Valores KF'!$C$2:$D$1018,2,)</f>
        <v>0.81</v>
      </c>
      <c r="S163" s="13">
        <f>VLOOKUP(A163,'[2]PESO DE COLADA DIC19-DIC-20'!$A$2:$D$2105,4, FALSE)</f>
        <v>54556</v>
      </c>
      <c r="T163" s="13">
        <f>VLOOKUP(A163,[1]Sheet1!$F$2:$H$1001,3,FALSE)</f>
        <v>1897.0340932587101</v>
      </c>
      <c r="U163" s="13">
        <f>VLOOKUP(A163,[1]Sheet1!$K$2:$T$827, 3,FALSE)</f>
        <v>0.121</v>
      </c>
      <c r="V163" s="13">
        <f>VLOOKUP(A163,[1]Sheet1!$K$2:$T$827, 4,FALSE)</f>
        <v>0.17199999999999999</v>
      </c>
      <c r="W163" s="13">
        <f>VLOOKUP(A163, [1]Sheet1!$K$2:$T$827,5,FALSE)</f>
        <v>1.1200000000000001</v>
      </c>
      <c r="X163" s="13">
        <f>VLOOKUP(A163, [1]Sheet1!$K$2:$T$827,6,FALSE)</f>
        <v>1.0200000000000001E-2</v>
      </c>
      <c r="Y163" s="13">
        <f>VLOOKUP(A163, [1]Sheet1!$K$2:$T$827,7,FALSE)</f>
        <v>5.5900000000000004E-3</v>
      </c>
      <c r="Z163" s="13">
        <f>VLOOKUP(A163, [1]Sheet1!$K$2:$T$827,8,FALSE)</f>
        <v>0.186</v>
      </c>
      <c r="AA163" s="13">
        <f>VLOOKUP(A163, [1]Sheet1!$K$2:$T$827,9,FALSE)</f>
        <v>0.33100000000000002</v>
      </c>
      <c r="AB163" s="13">
        <f>VLOOKUP(A163, [1]Sheet1!$K$2:$T$827,10,FALSE)</f>
        <v>2.3199999999999998E-2</v>
      </c>
      <c r="AC163" s="13" t="s">
        <v>45</v>
      </c>
      <c r="AD163" s="13" t="s">
        <v>45</v>
      </c>
      <c r="AE163" s="13" t="s">
        <v>45</v>
      </c>
      <c r="AF163">
        <f>VLOOKUP(A163,[3]Sheet1!$A$2:$F$2106,6, FALSE)</f>
        <v>54666</v>
      </c>
      <c r="AG163">
        <f>VLOOKUP(A163,[3]Sheet1!$A$2:$G$2106,7,FALSE)</f>
        <v>1</v>
      </c>
      <c r="AH163">
        <f>VLOOKUP(A163,[3]Sheet1!$A$2:$H$2105,8,FALSE)</f>
        <v>1691</v>
      </c>
      <c r="AI163">
        <f>VLOOKUP(A163,[3]Sheet1!$A$2:$I$2106,9,FALSE)</f>
        <v>56</v>
      </c>
      <c r="AJ163">
        <f>VLOOKUP(A163,[3]Sheet1!$A$2:$K$2105,10,FALSE)</f>
        <v>28</v>
      </c>
      <c r="AK163">
        <f>VLOOKUP(A163,[3]Sheet1!$A$2:$K$2105,11,FALSE)</f>
        <v>28</v>
      </c>
      <c r="AL163">
        <f>VLOOKUP(A163,[3]Sheet1!$A$2:$L$2106,12,FALSE)</f>
        <v>8</v>
      </c>
      <c r="AM163">
        <f>VLOOKUP(A163, [3]Sheet1!$A$2:$M$2105,13,FALSE)</f>
        <v>20</v>
      </c>
      <c r="AN163">
        <f>VLOOKUP(A163,[3]Sheet1!$A$2:$N$2106,14,FALSE)</f>
        <v>0.5</v>
      </c>
      <c r="AO163">
        <f>VLOOKUP(A163,[3]Sheet1!$A$2:$O$2106,15,FALSE)</f>
        <v>1.72</v>
      </c>
      <c r="AP163">
        <f>VLOOKUP(A163,[3]Sheet1!$A$2:$P$2105,16,FALSE)</f>
        <v>2.98</v>
      </c>
      <c r="AQ163">
        <f>VLOOKUP(A163, [3]Sheet1!$A$2:$Q$2106, 17,FALSE)</f>
        <v>1593</v>
      </c>
    </row>
    <row r="164" spans="1:43" x14ac:dyDescent="0.2">
      <c r="A164" s="10">
        <v>1207694</v>
      </c>
      <c r="B164" s="10">
        <v>60053657</v>
      </c>
      <c r="C164" s="11" t="s">
        <v>54</v>
      </c>
      <c r="D164" s="10" t="s">
        <v>44</v>
      </c>
      <c r="E164" s="17">
        <v>44083</v>
      </c>
      <c r="F164" s="13" t="str">
        <f>VLOOKUP(A164,[1]Sheet1!$K$2:$T$827,2,FALSE)</f>
        <v>VD02</v>
      </c>
      <c r="G164" s="13" t="str">
        <f>IFERROR(#REF!, "no")</f>
        <v>no</v>
      </c>
      <c r="H164" s="10">
        <v>20</v>
      </c>
      <c r="I164" s="10">
        <v>1.01</v>
      </c>
      <c r="J164" s="10">
        <v>0.82</v>
      </c>
      <c r="K164" s="10">
        <v>-0.19</v>
      </c>
      <c r="L164" s="10">
        <v>14</v>
      </c>
      <c r="M164" s="10">
        <v>17</v>
      </c>
      <c r="N164" s="10">
        <v>7.7739958763122603</v>
      </c>
      <c r="O164" s="10">
        <v>1.3956583738327</v>
      </c>
      <c r="P164" s="10">
        <v>0.110757067799568</v>
      </c>
      <c r="Q164" s="10">
        <v>-0.169993326067925</v>
      </c>
      <c r="R164" s="13">
        <f>VLOOKUP(A164,'Valores KF'!$C$2:$D$1018,2,)</f>
        <v>0.8</v>
      </c>
      <c r="S164" s="13">
        <f>VLOOKUP(A164,'[2]PESO DE COLADA DIC19-DIC-20'!$A$2:$D$2105,4, FALSE)</f>
        <v>54820</v>
      </c>
      <c r="T164" s="13">
        <f>VLOOKUP(A164,[1]Sheet1!$F$2:$H$1001,3,FALSE)</f>
        <v>1888.3266564209</v>
      </c>
      <c r="U164" s="13">
        <f>VLOOKUP(A164,[1]Sheet1!$K$2:$T$827, 3,FALSE)</f>
        <v>0.11600000000000001</v>
      </c>
      <c r="V164" s="13">
        <f>VLOOKUP(A164,[1]Sheet1!$K$2:$T$827, 4,FALSE)</f>
        <v>0.16900000000000001</v>
      </c>
      <c r="W164" s="13">
        <f>VLOOKUP(A164, [1]Sheet1!$K$2:$T$827,5,FALSE)</f>
        <v>1.1000000000000001</v>
      </c>
      <c r="X164" s="13">
        <f>VLOOKUP(A164, [1]Sheet1!$K$2:$T$827,6,FALSE)</f>
        <v>0.01</v>
      </c>
      <c r="Y164" s="13">
        <f>VLOOKUP(A164, [1]Sheet1!$K$2:$T$827,7,FALSE)</f>
        <v>4.81E-3</v>
      </c>
      <c r="Z164" s="13">
        <f>VLOOKUP(A164, [1]Sheet1!$K$2:$T$827,8,FALSE)</f>
        <v>0.13700000000000001</v>
      </c>
      <c r="AA164" s="13">
        <f>VLOOKUP(A164, [1]Sheet1!$K$2:$T$827,9,FALSE)</f>
        <v>0.32900000000000001</v>
      </c>
      <c r="AB164" s="13">
        <f>VLOOKUP(A164, [1]Sheet1!$K$2:$T$827,10,FALSE)</f>
        <v>2.6100000000000002E-2</v>
      </c>
      <c r="AC164" s="13" t="s">
        <v>45</v>
      </c>
      <c r="AD164" s="13" t="s">
        <v>45</v>
      </c>
      <c r="AE164" s="13" t="s">
        <v>45</v>
      </c>
      <c r="AF164">
        <f>VLOOKUP(A164,[3]Sheet1!$A$2:$F$2106,6, FALSE)</f>
        <v>54922</v>
      </c>
      <c r="AG164">
        <f>VLOOKUP(A164,[3]Sheet1!$A$2:$G$2106,7,FALSE)</f>
        <v>1</v>
      </c>
      <c r="AH164">
        <f>VLOOKUP(A164,[3]Sheet1!$A$2:$H$2105,8,FALSE)</f>
        <v>1680</v>
      </c>
      <c r="AI164">
        <f>VLOOKUP(A164,[3]Sheet1!$A$2:$I$2106,9,FALSE)</f>
        <v>52</v>
      </c>
      <c r="AJ164">
        <f>VLOOKUP(A164,[3]Sheet1!$A$2:$K$2105,10,FALSE)</f>
        <v>27</v>
      </c>
      <c r="AK164">
        <f>VLOOKUP(A164,[3]Sheet1!$A$2:$K$2105,11,FALSE)</f>
        <v>25</v>
      </c>
      <c r="AL164">
        <f>VLOOKUP(A164,[3]Sheet1!$A$2:$L$2106,12,FALSE)</f>
        <v>7</v>
      </c>
      <c r="AM164">
        <f>VLOOKUP(A164, [3]Sheet1!$A$2:$M$2105,13,FALSE)</f>
        <v>20</v>
      </c>
      <c r="AN164">
        <f>VLOOKUP(A164,[3]Sheet1!$A$2:$N$2106,14,FALSE)</f>
        <v>0.56999999999999995</v>
      </c>
      <c r="AO164">
        <f>VLOOKUP(A164,[3]Sheet1!$A$2:$O$2106,15,FALSE)</f>
        <v>3.68</v>
      </c>
      <c r="AP164">
        <f>VLOOKUP(A164,[3]Sheet1!$A$2:$P$2105,16,FALSE)</f>
        <v>3.13</v>
      </c>
      <c r="AQ164">
        <f>VLOOKUP(A164, [3]Sheet1!$A$2:$Q$2106, 17,FALSE)</f>
        <v>1589</v>
      </c>
    </row>
    <row r="165" spans="1:43" x14ac:dyDescent="0.2">
      <c r="A165" s="10">
        <v>1207695</v>
      </c>
      <c r="B165" s="10">
        <v>60053558</v>
      </c>
      <c r="C165" s="11" t="s">
        <v>76</v>
      </c>
      <c r="D165" s="10" t="s">
        <v>46</v>
      </c>
      <c r="E165" s="17">
        <v>44083</v>
      </c>
      <c r="F165" s="13" t="str">
        <f>VLOOKUP(A165,[1]Sheet1!$K$2:$T$827,2,FALSE)</f>
        <v>VD02</v>
      </c>
      <c r="G165" s="13" t="str">
        <f>IFERROR(#REF!, "no")</f>
        <v>no</v>
      </c>
      <c r="H165" s="10">
        <v>17</v>
      </c>
      <c r="I165" s="10">
        <v>1.17</v>
      </c>
      <c r="J165" s="10">
        <v>0.82</v>
      </c>
      <c r="K165" s="10">
        <v>-0.35</v>
      </c>
      <c r="L165" s="10">
        <v>17</v>
      </c>
      <c r="M165" s="10">
        <v>15</v>
      </c>
      <c r="N165" s="10">
        <v>8.1416282653808594</v>
      </c>
      <c r="O165" s="10">
        <v>1.4254686832428001</v>
      </c>
      <c r="P165" s="10">
        <v>7.3572024703025804E-2</v>
      </c>
      <c r="Q165" s="10">
        <v>-0.16918061673641199</v>
      </c>
      <c r="R165" s="13">
        <f>VLOOKUP(A165,'Valores KF'!$C$2:$D$1018,2,)</f>
        <v>0.79</v>
      </c>
      <c r="S165" s="13">
        <f>VLOOKUP(A165,'[2]PESO DE COLADA DIC19-DIC-20'!$A$2:$D$2105,4, FALSE)</f>
        <v>53199</v>
      </c>
      <c r="T165" s="13">
        <f>VLOOKUP(A165,[1]Sheet1!$F$2:$H$1001,3,FALSE)</f>
        <v>1890.8637618134101</v>
      </c>
      <c r="U165" s="13">
        <f>VLOOKUP(A165,[1]Sheet1!$K$2:$T$827, 3,FALSE)</f>
        <v>0.21199999999999999</v>
      </c>
      <c r="V165" s="13">
        <f>VLOOKUP(A165,[1]Sheet1!$K$2:$T$827, 4,FALSE)</f>
        <v>0.16500000000000001</v>
      </c>
      <c r="W165" s="13">
        <f>VLOOKUP(A165, [1]Sheet1!$K$2:$T$827,5,FALSE)</f>
        <v>0.80100000000000005</v>
      </c>
      <c r="X165" s="13">
        <f>VLOOKUP(A165, [1]Sheet1!$K$2:$T$827,6,FALSE)</f>
        <v>1.11E-2</v>
      </c>
      <c r="Y165" s="13">
        <f>VLOOKUP(A165, [1]Sheet1!$K$2:$T$827,7,FALSE)</f>
        <v>1.7600000000000001E-2</v>
      </c>
      <c r="Z165" s="13">
        <f>VLOOKUP(A165, [1]Sheet1!$K$2:$T$827,8,FALSE)</f>
        <v>0.13100000000000001</v>
      </c>
      <c r="AA165" s="13">
        <f>VLOOKUP(A165, [1]Sheet1!$K$2:$T$827,9,FALSE)</f>
        <v>0.20699999999999999</v>
      </c>
      <c r="AB165" s="13">
        <f>VLOOKUP(A165, [1]Sheet1!$K$2:$T$827,10,FALSE)</f>
        <v>2.6499999999999999E-2</v>
      </c>
      <c r="AC165" s="13" t="s">
        <v>45</v>
      </c>
      <c r="AD165" s="13" t="s">
        <v>45</v>
      </c>
      <c r="AE165" s="13" t="s">
        <v>45</v>
      </c>
      <c r="AF165">
        <f>VLOOKUP(A165,[3]Sheet1!$A$2:$F$2106,6, FALSE)</f>
        <v>53288</v>
      </c>
      <c r="AG165">
        <f>VLOOKUP(A165,[3]Sheet1!$A$2:$G$2106,7,FALSE)</f>
        <v>1</v>
      </c>
      <c r="AH165">
        <f>VLOOKUP(A165,[3]Sheet1!$A$2:$H$2105,8,FALSE)</f>
        <v>1678</v>
      </c>
      <c r="AI165">
        <f>VLOOKUP(A165,[3]Sheet1!$A$2:$I$2106,9,FALSE)</f>
        <v>49</v>
      </c>
      <c r="AJ165">
        <f>VLOOKUP(A165,[3]Sheet1!$A$2:$K$2105,10,FALSE)</f>
        <v>25</v>
      </c>
      <c r="AK165">
        <f>VLOOKUP(A165,[3]Sheet1!$A$2:$K$2105,11,FALSE)</f>
        <v>24</v>
      </c>
      <c r="AL165">
        <f>VLOOKUP(A165,[3]Sheet1!$A$2:$L$2106,12,FALSE)</f>
        <v>8</v>
      </c>
      <c r="AM165">
        <f>VLOOKUP(A165, [3]Sheet1!$A$2:$M$2105,13,FALSE)</f>
        <v>17</v>
      </c>
      <c r="AN165">
        <f>VLOOKUP(A165,[3]Sheet1!$A$2:$N$2106,14,FALSE)</f>
        <v>0.49</v>
      </c>
      <c r="AO165">
        <f>VLOOKUP(A165,[3]Sheet1!$A$2:$O$2106,15,FALSE)</f>
        <v>2.2000000000000002</v>
      </c>
      <c r="AP165">
        <f>VLOOKUP(A165,[3]Sheet1!$A$2:$P$2105,16,FALSE)</f>
        <v>0</v>
      </c>
      <c r="AQ165">
        <f>VLOOKUP(A165, [3]Sheet1!$A$2:$Q$2106, 17,FALSE)</f>
        <v>1594</v>
      </c>
    </row>
    <row r="166" spans="1:43" x14ac:dyDescent="0.2">
      <c r="A166" s="10">
        <v>1207696</v>
      </c>
      <c r="B166" s="10">
        <v>60053777</v>
      </c>
      <c r="C166" s="11">
        <v>1045</v>
      </c>
      <c r="D166" s="10" t="s">
        <v>48</v>
      </c>
      <c r="E166" s="17">
        <v>44083</v>
      </c>
      <c r="F166" s="13" t="str">
        <f>VLOOKUP(A166,[1]Sheet1!$K$2:$T$827,2,FALSE)</f>
        <v>VD02</v>
      </c>
      <c r="G166" s="13" t="str">
        <f>IFERROR(#REF!, "no")</f>
        <v>no</v>
      </c>
      <c r="H166" s="10">
        <v>22</v>
      </c>
      <c r="I166" s="10">
        <v>0.83</v>
      </c>
      <c r="J166" s="10">
        <v>0.82</v>
      </c>
      <c r="K166" s="10">
        <v>-0.01</v>
      </c>
      <c r="L166" s="10">
        <v>18</v>
      </c>
      <c r="M166" s="10">
        <v>20</v>
      </c>
      <c r="N166" s="10">
        <v>5.85284519195557</v>
      </c>
      <c r="O166" s="10">
        <v>1.5142017602920499</v>
      </c>
      <c r="P166" s="10">
        <v>0.62479209899902299</v>
      </c>
      <c r="Q166" s="10">
        <v>-0.163373708724976</v>
      </c>
      <c r="R166" s="13">
        <f>VLOOKUP(A166,'Valores KF'!$C$2:$D$1018,2,)</f>
        <v>0.73</v>
      </c>
      <c r="S166" s="13">
        <f>VLOOKUP(A166,'[2]PESO DE COLADA DIC19-DIC-20'!$A$2:$D$2105,4, FALSE)</f>
        <v>52761</v>
      </c>
      <c r="T166" s="13">
        <f>VLOOKUP(A166,[1]Sheet1!$F$2:$H$1001,3,FALSE)</f>
        <v>1845.0092904034</v>
      </c>
      <c r="U166" s="13">
        <f>VLOOKUP(A166,[1]Sheet1!$K$2:$T$827, 3,FALSE)</f>
        <v>0.47199999999999998</v>
      </c>
      <c r="V166" s="13">
        <f>VLOOKUP(A166,[1]Sheet1!$K$2:$T$827, 4,FALSE)</f>
        <v>0.192</v>
      </c>
      <c r="W166" s="13">
        <f>VLOOKUP(A166, [1]Sheet1!$K$2:$T$827,5,FALSE)</f>
        <v>0.66200000000000003</v>
      </c>
      <c r="X166" s="13">
        <f>VLOOKUP(A166, [1]Sheet1!$K$2:$T$827,6,FALSE)</f>
        <v>1.15E-2</v>
      </c>
      <c r="Y166" s="13">
        <f>VLOOKUP(A166, [1]Sheet1!$K$2:$T$827,7,FALSE)</f>
        <v>6.4199999999999999E-4</v>
      </c>
      <c r="Z166" s="13">
        <f>VLOOKUP(A166, [1]Sheet1!$K$2:$T$827,8,FALSE)</f>
        <v>0.14799999999999999</v>
      </c>
      <c r="AA166" s="13">
        <f>VLOOKUP(A166, [1]Sheet1!$K$2:$T$827,9,FALSE)</f>
        <v>0.20200000000000001</v>
      </c>
      <c r="AB166" s="13">
        <f>VLOOKUP(A166, [1]Sheet1!$K$2:$T$827,10,FALSE)</f>
        <v>3.0700000000000002E-2</v>
      </c>
      <c r="AC166" s="13" t="s">
        <v>45</v>
      </c>
      <c r="AD166" s="13" t="s">
        <v>45</v>
      </c>
      <c r="AE166" s="13" t="s">
        <v>45</v>
      </c>
      <c r="AF166">
        <f>VLOOKUP(A166,[3]Sheet1!$A$2:$F$2106,6, FALSE)</f>
        <v>53079</v>
      </c>
      <c r="AG166">
        <f>VLOOKUP(A166,[3]Sheet1!$A$2:$G$2106,7,FALSE)</f>
        <v>1</v>
      </c>
      <c r="AH166">
        <f>VLOOKUP(A166,[3]Sheet1!$A$2:$H$2105,8,FALSE)</f>
        <v>1678</v>
      </c>
      <c r="AI166">
        <f>VLOOKUP(A166,[3]Sheet1!$A$2:$I$2106,9,FALSE)</f>
        <v>52</v>
      </c>
      <c r="AJ166">
        <f>VLOOKUP(A166,[3]Sheet1!$A$2:$K$2105,10,FALSE)</f>
        <v>30</v>
      </c>
      <c r="AK166">
        <f>VLOOKUP(A166,[3]Sheet1!$A$2:$K$2105,11,FALSE)</f>
        <v>22</v>
      </c>
      <c r="AL166">
        <f>VLOOKUP(A166,[3]Sheet1!$A$2:$L$2106,12,FALSE)</f>
        <v>8</v>
      </c>
      <c r="AM166">
        <f>VLOOKUP(A166, [3]Sheet1!$A$2:$M$2105,13,FALSE)</f>
        <v>22</v>
      </c>
      <c r="AN166">
        <f>VLOOKUP(A166,[3]Sheet1!$A$2:$N$2106,14,FALSE)</f>
        <v>0.45</v>
      </c>
      <c r="AO166">
        <f>VLOOKUP(A166,[3]Sheet1!$A$2:$O$2106,15,FALSE)</f>
        <v>2.34</v>
      </c>
      <c r="AP166">
        <f>VLOOKUP(A166,[3]Sheet1!$A$2:$P$2105,16,FALSE)</f>
        <v>0</v>
      </c>
      <c r="AQ166">
        <f>VLOOKUP(A166, [3]Sheet1!$A$2:$Q$2106, 17,FALSE)</f>
        <v>1556</v>
      </c>
    </row>
    <row r="167" spans="1:43" x14ac:dyDescent="0.2">
      <c r="A167" s="10">
        <v>1207697</v>
      </c>
      <c r="B167" s="10">
        <v>60053615</v>
      </c>
      <c r="C167" s="11" t="s">
        <v>47</v>
      </c>
      <c r="D167" s="10" t="s">
        <v>63</v>
      </c>
      <c r="E167" s="17">
        <v>44083</v>
      </c>
      <c r="F167" s="13" t="str">
        <f>VLOOKUP(A167,[1]Sheet1!$K$2:$T$827,2,FALSE)</f>
        <v>VD02</v>
      </c>
      <c r="G167" s="13" t="str">
        <f>IFERROR(#REF!, "no")</f>
        <v>no</v>
      </c>
      <c r="H167" s="10">
        <v>20</v>
      </c>
      <c r="I167" s="10">
        <v>0.79</v>
      </c>
      <c r="J167" s="10">
        <v>0.79</v>
      </c>
      <c r="K167" s="10">
        <v>0</v>
      </c>
      <c r="L167" s="10">
        <v>15</v>
      </c>
      <c r="M167" s="10">
        <v>18</v>
      </c>
      <c r="N167" s="10">
        <v>5.0159044265747097</v>
      </c>
      <c r="O167" s="10">
        <v>1.38556492328644</v>
      </c>
      <c r="P167" s="10">
        <v>4.1865009814500802E-2</v>
      </c>
      <c r="Q167" s="10">
        <v>-0.165350437164307</v>
      </c>
      <c r="R167" s="13">
        <f>VLOOKUP(A167,'Valores KF'!$C$2:$D$1018,2,)</f>
        <v>0.79</v>
      </c>
      <c r="S167" s="13">
        <f>VLOOKUP(A167,'[2]PESO DE COLADA DIC19-DIC-20'!$A$2:$D$2105,4, FALSE)</f>
        <v>48014</v>
      </c>
      <c r="T167" s="13">
        <f>VLOOKUP(A167,[1]Sheet1!$F$2:$H$1001,3,FALSE)</f>
        <v>1883.7298938404299</v>
      </c>
      <c r="U167" s="13">
        <f>VLOOKUP(A167,[1]Sheet1!$K$2:$T$827, 3,FALSE)</f>
        <v>0.16900000000000001</v>
      </c>
      <c r="V167" s="13">
        <f>VLOOKUP(A167,[1]Sheet1!$K$2:$T$827, 4,FALSE)</f>
        <v>0.193</v>
      </c>
      <c r="W167" s="13">
        <f>VLOOKUP(A167, [1]Sheet1!$K$2:$T$827,5,FALSE)</f>
        <v>1.1399999999999999</v>
      </c>
      <c r="X167" s="13">
        <f>VLOOKUP(A167, [1]Sheet1!$K$2:$T$827,6,FALSE)</f>
        <v>1.2699999999999999E-2</v>
      </c>
      <c r="Y167" s="13">
        <f>VLOOKUP(A167, [1]Sheet1!$K$2:$T$827,7,FALSE)</f>
        <v>1.74E-3</v>
      </c>
      <c r="Z167" s="13">
        <f>VLOOKUP(A167, [1]Sheet1!$K$2:$T$827,8,FALSE)</f>
        <v>0.13500000000000001</v>
      </c>
      <c r="AA167" s="13">
        <f>VLOOKUP(A167, [1]Sheet1!$K$2:$T$827,9,FALSE)</f>
        <v>0.22900000000000001</v>
      </c>
      <c r="AB167" s="13">
        <f>VLOOKUP(A167, [1]Sheet1!$K$2:$T$827,10,FALSE)</f>
        <v>2.7E-2</v>
      </c>
      <c r="AC167" s="13" t="s">
        <v>45</v>
      </c>
      <c r="AD167" s="13" t="s">
        <v>45</v>
      </c>
      <c r="AE167" s="13" t="s">
        <v>45</v>
      </c>
      <c r="AF167">
        <f>VLOOKUP(A167,[3]Sheet1!$A$2:$F$2106,6, FALSE)</f>
        <v>48498</v>
      </c>
      <c r="AG167">
        <f>VLOOKUP(A167,[3]Sheet1!$A$2:$G$2106,7,FALSE)</f>
        <v>1</v>
      </c>
      <c r="AH167">
        <f>VLOOKUP(A167,[3]Sheet1!$A$2:$H$2105,8,FALSE)</f>
        <v>1676</v>
      </c>
      <c r="AI167">
        <f>VLOOKUP(A167,[3]Sheet1!$A$2:$I$2106,9,FALSE)</f>
        <v>46</v>
      </c>
      <c r="AJ167">
        <f>VLOOKUP(A167,[3]Sheet1!$A$2:$K$2105,10,FALSE)</f>
        <v>27</v>
      </c>
      <c r="AK167">
        <f>VLOOKUP(A167,[3]Sheet1!$A$2:$K$2105,11,FALSE)</f>
        <v>19</v>
      </c>
      <c r="AL167">
        <f>VLOOKUP(A167,[3]Sheet1!$A$2:$L$2106,12,FALSE)</f>
        <v>7</v>
      </c>
      <c r="AM167">
        <f>VLOOKUP(A167, [3]Sheet1!$A$2:$M$2105,13,FALSE)</f>
        <v>20</v>
      </c>
      <c r="AN167">
        <f>VLOOKUP(A167,[3]Sheet1!$A$2:$N$2106,14,FALSE)</f>
        <v>0.47</v>
      </c>
      <c r="AO167">
        <f>VLOOKUP(A167,[3]Sheet1!$A$2:$O$2106,15,FALSE)</f>
        <v>3.32</v>
      </c>
      <c r="AP167">
        <f>VLOOKUP(A167,[3]Sheet1!$A$2:$P$2105,16,FALSE)</f>
        <v>0</v>
      </c>
      <c r="AQ167">
        <f>VLOOKUP(A167, [3]Sheet1!$A$2:$Q$2106, 17,FALSE)</f>
        <v>1592</v>
      </c>
    </row>
    <row r="168" spans="1:43" x14ac:dyDescent="0.2">
      <c r="A168" s="10">
        <v>1207698</v>
      </c>
      <c r="B168" s="10">
        <v>60053805</v>
      </c>
      <c r="C168" s="11" t="s">
        <v>58</v>
      </c>
      <c r="D168" s="10" t="s">
        <v>63</v>
      </c>
      <c r="E168" s="17">
        <v>44083</v>
      </c>
      <c r="F168" s="13" t="str">
        <f>VLOOKUP(A168,[1]Sheet1!$K$2:$T$827,2,FALSE)</f>
        <v>VD02</v>
      </c>
      <c r="G168" s="13" t="str">
        <f>IFERROR(#REF!, "no")</f>
        <v>no</v>
      </c>
      <c r="H168" s="10">
        <v>15</v>
      </c>
      <c r="I168" s="10">
        <v>1.38</v>
      </c>
      <c r="J168" s="10">
        <v>0.94</v>
      </c>
      <c r="K168" s="10">
        <v>-0.44</v>
      </c>
      <c r="L168" s="10">
        <v>14</v>
      </c>
      <c r="M168" s="10">
        <v>12</v>
      </c>
      <c r="N168" s="10">
        <v>8.6275920867919904</v>
      </c>
      <c r="O168" s="10">
        <v>1.47067499160767</v>
      </c>
      <c r="P168" s="10">
        <v>0.22668163478374501</v>
      </c>
      <c r="Q168" s="10">
        <v>-0.16642606258392301</v>
      </c>
      <c r="R168" s="13">
        <f>VLOOKUP(A168,'Valores KF'!$C$2:$D$1018,2,)</f>
        <v>0.76</v>
      </c>
      <c r="S168" s="13">
        <f>VLOOKUP(A168,'[2]PESO DE COLADA DIC19-DIC-20'!$A$2:$D$2105,4, FALSE)</f>
        <v>54347</v>
      </c>
      <c r="T168" s="13">
        <f>VLOOKUP(A168,[1]Sheet1!$F$2:$H$1001,3,FALSE)</f>
        <v>1868.6429099017</v>
      </c>
      <c r="U168" s="13">
        <f>VLOOKUP(A168,[1]Sheet1!$K$2:$T$827, 3,FALSE)</f>
        <v>0.32300000000000001</v>
      </c>
      <c r="V168" s="13">
        <f>VLOOKUP(A168,[1]Sheet1!$K$2:$T$827, 4,FALSE)</f>
        <v>0.29399999999999998</v>
      </c>
      <c r="W168" s="13">
        <f>VLOOKUP(A168, [1]Sheet1!$K$2:$T$827,5,FALSE)</f>
        <v>0.58199999999999996</v>
      </c>
      <c r="X168" s="13">
        <f>VLOOKUP(A168, [1]Sheet1!$K$2:$T$827,6,FALSE)</f>
        <v>6.0000000000000001E-3</v>
      </c>
      <c r="Y168" s="13">
        <f>VLOOKUP(A168, [1]Sheet1!$K$2:$T$827,7,FALSE)</f>
        <v>1.9400000000000001E-3</v>
      </c>
      <c r="Z168" s="13">
        <f>VLOOKUP(A168, [1]Sheet1!$K$2:$T$827,8,FALSE)</f>
        <v>1.07</v>
      </c>
      <c r="AA168" s="13">
        <f>VLOOKUP(A168, [1]Sheet1!$K$2:$T$827,9,FALSE)</f>
        <v>0.247</v>
      </c>
      <c r="AB168" s="13">
        <f>VLOOKUP(A168, [1]Sheet1!$K$2:$T$827,10,FALSE)</f>
        <v>2.7199999999999998E-2</v>
      </c>
      <c r="AC168" s="13" t="s">
        <v>45</v>
      </c>
      <c r="AD168" s="13" t="s">
        <v>45</v>
      </c>
      <c r="AE168" s="13" t="s">
        <v>45</v>
      </c>
      <c r="AF168">
        <f>VLOOKUP(A168,[3]Sheet1!$A$2:$F$2106,6, FALSE)</f>
        <v>53054</v>
      </c>
      <c r="AG168">
        <f>VLOOKUP(A168,[3]Sheet1!$A$2:$G$2106,7,FALSE)</f>
        <v>1</v>
      </c>
      <c r="AH168">
        <f>VLOOKUP(A168,[3]Sheet1!$A$2:$H$2105,8,FALSE)</f>
        <v>1676</v>
      </c>
      <c r="AI168">
        <f>VLOOKUP(A168,[3]Sheet1!$A$2:$I$2106,9,FALSE)</f>
        <v>44</v>
      </c>
      <c r="AJ168">
        <f>VLOOKUP(A168,[3]Sheet1!$A$2:$K$2105,10,FALSE)</f>
        <v>22</v>
      </c>
      <c r="AK168">
        <f>VLOOKUP(A168,[3]Sheet1!$A$2:$K$2105,11,FALSE)</f>
        <v>22</v>
      </c>
      <c r="AL168">
        <f>VLOOKUP(A168,[3]Sheet1!$A$2:$L$2106,12,FALSE)</f>
        <v>7</v>
      </c>
      <c r="AM168">
        <f>VLOOKUP(A168, [3]Sheet1!$A$2:$M$2105,13,FALSE)</f>
        <v>15</v>
      </c>
      <c r="AN168">
        <f>VLOOKUP(A168,[3]Sheet1!$A$2:$N$2106,14,FALSE)</f>
        <v>0.56999999999999995</v>
      </c>
      <c r="AO168">
        <f>VLOOKUP(A168,[3]Sheet1!$A$2:$O$2106,15,FALSE)</f>
        <v>2.84</v>
      </c>
      <c r="AP168">
        <f>VLOOKUP(A168,[3]Sheet1!$A$2:$P$2105,16,FALSE)</f>
        <v>0</v>
      </c>
      <c r="AQ168">
        <f>VLOOKUP(A168, [3]Sheet1!$A$2:$Q$2106, 17,FALSE)</f>
        <v>1573</v>
      </c>
    </row>
    <row r="169" spans="1:43" x14ac:dyDescent="0.2">
      <c r="A169" s="10">
        <v>1207699</v>
      </c>
      <c r="B169" s="10">
        <v>60053759</v>
      </c>
      <c r="C169" s="11">
        <v>4340</v>
      </c>
      <c r="D169" s="10" t="s">
        <v>63</v>
      </c>
      <c r="E169" s="17">
        <v>44083</v>
      </c>
      <c r="F169" s="13" t="str">
        <f>VLOOKUP(A169,[1]Sheet1!$K$2:$T$827,2,FALSE)</f>
        <v>VD02</v>
      </c>
      <c r="G169" s="13" t="str">
        <f>IFERROR(#REF!, "no")</f>
        <v>no</v>
      </c>
      <c r="H169" s="10">
        <v>19</v>
      </c>
      <c r="I169" s="10">
        <v>1.1000000000000001</v>
      </c>
      <c r="J169" s="10">
        <v>0.59</v>
      </c>
      <c r="K169" s="10">
        <v>-0.51</v>
      </c>
      <c r="L169" s="10">
        <v>15</v>
      </c>
      <c r="M169" s="10">
        <v>15</v>
      </c>
      <c r="N169" s="10">
        <v>6.9707498550415004</v>
      </c>
      <c r="O169" s="10">
        <v>1.59263575077057</v>
      </c>
      <c r="P169" s="10">
        <v>0.54202115535736095</v>
      </c>
      <c r="Q169" s="10">
        <v>-0.14759244024753601</v>
      </c>
      <c r="R169" s="13">
        <f>VLOOKUP(A169,'Valores KF'!$C$2:$D$1018,2,)</f>
        <v>0.75</v>
      </c>
      <c r="S169" s="13">
        <f>VLOOKUP(A169,'[2]PESO DE COLADA DIC19-DIC-20'!$A$2:$D$2105,4, FALSE)</f>
        <v>52310</v>
      </c>
      <c r="T169" s="13">
        <f>VLOOKUP(A169,[1]Sheet1!$F$2:$H$1001,3,FALSE)</f>
        <v>1854.53441172047</v>
      </c>
      <c r="U169" s="13">
        <f>VLOOKUP(A169,[1]Sheet1!$K$2:$T$827, 3,FALSE)</f>
        <v>0.41899999999999998</v>
      </c>
      <c r="V169" s="13">
        <f>VLOOKUP(A169,[1]Sheet1!$K$2:$T$827, 4,FALSE)</f>
        <v>0.161</v>
      </c>
      <c r="W169" s="13">
        <f>VLOOKUP(A169, [1]Sheet1!$K$2:$T$827,5,FALSE)</f>
        <v>0.78700000000000003</v>
      </c>
      <c r="X169" s="13">
        <f>VLOOKUP(A169, [1]Sheet1!$K$2:$T$827,6,FALSE)</f>
        <v>1.0200000000000001E-2</v>
      </c>
      <c r="Y169" s="13">
        <f>VLOOKUP(A169, [1]Sheet1!$K$2:$T$827,7,FALSE)</f>
        <v>1.26E-2</v>
      </c>
      <c r="Z169" s="13">
        <f>VLOOKUP(A169, [1]Sheet1!$K$2:$T$827,8,FALSE)</f>
        <v>0.873</v>
      </c>
      <c r="AA169" s="13">
        <f>VLOOKUP(A169, [1]Sheet1!$K$2:$T$827,9,FALSE)</f>
        <v>1.82</v>
      </c>
      <c r="AB169" s="13">
        <f>VLOOKUP(A169, [1]Sheet1!$K$2:$T$827,10,FALSE)</f>
        <v>1.8200000000000001E-2</v>
      </c>
      <c r="AC169" s="13" t="s">
        <v>45</v>
      </c>
      <c r="AD169" s="13" t="s">
        <v>45</v>
      </c>
      <c r="AE169" s="13" t="s">
        <v>45</v>
      </c>
      <c r="AF169">
        <f>VLOOKUP(A169,[3]Sheet1!$A$2:$F$2106,6, FALSE)</f>
        <v>52101</v>
      </c>
      <c r="AG169">
        <f>VLOOKUP(A169,[3]Sheet1!$A$2:$G$2106,7,FALSE)</f>
        <v>1</v>
      </c>
      <c r="AH169">
        <f>VLOOKUP(A169,[3]Sheet1!$A$2:$H$2105,8,FALSE)</f>
        <v>1642</v>
      </c>
      <c r="AI169">
        <f>VLOOKUP(A169,[3]Sheet1!$A$2:$I$2106,9,FALSE)</f>
        <v>47</v>
      </c>
      <c r="AJ169">
        <f>VLOOKUP(A169,[3]Sheet1!$A$2:$K$2105,10,FALSE)</f>
        <v>26</v>
      </c>
      <c r="AK169">
        <f>VLOOKUP(A169,[3]Sheet1!$A$2:$K$2105,11,FALSE)</f>
        <v>21</v>
      </c>
      <c r="AL169">
        <f>VLOOKUP(A169,[3]Sheet1!$A$2:$L$2106,12,FALSE)</f>
        <v>7</v>
      </c>
      <c r="AM169">
        <f>VLOOKUP(A169, [3]Sheet1!$A$2:$M$2105,13,FALSE)</f>
        <v>19</v>
      </c>
      <c r="AN169">
        <f>VLOOKUP(A169,[3]Sheet1!$A$2:$N$2106,14,FALSE)</f>
        <v>0.49</v>
      </c>
      <c r="AO169">
        <f>VLOOKUP(A169,[3]Sheet1!$A$2:$O$2106,15,FALSE)</f>
        <v>2.52</v>
      </c>
      <c r="AP169">
        <f>VLOOKUP(A169,[3]Sheet1!$A$2:$P$2105,16,FALSE)</f>
        <v>0</v>
      </c>
      <c r="AQ169">
        <f>VLOOKUP(A169, [3]Sheet1!$A$2:$Q$2106, 17,FALSE)</f>
        <v>1564</v>
      </c>
    </row>
    <row r="170" spans="1:43" x14ac:dyDescent="0.2">
      <c r="A170" s="10">
        <v>1207700</v>
      </c>
      <c r="B170" s="10">
        <v>60053171</v>
      </c>
      <c r="C170" s="11">
        <v>4340</v>
      </c>
      <c r="D170" s="10" t="s">
        <v>56</v>
      </c>
      <c r="E170" s="17">
        <v>44083</v>
      </c>
      <c r="F170" s="13" t="str">
        <f>VLOOKUP(A170,[1]Sheet1!$K$2:$T$827,2,FALSE)</f>
        <v>VD02</v>
      </c>
      <c r="G170" s="13" t="str">
        <f>IFERROR(#REF!, "no")</f>
        <v>no</v>
      </c>
      <c r="H170" s="10">
        <v>21</v>
      </c>
      <c r="I170" s="10">
        <v>1.06</v>
      </c>
      <c r="J170" s="10">
        <v>0.63</v>
      </c>
      <c r="K170" s="10">
        <v>-0.43</v>
      </c>
      <c r="L170" s="10">
        <v>18</v>
      </c>
      <c r="M170" s="10">
        <v>20</v>
      </c>
      <c r="N170" s="10">
        <v>4.2398395538330096</v>
      </c>
      <c r="O170" s="10">
        <v>1.4154301881790201</v>
      </c>
      <c r="P170" s="10">
        <v>0.27595955133438099</v>
      </c>
      <c r="Q170" s="10">
        <v>-0.167956322431564</v>
      </c>
      <c r="R170" s="13">
        <f>VLOOKUP(A170,'Valores KF'!$C$2:$D$1018,2,)</f>
        <v>0.74</v>
      </c>
      <c r="S170" s="13">
        <f>VLOOKUP(A170,'[2]PESO DE COLADA DIC19-DIC-20'!$A$2:$D$2105,4, FALSE)</f>
        <v>57994</v>
      </c>
      <c r="T170" s="13">
        <f>VLOOKUP(A170,[1]Sheet1!$F$2:$H$1001,3,FALSE)</f>
        <v>1840.94183436293</v>
      </c>
      <c r="U170" s="13">
        <f>VLOOKUP(A170,[1]Sheet1!$K$2:$T$827, 3,FALSE)</f>
        <v>0.41199999999999998</v>
      </c>
      <c r="V170" s="13">
        <f>VLOOKUP(A170,[1]Sheet1!$K$2:$T$827, 4,FALSE)</f>
        <v>0.17699999999999999</v>
      </c>
      <c r="W170" s="13">
        <f>VLOOKUP(A170, [1]Sheet1!$K$2:$T$827,5,FALSE)</f>
        <v>0.79400000000000004</v>
      </c>
      <c r="X170" s="13">
        <f>VLOOKUP(A170, [1]Sheet1!$K$2:$T$827,6,FALSE)</f>
        <v>8.8999999999999999E-3</v>
      </c>
      <c r="Y170" s="13">
        <f>VLOOKUP(A170, [1]Sheet1!$K$2:$T$827,7,FALSE)</f>
        <v>1.3599999999999999E-2</v>
      </c>
      <c r="Z170" s="13">
        <f>VLOOKUP(A170, [1]Sheet1!$K$2:$T$827,8,FALSE)</f>
        <v>0.86599999999999999</v>
      </c>
      <c r="AA170" s="13">
        <f>VLOOKUP(A170, [1]Sheet1!$K$2:$T$827,9,FALSE)</f>
        <v>1.82</v>
      </c>
      <c r="AB170" s="13">
        <f>VLOOKUP(A170, [1]Sheet1!$K$2:$T$827,10,FALSE)</f>
        <v>2.24E-2</v>
      </c>
      <c r="AC170" s="13" t="s">
        <v>45</v>
      </c>
      <c r="AD170" s="13" t="s">
        <v>45</v>
      </c>
      <c r="AE170" s="13" t="s">
        <v>45</v>
      </c>
      <c r="AF170">
        <f>VLOOKUP(A170,[3]Sheet1!$A$2:$F$2106,6, FALSE)</f>
        <v>56945</v>
      </c>
      <c r="AG170">
        <f>VLOOKUP(A170,[3]Sheet1!$A$2:$G$2106,7,FALSE)</f>
        <v>1</v>
      </c>
      <c r="AH170">
        <f>VLOOKUP(A170,[3]Sheet1!$A$2:$H$2105,8,FALSE)</f>
        <v>1634</v>
      </c>
      <c r="AI170">
        <f>VLOOKUP(A170,[3]Sheet1!$A$2:$I$2106,9,FALSE)</f>
        <v>52</v>
      </c>
      <c r="AJ170">
        <f>VLOOKUP(A170,[3]Sheet1!$A$2:$K$2105,10,FALSE)</f>
        <v>29</v>
      </c>
      <c r="AK170">
        <f>VLOOKUP(A170,[3]Sheet1!$A$2:$K$2105,11,FALSE)</f>
        <v>23</v>
      </c>
      <c r="AL170">
        <f>VLOOKUP(A170,[3]Sheet1!$A$2:$L$2106,12,FALSE)</f>
        <v>8</v>
      </c>
      <c r="AM170">
        <f>VLOOKUP(A170, [3]Sheet1!$A$2:$M$2105,13,FALSE)</f>
        <v>21</v>
      </c>
      <c r="AN170">
        <f>VLOOKUP(A170,[3]Sheet1!$A$2:$N$2106,14,FALSE)</f>
        <v>0.49</v>
      </c>
      <c r="AO170">
        <f>VLOOKUP(A170,[3]Sheet1!$A$2:$O$2106,15,FALSE)</f>
        <v>2.93</v>
      </c>
      <c r="AP170">
        <f>VLOOKUP(A170,[3]Sheet1!$A$2:$P$2105,16,FALSE)</f>
        <v>0</v>
      </c>
      <c r="AQ170">
        <f>VLOOKUP(A170, [3]Sheet1!$A$2:$Q$2106, 17,FALSE)</f>
        <v>1550</v>
      </c>
    </row>
    <row r="171" spans="1:43" x14ac:dyDescent="0.2">
      <c r="A171" s="10">
        <v>1207701</v>
      </c>
      <c r="B171" s="10">
        <v>60053669</v>
      </c>
      <c r="C171" s="11" t="s">
        <v>54</v>
      </c>
      <c r="D171" s="10" t="s">
        <v>44</v>
      </c>
      <c r="E171" s="17">
        <v>44083</v>
      </c>
      <c r="F171" s="13" t="str">
        <f>VLOOKUP(A171,[1]Sheet1!$K$2:$T$827,2,FALSE)</f>
        <v>VD02</v>
      </c>
      <c r="G171" s="13" t="str">
        <f>IFERROR(#REF!, "no")</f>
        <v>no</v>
      </c>
      <c r="H171" s="10">
        <v>15</v>
      </c>
      <c r="I171" s="10">
        <v>1.39</v>
      </c>
      <c r="J171" s="10">
        <v>0.63</v>
      </c>
      <c r="K171" s="10">
        <v>-0.76</v>
      </c>
      <c r="L171" s="10">
        <v>20</v>
      </c>
      <c r="M171" s="10">
        <v>11</v>
      </c>
      <c r="N171" s="10">
        <v>4.6803116798400897</v>
      </c>
      <c r="O171" s="10">
        <v>8.1392087936401403</v>
      </c>
      <c r="P171" s="10">
        <v>-2.6564418803900502E-3</v>
      </c>
      <c r="Q171" s="10">
        <v>-0.16003182530403101</v>
      </c>
      <c r="R171" s="13">
        <f>VLOOKUP(A171,'Valores KF'!$C$2:$D$1018,2,)</f>
        <v>0.81</v>
      </c>
      <c r="S171" s="13">
        <f>VLOOKUP(A171,'[2]PESO DE COLADA DIC19-DIC-20'!$A$2:$D$2105,4, FALSE)</f>
        <v>54236</v>
      </c>
      <c r="T171" s="13">
        <f>VLOOKUP(A171,[1]Sheet1!$F$2:$H$1001,3,FALSE)</f>
        <v>1891.79459135501</v>
      </c>
      <c r="U171" s="13">
        <f>VLOOKUP(A171,[1]Sheet1!$K$2:$T$827, 3,FALSE)</f>
        <v>0.122</v>
      </c>
      <c r="V171" s="13">
        <f>VLOOKUP(A171,[1]Sheet1!$K$2:$T$827, 4,FALSE)</f>
        <v>0.17399999999999999</v>
      </c>
      <c r="W171" s="13">
        <f>VLOOKUP(A171, [1]Sheet1!$K$2:$T$827,5,FALSE)</f>
        <v>1.1100000000000001</v>
      </c>
      <c r="X171" s="13">
        <f>VLOOKUP(A171, [1]Sheet1!$K$2:$T$827,6,FALSE)</f>
        <v>1.5699999999999999E-2</v>
      </c>
      <c r="Y171" s="13">
        <f>VLOOKUP(A171, [1]Sheet1!$K$2:$T$827,7,FALSE)</f>
        <v>5.1599999999999997E-3</v>
      </c>
      <c r="Z171" s="13">
        <f>VLOOKUP(A171, [1]Sheet1!$K$2:$T$827,8,FALSE)</f>
        <v>0.19800000000000001</v>
      </c>
      <c r="AA171" s="13">
        <f>VLOOKUP(A171, [1]Sheet1!$K$2:$T$827,9,FALSE)</f>
        <v>0.27400000000000002</v>
      </c>
      <c r="AB171" s="13">
        <f>VLOOKUP(A171, [1]Sheet1!$K$2:$T$827,10,FALSE)</f>
        <v>2.8899999999999999E-2</v>
      </c>
      <c r="AC171" s="13">
        <f>VLOOKUP(A171,[4]Sheet1!$A$2:$D$651,4,FALSE)</f>
        <v>1.1159399999999999</v>
      </c>
      <c r="AD171" s="13" t="s">
        <v>45</v>
      </c>
      <c r="AE171" s="13" t="s">
        <v>45</v>
      </c>
      <c r="AF171">
        <f>VLOOKUP(A171,[3]Sheet1!$A$2:$F$2106,6, FALSE)</f>
        <v>52517</v>
      </c>
      <c r="AG171">
        <f>VLOOKUP(A171,[3]Sheet1!$A$2:$G$2106,7,FALSE)</f>
        <v>1</v>
      </c>
      <c r="AH171">
        <f>VLOOKUP(A171,[3]Sheet1!$A$2:$H$2105,8,FALSE)</f>
        <v>1673</v>
      </c>
      <c r="AI171">
        <f>VLOOKUP(A171,[3]Sheet1!$A$2:$I$2106,9,FALSE)</f>
        <v>59</v>
      </c>
      <c r="AJ171">
        <f>VLOOKUP(A171,[3]Sheet1!$A$2:$K$2105,10,FALSE)</f>
        <v>23</v>
      </c>
      <c r="AK171">
        <f>VLOOKUP(A171,[3]Sheet1!$A$2:$K$2105,11,FALSE)</f>
        <v>36</v>
      </c>
      <c r="AL171">
        <f>VLOOKUP(A171,[3]Sheet1!$A$2:$L$2106,12,FALSE)</f>
        <v>8</v>
      </c>
      <c r="AM171">
        <f>VLOOKUP(A171, [3]Sheet1!$A$2:$M$2105,13,FALSE)</f>
        <v>15</v>
      </c>
      <c r="AN171">
        <f>VLOOKUP(A171,[3]Sheet1!$A$2:$N$2106,14,FALSE)</f>
        <v>0.5</v>
      </c>
      <c r="AO171">
        <f>VLOOKUP(A171,[3]Sheet1!$A$2:$O$2106,15,FALSE)</f>
        <v>1.68</v>
      </c>
      <c r="AP171">
        <f>VLOOKUP(A171,[3]Sheet1!$A$2:$P$2105,16,FALSE)</f>
        <v>2.1800000000000002</v>
      </c>
      <c r="AQ171">
        <f>VLOOKUP(A171, [3]Sheet1!$A$2:$Q$2106, 17,FALSE)</f>
        <v>1594</v>
      </c>
    </row>
    <row r="172" spans="1:43" x14ac:dyDescent="0.2">
      <c r="A172" s="10">
        <v>1207702</v>
      </c>
      <c r="B172" s="10">
        <v>60053799</v>
      </c>
      <c r="C172" s="11" t="s">
        <v>85</v>
      </c>
      <c r="D172" s="10" t="s">
        <v>56</v>
      </c>
      <c r="E172" s="17">
        <v>44083</v>
      </c>
      <c r="F172" s="13" t="str">
        <f>VLOOKUP(A172,[1]Sheet1!$K$2:$T$827,2,FALSE)</f>
        <v>VD02</v>
      </c>
      <c r="G172" s="13" t="str">
        <f>IFERROR(#REF!, "no")</f>
        <v>no</v>
      </c>
      <c r="H172" s="10">
        <v>20</v>
      </c>
      <c r="I172" s="10">
        <v>1.1200000000000001</v>
      </c>
      <c r="J172" s="10">
        <v>0.73</v>
      </c>
      <c r="K172" s="10">
        <v>-0.39</v>
      </c>
      <c r="L172" s="10">
        <v>19</v>
      </c>
      <c r="M172" s="10">
        <v>17</v>
      </c>
      <c r="N172" s="10">
        <v>7.2483949661254901</v>
      </c>
      <c r="O172" s="10">
        <v>1.5646874904632599</v>
      </c>
      <c r="P172" s="10">
        <v>7.1047998964786502E-2</v>
      </c>
      <c r="Q172" s="10">
        <v>-0.17041739821433999</v>
      </c>
      <c r="R172" s="13">
        <f>VLOOKUP(A172,'Valores KF'!$C$2:$D$1018,2,)</f>
        <v>0.79</v>
      </c>
      <c r="S172" s="13">
        <f>VLOOKUP(A172,'[2]PESO DE COLADA DIC19-DIC-20'!$A$2:$D$2105,4, FALSE)</f>
        <v>57833</v>
      </c>
      <c r="T172" s="13">
        <f>VLOOKUP(A172,[1]Sheet1!$F$2:$H$1001,3,FALSE)</f>
        <v>1868.8143717745299</v>
      </c>
      <c r="U172" s="13">
        <f>VLOOKUP(A172,[1]Sheet1!$K$2:$T$827, 3,FALSE)</f>
        <v>8.3900000000000002E-2</v>
      </c>
      <c r="V172" s="13">
        <f>VLOOKUP(A172,[1]Sheet1!$K$2:$T$827, 4,FALSE)</f>
        <v>0.19800000000000001</v>
      </c>
      <c r="W172" s="13">
        <f>VLOOKUP(A172, [1]Sheet1!$K$2:$T$827,5,FALSE)</f>
        <v>0.85</v>
      </c>
      <c r="X172" s="13">
        <f>VLOOKUP(A172, [1]Sheet1!$K$2:$T$827,6,FALSE)</f>
        <v>1.12E-2</v>
      </c>
      <c r="Y172" s="13">
        <f>VLOOKUP(A172, [1]Sheet1!$K$2:$T$827,7,FALSE)</f>
        <v>9.8400000000000007E-4</v>
      </c>
      <c r="Z172" s="13">
        <f>VLOOKUP(A172, [1]Sheet1!$K$2:$T$827,8,FALSE)</f>
        <v>0.185</v>
      </c>
      <c r="AA172" s="13">
        <f>VLOOKUP(A172, [1]Sheet1!$K$2:$T$827,9,FALSE)</f>
        <v>3.39</v>
      </c>
      <c r="AB172" s="13">
        <f>VLOOKUP(A172, [1]Sheet1!$K$2:$T$827,10,FALSE)</f>
        <v>2.6200000000000001E-2</v>
      </c>
      <c r="AC172" s="13" t="s">
        <v>45</v>
      </c>
      <c r="AD172" s="13" t="s">
        <v>45</v>
      </c>
      <c r="AE172" s="13" t="s">
        <v>45</v>
      </c>
      <c r="AF172">
        <f>VLOOKUP(A172,[3]Sheet1!$A$2:$F$2106,6, FALSE)</f>
        <v>57162.01</v>
      </c>
      <c r="AG172">
        <f>VLOOKUP(A172,[3]Sheet1!$A$2:$G$2106,7,FALSE)</f>
        <v>1</v>
      </c>
      <c r="AH172">
        <f>VLOOKUP(A172,[3]Sheet1!$A$2:$H$2105,8,FALSE)</f>
        <v>1665</v>
      </c>
      <c r="AI172">
        <f>VLOOKUP(A172,[3]Sheet1!$A$2:$I$2106,9,FALSE)</f>
        <v>51</v>
      </c>
      <c r="AJ172">
        <f>VLOOKUP(A172,[3]Sheet1!$A$2:$K$2105,10,FALSE)</f>
        <v>29</v>
      </c>
      <c r="AK172">
        <f>VLOOKUP(A172,[3]Sheet1!$A$2:$K$2105,11,FALSE)</f>
        <v>22</v>
      </c>
      <c r="AL172">
        <f>VLOOKUP(A172,[3]Sheet1!$A$2:$L$2106,12,FALSE)</f>
        <v>9</v>
      </c>
      <c r="AM172">
        <f>VLOOKUP(A172, [3]Sheet1!$A$2:$M$2105,13,FALSE)</f>
        <v>20</v>
      </c>
      <c r="AN172">
        <f>VLOOKUP(A172,[3]Sheet1!$A$2:$N$2106,14,FALSE)</f>
        <v>0.43</v>
      </c>
      <c r="AO172">
        <f>VLOOKUP(A172,[3]Sheet1!$A$2:$O$2106,15,FALSE)</f>
        <v>2.3199999999999998</v>
      </c>
      <c r="AP172">
        <f>VLOOKUP(A172,[3]Sheet1!$A$2:$P$2105,16,FALSE)</f>
        <v>0</v>
      </c>
      <c r="AQ172">
        <f>VLOOKUP(A172, [3]Sheet1!$A$2:$Q$2106, 17,FALSE)</f>
        <v>1574</v>
      </c>
    </row>
    <row r="173" spans="1:43" x14ac:dyDescent="0.2">
      <c r="A173" s="10">
        <v>1207703</v>
      </c>
      <c r="B173" s="10">
        <v>60053783</v>
      </c>
      <c r="C173" s="11" t="s">
        <v>58</v>
      </c>
      <c r="D173" s="10" t="s">
        <v>53</v>
      </c>
      <c r="E173" s="17">
        <v>44083</v>
      </c>
      <c r="F173" s="13" t="str">
        <f>VLOOKUP(A173,[1]Sheet1!$K$2:$T$827,2,FALSE)</f>
        <v>VD03</v>
      </c>
      <c r="G173" s="13" t="str">
        <f>IFERROR(#REF!, "no")</f>
        <v>no</v>
      </c>
      <c r="H173" s="10">
        <v>18</v>
      </c>
      <c r="I173" s="10">
        <v>1.08</v>
      </c>
      <c r="J173" s="10">
        <v>0.54</v>
      </c>
      <c r="K173" s="10">
        <v>-0.54</v>
      </c>
      <c r="L173" s="10">
        <v>19</v>
      </c>
      <c r="M173" s="10">
        <v>14</v>
      </c>
      <c r="N173" s="10">
        <v>4.9860997200012198</v>
      </c>
      <c r="O173" s="10">
        <v>1.2073400020599401</v>
      </c>
      <c r="P173" s="10">
        <v>0.162166893482208</v>
      </c>
      <c r="Q173" s="10">
        <v>-0.16916190087795299</v>
      </c>
      <c r="R173" s="13">
        <f>VLOOKUP(A173,'Valores KF'!$C$2:$D$1018,2,)</f>
        <v>0.76</v>
      </c>
      <c r="S173" s="13">
        <f>VLOOKUP(A173,'[2]PESO DE COLADA DIC19-DIC-20'!$A$2:$D$2105,4, FALSE)</f>
        <v>53148</v>
      </c>
      <c r="T173" s="13">
        <f>VLOOKUP(A173,[1]Sheet1!$F$2:$H$1001,3,FALSE)</f>
        <v>1859.3991894672299</v>
      </c>
      <c r="U173" s="13">
        <f>VLOOKUP(A173,[1]Sheet1!$K$2:$T$827, 3,FALSE)</f>
        <v>0.32100000000000001</v>
      </c>
      <c r="V173" s="13">
        <f>VLOOKUP(A173,[1]Sheet1!$K$2:$T$827, 4,FALSE)</f>
        <v>0.27900000000000003</v>
      </c>
      <c r="W173" s="13">
        <f>VLOOKUP(A173, [1]Sheet1!$K$2:$T$827,5,FALSE)</f>
        <v>0.59099999999999997</v>
      </c>
      <c r="X173" s="13">
        <f>VLOOKUP(A173, [1]Sheet1!$K$2:$T$827,6,FALSE)</f>
        <v>7.4000000000000003E-3</v>
      </c>
      <c r="Y173" s="13">
        <f>VLOOKUP(A173, [1]Sheet1!$K$2:$T$827,7,FALSE)</f>
        <v>1.2600000000000001E-3</v>
      </c>
      <c r="Z173" s="13">
        <f>VLOOKUP(A173, [1]Sheet1!$K$2:$T$827,8,FALSE)</f>
        <v>1.07</v>
      </c>
      <c r="AA173" s="13">
        <f>VLOOKUP(A173, [1]Sheet1!$K$2:$T$827,9,FALSE)</f>
        <v>0.24199999999999999</v>
      </c>
      <c r="AB173" s="13">
        <f>VLOOKUP(A173, [1]Sheet1!$K$2:$T$827,10,FALSE)</f>
        <v>2.1899999999999999E-2</v>
      </c>
      <c r="AC173" s="13" t="s">
        <v>45</v>
      </c>
      <c r="AD173" s="13" t="s">
        <v>45</v>
      </c>
      <c r="AE173" s="13" t="s">
        <v>45</v>
      </c>
      <c r="AF173">
        <f>VLOOKUP(A173,[3]Sheet1!$A$2:$F$2106,6, FALSE)</f>
        <v>52354</v>
      </c>
      <c r="AG173">
        <f>VLOOKUP(A173,[3]Sheet1!$A$2:$G$2106,7,FALSE)</f>
        <v>1</v>
      </c>
      <c r="AH173">
        <f>VLOOKUP(A173,[3]Sheet1!$A$2:$H$2105,8,FALSE)</f>
        <v>1652</v>
      </c>
      <c r="AI173">
        <f>VLOOKUP(A173,[3]Sheet1!$A$2:$I$2106,9,FALSE)</f>
        <v>57</v>
      </c>
      <c r="AJ173">
        <f>VLOOKUP(A173,[3]Sheet1!$A$2:$K$2105,10,FALSE)</f>
        <v>24</v>
      </c>
      <c r="AK173">
        <f>VLOOKUP(A173,[3]Sheet1!$A$2:$K$2105,11,FALSE)</f>
        <v>33</v>
      </c>
      <c r="AL173">
        <f>VLOOKUP(A173,[3]Sheet1!$A$2:$L$2106,12,FALSE)</f>
        <v>6</v>
      </c>
      <c r="AM173">
        <f>VLOOKUP(A173, [3]Sheet1!$A$2:$M$2105,13,FALSE)</f>
        <v>18</v>
      </c>
      <c r="AN173">
        <f>VLOOKUP(A173,[3]Sheet1!$A$2:$N$2106,14,FALSE)</f>
        <v>0.54</v>
      </c>
      <c r="AO173">
        <f>VLOOKUP(A173,[3]Sheet1!$A$2:$O$2106,15,FALSE)</f>
        <v>3.6</v>
      </c>
      <c r="AP173">
        <f>VLOOKUP(A173,[3]Sheet1!$A$2:$P$2105,16,FALSE)</f>
        <v>0</v>
      </c>
      <c r="AQ173">
        <f>VLOOKUP(A173, [3]Sheet1!$A$2:$Q$2106, 17,FALSE)</f>
        <v>1558</v>
      </c>
    </row>
    <row r="174" spans="1:43" x14ac:dyDescent="0.2">
      <c r="A174" s="10">
        <v>1207704</v>
      </c>
      <c r="B174" s="10">
        <v>60053663</v>
      </c>
      <c r="C174" s="11" t="s">
        <v>54</v>
      </c>
      <c r="D174" s="10" t="s">
        <v>44</v>
      </c>
      <c r="E174" s="17">
        <v>44083</v>
      </c>
      <c r="F174" s="13" t="str">
        <f>VLOOKUP(A174,[1]Sheet1!$K$2:$T$827,2,FALSE)</f>
        <v>VD01</v>
      </c>
      <c r="G174" s="13" t="str">
        <f>IFERROR(#REF!, "no")</f>
        <v>no</v>
      </c>
      <c r="H174" s="10">
        <v>21</v>
      </c>
      <c r="I174" s="10">
        <v>0.89</v>
      </c>
      <c r="J174" s="10">
        <v>0.89</v>
      </c>
      <c r="K174" s="10">
        <v>0</v>
      </c>
      <c r="L174" s="10">
        <v>14</v>
      </c>
      <c r="M174" s="10">
        <v>19</v>
      </c>
      <c r="N174" s="10">
        <v>4.9708595275878897</v>
      </c>
      <c r="O174" s="10">
        <v>1.4825203418731701</v>
      </c>
      <c r="P174" s="10">
        <v>6.0676112771034199E-2</v>
      </c>
      <c r="Q174" s="10">
        <v>-0.170371890068054</v>
      </c>
      <c r="R174" s="13">
        <f>VLOOKUP(A174,'Valores KF'!$C$2:$D$1018,2,)</f>
        <v>0.8</v>
      </c>
      <c r="S174" s="13">
        <f>VLOOKUP(A174,'[2]PESO DE COLADA DIC19-DIC-20'!$A$2:$D$2105,4, FALSE)</f>
        <v>55005</v>
      </c>
      <c r="T174" s="13">
        <f>VLOOKUP(A174,[1]Sheet1!$F$2:$H$1001,3,FALSE)</f>
        <v>1887.6158859485899</v>
      </c>
      <c r="U174" s="13">
        <f>VLOOKUP(A174,[1]Sheet1!$K$2:$T$827, 3,FALSE)</f>
        <v>0.125</v>
      </c>
      <c r="V174" s="13">
        <f>VLOOKUP(A174,[1]Sheet1!$K$2:$T$827, 4,FALSE)</f>
        <v>0.157</v>
      </c>
      <c r="W174" s="13">
        <f>VLOOKUP(A174, [1]Sheet1!$K$2:$T$827,5,FALSE)</f>
        <v>1.1000000000000001</v>
      </c>
      <c r="X174" s="13">
        <f>VLOOKUP(A174, [1]Sheet1!$K$2:$T$827,6,FALSE)</f>
        <v>9.2999999999999992E-3</v>
      </c>
      <c r="Y174" s="13">
        <f>VLOOKUP(A174, [1]Sheet1!$K$2:$T$827,7,FALSE)</f>
        <v>4.8700000000000002E-3</v>
      </c>
      <c r="Z174" s="13">
        <f>VLOOKUP(A174, [1]Sheet1!$K$2:$T$827,8,FALSE)</f>
        <v>0.17599999999999999</v>
      </c>
      <c r="AA174" s="13">
        <f>VLOOKUP(A174, [1]Sheet1!$K$2:$T$827,9,FALSE)</f>
        <v>0.26500000000000001</v>
      </c>
      <c r="AB174" s="13">
        <f>VLOOKUP(A174, [1]Sheet1!$K$2:$T$827,10,FALSE)</f>
        <v>2.8000000000000001E-2</v>
      </c>
      <c r="AC174" s="13" t="s">
        <v>45</v>
      </c>
      <c r="AD174" s="13" t="s">
        <v>45</v>
      </c>
      <c r="AE174" s="13" t="s">
        <v>45</v>
      </c>
      <c r="AF174">
        <f>VLOOKUP(A174,[3]Sheet1!$A$2:$F$2106,6, FALSE)</f>
        <v>53980</v>
      </c>
      <c r="AG174">
        <f>VLOOKUP(A174,[3]Sheet1!$A$2:$G$2106,7,FALSE)</f>
        <v>1</v>
      </c>
      <c r="AH174">
        <f>VLOOKUP(A174,[3]Sheet1!$A$2:$H$2105,8,FALSE)</f>
        <v>1684</v>
      </c>
      <c r="AI174">
        <f>VLOOKUP(A174,[3]Sheet1!$A$2:$I$2106,9,FALSE)</f>
        <v>50</v>
      </c>
      <c r="AJ174">
        <f>VLOOKUP(A174,[3]Sheet1!$A$2:$K$2105,10,FALSE)</f>
        <v>29</v>
      </c>
      <c r="AK174">
        <f>VLOOKUP(A174,[3]Sheet1!$A$2:$K$2105,11,FALSE)</f>
        <v>21</v>
      </c>
      <c r="AL174">
        <f>VLOOKUP(A174,[3]Sheet1!$A$2:$L$2106,12,FALSE)</f>
        <v>8</v>
      </c>
      <c r="AM174">
        <f>VLOOKUP(A174, [3]Sheet1!$A$2:$M$2105,13,FALSE)</f>
        <v>21</v>
      </c>
      <c r="AN174">
        <f>VLOOKUP(A174,[3]Sheet1!$A$2:$N$2106,14,FALSE)</f>
        <v>0.49</v>
      </c>
      <c r="AO174">
        <f>VLOOKUP(A174,[3]Sheet1!$A$2:$O$2106,15,FALSE)</f>
        <v>2.37</v>
      </c>
      <c r="AP174">
        <f>VLOOKUP(A174,[3]Sheet1!$A$2:$P$2105,16,FALSE)</f>
        <v>2.0499999999999998</v>
      </c>
      <c r="AQ174">
        <f>VLOOKUP(A174, [3]Sheet1!$A$2:$Q$2106, 17,FALSE)</f>
        <v>1590</v>
      </c>
    </row>
    <row r="175" spans="1:43" x14ac:dyDescent="0.2">
      <c r="A175" s="10">
        <v>1207705</v>
      </c>
      <c r="B175" s="10">
        <v>60053954</v>
      </c>
      <c r="C175" s="11" t="s">
        <v>54</v>
      </c>
      <c r="D175" s="10" t="s">
        <v>63</v>
      </c>
      <c r="E175" s="17">
        <v>44083</v>
      </c>
      <c r="F175" s="13" t="str">
        <f>VLOOKUP(A175,[1]Sheet1!$K$2:$T$827,2,FALSE)</f>
        <v>VD02</v>
      </c>
      <c r="G175" s="13" t="str">
        <f>IFERROR(#REF!, "no")</f>
        <v>no</v>
      </c>
      <c r="H175" s="10">
        <v>19</v>
      </c>
      <c r="I175" s="10">
        <v>1.08</v>
      </c>
      <c r="J175" s="10">
        <v>1.08</v>
      </c>
      <c r="K175" s="10">
        <v>0</v>
      </c>
      <c r="L175" s="10">
        <v>15</v>
      </c>
      <c r="M175" s="10">
        <v>14</v>
      </c>
      <c r="N175" s="10">
        <v>5.3451128005981401</v>
      </c>
      <c r="O175" s="10">
        <v>1.73606669902802</v>
      </c>
      <c r="P175" s="10">
        <v>0.208863079547882</v>
      </c>
      <c r="Q175" s="10">
        <v>-0.16175818443298301</v>
      </c>
      <c r="R175" s="13">
        <f>VLOOKUP(A175,'Valores KF'!$C$2:$D$1018,2,)</f>
        <v>0.81</v>
      </c>
      <c r="S175" s="13">
        <f>VLOOKUP(A175,'[2]PESO DE COLADA DIC19-DIC-20'!$A$2:$D$2105,4, FALSE)</f>
        <v>53440</v>
      </c>
      <c r="T175" s="13">
        <f>VLOOKUP(A175,[1]Sheet1!$F$2:$H$1001,3,FALSE)</f>
        <v>1892.52553587598</v>
      </c>
      <c r="U175" s="13">
        <f>VLOOKUP(A175,[1]Sheet1!$K$2:$T$827, 3,FALSE)</f>
        <v>0.11600000000000001</v>
      </c>
      <c r="V175" s="13">
        <f>VLOOKUP(A175,[1]Sheet1!$K$2:$T$827, 4,FALSE)</f>
        <v>0.155</v>
      </c>
      <c r="W175" s="13">
        <f>VLOOKUP(A175, [1]Sheet1!$K$2:$T$827,5,FALSE)</f>
        <v>1.1000000000000001</v>
      </c>
      <c r="X175" s="13">
        <f>VLOOKUP(A175, [1]Sheet1!$K$2:$T$827,6,FALSE)</f>
        <v>1.03E-2</v>
      </c>
      <c r="Y175" s="13">
        <f>VLOOKUP(A175, [1]Sheet1!$K$2:$T$827,7,FALSE)</f>
        <v>5.2700000000000004E-3</v>
      </c>
      <c r="Z175" s="13">
        <f>VLOOKUP(A175, [1]Sheet1!$K$2:$T$827,8,FALSE)</f>
        <v>0.16400000000000001</v>
      </c>
      <c r="AA175" s="13">
        <f>VLOOKUP(A175, [1]Sheet1!$K$2:$T$827,9,FALSE)</f>
        <v>0.29299999999999998</v>
      </c>
      <c r="AB175" s="13">
        <f>VLOOKUP(A175, [1]Sheet1!$K$2:$T$827,10,FALSE)</f>
        <v>2.2499999999999999E-2</v>
      </c>
      <c r="AC175" s="13" t="s">
        <v>45</v>
      </c>
      <c r="AD175" s="13" t="s">
        <v>45</v>
      </c>
      <c r="AE175" s="13" t="s">
        <v>45</v>
      </c>
      <c r="AF175">
        <f>VLOOKUP(A175,[3]Sheet1!$A$2:$F$2106,6, FALSE)</f>
        <v>53745.99</v>
      </c>
      <c r="AG175">
        <f>VLOOKUP(A175,[3]Sheet1!$A$2:$G$2106,7,FALSE)</f>
        <v>1</v>
      </c>
      <c r="AH175">
        <f>VLOOKUP(A175,[3]Sheet1!$A$2:$H$2105,8,FALSE)</f>
        <v>1681</v>
      </c>
      <c r="AI175">
        <f>VLOOKUP(A175,[3]Sheet1!$A$2:$I$2106,9,FALSE)</f>
        <v>54</v>
      </c>
      <c r="AJ175">
        <f>VLOOKUP(A175,[3]Sheet1!$A$2:$K$2105,10,FALSE)</f>
        <v>25</v>
      </c>
      <c r="AK175">
        <f>VLOOKUP(A175,[3]Sheet1!$A$2:$K$2105,11,FALSE)</f>
        <v>29</v>
      </c>
      <c r="AL175">
        <f>VLOOKUP(A175,[3]Sheet1!$A$2:$L$2106,12,FALSE)</f>
        <v>6</v>
      </c>
      <c r="AM175">
        <f>VLOOKUP(A175, [3]Sheet1!$A$2:$M$2105,13,FALSE)</f>
        <v>19</v>
      </c>
      <c r="AN175">
        <f>VLOOKUP(A175,[3]Sheet1!$A$2:$N$2106,14,FALSE)</f>
        <v>0.5</v>
      </c>
      <c r="AO175">
        <f>VLOOKUP(A175,[3]Sheet1!$A$2:$O$2106,15,FALSE)</f>
        <v>1.89</v>
      </c>
      <c r="AP175">
        <f>VLOOKUP(A175,[3]Sheet1!$A$2:$P$2105,16,FALSE)</f>
        <v>2.4300000000000002</v>
      </c>
      <c r="AQ175">
        <f>VLOOKUP(A175, [3]Sheet1!$A$2:$Q$2106, 17,FALSE)</f>
        <v>1595</v>
      </c>
    </row>
    <row r="176" spans="1:43" x14ac:dyDescent="0.2">
      <c r="A176" s="10">
        <v>1207706</v>
      </c>
      <c r="B176" s="10">
        <v>60053959</v>
      </c>
      <c r="C176" s="11" t="s">
        <v>54</v>
      </c>
      <c r="D176" s="10" t="s">
        <v>63</v>
      </c>
      <c r="E176" s="17">
        <v>44083</v>
      </c>
      <c r="F176" s="13" t="str">
        <f>VLOOKUP(A176,[1]Sheet1!$K$2:$T$827,2,FALSE)</f>
        <v>VD03</v>
      </c>
      <c r="G176" s="13" t="str">
        <f>IFERROR(#REF!, "no")</f>
        <v>no</v>
      </c>
      <c r="H176" s="10">
        <v>19</v>
      </c>
      <c r="I176" s="10">
        <v>1.06</v>
      </c>
      <c r="J176" s="10">
        <v>0.54</v>
      </c>
      <c r="K176" s="10">
        <v>-0.52</v>
      </c>
      <c r="L176" s="10">
        <v>13</v>
      </c>
      <c r="M176" s="10">
        <v>16</v>
      </c>
      <c r="N176" s="10">
        <v>6.7220516204834002</v>
      </c>
      <c r="O176" s="10">
        <v>1.66821384429932</v>
      </c>
      <c r="P176" s="10">
        <v>0.12501493096351601</v>
      </c>
      <c r="Q176" s="10">
        <v>-0.17030224204063399</v>
      </c>
      <c r="R176" s="13">
        <f>VLOOKUP(A176,'Valores KF'!$C$2:$D$1018,2,)</f>
        <v>0.81</v>
      </c>
      <c r="S176" s="13">
        <f>VLOOKUP(A176,'[2]PESO DE COLADA DIC19-DIC-20'!$A$2:$D$2105,4, FALSE)</f>
        <v>53703</v>
      </c>
      <c r="T176" s="13">
        <f>VLOOKUP(A176,[1]Sheet1!$F$2:$H$1001,3,FALSE)</f>
        <v>1893.6726352836499</v>
      </c>
      <c r="U176" s="13">
        <f>VLOOKUP(A176,[1]Sheet1!$K$2:$T$827, 3,FALSE)</f>
        <v>0.11600000000000001</v>
      </c>
      <c r="V176" s="13">
        <f>VLOOKUP(A176,[1]Sheet1!$K$2:$T$827, 4,FALSE)</f>
        <v>0.16300000000000001</v>
      </c>
      <c r="W176" s="13">
        <f>VLOOKUP(A176, [1]Sheet1!$K$2:$T$827,5,FALSE)</f>
        <v>1.1100000000000001</v>
      </c>
      <c r="X176" s="13">
        <f>VLOOKUP(A176, [1]Sheet1!$K$2:$T$827,6,FALSE)</f>
        <v>1.14E-2</v>
      </c>
      <c r="Y176" s="13">
        <f>VLOOKUP(A176, [1]Sheet1!$K$2:$T$827,7,FALSE)</f>
        <v>4.9399999999999999E-3</v>
      </c>
      <c r="Z176" s="13">
        <f>VLOOKUP(A176, [1]Sheet1!$K$2:$T$827,8,FALSE)</f>
        <v>0.17499999999999999</v>
      </c>
      <c r="AA176" s="13">
        <f>VLOOKUP(A176, [1]Sheet1!$K$2:$T$827,9,FALSE)</f>
        <v>0.376</v>
      </c>
      <c r="AB176" s="13">
        <f>VLOOKUP(A176, [1]Sheet1!$K$2:$T$827,10,FALSE)</f>
        <v>2.24E-2</v>
      </c>
      <c r="AC176" s="13" t="s">
        <v>45</v>
      </c>
      <c r="AD176" s="13" t="s">
        <v>45</v>
      </c>
      <c r="AE176" s="13" t="s">
        <v>45</v>
      </c>
      <c r="AF176">
        <f>VLOOKUP(A176,[3]Sheet1!$A$2:$F$2106,6, FALSE)</f>
        <v>53412.01</v>
      </c>
      <c r="AG176">
        <f>VLOOKUP(A176,[3]Sheet1!$A$2:$G$2106,7,FALSE)</f>
        <v>1</v>
      </c>
      <c r="AH176">
        <f>VLOOKUP(A176,[3]Sheet1!$A$2:$H$2105,8,FALSE)</f>
        <v>1685</v>
      </c>
      <c r="AI176">
        <f>VLOOKUP(A176,[3]Sheet1!$A$2:$I$2106,9,FALSE)</f>
        <v>58</v>
      </c>
      <c r="AJ176">
        <f>VLOOKUP(A176,[3]Sheet1!$A$2:$K$2105,10,FALSE)</f>
        <v>26</v>
      </c>
      <c r="AK176">
        <f>VLOOKUP(A176,[3]Sheet1!$A$2:$K$2105,11,FALSE)</f>
        <v>32</v>
      </c>
      <c r="AL176">
        <f>VLOOKUP(A176,[3]Sheet1!$A$2:$L$2106,12,FALSE)</f>
        <v>7</v>
      </c>
      <c r="AM176">
        <f>VLOOKUP(A176, [3]Sheet1!$A$2:$M$2105,13,FALSE)</f>
        <v>19</v>
      </c>
      <c r="AN176">
        <f>VLOOKUP(A176,[3]Sheet1!$A$2:$N$2106,14,FALSE)</f>
        <v>0.49</v>
      </c>
      <c r="AO176">
        <f>VLOOKUP(A176,[3]Sheet1!$A$2:$O$2106,15,FALSE)</f>
        <v>1.68</v>
      </c>
      <c r="AP176">
        <f>VLOOKUP(A176,[3]Sheet1!$A$2:$P$2105,16,FALSE)</f>
        <v>4.8899999999999997</v>
      </c>
      <c r="AQ176">
        <f>VLOOKUP(A176, [3]Sheet1!$A$2:$Q$2106, 17,FALSE)</f>
        <v>1585</v>
      </c>
    </row>
    <row r="177" spans="1:43" x14ac:dyDescent="0.2">
      <c r="A177" s="10">
        <v>1207707</v>
      </c>
      <c r="B177" s="10">
        <v>60053964</v>
      </c>
      <c r="C177" s="11" t="s">
        <v>54</v>
      </c>
      <c r="D177" s="10" t="s">
        <v>63</v>
      </c>
      <c r="E177" s="17">
        <v>44084</v>
      </c>
      <c r="F177" s="13" t="str">
        <f>VLOOKUP(A177,[1]Sheet1!$K$2:$T$827,2,FALSE)</f>
        <v>VD03</v>
      </c>
      <c r="G177" s="13" t="str">
        <f>IFERROR(#REF!, "no")</f>
        <v>no</v>
      </c>
      <c r="H177" s="10">
        <v>17</v>
      </c>
      <c r="I177" s="10">
        <v>1.37</v>
      </c>
      <c r="J177" s="10">
        <v>0.8</v>
      </c>
      <c r="K177" s="10">
        <v>-0.56999999999999995</v>
      </c>
      <c r="L177" s="10">
        <v>16</v>
      </c>
      <c r="M177" s="10">
        <v>15</v>
      </c>
      <c r="N177" s="10">
        <v>6.88240766525269</v>
      </c>
      <c r="O177" s="10">
        <v>1.9293725490570099</v>
      </c>
      <c r="P177" s="10">
        <v>0.164750516414642</v>
      </c>
      <c r="Q177" s="10">
        <v>-0.15827694535255399</v>
      </c>
      <c r="R177" s="13">
        <f>VLOOKUP(A177,'Valores KF'!$C$2:$D$1018,2,)</f>
        <v>0.8</v>
      </c>
      <c r="S177" s="13">
        <f>VLOOKUP(A177,'[2]PESO DE COLADA DIC19-DIC-20'!$A$2:$D$2105,4, FALSE)</f>
        <v>53240</v>
      </c>
      <c r="T177" s="13">
        <f>VLOOKUP(A177,[1]Sheet1!$F$2:$H$1001,3,FALSE)</f>
        <v>1885.2643893470699</v>
      </c>
      <c r="U177" s="13">
        <f>VLOOKUP(A177,[1]Sheet1!$K$2:$T$827, 3,FALSE)</f>
        <v>0.112</v>
      </c>
      <c r="V177" s="13">
        <f>VLOOKUP(A177,[1]Sheet1!$K$2:$T$827, 4,FALSE)</f>
        <v>0.157</v>
      </c>
      <c r="W177" s="13">
        <f>VLOOKUP(A177, [1]Sheet1!$K$2:$T$827,5,FALSE)</f>
        <v>1.1100000000000001</v>
      </c>
      <c r="X177" s="13">
        <f>VLOOKUP(A177, [1]Sheet1!$K$2:$T$827,6,FALSE)</f>
        <v>9.1000000000000004E-3</v>
      </c>
      <c r="Y177" s="13">
        <f>VLOOKUP(A177, [1]Sheet1!$K$2:$T$827,7,FALSE)</f>
        <v>5.3899999999999998E-3</v>
      </c>
      <c r="Z177" s="13">
        <f>VLOOKUP(A177, [1]Sheet1!$K$2:$T$827,8,FALSE)</f>
        <v>0.15</v>
      </c>
      <c r="AA177" s="13">
        <f>VLOOKUP(A177, [1]Sheet1!$K$2:$T$827,9,FALSE)</f>
        <v>0.36699999999999999</v>
      </c>
      <c r="AB177" s="13">
        <f>VLOOKUP(A177, [1]Sheet1!$K$2:$T$827,10,FALSE)</f>
        <v>2.5499999999999998E-2</v>
      </c>
      <c r="AC177" s="13" t="s">
        <v>45</v>
      </c>
      <c r="AD177" s="13" t="s">
        <v>45</v>
      </c>
      <c r="AE177" s="13" t="s">
        <v>45</v>
      </c>
      <c r="AF177">
        <f>VLOOKUP(A177,[3]Sheet1!$A$2:$F$2106,6, FALSE)</f>
        <v>53494</v>
      </c>
      <c r="AG177">
        <f>VLOOKUP(A177,[3]Sheet1!$A$2:$G$2106,7,FALSE)</f>
        <v>1</v>
      </c>
      <c r="AH177">
        <f>VLOOKUP(A177,[3]Sheet1!$A$2:$H$2105,8,FALSE)</f>
        <v>1672</v>
      </c>
      <c r="AI177">
        <f>VLOOKUP(A177,[3]Sheet1!$A$2:$I$2106,9,FALSE)</f>
        <v>50</v>
      </c>
      <c r="AJ177">
        <f>VLOOKUP(A177,[3]Sheet1!$A$2:$K$2105,10,FALSE)</f>
        <v>25</v>
      </c>
      <c r="AK177">
        <f>VLOOKUP(A177,[3]Sheet1!$A$2:$K$2105,11,FALSE)</f>
        <v>25</v>
      </c>
      <c r="AL177">
        <f>VLOOKUP(A177,[3]Sheet1!$A$2:$L$2106,12,FALSE)</f>
        <v>8</v>
      </c>
      <c r="AM177">
        <f>VLOOKUP(A177, [3]Sheet1!$A$2:$M$2105,13,FALSE)</f>
        <v>17</v>
      </c>
      <c r="AN177">
        <f>VLOOKUP(A177,[3]Sheet1!$A$2:$N$2106,14,FALSE)</f>
        <v>0.43</v>
      </c>
      <c r="AO177">
        <f>VLOOKUP(A177,[3]Sheet1!$A$2:$O$2106,15,FALSE)</f>
        <v>0.73</v>
      </c>
      <c r="AP177">
        <f>VLOOKUP(A177,[3]Sheet1!$A$2:$P$2105,16,FALSE)</f>
        <v>3.4</v>
      </c>
      <c r="AQ177">
        <f>VLOOKUP(A177, [3]Sheet1!$A$2:$Q$2106, 17,FALSE)</f>
        <v>1588</v>
      </c>
    </row>
    <row r="178" spans="1:43" x14ac:dyDescent="0.2">
      <c r="A178" s="10">
        <v>1207708</v>
      </c>
      <c r="B178" s="10">
        <v>60053675</v>
      </c>
      <c r="C178" s="11" t="s">
        <v>54</v>
      </c>
      <c r="D178" s="10" t="s">
        <v>44</v>
      </c>
      <c r="E178" s="17">
        <v>44084</v>
      </c>
      <c r="F178" s="13" t="str">
        <f>VLOOKUP(A178,[1]Sheet1!$K$2:$T$827,2,FALSE)</f>
        <v>VD03</v>
      </c>
      <c r="G178" s="13" t="str">
        <f>IFERROR(#REF!, "no")</f>
        <v>no</v>
      </c>
      <c r="H178" s="10">
        <v>19</v>
      </c>
      <c r="I178" s="10">
        <v>1.07</v>
      </c>
      <c r="J178" s="10">
        <v>0.54</v>
      </c>
      <c r="K178" s="10">
        <v>-0.53</v>
      </c>
      <c r="L178" s="10">
        <v>13</v>
      </c>
      <c r="M178" s="10">
        <v>17</v>
      </c>
      <c r="N178" s="10">
        <v>5.9212923049926802</v>
      </c>
      <c r="O178" s="10">
        <v>1.38024401664734</v>
      </c>
      <c r="P178" s="10">
        <v>0.103973738849163</v>
      </c>
      <c r="Q178" s="10">
        <v>-0.165683314204216</v>
      </c>
      <c r="R178" s="13">
        <f>VLOOKUP(A178,'Valores KF'!$C$2:$D$1018,2,)</f>
        <v>0.81</v>
      </c>
      <c r="S178" s="13">
        <f>VLOOKUP(A178,'[2]PESO DE COLADA DIC19-DIC-20'!$A$2:$D$2105,4, FALSE)</f>
        <v>54768</v>
      </c>
      <c r="T178" s="13">
        <f>VLOOKUP(A178,[1]Sheet1!$F$2:$H$1001,3,FALSE)</f>
        <v>1890.6597633449601</v>
      </c>
      <c r="U178" s="13">
        <f>VLOOKUP(A178,[1]Sheet1!$K$2:$T$827, 3,FALSE)</f>
        <v>0.11700000000000001</v>
      </c>
      <c r="V178" s="13">
        <f>VLOOKUP(A178,[1]Sheet1!$K$2:$T$827, 4,FALSE)</f>
        <v>0.16600000000000001</v>
      </c>
      <c r="W178" s="13">
        <f>VLOOKUP(A178, [1]Sheet1!$K$2:$T$827,5,FALSE)</f>
        <v>1.1200000000000001</v>
      </c>
      <c r="X178" s="13">
        <f>VLOOKUP(A178, [1]Sheet1!$K$2:$T$827,6,FALSE)</f>
        <v>1.12E-2</v>
      </c>
      <c r="Y178" s="13">
        <f>VLOOKUP(A178, [1]Sheet1!$K$2:$T$827,7,FALSE)</f>
        <v>4.8500000000000001E-3</v>
      </c>
      <c r="Z178" s="13">
        <f>VLOOKUP(A178, [1]Sheet1!$K$2:$T$827,8,FALSE)</f>
        <v>0.184</v>
      </c>
      <c r="AA178" s="13">
        <f>VLOOKUP(A178, [1]Sheet1!$K$2:$T$827,9,FALSE)</f>
        <v>0.36599999999999999</v>
      </c>
      <c r="AB178" s="13">
        <f>VLOOKUP(A178, [1]Sheet1!$K$2:$T$827,10,FALSE)</f>
        <v>2.1700000000000001E-2</v>
      </c>
      <c r="AC178" s="13">
        <f>VLOOKUP(A178,[4]Sheet1!$A$2:$D$651,4,FALSE)</f>
        <v>0.93012799999999995</v>
      </c>
      <c r="AD178" s="13" t="s">
        <v>45</v>
      </c>
      <c r="AE178" s="13" t="s">
        <v>45</v>
      </c>
      <c r="AF178">
        <f>VLOOKUP(A178,[3]Sheet1!$A$2:$F$2106,6, FALSE)</f>
        <v>54767</v>
      </c>
      <c r="AG178">
        <f>VLOOKUP(A178,[3]Sheet1!$A$2:$G$2106,7,FALSE)</f>
        <v>1</v>
      </c>
      <c r="AH178">
        <f>VLOOKUP(A178,[3]Sheet1!$A$2:$H$2105,8,FALSE)</f>
        <v>1682</v>
      </c>
      <c r="AI178">
        <f>VLOOKUP(A178,[3]Sheet1!$A$2:$I$2106,9,FALSE)</f>
        <v>51</v>
      </c>
      <c r="AJ178">
        <f>VLOOKUP(A178,[3]Sheet1!$A$2:$K$2105,10,FALSE)</f>
        <v>27</v>
      </c>
      <c r="AK178">
        <f>VLOOKUP(A178,[3]Sheet1!$A$2:$K$2105,11,FALSE)</f>
        <v>24</v>
      </c>
      <c r="AL178">
        <f>VLOOKUP(A178,[3]Sheet1!$A$2:$L$2106,12,FALSE)</f>
        <v>8</v>
      </c>
      <c r="AM178">
        <f>VLOOKUP(A178, [3]Sheet1!$A$2:$M$2105,13,FALSE)</f>
        <v>19</v>
      </c>
      <c r="AN178">
        <f>VLOOKUP(A178,[3]Sheet1!$A$2:$N$2106,14,FALSE)</f>
        <v>0.52</v>
      </c>
      <c r="AO178">
        <f>VLOOKUP(A178,[3]Sheet1!$A$2:$O$2106,15,FALSE)</f>
        <v>1.94</v>
      </c>
      <c r="AP178">
        <f>VLOOKUP(A178,[3]Sheet1!$A$2:$P$2105,16,FALSE)</f>
        <v>2.8</v>
      </c>
      <c r="AQ178">
        <f>VLOOKUP(A178, [3]Sheet1!$A$2:$Q$2106, 17,FALSE)</f>
        <v>1591</v>
      </c>
    </row>
    <row r="179" spans="1:43" x14ac:dyDescent="0.2">
      <c r="A179" s="10">
        <v>1207709</v>
      </c>
      <c r="B179" s="10">
        <v>60053681</v>
      </c>
      <c r="C179" s="11" t="s">
        <v>54</v>
      </c>
      <c r="D179" s="10" t="s">
        <v>44</v>
      </c>
      <c r="E179" s="17">
        <v>44084</v>
      </c>
      <c r="F179" s="13" t="str">
        <f>VLOOKUP(A179,[1]Sheet1!$K$2:$T$827,2,FALSE)</f>
        <v>VD04</v>
      </c>
      <c r="G179" s="13" t="str">
        <f>IFERROR(#REF!, "no")</f>
        <v>no</v>
      </c>
      <c r="H179" s="10">
        <v>44</v>
      </c>
      <c r="I179" s="10">
        <v>0.68</v>
      </c>
      <c r="J179" s="10">
        <v>0.5</v>
      </c>
      <c r="K179" s="10">
        <v>-0.18</v>
      </c>
      <c r="L179" s="10">
        <v>14</v>
      </c>
      <c r="M179" s="10">
        <v>22</v>
      </c>
      <c r="N179" s="10">
        <v>2.5701355934143102</v>
      </c>
      <c r="O179" s="10">
        <v>1.3256763219833401</v>
      </c>
      <c r="P179" s="10">
        <v>7.8713946044444996E-2</v>
      </c>
      <c r="Q179" s="10">
        <v>-0.169992506504059</v>
      </c>
      <c r="R179" s="13">
        <f>VLOOKUP(A179,'Valores KF'!$C$2:$D$1018,2,)</f>
        <v>0.8</v>
      </c>
      <c r="S179" s="13">
        <f>VLOOKUP(A179,'[2]PESO DE COLADA DIC19-DIC-20'!$A$2:$D$2105,4, FALSE)</f>
        <v>53649</v>
      </c>
      <c r="T179" s="13">
        <f>VLOOKUP(A179,[1]Sheet1!$F$2:$H$1001,3,FALSE)</f>
        <v>1881.12591115706</v>
      </c>
      <c r="U179" s="13">
        <f>VLOOKUP(A179,[1]Sheet1!$K$2:$T$827, 3,FALSE)</f>
        <v>0.10299999999999999</v>
      </c>
      <c r="V179" s="13">
        <f>VLOOKUP(A179,[1]Sheet1!$K$2:$T$827, 4,FALSE)</f>
        <v>0.14899999999999999</v>
      </c>
      <c r="W179" s="13">
        <f>VLOOKUP(A179, [1]Sheet1!$K$2:$T$827,5,FALSE)</f>
        <v>1.1100000000000001</v>
      </c>
      <c r="X179" s="13">
        <f>VLOOKUP(A179, [1]Sheet1!$K$2:$T$827,6,FALSE)</f>
        <v>1.3599999999999999E-2</v>
      </c>
      <c r="Y179" s="13">
        <f>VLOOKUP(A179, [1]Sheet1!$K$2:$T$827,7,FALSE)</f>
        <v>5.94E-3</v>
      </c>
      <c r="Z179" s="13">
        <f>VLOOKUP(A179, [1]Sheet1!$K$2:$T$827,8,FALSE)</f>
        <v>0.29199999999999998</v>
      </c>
      <c r="AA179" s="13">
        <f>VLOOKUP(A179, [1]Sheet1!$K$2:$T$827,9,FALSE)</f>
        <v>0.38300000000000001</v>
      </c>
      <c r="AB179" s="13">
        <f>VLOOKUP(A179, [1]Sheet1!$K$2:$T$827,10,FALSE)</f>
        <v>2.6200000000000001E-2</v>
      </c>
      <c r="AC179" s="13" t="s">
        <v>45</v>
      </c>
      <c r="AD179" s="13" t="s">
        <v>45</v>
      </c>
      <c r="AE179" s="13" t="s">
        <v>45</v>
      </c>
      <c r="AF179">
        <f>VLOOKUP(A179,[3]Sheet1!$A$2:$F$2106,6, FALSE)</f>
        <v>53807.99</v>
      </c>
      <c r="AG179">
        <f>VLOOKUP(A179,[3]Sheet1!$A$2:$G$2106,7,FALSE)</f>
        <v>3</v>
      </c>
      <c r="AH179">
        <f>VLOOKUP(A179,[3]Sheet1!$A$2:$H$2105,8,FALSE)</f>
        <v>1678</v>
      </c>
      <c r="AI179">
        <f>VLOOKUP(A179,[3]Sheet1!$A$2:$I$2106,9,FALSE)</f>
        <v>102</v>
      </c>
      <c r="AJ179">
        <f>VLOOKUP(A179,[3]Sheet1!$A$2:$K$2105,10,FALSE)</f>
        <v>57</v>
      </c>
      <c r="AK179">
        <f>VLOOKUP(A179,[3]Sheet1!$A$2:$K$2105,11,FALSE)</f>
        <v>45</v>
      </c>
      <c r="AL179">
        <f>VLOOKUP(A179,[3]Sheet1!$A$2:$L$2106,12,FALSE)</f>
        <v>13</v>
      </c>
      <c r="AM179">
        <f>VLOOKUP(A179, [3]Sheet1!$A$2:$M$2105,13,FALSE)</f>
        <v>44</v>
      </c>
      <c r="AN179">
        <f>VLOOKUP(A179,[3]Sheet1!$A$2:$N$2106,14,FALSE)</f>
        <v>0.52</v>
      </c>
      <c r="AO179">
        <f>VLOOKUP(A179,[3]Sheet1!$A$2:$O$2106,15,FALSE)</f>
        <v>10.69</v>
      </c>
      <c r="AP179">
        <f>VLOOKUP(A179,[3]Sheet1!$A$2:$P$2105,16,FALSE)</f>
        <v>3.31</v>
      </c>
      <c r="AQ179">
        <f>VLOOKUP(A179, [3]Sheet1!$A$2:$Q$2106, 17,FALSE)</f>
        <v>1598</v>
      </c>
    </row>
    <row r="180" spans="1:43" x14ac:dyDescent="0.2">
      <c r="A180" s="10">
        <v>1207710</v>
      </c>
      <c r="B180" s="10">
        <v>60053824</v>
      </c>
      <c r="C180" s="11" t="s">
        <v>54</v>
      </c>
      <c r="D180" s="10" t="s">
        <v>44</v>
      </c>
      <c r="E180" s="17">
        <v>44084</v>
      </c>
      <c r="F180" s="13" t="str">
        <f>VLOOKUP(A180,[1]Sheet1!$K$2:$T$827,2,FALSE)</f>
        <v>VD02</v>
      </c>
      <c r="G180" s="13" t="str">
        <f>IFERROR(#REF!, "no")</f>
        <v>no</v>
      </c>
      <c r="H180" s="10">
        <v>16</v>
      </c>
      <c r="I180" s="10">
        <v>0.98</v>
      </c>
      <c r="J180" s="10">
        <v>0.88</v>
      </c>
      <c r="K180" s="10">
        <v>-0.1</v>
      </c>
      <c r="L180" s="10">
        <v>15</v>
      </c>
      <c r="M180" s="10">
        <v>14</v>
      </c>
      <c r="N180" s="10">
        <v>4.1980791091918901</v>
      </c>
      <c r="O180" s="10">
        <v>1.19112908840179</v>
      </c>
      <c r="P180" s="10">
        <v>4.9329023808240897E-2</v>
      </c>
      <c r="Q180" s="10">
        <v>-0.16893094778060899</v>
      </c>
      <c r="R180" s="13">
        <f>VLOOKUP(A180,'Valores KF'!$C$2:$D$1018,2,)</f>
        <v>0.81</v>
      </c>
      <c r="S180" s="13">
        <f>VLOOKUP(A180,'[2]PESO DE COLADA DIC19-DIC-20'!$A$2:$D$2105,4, FALSE)</f>
        <v>54564</v>
      </c>
      <c r="T180" s="13">
        <f>VLOOKUP(A180,[1]Sheet1!$F$2:$H$1001,3,FALSE)</f>
        <v>1889.75865412696</v>
      </c>
      <c r="U180" s="13">
        <f>VLOOKUP(A180,[1]Sheet1!$K$2:$T$827, 3,FALSE)</f>
        <v>0.107</v>
      </c>
      <c r="V180" s="13">
        <f>VLOOKUP(A180,[1]Sheet1!$K$2:$T$827, 4,FALSE)</f>
        <v>0.22800000000000001</v>
      </c>
      <c r="W180" s="13">
        <f>VLOOKUP(A180, [1]Sheet1!$K$2:$T$827,5,FALSE)</f>
        <v>1.1000000000000001</v>
      </c>
      <c r="X180" s="13">
        <f>VLOOKUP(A180, [1]Sheet1!$K$2:$T$827,6,FALSE)</f>
        <v>1.17E-2</v>
      </c>
      <c r="Y180" s="13">
        <f>VLOOKUP(A180, [1]Sheet1!$K$2:$T$827,7,FALSE)</f>
        <v>5.8100000000000001E-3</v>
      </c>
      <c r="Z180" s="13">
        <f>VLOOKUP(A180, [1]Sheet1!$K$2:$T$827,8,FALSE)</f>
        <v>0.19700000000000001</v>
      </c>
      <c r="AA180" s="13">
        <f>VLOOKUP(A180, [1]Sheet1!$K$2:$T$827,9,FALSE)</f>
        <v>0.32600000000000001</v>
      </c>
      <c r="AB180" s="13">
        <f>VLOOKUP(A180, [1]Sheet1!$K$2:$T$827,10,FALSE)</f>
        <v>2.5499999999999998E-2</v>
      </c>
      <c r="AC180" s="13">
        <f>VLOOKUP(A180,[4]Sheet1!$A$2:$D$651,4,FALSE)</f>
        <v>1.1407799999999999</v>
      </c>
      <c r="AD180" s="13" t="s">
        <v>45</v>
      </c>
      <c r="AE180" s="13" t="s">
        <v>45</v>
      </c>
      <c r="AF180">
        <f>VLOOKUP(A180,[3]Sheet1!$A$2:$F$2106,6, FALSE)</f>
        <v>54725</v>
      </c>
      <c r="AG180">
        <f>VLOOKUP(A180,[3]Sheet1!$A$2:$G$2106,7,FALSE)</f>
        <v>1</v>
      </c>
      <c r="AH180">
        <f>VLOOKUP(A180,[3]Sheet1!$A$2:$H$2105,8,FALSE)</f>
        <v>1676</v>
      </c>
      <c r="AI180">
        <f>VLOOKUP(A180,[3]Sheet1!$A$2:$I$2106,9,FALSE)</f>
        <v>52</v>
      </c>
      <c r="AJ180">
        <f>VLOOKUP(A180,[3]Sheet1!$A$2:$K$2105,10,FALSE)</f>
        <v>24</v>
      </c>
      <c r="AK180">
        <f>VLOOKUP(A180,[3]Sheet1!$A$2:$K$2105,11,FALSE)</f>
        <v>28</v>
      </c>
      <c r="AL180">
        <f>VLOOKUP(A180,[3]Sheet1!$A$2:$L$2106,12,FALSE)</f>
        <v>8</v>
      </c>
      <c r="AM180">
        <f>VLOOKUP(A180, [3]Sheet1!$A$2:$M$2105,13,FALSE)</f>
        <v>16</v>
      </c>
      <c r="AN180">
        <f>VLOOKUP(A180,[3]Sheet1!$A$2:$N$2106,14,FALSE)</f>
        <v>0.72</v>
      </c>
      <c r="AO180">
        <f>VLOOKUP(A180,[3]Sheet1!$A$2:$O$2106,15,FALSE)</f>
        <v>4.4800000000000004</v>
      </c>
      <c r="AP180">
        <f>VLOOKUP(A180,[3]Sheet1!$A$2:$P$2105,16,FALSE)</f>
        <v>3.49</v>
      </c>
      <c r="AQ180">
        <f>VLOOKUP(A180, [3]Sheet1!$A$2:$Q$2106, 17,FALSE)</f>
        <v>1587</v>
      </c>
    </row>
    <row r="181" spans="1:43" x14ac:dyDescent="0.2">
      <c r="A181" s="10">
        <v>1207711</v>
      </c>
      <c r="B181" s="10">
        <v>60053794</v>
      </c>
      <c r="C181" s="11" t="s">
        <v>86</v>
      </c>
      <c r="D181" s="10" t="s">
        <v>53</v>
      </c>
      <c r="E181" s="17">
        <v>44084</v>
      </c>
      <c r="F181" s="13" t="str">
        <f>VLOOKUP(A181,[1]Sheet1!$K$2:$T$827,2,FALSE)</f>
        <v>VD03</v>
      </c>
      <c r="G181" s="13" t="s">
        <v>69</v>
      </c>
      <c r="H181" s="10">
        <v>20</v>
      </c>
      <c r="I181" s="10">
        <v>0.77</v>
      </c>
      <c r="J181" s="10">
        <v>0.77</v>
      </c>
      <c r="K181" s="10">
        <v>0</v>
      </c>
      <c r="L181" s="10">
        <v>143</v>
      </c>
      <c r="M181" s="10">
        <v>18</v>
      </c>
      <c r="N181" s="10">
        <v>3.3131022453308101</v>
      </c>
      <c r="O181" s="10">
        <v>1.7358994483947801</v>
      </c>
      <c r="P181" s="10">
        <v>0.12908491492271401</v>
      </c>
      <c r="Q181" s="10">
        <v>-0.16690284013748199</v>
      </c>
      <c r="R181" s="13">
        <f>VLOOKUP(A181,'Valores KF'!$C$2:$D$1018,2,)</f>
        <v>0.8</v>
      </c>
      <c r="S181" s="13">
        <f>VLOOKUP(A181,'[2]PESO DE COLADA DIC19-DIC-20'!$A$2:$D$2105,4, FALSE)</f>
        <v>54644</v>
      </c>
      <c r="T181" s="13">
        <f>VLOOKUP(A181,[1]Sheet1!$F$2:$H$1001,3,FALSE)</f>
        <v>1854.77912641539</v>
      </c>
      <c r="U181" s="13">
        <f>VLOOKUP(A181,[1]Sheet1!$K$2:$T$827, 3,FALSE)</f>
        <v>9.0899999999999995E-2</v>
      </c>
      <c r="V181" s="13">
        <f>VLOOKUP(A181,[1]Sheet1!$K$2:$T$827, 4,FALSE)</f>
        <v>0.29299999999999998</v>
      </c>
      <c r="W181" s="13">
        <f>VLOOKUP(A181, [1]Sheet1!$K$2:$T$827,5,FALSE)</f>
        <v>0.45400000000000001</v>
      </c>
      <c r="X181" s="13">
        <f>VLOOKUP(A181, [1]Sheet1!$K$2:$T$827,6,FALSE)</f>
        <v>1.35E-2</v>
      </c>
      <c r="Y181" s="13">
        <f>VLOOKUP(A181, [1]Sheet1!$K$2:$T$827,7,FALSE)</f>
        <v>6.3900000000000003E-4</v>
      </c>
      <c r="Z181" s="13">
        <f>VLOOKUP(A181, [1]Sheet1!$K$2:$T$827,8,FALSE)</f>
        <v>8.98</v>
      </c>
      <c r="AA181" s="13">
        <f>VLOOKUP(A181, [1]Sheet1!$K$2:$T$827,9,FALSE)</f>
        <v>8.1299999999999997E-2</v>
      </c>
      <c r="AB181" s="13">
        <f>VLOOKUP(A181, [1]Sheet1!$K$2:$T$827,10,FALSE)</f>
        <v>5.5999999999999999E-3</v>
      </c>
      <c r="AC181" s="13" t="s">
        <v>45</v>
      </c>
      <c r="AD181" s="13" t="s">
        <v>45</v>
      </c>
      <c r="AE181" s="13" t="s">
        <v>45</v>
      </c>
      <c r="AF181">
        <f>VLOOKUP(A181,[3]Sheet1!$A$2:$F$2106,6, FALSE)</f>
        <v>50993</v>
      </c>
      <c r="AG181">
        <f>VLOOKUP(A181,[3]Sheet1!$A$2:$G$2106,7,FALSE)</f>
        <v>1</v>
      </c>
      <c r="AH181">
        <f>VLOOKUP(A181,[3]Sheet1!$A$2:$H$2105,8,FALSE)</f>
        <v>1646</v>
      </c>
      <c r="AI181">
        <f>VLOOKUP(A181,[3]Sheet1!$A$2:$I$2106,9,FALSE)</f>
        <v>100</v>
      </c>
      <c r="AJ181">
        <f>VLOOKUP(A181,[3]Sheet1!$A$2:$K$2105,10,FALSE)</f>
        <v>27</v>
      </c>
      <c r="AK181">
        <f>VLOOKUP(A181,[3]Sheet1!$A$2:$K$2105,11,FALSE)</f>
        <v>73</v>
      </c>
      <c r="AL181">
        <f>VLOOKUP(A181,[3]Sheet1!$A$2:$L$2106,12,FALSE)</f>
        <v>7</v>
      </c>
      <c r="AM181">
        <f>VLOOKUP(A181, [3]Sheet1!$A$2:$M$2105,13,FALSE)</f>
        <v>20</v>
      </c>
      <c r="AN181">
        <f>VLOOKUP(A181,[3]Sheet1!$A$2:$N$2106,14,FALSE)</f>
        <v>0.39</v>
      </c>
      <c r="AO181">
        <f>VLOOKUP(A181,[3]Sheet1!$A$2:$O$2106,15,FALSE)</f>
        <v>2.84</v>
      </c>
      <c r="AP181">
        <f>VLOOKUP(A181,[3]Sheet1!$A$2:$P$2105,16,FALSE)</f>
        <v>52.34</v>
      </c>
      <c r="AQ181">
        <f>VLOOKUP(A181, [3]Sheet1!$A$2:$Q$2106, 17,FALSE)</f>
        <v>1554</v>
      </c>
    </row>
    <row r="182" spans="1:43" x14ac:dyDescent="0.2">
      <c r="A182" s="10">
        <v>1207712</v>
      </c>
      <c r="B182" s="10">
        <v>60053871</v>
      </c>
      <c r="C182" s="11">
        <v>4140</v>
      </c>
      <c r="D182" s="10" t="s">
        <v>44</v>
      </c>
      <c r="E182" s="17">
        <v>44084</v>
      </c>
      <c r="F182" s="13" t="str">
        <f>VLOOKUP(A182,[1]Sheet1!$K$2:$T$827,2,FALSE)</f>
        <v>VD03</v>
      </c>
      <c r="G182" s="13" t="str">
        <f>IFERROR(#REF!, "no")</f>
        <v>no</v>
      </c>
      <c r="H182" s="10">
        <v>33</v>
      </c>
      <c r="I182" s="10">
        <v>0.94</v>
      </c>
      <c r="J182" s="10">
        <v>0.55000000000000004</v>
      </c>
      <c r="K182" s="10">
        <v>-0.39</v>
      </c>
      <c r="L182" s="10">
        <v>11</v>
      </c>
      <c r="M182" s="10">
        <v>0</v>
      </c>
      <c r="N182" s="10">
        <v>6.8451890945434597</v>
      </c>
      <c r="O182" s="10">
        <v>2.02602291107178</v>
      </c>
      <c r="P182" s="10">
        <v>0.15581743419170399</v>
      </c>
      <c r="Q182" s="10">
        <v>-0.15377552807331099</v>
      </c>
      <c r="R182" s="13">
        <f>VLOOKUP(A182,'Valores KF'!$C$2:$D$1018,2,)</f>
        <v>0.76</v>
      </c>
      <c r="S182" s="13">
        <f>VLOOKUP(A182,'[2]PESO DE COLADA DIC19-DIC-20'!$A$2:$D$2105,4, FALSE)</f>
        <v>55095</v>
      </c>
      <c r="T182" s="13">
        <f>VLOOKUP(A182,[1]Sheet1!$F$2:$H$1001,3,FALSE)</f>
        <v>1830.2206566636401</v>
      </c>
      <c r="U182" s="13">
        <f>VLOOKUP(A182,[1]Sheet1!$K$2:$T$827, 3,FALSE)</f>
        <v>0.41099999999999998</v>
      </c>
      <c r="V182" s="13">
        <f>VLOOKUP(A182,[1]Sheet1!$K$2:$T$827, 4,FALSE)</f>
        <v>0.29599999999999999</v>
      </c>
      <c r="W182" s="13">
        <f>VLOOKUP(A182, [1]Sheet1!$K$2:$T$827,5,FALSE)</f>
        <v>0.85499999999999998</v>
      </c>
      <c r="X182" s="13">
        <f>VLOOKUP(A182, [1]Sheet1!$K$2:$T$827,6,FALSE)</f>
        <v>8.3999999999999995E-3</v>
      </c>
      <c r="Y182" s="13">
        <f>VLOOKUP(A182, [1]Sheet1!$K$2:$T$827,7,FALSE)</f>
        <v>3.6400000000000001E-4</v>
      </c>
      <c r="Z182" s="13">
        <f>VLOOKUP(A182, [1]Sheet1!$K$2:$T$827,8,FALSE)</f>
        <v>1.1000000000000001</v>
      </c>
      <c r="AA182" s="13">
        <f>VLOOKUP(A182, [1]Sheet1!$K$2:$T$827,9,FALSE)</f>
        <v>0.13600000000000001</v>
      </c>
      <c r="AB182" s="13">
        <f>VLOOKUP(A182, [1]Sheet1!$K$2:$T$827,10,FALSE)</f>
        <v>2.9899999999999999E-2</v>
      </c>
      <c r="AC182" s="13">
        <f>VLOOKUP(A182,[4]Sheet1!$A$2:$D$651,4,FALSE)</f>
        <v>1.3977900000000001</v>
      </c>
      <c r="AD182" s="13" t="s">
        <v>45</v>
      </c>
      <c r="AE182" s="13" t="s">
        <v>45</v>
      </c>
      <c r="AF182">
        <f>VLOOKUP(A182,[3]Sheet1!$A$2:$F$2106,6, FALSE)</f>
        <v>54585.99</v>
      </c>
      <c r="AG182">
        <f>VLOOKUP(A182,[3]Sheet1!$A$2:$G$2106,7,FALSE)</f>
        <v>3</v>
      </c>
      <c r="AH182">
        <f>VLOOKUP(A182,[3]Sheet1!$A$2:$H$2105,8,FALSE)</f>
        <v>1644</v>
      </c>
      <c r="AI182">
        <f>VLOOKUP(A182,[3]Sheet1!$A$2:$I$2106,9,FALSE)</f>
        <v>144</v>
      </c>
      <c r="AJ182">
        <f>VLOOKUP(A182,[3]Sheet1!$A$2:$K$2105,10,FALSE)</f>
        <v>56</v>
      </c>
      <c r="AK182">
        <f>VLOOKUP(A182,[3]Sheet1!$A$2:$K$2105,11,FALSE)</f>
        <v>88</v>
      </c>
      <c r="AL182">
        <f>VLOOKUP(A182,[3]Sheet1!$A$2:$L$2106,12,FALSE)</f>
        <v>23</v>
      </c>
      <c r="AM182">
        <f>VLOOKUP(A182, [3]Sheet1!$A$2:$M$2105,13,FALSE)</f>
        <v>33</v>
      </c>
      <c r="AN182">
        <f>VLOOKUP(A182,[3]Sheet1!$A$2:$N$2106,14,FALSE)</f>
        <v>0.39</v>
      </c>
      <c r="AO182">
        <f>VLOOKUP(A182,[3]Sheet1!$A$2:$O$2106,15,FALSE)</f>
        <v>46.44</v>
      </c>
      <c r="AP182">
        <f>VLOOKUP(A182,[3]Sheet1!$A$2:$P$2105,16,FALSE)</f>
        <v>0</v>
      </c>
      <c r="AQ182">
        <f>VLOOKUP(A182, [3]Sheet1!$A$2:$Q$2106, 17,FALSE)</f>
        <v>1572</v>
      </c>
    </row>
    <row r="183" spans="1:43" x14ac:dyDescent="0.2">
      <c r="A183" s="10">
        <v>1207713</v>
      </c>
      <c r="B183" s="10">
        <v>60053883</v>
      </c>
      <c r="C183" s="11" t="s">
        <v>78</v>
      </c>
      <c r="D183" s="10" t="s">
        <v>56</v>
      </c>
      <c r="E183" s="17">
        <v>44084</v>
      </c>
      <c r="F183" s="13" t="str">
        <f>VLOOKUP(A183,[1]Sheet1!$K$2:$T$827,2,FALSE)</f>
        <v>VD04</v>
      </c>
      <c r="G183" s="13" t="s">
        <v>69</v>
      </c>
      <c r="H183" s="10">
        <v>14</v>
      </c>
      <c r="I183" s="10">
        <v>0.88</v>
      </c>
      <c r="J183" s="10">
        <v>0.88</v>
      </c>
      <c r="K183" s="10">
        <v>0</v>
      </c>
      <c r="L183" s="10">
        <v>18</v>
      </c>
      <c r="M183" s="10">
        <v>12</v>
      </c>
      <c r="N183" s="10">
        <v>6.1254148483276403</v>
      </c>
      <c r="O183" s="10">
        <v>1.27703309059143</v>
      </c>
      <c r="P183" s="10">
        <v>1.5488475561142001</v>
      </c>
      <c r="Q183" s="10">
        <v>0.86839169263839699</v>
      </c>
      <c r="R183" s="13">
        <f>VLOOKUP(A183,'Valores KF'!$C$2:$D$1018,2,)</f>
        <v>0.81</v>
      </c>
      <c r="S183" s="13">
        <f>VLOOKUP(A183,'[2]PESO DE COLADA DIC19-DIC-20'!$A$2:$D$2105,4, FALSE)</f>
        <v>55705</v>
      </c>
      <c r="T183" s="13">
        <f>VLOOKUP(A183,[1]Sheet1!$F$2:$H$1001,3,FALSE)</f>
        <v>1836.24952834757</v>
      </c>
      <c r="U183" s="13">
        <f>VLOOKUP(A183,[1]Sheet1!$K$2:$T$827, 3,FALSE)</f>
        <v>0.107</v>
      </c>
      <c r="V183" s="13">
        <f>VLOOKUP(A183,[1]Sheet1!$K$2:$T$827, 4,FALSE)</f>
        <v>0.193</v>
      </c>
      <c r="W183" s="13">
        <f>VLOOKUP(A183, [1]Sheet1!$K$2:$T$827,5,FALSE)</f>
        <v>0.64300000000000002</v>
      </c>
      <c r="X183" s="13">
        <f>VLOOKUP(A183, [1]Sheet1!$K$2:$T$827,6,FALSE)</f>
        <v>2.5000000000000001E-2</v>
      </c>
      <c r="Y183" s="13">
        <f>VLOOKUP(A183, [1]Sheet1!$K$2:$T$827,7,FALSE)</f>
        <v>1.89E-3</v>
      </c>
      <c r="Z183" s="13">
        <f>VLOOKUP(A183, [1]Sheet1!$K$2:$T$827,8,FALSE)</f>
        <v>11.66</v>
      </c>
      <c r="AA183" s="13">
        <f>VLOOKUP(A183, [1]Sheet1!$K$2:$T$827,9,FALSE)</f>
        <v>0.44700000000000001</v>
      </c>
      <c r="AB183" s="13">
        <f>VLOOKUP(A183, [1]Sheet1!$K$2:$T$827,10,FALSE)</f>
        <v>1.2800000000000001E-2</v>
      </c>
      <c r="AC183" s="13">
        <f>VLOOKUP(A183,[4]Sheet1!$A$2:$D$651,4,FALSE)</f>
        <v>0.99778199999999995</v>
      </c>
      <c r="AD183" s="13" t="s">
        <v>45</v>
      </c>
      <c r="AE183" s="13" t="s">
        <v>45</v>
      </c>
      <c r="AF183">
        <f>VLOOKUP(A183,[3]Sheet1!$A$2:$F$2106,6, FALSE)</f>
        <v>51107.01</v>
      </c>
      <c r="AG183">
        <f>VLOOKUP(A183,[3]Sheet1!$A$2:$G$2106,7,FALSE)</f>
        <v>1</v>
      </c>
      <c r="AH183">
        <f>VLOOKUP(A183,[3]Sheet1!$A$2:$H$2105,8,FALSE)</f>
        <v>1648</v>
      </c>
      <c r="AI183">
        <f>VLOOKUP(A183,[3]Sheet1!$A$2:$I$2106,9,FALSE)</f>
        <v>160</v>
      </c>
      <c r="AJ183">
        <f>VLOOKUP(A183,[3]Sheet1!$A$2:$K$2105,10,FALSE)</f>
        <v>69</v>
      </c>
      <c r="AK183">
        <f>VLOOKUP(A183,[3]Sheet1!$A$2:$K$2105,11,FALSE)</f>
        <v>91</v>
      </c>
      <c r="AL183">
        <f>VLOOKUP(A183,[3]Sheet1!$A$2:$L$2106,12,FALSE)</f>
        <v>55</v>
      </c>
      <c r="AM183">
        <f>VLOOKUP(A183, [3]Sheet1!$A$2:$M$2105,13,FALSE)</f>
        <v>14</v>
      </c>
      <c r="AN183">
        <f>VLOOKUP(A183,[3]Sheet1!$A$2:$N$2106,14,FALSE)</f>
        <v>0.64</v>
      </c>
      <c r="AO183">
        <f>VLOOKUP(A183,[3]Sheet1!$A$2:$O$2106,15,FALSE)</f>
        <v>6.27</v>
      </c>
      <c r="AP183">
        <f>VLOOKUP(A183,[3]Sheet1!$A$2:$P$2105,16,FALSE)</f>
        <v>32.619999999999997</v>
      </c>
      <c r="AQ183">
        <f>VLOOKUP(A183, [3]Sheet1!$A$2:$Q$2106, 17,FALSE)</f>
        <v>1568</v>
      </c>
    </row>
    <row r="184" spans="1:43" x14ac:dyDescent="0.2">
      <c r="A184" s="10">
        <v>1207714</v>
      </c>
      <c r="B184" s="10">
        <v>60053853</v>
      </c>
      <c r="C184" s="11" t="s">
        <v>43</v>
      </c>
      <c r="D184" s="10" t="s">
        <v>50</v>
      </c>
      <c r="E184" s="17">
        <v>44084</v>
      </c>
      <c r="F184" s="13" t="str">
        <f>VLOOKUP(A184,[1]Sheet1!$K$2:$T$827,2,FALSE)</f>
        <v>VD02</v>
      </c>
      <c r="G184" s="13" t="str">
        <f>IFERROR(#REF!, "no")</f>
        <v>no</v>
      </c>
      <c r="H184" s="10">
        <v>19</v>
      </c>
      <c r="I184" s="10">
        <v>1.31</v>
      </c>
      <c r="J184" s="10">
        <v>1.31</v>
      </c>
      <c r="K184" s="10">
        <v>0</v>
      </c>
      <c r="L184" s="10">
        <v>13</v>
      </c>
      <c r="M184" s="10">
        <v>16</v>
      </c>
      <c r="N184" s="10">
        <v>7.3524751663207999</v>
      </c>
      <c r="O184" s="10">
        <v>1.75243675708771</v>
      </c>
      <c r="P184" s="10">
        <v>0.28206771612167397</v>
      </c>
      <c r="Q184" s="10">
        <v>-0.15491051971912401</v>
      </c>
      <c r="R184" s="13">
        <f>VLOOKUP(A184,'Valores KF'!$C$2:$D$1018,2,)</f>
        <v>0.76</v>
      </c>
      <c r="S184" s="13">
        <f>VLOOKUP(A184,'[2]PESO DE COLADA DIC19-DIC-20'!$A$2:$D$2105,4, FALSE)</f>
        <v>59366</v>
      </c>
      <c r="T184" s="13">
        <f>VLOOKUP(A184,[1]Sheet1!$F$2:$H$1001,3,FALSE)</f>
        <v>1875.2843508824999</v>
      </c>
      <c r="U184" s="13">
        <f>VLOOKUP(A184,[1]Sheet1!$K$2:$T$827, 3,FALSE)</f>
        <v>0.41799999999999998</v>
      </c>
      <c r="V184" s="13">
        <f>VLOOKUP(A184,[1]Sheet1!$K$2:$T$827, 4,FALSE)</f>
        <v>0.192</v>
      </c>
      <c r="W184" s="13">
        <f>VLOOKUP(A184, [1]Sheet1!$K$2:$T$827,5,FALSE)</f>
        <v>0.877</v>
      </c>
      <c r="X184" s="13">
        <f>VLOOKUP(A184, [1]Sheet1!$K$2:$T$827,6,FALSE)</f>
        <v>1.04E-2</v>
      </c>
      <c r="Y184" s="13">
        <f>VLOOKUP(A184, [1]Sheet1!$K$2:$T$827,7,FALSE)</f>
        <v>1.2099999999999999E-3</v>
      </c>
      <c r="Z184" s="13">
        <f>VLOOKUP(A184, [1]Sheet1!$K$2:$T$827,8,FALSE)</f>
        <v>0.96099999999999997</v>
      </c>
      <c r="AA184" s="13">
        <f>VLOOKUP(A184, [1]Sheet1!$K$2:$T$827,9,FALSE)</f>
        <v>0.154</v>
      </c>
      <c r="AB184" s="13">
        <f>VLOOKUP(A184, [1]Sheet1!$K$2:$T$827,10,FALSE)</f>
        <v>2.9399999999999999E-2</v>
      </c>
      <c r="AC184" s="13">
        <f>VLOOKUP(A184,[4]Sheet1!$A$2:$D$651,4,FALSE)</f>
        <v>0.74196099999999998</v>
      </c>
      <c r="AD184" s="13" t="s">
        <v>45</v>
      </c>
      <c r="AE184" s="13" t="s">
        <v>45</v>
      </c>
      <c r="AF184">
        <f>VLOOKUP(A184,[3]Sheet1!$A$2:$F$2106,6, FALSE)</f>
        <v>57728.01</v>
      </c>
      <c r="AG184">
        <f>VLOOKUP(A184,[3]Sheet1!$A$2:$G$2106,7,FALSE)</f>
        <v>1</v>
      </c>
      <c r="AH184">
        <f>VLOOKUP(A184,[3]Sheet1!$A$2:$H$2105,8,FALSE)</f>
        <v>1664</v>
      </c>
      <c r="AI184">
        <f>VLOOKUP(A184,[3]Sheet1!$A$2:$I$2106,9,FALSE)</f>
        <v>51</v>
      </c>
      <c r="AJ184">
        <f>VLOOKUP(A184,[3]Sheet1!$A$2:$K$2105,10,FALSE)</f>
        <v>26</v>
      </c>
      <c r="AK184">
        <f>VLOOKUP(A184,[3]Sheet1!$A$2:$K$2105,11,FALSE)</f>
        <v>25</v>
      </c>
      <c r="AL184">
        <f>VLOOKUP(A184,[3]Sheet1!$A$2:$L$2106,12,FALSE)</f>
        <v>7</v>
      </c>
      <c r="AM184">
        <f>VLOOKUP(A184, [3]Sheet1!$A$2:$M$2105,13,FALSE)</f>
        <v>19</v>
      </c>
      <c r="AN184">
        <f>VLOOKUP(A184,[3]Sheet1!$A$2:$N$2106,14,FALSE)</f>
        <v>0.46</v>
      </c>
      <c r="AO184">
        <f>VLOOKUP(A184,[3]Sheet1!$A$2:$O$2106,15,FALSE)</f>
        <v>1.67</v>
      </c>
      <c r="AP184">
        <f>VLOOKUP(A184,[3]Sheet1!$A$2:$P$2105,16,FALSE)</f>
        <v>0</v>
      </c>
      <c r="AQ184">
        <f>VLOOKUP(A184, [3]Sheet1!$A$2:$Q$2106, 17,FALSE)</f>
        <v>1580</v>
      </c>
    </row>
    <row r="185" spans="1:43" x14ac:dyDescent="0.2">
      <c r="A185" s="10">
        <v>1207715</v>
      </c>
      <c r="B185" s="10">
        <v>60053929</v>
      </c>
      <c r="C185" s="11" t="s">
        <v>83</v>
      </c>
      <c r="D185" s="10" t="s">
        <v>46</v>
      </c>
      <c r="E185" s="17">
        <v>44084</v>
      </c>
      <c r="F185" s="13" t="str">
        <f>VLOOKUP(A185,[1]Sheet1!$K$2:$T$827,2,FALSE)</f>
        <v>VD03</v>
      </c>
      <c r="G185" s="13" t="str">
        <f>IFERROR(#REF!, "no")</f>
        <v>no</v>
      </c>
      <c r="H185" s="10">
        <v>17</v>
      </c>
      <c r="I185" s="10">
        <v>1.0900000000000001</v>
      </c>
      <c r="J185" s="10">
        <v>0.97</v>
      </c>
      <c r="K185" s="10">
        <v>-0.12</v>
      </c>
      <c r="L185" s="10">
        <v>18</v>
      </c>
      <c r="M185" s="10">
        <v>16</v>
      </c>
      <c r="N185" s="10">
        <v>5.8068342208862296</v>
      </c>
      <c r="O185" s="10">
        <v>1.28433990478516</v>
      </c>
      <c r="P185" s="10">
        <v>4.8319794237613699E-2</v>
      </c>
      <c r="Q185" s="10">
        <v>-0.15417714416980699</v>
      </c>
      <c r="R185" s="13">
        <f>VLOOKUP(A185,'Valores KF'!$C$2:$D$1018,2,)</f>
        <v>0.8</v>
      </c>
      <c r="S185" s="13">
        <f>VLOOKUP(A185,'[2]PESO DE COLADA DIC19-DIC-20'!$A$2:$D$2105,4, FALSE)</f>
        <v>55373</v>
      </c>
      <c r="T185" s="13">
        <f>VLOOKUP(A185,[1]Sheet1!$F$2:$H$1001,3,FALSE)</f>
        <v>1890.0545630655099</v>
      </c>
      <c r="U185" s="13">
        <f>VLOOKUP(A185,[1]Sheet1!$K$2:$T$827, 3,FALSE)</f>
        <v>0.224</v>
      </c>
      <c r="V185" s="13">
        <f>VLOOKUP(A185,[1]Sheet1!$K$2:$T$827, 4,FALSE)</f>
        <v>0.28899999999999998</v>
      </c>
      <c r="W185" s="13">
        <f>VLOOKUP(A185, [1]Sheet1!$K$2:$T$827,5,FALSE)</f>
        <v>0.88200000000000001</v>
      </c>
      <c r="X185" s="13">
        <f>VLOOKUP(A185, [1]Sheet1!$K$2:$T$827,6,FALSE)</f>
        <v>9.2999999999999992E-3</v>
      </c>
      <c r="Y185" s="13">
        <f>VLOOKUP(A185, [1]Sheet1!$K$2:$T$827,7,FALSE)</f>
        <v>1.09E-3</v>
      </c>
      <c r="Z185" s="13">
        <f>VLOOKUP(A185, [1]Sheet1!$K$2:$T$827,8,FALSE)</f>
        <v>0.54</v>
      </c>
      <c r="AA185" s="13">
        <f>VLOOKUP(A185, [1]Sheet1!$K$2:$T$827,9,FALSE)</f>
        <v>0.501</v>
      </c>
      <c r="AB185" s="13">
        <f>VLOOKUP(A185, [1]Sheet1!$K$2:$T$827,10,FALSE)</f>
        <v>2.6800000000000001E-2</v>
      </c>
      <c r="AC185" s="13">
        <f>VLOOKUP(A185,[4]Sheet1!$A$2:$D$651,4,FALSE)</f>
        <v>0.88469900000000001</v>
      </c>
      <c r="AD185" s="13" t="s">
        <v>45</v>
      </c>
      <c r="AE185" s="13" t="s">
        <v>45</v>
      </c>
      <c r="AF185">
        <f>VLOOKUP(A185,[3]Sheet1!$A$2:$F$2106,6, FALSE)</f>
        <v>53864</v>
      </c>
      <c r="AG185">
        <f>VLOOKUP(A185,[3]Sheet1!$A$2:$G$2106,7,FALSE)</f>
        <v>1</v>
      </c>
      <c r="AH185">
        <f>VLOOKUP(A185,[3]Sheet1!$A$2:$H$2105,8,FALSE)</f>
        <v>1675</v>
      </c>
      <c r="AI185">
        <f>VLOOKUP(A185,[3]Sheet1!$A$2:$I$2106,9,FALSE)</f>
        <v>56</v>
      </c>
      <c r="AJ185">
        <f>VLOOKUP(A185,[3]Sheet1!$A$2:$K$2105,10,FALSE)</f>
        <v>24</v>
      </c>
      <c r="AK185">
        <f>VLOOKUP(A185,[3]Sheet1!$A$2:$K$2105,11,FALSE)</f>
        <v>32</v>
      </c>
      <c r="AL185">
        <f>VLOOKUP(A185,[3]Sheet1!$A$2:$L$2106,12,FALSE)</f>
        <v>7</v>
      </c>
      <c r="AM185">
        <f>VLOOKUP(A185, [3]Sheet1!$A$2:$M$2105,13,FALSE)</f>
        <v>17</v>
      </c>
      <c r="AN185">
        <f>VLOOKUP(A185,[3]Sheet1!$A$2:$N$2106,14,FALSE)</f>
        <v>0.69</v>
      </c>
      <c r="AO185">
        <f>VLOOKUP(A185,[3]Sheet1!$A$2:$O$2106,15,FALSE)</f>
        <v>6.35</v>
      </c>
      <c r="AP185">
        <f>VLOOKUP(A185,[3]Sheet1!$A$2:$P$2105,16,FALSE)</f>
        <v>0</v>
      </c>
      <c r="AQ185">
        <f>VLOOKUP(A185, [3]Sheet1!$A$2:$Q$2106, 17,FALSE)</f>
        <v>1592</v>
      </c>
    </row>
    <row r="186" spans="1:43" x14ac:dyDescent="0.2">
      <c r="A186" s="10">
        <v>1207716</v>
      </c>
      <c r="B186" s="10">
        <v>60053847</v>
      </c>
      <c r="C186" s="11" t="s">
        <v>43</v>
      </c>
      <c r="D186" s="10" t="s">
        <v>44</v>
      </c>
      <c r="E186" s="17">
        <v>44085</v>
      </c>
      <c r="F186" s="13" t="str">
        <f>VLOOKUP(A186,[1]Sheet1!$K$2:$T$827,2,FALSE)</f>
        <v>VD02</v>
      </c>
      <c r="G186" s="13" t="str">
        <f>IFERROR(#REF!, "no")</f>
        <v>no</v>
      </c>
      <c r="H186" s="10">
        <v>18</v>
      </c>
      <c r="I186" s="10">
        <v>1.1499999999999999</v>
      </c>
      <c r="J186" s="10">
        <v>0.71</v>
      </c>
      <c r="K186" s="10">
        <v>-0.44</v>
      </c>
      <c r="L186" s="10">
        <v>15</v>
      </c>
      <c r="M186" s="10">
        <v>16</v>
      </c>
      <c r="N186" s="10">
        <v>5.9267730712890598</v>
      </c>
      <c r="O186" s="10">
        <v>1.7941249608993499</v>
      </c>
      <c r="P186" s="10">
        <v>0.392137110233307</v>
      </c>
      <c r="Q186" s="10">
        <v>-0.15248316526413</v>
      </c>
      <c r="R186" s="13">
        <f>VLOOKUP(A186,'Valores KF'!$C$2:$D$1018,2,)</f>
        <v>0.75</v>
      </c>
      <c r="S186" s="13">
        <f>VLOOKUP(A186,'[2]PESO DE COLADA DIC19-DIC-20'!$A$2:$D$2105,4, FALSE)</f>
        <v>55495</v>
      </c>
      <c r="T186" s="13">
        <f>VLOOKUP(A186,[1]Sheet1!$F$2:$H$1001,3,FALSE)</f>
        <v>1866.34156047428</v>
      </c>
      <c r="U186" s="13">
        <f>VLOOKUP(A186,[1]Sheet1!$K$2:$T$827, 3,FALSE)</f>
        <v>0.41499999999999998</v>
      </c>
      <c r="V186" s="13">
        <f>VLOOKUP(A186,[1]Sheet1!$K$2:$T$827, 4,FALSE)</f>
        <v>0.18</v>
      </c>
      <c r="W186" s="13">
        <f>VLOOKUP(A186, [1]Sheet1!$K$2:$T$827,5,FALSE)</f>
        <v>0.86499999999999999</v>
      </c>
      <c r="X186" s="13">
        <f>VLOOKUP(A186, [1]Sheet1!$K$2:$T$827,6,FALSE)</f>
        <v>9.5999999999999992E-3</v>
      </c>
      <c r="Y186" s="13">
        <f>VLOOKUP(A186, [1]Sheet1!$K$2:$T$827,7,FALSE)</f>
        <v>9.7999999999999997E-4</v>
      </c>
      <c r="Z186" s="13">
        <f>VLOOKUP(A186, [1]Sheet1!$K$2:$T$827,8,FALSE)</f>
        <v>0.95099999999999996</v>
      </c>
      <c r="AA186" s="13">
        <f>VLOOKUP(A186, [1]Sheet1!$K$2:$T$827,9,FALSE)</f>
        <v>0.182</v>
      </c>
      <c r="AB186" s="13">
        <f>VLOOKUP(A186, [1]Sheet1!$K$2:$T$827,10,FALSE)</f>
        <v>2.52E-2</v>
      </c>
      <c r="AC186" s="13">
        <f>VLOOKUP(A186,[4]Sheet1!$A$2:$D$651,4,FALSE)</f>
        <v>0.80942199999999997</v>
      </c>
      <c r="AD186" s="13" t="s">
        <v>45</v>
      </c>
      <c r="AE186" s="13" t="s">
        <v>45</v>
      </c>
      <c r="AF186">
        <f>VLOOKUP(A186,[3]Sheet1!$A$2:$F$2106,6, FALSE)</f>
        <v>55186</v>
      </c>
      <c r="AG186">
        <f>VLOOKUP(A186,[3]Sheet1!$A$2:$G$2106,7,FALSE)</f>
        <v>1</v>
      </c>
      <c r="AH186">
        <f>VLOOKUP(A186,[3]Sheet1!$A$2:$H$2105,8,FALSE)</f>
        <v>1656</v>
      </c>
      <c r="AI186">
        <f>VLOOKUP(A186,[3]Sheet1!$A$2:$I$2106,9,FALSE)</f>
        <v>56</v>
      </c>
      <c r="AJ186">
        <f>VLOOKUP(A186,[3]Sheet1!$A$2:$K$2105,10,FALSE)</f>
        <v>26</v>
      </c>
      <c r="AK186">
        <f>VLOOKUP(A186,[3]Sheet1!$A$2:$K$2105,11,FALSE)</f>
        <v>30</v>
      </c>
      <c r="AL186">
        <f>VLOOKUP(A186,[3]Sheet1!$A$2:$L$2106,12,FALSE)</f>
        <v>8</v>
      </c>
      <c r="AM186">
        <f>VLOOKUP(A186, [3]Sheet1!$A$2:$M$2105,13,FALSE)</f>
        <v>18</v>
      </c>
      <c r="AN186">
        <f>VLOOKUP(A186,[3]Sheet1!$A$2:$N$2106,14,FALSE)</f>
        <v>0.46</v>
      </c>
      <c r="AO186">
        <f>VLOOKUP(A186,[3]Sheet1!$A$2:$O$2106,15,FALSE)</f>
        <v>3.68</v>
      </c>
      <c r="AP186">
        <f>VLOOKUP(A186,[3]Sheet1!$A$2:$P$2105,16,FALSE)</f>
        <v>0</v>
      </c>
      <c r="AQ186">
        <f>VLOOKUP(A186, [3]Sheet1!$A$2:$Q$2106, 17,FALSE)</f>
        <v>1563</v>
      </c>
    </row>
    <row r="187" spans="1:43" x14ac:dyDescent="0.2">
      <c r="A187" s="10">
        <v>1207717</v>
      </c>
      <c r="B187" s="10">
        <v>60053547</v>
      </c>
      <c r="C187" s="11" t="s">
        <v>87</v>
      </c>
      <c r="D187" s="10" t="s">
        <v>50</v>
      </c>
      <c r="E187" s="17">
        <v>44085</v>
      </c>
      <c r="F187" s="13" t="str">
        <f>VLOOKUP(A187,[1]Sheet1!$K$2:$T$827,2,FALSE)</f>
        <v>VD02</v>
      </c>
      <c r="G187" s="13" t="str">
        <f>IFERROR(#REF!, "no")</f>
        <v>no</v>
      </c>
      <c r="H187" s="10">
        <v>19</v>
      </c>
      <c r="I187" s="10">
        <v>1.06</v>
      </c>
      <c r="J187" s="10">
        <v>0.66</v>
      </c>
      <c r="K187" s="10">
        <v>-0.4</v>
      </c>
      <c r="L187" s="10">
        <v>14</v>
      </c>
      <c r="M187" s="10">
        <v>17</v>
      </c>
      <c r="N187" s="10">
        <v>7.9600801467895499</v>
      </c>
      <c r="O187" s="10">
        <v>1.6026370525360101</v>
      </c>
      <c r="P187" s="10">
        <v>6.2352277338504798E-2</v>
      </c>
      <c r="Q187" s="10">
        <v>-0.16190280020237</v>
      </c>
      <c r="R187" s="13">
        <f>VLOOKUP(A187,'Valores KF'!$C$2:$D$1018,2,)</f>
        <v>0.8</v>
      </c>
      <c r="S187" s="13">
        <f>VLOOKUP(A187,'[2]PESO DE COLADA DIC19-DIC-20'!$A$2:$D$2105,4, FALSE)</f>
        <v>56575</v>
      </c>
      <c r="T187" s="13">
        <f>VLOOKUP(A187,[1]Sheet1!$F$2:$H$1001,3,FALSE)</f>
        <v>1893.5261405621</v>
      </c>
      <c r="U187" s="13">
        <f>VLOOKUP(A187,[1]Sheet1!$K$2:$T$827, 3,FALSE)</f>
        <v>0.189</v>
      </c>
      <c r="V187" s="13">
        <f>VLOOKUP(A187,[1]Sheet1!$K$2:$T$827, 4,FALSE)</f>
        <v>0.23400000000000001</v>
      </c>
      <c r="W187" s="13">
        <f>VLOOKUP(A187, [1]Sheet1!$K$2:$T$827,5,FALSE)</f>
        <v>1.36</v>
      </c>
      <c r="X187" s="13">
        <f>VLOOKUP(A187, [1]Sheet1!$K$2:$T$827,6,FALSE)</f>
        <v>1.5299999999999999E-2</v>
      </c>
      <c r="Y187" s="13">
        <f>VLOOKUP(A187, [1]Sheet1!$K$2:$T$827,7,FALSE)</f>
        <v>1.29E-2</v>
      </c>
      <c r="Z187" s="13">
        <f>VLOOKUP(A187, [1]Sheet1!$K$2:$T$827,8,FALSE)</f>
        <v>0.20300000000000001</v>
      </c>
      <c r="AA187" s="13">
        <f>VLOOKUP(A187, [1]Sheet1!$K$2:$T$827,9,FALSE)</f>
        <v>0.161</v>
      </c>
      <c r="AB187" s="13">
        <f>VLOOKUP(A187, [1]Sheet1!$K$2:$T$827,10,FALSE)</f>
        <v>2.3900000000000001E-2</v>
      </c>
      <c r="AC187" s="13">
        <f>VLOOKUP(A187,[4]Sheet1!$A$2:$D$651,4,FALSE)</f>
        <v>0.85509999999999997</v>
      </c>
      <c r="AD187" s="13" t="s">
        <v>45</v>
      </c>
      <c r="AE187" s="13" t="s">
        <v>45</v>
      </c>
      <c r="AF187">
        <f>VLOOKUP(A187,[3]Sheet1!$A$2:$F$2106,6, FALSE)</f>
        <v>56620.99</v>
      </c>
      <c r="AG187">
        <f>VLOOKUP(A187,[3]Sheet1!$A$2:$G$2106,7,FALSE)</f>
        <v>1</v>
      </c>
      <c r="AH187">
        <f>VLOOKUP(A187,[3]Sheet1!$A$2:$H$2105,8,FALSE)</f>
        <v>1690</v>
      </c>
      <c r="AI187">
        <f>VLOOKUP(A187,[3]Sheet1!$A$2:$I$2106,9,FALSE)</f>
        <v>55</v>
      </c>
      <c r="AJ187">
        <f>VLOOKUP(A187,[3]Sheet1!$A$2:$K$2105,10,FALSE)</f>
        <v>27</v>
      </c>
      <c r="AK187">
        <f>VLOOKUP(A187,[3]Sheet1!$A$2:$K$2105,11,FALSE)</f>
        <v>28</v>
      </c>
      <c r="AL187">
        <f>VLOOKUP(A187,[3]Sheet1!$A$2:$L$2106,12,FALSE)</f>
        <v>8</v>
      </c>
      <c r="AM187">
        <f>VLOOKUP(A187, [3]Sheet1!$A$2:$M$2105,13,FALSE)</f>
        <v>19</v>
      </c>
      <c r="AN187">
        <f>VLOOKUP(A187,[3]Sheet1!$A$2:$N$2106,14,FALSE)</f>
        <v>0.46</v>
      </c>
      <c r="AO187">
        <f>VLOOKUP(A187,[3]Sheet1!$A$2:$O$2106,15,FALSE)</f>
        <v>4</v>
      </c>
      <c r="AP187">
        <f>VLOOKUP(A187,[3]Sheet1!$A$2:$P$2105,16,FALSE)</f>
        <v>0</v>
      </c>
      <c r="AQ187">
        <f>VLOOKUP(A187, [3]Sheet1!$A$2:$Q$2106, 17,FALSE)</f>
        <v>1585</v>
      </c>
    </row>
    <row r="188" spans="1:43" x14ac:dyDescent="0.2">
      <c r="A188" s="10">
        <v>1207718</v>
      </c>
      <c r="B188" s="10">
        <v>60054037</v>
      </c>
      <c r="C188" s="11" t="s">
        <v>65</v>
      </c>
      <c r="D188" s="10" t="s">
        <v>63</v>
      </c>
      <c r="E188" s="17">
        <v>44085</v>
      </c>
      <c r="F188" s="13" t="str">
        <f>VLOOKUP(A188,[1]Sheet1!$K$2:$T$827,2,FALSE)</f>
        <v>VD03</v>
      </c>
      <c r="G188" s="13" t="str">
        <f>IFERROR(#REF!, "no")</f>
        <v>no</v>
      </c>
      <c r="H188" s="10">
        <v>19</v>
      </c>
      <c r="I188" s="10">
        <v>0.89</v>
      </c>
      <c r="J188" s="10">
        <v>0.63</v>
      </c>
      <c r="K188" s="10">
        <v>-0.26</v>
      </c>
      <c r="L188" s="10">
        <v>19</v>
      </c>
      <c r="M188" s="10">
        <v>17</v>
      </c>
      <c r="N188" s="10">
        <v>4.4453053474426296</v>
      </c>
      <c r="O188" s="10">
        <v>1.39308428764343</v>
      </c>
      <c r="P188" s="10">
        <v>3.6451037973165498E-2</v>
      </c>
      <c r="Q188" s="10">
        <v>-0.16783885657787301</v>
      </c>
      <c r="R188" s="13">
        <f>VLOOKUP(A188,'Valores KF'!$C$2:$D$1018,2,)</f>
        <v>0.79</v>
      </c>
      <c r="S188" s="13">
        <f>VLOOKUP(A188,'[2]PESO DE COLADA DIC19-DIC-20'!$A$2:$D$2105,4, FALSE)</f>
        <v>53725</v>
      </c>
      <c r="T188" s="13">
        <f>VLOOKUP(A188,[1]Sheet1!$F$2:$H$1001,3,FALSE)</f>
        <v>1886.22803213868</v>
      </c>
      <c r="U188" s="13">
        <f>VLOOKUP(A188,[1]Sheet1!$K$2:$T$827, 3,FALSE)</f>
        <v>0.16700000000000001</v>
      </c>
      <c r="V188" s="13">
        <f>VLOOKUP(A188,[1]Sheet1!$K$2:$T$827, 4,FALSE)</f>
        <v>0.217</v>
      </c>
      <c r="W188" s="13">
        <f>VLOOKUP(A188, [1]Sheet1!$K$2:$T$827,5,FALSE)</f>
        <v>1.31</v>
      </c>
      <c r="X188" s="13">
        <f>VLOOKUP(A188, [1]Sheet1!$K$2:$T$827,6,FALSE)</f>
        <v>8.2000000000000007E-3</v>
      </c>
      <c r="Y188" s="13">
        <f>VLOOKUP(A188, [1]Sheet1!$K$2:$T$827,7,FALSE)</f>
        <v>1.25E-3</v>
      </c>
      <c r="Z188" s="13">
        <f>VLOOKUP(A188, [1]Sheet1!$K$2:$T$827,8,FALSE)</f>
        <v>0.13900000000000001</v>
      </c>
      <c r="AA188" s="13">
        <f>VLOOKUP(A188, [1]Sheet1!$K$2:$T$827,9,FALSE)</f>
        <v>0.16900000000000001</v>
      </c>
      <c r="AB188" s="13">
        <f>VLOOKUP(A188, [1]Sheet1!$K$2:$T$827,10,FALSE)</f>
        <v>2.3900000000000001E-2</v>
      </c>
      <c r="AC188" s="13">
        <f>VLOOKUP(A188,[4]Sheet1!$A$2:$D$651,4,FALSE)</f>
        <v>0.831839</v>
      </c>
      <c r="AD188" s="13" t="s">
        <v>45</v>
      </c>
      <c r="AE188" s="13" t="s">
        <v>45</v>
      </c>
      <c r="AF188">
        <f>VLOOKUP(A188,[3]Sheet1!$A$2:$F$2106,6, FALSE)</f>
        <v>53154</v>
      </c>
      <c r="AG188">
        <f>VLOOKUP(A188,[3]Sheet1!$A$2:$G$2106,7,FALSE)</f>
        <v>1</v>
      </c>
      <c r="AH188">
        <f>VLOOKUP(A188,[3]Sheet1!$A$2:$H$2105,8,FALSE)</f>
        <v>1679</v>
      </c>
      <c r="AI188">
        <f>VLOOKUP(A188,[3]Sheet1!$A$2:$I$2106,9,FALSE)</f>
        <v>65</v>
      </c>
      <c r="AJ188">
        <f>VLOOKUP(A188,[3]Sheet1!$A$2:$K$2105,10,FALSE)</f>
        <v>27</v>
      </c>
      <c r="AK188">
        <f>VLOOKUP(A188,[3]Sheet1!$A$2:$K$2105,11,FALSE)</f>
        <v>38</v>
      </c>
      <c r="AL188">
        <f>VLOOKUP(A188,[3]Sheet1!$A$2:$L$2106,12,FALSE)</f>
        <v>8</v>
      </c>
      <c r="AM188">
        <f>VLOOKUP(A188, [3]Sheet1!$A$2:$M$2105,13,FALSE)</f>
        <v>19</v>
      </c>
      <c r="AN188">
        <f>VLOOKUP(A188,[3]Sheet1!$A$2:$N$2106,14,FALSE)</f>
        <v>0.46</v>
      </c>
      <c r="AO188">
        <f>VLOOKUP(A188,[3]Sheet1!$A$2:$O$2106,15,FALSE)</f>
        <v>2.68</v>
      </c>
      <c r="AP188">
        <f>VLOOKUP(A188,[3]Sheet1!$A$2:$P$2105,16,FALSE)</f>
        <v>18.97</v>
      </c>
      <c r="AQ188">
        <f>VLOOKUP(A188, [3]Sheet1!$A$2:$Q$2106, 17,FALSE)</f>
        <v>1584</v>
      </c>
    </row>
    <row r="189" spans="1:43" x14ac:dyDescent="0.2">
      <c r="A189" s="10">
        <v>1207719</v>
      </c>
      <c r="B189" s="10">
        <v>60053923</v>
      </c>
      <c r="C189" s="11" t="s">
        <v>88</v>
      </c>
      <c r="D189" s="10" t="s">
        <v>46</v>
      </c>
      <c r="E189" s="17">
        <v>44085</v>
      </c>
      <c r="F189" s="13" t="str">
        <f>VLOOKUP(A189,[1]Sheet1!$K$2:$T$827,2,FALSE)</f>
        <v>VD02</v>
      </c>
      <c r="G189" s="13" t="str">
        <f>IFERROR(#REF!, "no")</f>
        <v>no</v>
      </c>
      <c r="H189" s="10">
        <v>17</v>
      </c>
      <c r="I189" s="10">
        <v>1</v>
      </c>
      <c r="J189" s="10">
        <v>1.1399999999999999</v>
      </c>
      <c r="K189" s="10">
        <v>0.14000000000000001</v>
      </c>
      <c r="L189" s="10">
        <v>21</v>
      </c>
      <c r="M189" s="10">
        <v>14</v>
      </c>
      <c r="N189" s="10">
        <v>5.5245532989501998</v>
      </c>
      <c r="O189" s="10">
        <v>1.09389400482178</v>
      </c>
      <c r="P189" s="10">
        <v>0.117340743541718</v>
      </c>
      <c r="Q189" s="10">
        <v>-0.16439417004585299</v>
      </c>
      <c r="R189" s="13">
        <f>VLOOKUP(A189,'Valores KF'!$C$2:$D$1018,2,)</f>
        <v>0.78</v>
      </c>
      <c r="S189" s="13">
        <f>VLOOKUP(A189,'[2]PESO DE COLADA DIC19-DIC-20'!$A$2:$D$2105,4, FALSE)</f>
        <v>57843</v>
      </c>
      <c r="T189" s="13">
        <f>VLOOKUP(A189,[1]Sheet1!$F$2:$H$1001,3,FALSE)</f>
        <v>1883.3127974076699</v>
      </c>
      <c r="U189" s="13">
        <f>VLOOKUP(A189,[1]Sheet1!$K$2:$T$827, 3,FALSE)</f>
        <v>0.29699999999999999</v>
      </c>
      <c r="V189" s="13">
        <f>VLOOKUP(A189,[1]Sheet1!$K$2:$T$827, 4,FALSE)</f>
        <v>0.21299999999999999</v>
      </c>
      <c r="W189" s="13">
        <f>VLOOKUP(A189, [1]Sheet1!$K$2:$T$827,5,FALSE)</f>
        <v>0.65900000000000003</v>
      </c>
      <c r="X189" s="13">
        <f>VLOOKUP(A189, [1]Sheet1!$K$2:$T$827,6,FALSE)</f>
        <v>6.0000000000000001E-3</v>
      </c>
      <c r="Y189" s="13">
        <f>VLOOKUP(A189, [1]Sheet1!$K$2:$T$827,7,FALSE)</f>
        <v>6.8900000000000005E-4</v>
      </c>
      <c r="Z189" s="13">
        <f>VLOOKUP(A189, [1]Sheet1!$K$2:$T$827,8,FALSE)</f>
        <v>1.07</v>
      </c>
      <c r="AA189" s="13">
        <f>VLOOKUP(A189, [1]Sheet1!$K$2:$T$827,9,FALSE)</f>
        <v>0.39600000000000002</v>
      </c>
      <c r="AB189" s="13">
        <f>VLOOKUP(A189, [1]Sheet1!$K$2:$T$827,10,FALSE)</f>
        <v>2.58E-2</v>
      </c>
      <c r="AC189" s="13">
        <f>VLOOKUP(A189,[4]Sheet1!$A$2:$D$651,4,FALSE)</f>
        <v>1.0268299999999999</v>
      </c>
      <c r="AD189" s="13" t="s">
        <v>45</v>
      </c>
      <c r="AE189" s="13" t="s">
        <v>45</v>
      </c>
      <c r="AF189">
        <f>VLOOKUP(A189,[3]Sheet1!$A$2:$F$2106,6, FALSE)</f>
        <v>56592</v>
      </c>
      <c r="AG189">
        <f>VLOOKUP(A189,[3]Sheet1!$A$2:$G$2106,7,FALSE)</f>
        <v>1</v>
      </c>
      <c r="AH189">
        <f>VLOOKUP(A189,[3]Sheet1!$A$2:$H$2105,8,FALSE)</f>
        <v>1668</v>
      </c>
      <c r="AI189">
        <f>VLOOKUP(A189,[3]Sheet1!$A$2:$I$2106,9,FALSE)</f>
        <v>53</v>
      </c>
      <c r="AJ189">
        <f>VLOOKUP(A189,[3]Sheet1!$A$2:$K$2105,10,FALSE)</f>
        <v>24</v>
      </c>
      <c r="AK189">
        <f>VLOOKUP(A189,[3]Sheet1!$A$2:$K$2105,11,FALSE)</f>
        <v>29</v>
      </c>
      <c r="AL189">
        <f>VLOOKUP(A189,[3]Sheet1!$A$2:$L$2106,12,FALSE)</f>
        <v>7</v>
      </c>
      <c r="AM189">
        <f>VLOOKUP(A189, [3]Sheet1!$A$2:$M$2105,13,FALSE)</f>
        <v>17</v>
      </c>
      <c r="AN189">
        <f>VLOOKUP(A189,[3]Sheet1!$A$2:$N$2106,14,FALSE)</f>
        <v>0.7</v>
      </c>
      <c r="AO189">
        <f>VLOOKUP(A189,[3]Sheet1!$A$2:$O$2106,15,FALSE)</f>
        <v>5.87</v>
      </c>
      <c r="AP189">
        <f>VLOOKUP(A189,[3]Sheet1!$A$2:$P$2105,16,FALSE)</f>
        <v>0</v>
      </c>
      <c r="AQ189">
        <f>VLOOKUP(A189, [3]Sheet1!$A$2:$Q$2106, 17,FALSE)</f>
        <v>1593</v>
      </c>
    </row>
    <row r="190" spans="1:43" x14ac:dyDescent="0.2">
      <c r="A190" s="10">
        <v>1207720</v>
      </c>
      <c r="B190" s="10">
        <v>60053976</v>
      </c>
      <c r="C190" s="11" t="s">
        <v>89</v>
      </c>
      <c r="D190" s="10" t="s">
        <v>63</v>
      </c>
      <c r="E190" s="17">
        <v>44085</v>
      </c>
      <c r="F190" s="13" t="str">
        <f>VLOOKUP(A190,[1]Sheet1!$K$2:$T$827,2,FALSE)</f>
        <v>VD02</v>
      </c>
      <c r="G190" s="13" t="str">
        <f>IFERROR(#REF!, "no")</f>
        <v>no</v>
      </c>
      <c r="H190" s="10">
        <v>20</v>
      </c>
      <c r="I190" s="10">
        <v>0.74</v>
      </c>
      <c r="J190" s="10">
        <v>0.93</v>
      </c>
      <c r="K190" s="10">
        <v>0.19</v>
      </c>
      <c r="L190" s="10">
        <v>14</v>
      </c>
      <c r="M190" s="10">
        <v>17</v>
      </c>
      <c r="N190" s="10">
        <v>2.82445216178894</v>
      </c>
      <c r="O190" s="10">
        <v>1.05249118804932</v>
      </c>
      <c r="P190" s="10">
        <v>0.136535048484802</v>
      </c>
      <c r="Q190" s="10">
        <v>-0.16518214344978299</v>
      </c>
      <c r="R190" s="13">
        <f>VLOOKUP(A190,'Valores KF'!$C$2:$D$1018,2,)</f>
        <v>0.76</v>
      </c>
      <c r="S190" s="13">
        <f>VLOOKUP(A190,'[2]PESO DE COLADA DIC19-DIC-20'!$A$2:$D$2105,4, FALSE)</f>
        <v>53030</v>
      </c>
      <c r="T190" s="13">
        <f>VLOOKUP(A190,[1]Sheet1!$F$2:$H$1001,3,FALSE)</f>
        <v>1872.57004941071</v>
      </c>
      <c r="U190" s="13">
        <f>VLOOKUP(A190,[1]Sheet1!$K$2:$T$827, 3,FALSE)</f>
        <v>0.42899999999999999</v>
      </c>
      <c r="V190" s="13">
        <f>VLOOKUP(A190,[1]Sheet1!$K$2:$T$827, 4,FALSE)</f>
        <v>0.19800000000000001</v>
      </c>
      <c r="W190" s="13">
        <f>VLOOKUP(A190, [1]Sheet1!$K$2:$T$827,5,FALSE)</f>
        <v>1.06</v>
      </c>
      <c r="X190" s="13">
        <f>VLOOKUP(A190, [1]Sheet1!$K$2:$T$827,6,FALSE)</f>
        <v>8.9999999999999993E-3</v>
      </c>
      <c r="Y190" s="13">
        <f>VLOOKUP(A190, [1]Sheet1!$K$2:$T$827,7,FALSE)</f>
        <v>9.1500000000000001E-4</v>
      </c>
      <c r="Z190" s="13">
        <f>VLOOKUP(A190, [1]Sheet1!$K$2:$T$827,8,FALSE)</f>
        <v>0.96099999999999997</v>
      </c>
      <c r="AA190" s="13">
        <f>VLOOKUP(A190, [1]Sheet1!$K$2:$T$827,9,FALSE)</f>
        <v>0.20100000000000001</v>
      </c>
      <c r="AB190" s="13">
        <f>VLOOKUP(A190, [1]Sheet1!$K$2:$T$827,10,FALSE)</f>
        <v>1.9E-2</v>
      </c>
      <c r="AC190" s="13">
        <f>VLOOKUP(A190,[4]Sheet1!$A$2:$D$651,4,FALSE)</f>
        <v>0.87848000000000004</v>
      </c>
      <c r="AD190" s="13" t="s">
        <v>45</v>
      </c>
      <c r="AE190" s="13" t="s">
        <v>45</v>
      </c>
      <c r="AF190">
        <f>VLOOKUP(A190,[3]Sheet1!$A$2:$F$2106,6, FALSE)</f>
        <v>52759</v>
      </c>
      <c r="AG190">
        <f>VLOOKUP(A190,[3]Sheet1!$A$2:$G$2106,7,FALSE)</f>
        <v>1</v>
      </c>
      <c r="AH190">
        <f>VLOOKUP(A190,[3]Sheet1!$A$2:$H$2105,8,FALSE)</f>
        <v>1664</v>
      </c>
      <c r="AI190">
        <f>VLOOKUP(A190,[3]Sheet1!$A$2:$I$2106,9,FALSE)</f>
        <v>62</v>
      </c>
      <c r="AJ190">
        <f>VLOOKUP(A190,[3]Sheet1!$A$2:$K$2105,10,FALSE)</f>
        <v>26</v>
      </c>
      <c r="AK190">
        <f>VLOOKUP(A190,[3]Sheet1!$A$2:$K$2105,11,FALSE)</f>
        <v>36</v>
      </c>
      <c r="AL190">
        <f>VLOOKUP(A190,[3]Sheet1!$A$2:$L$2106,12,FALSE)</f>
        <v>6</v>
      </c>
      <c r="AM190">
        <f>VLOOKUP(A190, [3]Sheet1!$A$2:$M$2105,13,FALSE)</f>
        <v>20</v>
      </c>
      <c r="AN190">
        <f>VLOOKUP(A190,[3]Sheet1!$A$2:$N$2106,14,FALSE)</f>
        <v>0.67</v>
      </c>
      <c r="AO190">
        <f>VLOOKUP(A190,[3]Sheet1!$A$2:$O$2106,15,FALSE)</f>
        <v>9.9700000000000006</v>
      </c>
      <c r="AP190">
        <f>VLOOKUP(A190,[3]Sheet1!$A$2:$P$2105,16,FALSE)</f>
        <v>0</v>
      </c>
      <c r="AQ190">
        <f>VLOOKUP(A190, [3]Sheet1!$A$2:$Q$2106, 17,FALSE)</f>
        <v>1563</v>
      </c>
    </row>
    <row r="191" spans="1:43" x14ac:dyDescent="0.2">
      <c r="A191" s="10">
        <v>1207721</v>
      </c>
      <c r="B191" s="10">
        <v>60053905</v>
      </c>
      <c r="C191" s="11" t="s">
        <v>84</v>
      </c>
      <c r="D191" s="10" t="s">
        <v>53</v>
      </c>
      <c r="E191" s="17">
        <v>44085</v>
      </c>
      <c r="F191" s="13" t="str">
        <f>VLOOKUP(A191,[1]Sheet1!$K$2:$T$827,2,FALSE)</f>
        <v>VD03</v>
      </c>
      <c r="G191" s="13" t="str">
        <f>IFERROR(#REF!, "no")</f>
        <v>no</v>
      </c>
      <c r="H191" s="10">
        <v>60</v>
      </c>
      <c r="I191" s="10">
        <v>0.67</v>
      </c>
      <c r="J191" s="10">
        <v>0.71</v>
      </c>
      <c r="K191" s="10">
        <v>0.04</v>
      </c>
      <c r="L191" s="10">
        <v>17</v>
      </c>
      <c r="M191" s="10">
        <v>27</v>
      </c>
      <c r="N191" s="10">
        <v>1.9837124347686801</v>
      </c>
      <c r="O191" s="10">
        <v>1.65878629684448</v>
      </c>
      <c r="P191" s="10">
        <v>0.451264917850494</v>
      </c>
      <c r="Q191" s="10">
        <v>-0.12258446961641301</v>
      </c>
      <c r="R191" s="13">
        <f>VLOOKUP(A191,'Valores KF'!$C$2:$D$1018,2,)</f>
        <v>0.75</v>
      </c>
      <c r="S191" s="13">
        <f>VLOOKUP(A191,'[2]PESO DE COLADA DIC19-DIC-20'!$A$2:$D$2105,4, FALSE)</f>
        <v>51931</v>
      </c>
      <c r="T191" s="13">
        <f>VLOOKUP(A191,[1]Sheet1!$F$2:$H$1001,3,FALSE)</f>
        <v>1850.65119281434</v>
      </c>
      <c r="U191" s="13">
        <f>VLOOKUP(A191,[1]Sheet1!$K$2:$T$827, 3,FALSE)</f>
        <v>0.32</v>
      </c>
      <c r="V191" s="13">
        <f>VLOOKUP(A191,[1]Sheet1!$K$2:$T$827, 4,FALSE)</f>
        <v>0.316</v>
      </c>
      <c r="W191" s="13">
        <f>VLOOKUP(A191, [1]Sheet1!$K$2:$T$827,5,FALSE)</f>
        <v>0.88800000000000001</v>
      </c>
      <c r="X191" s="13">
        <f>VLOOKUP(A191, [1]Sheet1!$K$2:$T$827,6,FALSE)</f>
        <v>6.7999999999999996E-3</v>
      </c>
      <c r="Y191" s="13">
        <f>VLOOKUP(A191, [1]Sheet1!$K$2:$T$827,7,FALSE)</f>
        <v>1.39E-3</v>
      </c>
      <c r="Z191" s="13">
        <f>VLOOKUP(A191, [1]Sheet1!$K$2:$T$827,8,FALSE)</f>
        <v>0.995</v>
      </c>
      <c r="AA191" s="13">
        <f>VLOOKUP(A191, [1]Sheet1!$K$2:$T$827,9,FALSE)</f>
        <v>0.872</v>
      </c>
      <c r="AB191" s="13">
        <f>VLOOKUP(A191, [1]Sheet1!$K$2:$T$827,10,FALSE)</f>
        <v>2.1899999999999999E-2</v>
      </c>
      <c r="AC191" s="13">
        <f>VLOOKUP(A191,[4]Sheet1!$A$2:$D$651,4,FALSE)</f>
        <v>0.63898100000000002</v>
      </c>
      <c r="AD191" s="13" t="s">
        <v>45</v>
      </c>
      <c r="AE191" s="13" t="s">
        <v>45</v>
      </c>
      <c r="AF191">
        <f>VLOOKUP(A191,[3]Sheet1!$A$2:$F$2106,6, FALSE)</f>
        <v>50950</v>
      </c>
      <c r="AG191">
        <f>VLOOKUP(A191,[3]Sheet1!$A$2:$G$2106,7,FALSE)</f>
        <v>2</v>
      </c>
      <c r="AH191">
        <f>VLOOKUP(A191,[3]Sheet1!$A$2:$H$2105,8,FALSE)</f>
        <v>1663</v>
      </c>
      <c r="AI191">
        <f>VLOOKUP(A191,[3]Sheet1!$A$2:$I$2106,9,FALSE)</f>
        <v>140</v>
      </c>
      <c r="AJ191">
        <f>VLOOKUP(A191,[3]Sheet1!$A$2:$K$2105,10,FALSE)</f>
        <v>72</v>
      </c>
      <c r="AK191">
        <f>VLOOKUP(A191,[3]Sheet1!$A$2:$K$2105,11,FALSE)</f>
        <v>68</v>
      </c>
      <c r="AL191">
        <f>VLOOKUP(A191,[3]Sheet1!$A$2:$L$2106,12,FALSE)</f>
        <v>12</v>
      </c>
      <c r="AM191">
        <f>VLOOKUP(A191, [3]Sheet1!$A$2:$M$2105,13,FALSE)</f>
        <v>60</v>
      </c>
      <c r="AN191">
        <f>VLOOKUP(A191,[3]Sheet1!$A$2:$N$2106,14,FALSE)</f>
        <v>0.4</v>
      </c>
      <c r="AO191">
        <f>VLOOKUP(A191,[3]Sheet1!$A$2:$O$2106,15,FALSE)</f>
        <v>5.98</v>
      </c>
      <c r="AP191">
        <f>VLOOKUP(A191,[3]Sheet1!$A$2:$P$2105,16,FALSE)</f>
        <v>0</v>
      </c>
      <c r="AQ191">
        <f>VLOOKUP(A191, [3]Sheet1!$A$2:$Q$2106, 17,FALSE)</f>
        <v>1555</v>
      </c>
    </row>
    <row r="192" spans="1:43" x14ac:dyDescent="0.2">
      <c r="A192" s="10">
        <v>1207722</v>
      </c>
      <c r="B192" s="10">
        <v>60053911</v>
      </c>
      <c r="C192" s="11" t="s">
        <v>84</v>
      </c>
      <c r="D192" s="10" t="s">
        <v>53</v>
      </c>
      <c r="E192" s="17">
        <v>44085</v>
      </c>
      <c r="F192" s="13" t="str">
        <f>VLOOKUP(A192,[1]Sheet1!$K$2:$T$827,2,FALSE)</f>
        <v>VD02</v>
      </c>
      <c r="G192" s="13" t="str">
        <f>IFERROR(#REF!, "no")</f>
        <v>no</v>
      </c>
      <c r="H192" s="10">
        <v>30</v>
      </c>
      <c r="I192" s="10">
        <v>0.61</v>
      </c>
      <c r="J192" s="10">
        <v>0.69</v>
      </c>
      <c r="K192" s="10">
        <v>0.08</v>
      </c>
      <c r="L192" s="10">
        <v>16</v>
      </c>
      <c r="M192" s="10">
        <v>26</v>
      </c>
      <c r="N192" s="10">
        <v>-1.59931145608425E-2</v>
      </c>
      <c r="O192" s="10">
        <v>1.46721386909485</v>
      </c>
      <c r="P192" s="10">
        <v>0.27403384447097801</v>
      </c>
      <c r="Q192" s="10">
        <v>-0.16793034970760301</v>
      </c>
      <c r="R192" s="13">
        <f>VLOOKUP(A192,'Valores KF'!$C$2:$D$1018,2,)</f>
        <v>0.75</v>
      </c>
      <c r="S192" s="13">
        <f>VLOOKUP(A192,'[2]PESO DE COLADA DIC19-DIC-20'!$A$2:$D$2105,4, FALSE)</f>
        <v>53078</v>
      </c>
      <c r="T192" s="13">
        <f>VLOOKUP(A192,[1]Sheet1!$F$2:$H$1001,3,FALSE)</f>
        <v>1856.15976682617</v>
      </c>
      <c r="U192" s="13">
        <f>VLOOKUP(A192,[1]Sheet1!$K$2:$T$827, 3,FALSE)</f>
        <v>0.32900000000000001</v>
      </c>
      <c r="V192" s="13">
        <f>VLOOKUP(A192,[1]Sheet1!$K$2:$T$827, 4,FALSE)</f>
        <v>0.32700000000000001</v>
      </c>
      <c r="W192" s="13">
        <f>VLOOKUP(A192, [1]Sheet1!$K$2:$T$827,5,FALSE)</f>
        <v>0.85799999999999998</v>
      </c>
      <c r="X192" s="13">
        <f>VLOOKUP(A192, [1]Sheet1!$K$2:$T$827,6,FALSE)</f>
        <v>4.7999999999999996E-3</v>
      </c>
      <c r="Y192" s="13">
        <f>VLOOKUP(A192, [1]Sheet1!$K$2:$T$827,7,FALSE)</f>
        <v>1.3600000000000001E-3</v>
      </c>
      <c r="Z192" s="13">
        <f>VLOOKUP(A192, [1]Sheet1!$K$2:$T$827,8,FALSE)</f>
        <v>0.97499999999999998</v>
      </c>
      <c r="AA192" s="13">
        <f>VLOOKUP(A192, [1]Sheet1!$K$2:$T$827,9,FALSE)</f>
        <v>0.88400000000000001</v>
      </c>
      <c r="AB192" s="13">
        <f>VLOOKUP(A192, [1]Sheet1!$K$2:$T$827,10,FALSE)</f>
        <v>2.92E-2</v>
      </c>
      <c r="AC192" s="13">
        <f>VLOOKUP(A192,[4]Sheet1!$A$2:$D$651,4,FALSE)</f>
        <v>0.68888799999999994</v>
      </c>
      <c r="AD192" s="13" t="s">
        <v>45</v>
      </c>
      <c r="AE192" s="13" t="s">
        <v>45</v>
      </c>
      <c r="AF192">
        <f>VLOOKUP(A192,[3]Sheet1!$A$2:$F$2106,6, FALSE)</f>
        <v>51689</v>
      </c>
      <c r="AG192">
        <f>VLOOKUP(A192,[3]Sheet1!$A$2:$G$2106,7,FALSE)</f>
        <v>1</v>
      </c>
      <c r="AH192">
        <f>VLOOKUP(A192,[3]Sheet1!$A$2:$H$2105,8,FALSE)</f>
        <v>1670</v>
      </c>
      <c r="AI192">
        <f>VLOOKUP(A192,[3]Sheet1!$A$2:$I$2106,9,FALSE)</f>
        <v>62</v>
      </c>
      <c r="AJ192">
        <f>VLOOKUP(A192,[3]Sheet1!$A$2:$K$2105,10,FALSE)</f>
        <v>36</v>
      </c>
      <c r="AK192">
        <f>VLOOKUP(A192,[3]Sheet1!$A$2:$K$2105,11,FALSE)</f>
        <v>26</v>
      </c>
      <c r="AL192">
        <f>VLOOKUP(A192,[3]Sheet1!$A$2:$L$2106,12,FALSE)</f>
        <v>6</v>
      </c>
      <c r="AM192">
        <f>VLOOKUP(A192, [3]Sheet1!$A$2:$M$2105,13,FALSE)</f>
        <v>30</v>
      </c>
      <c r="AN192">
        <f>VLOOKUP(A192,[3]Sheet1!$A$2:$N$2106,14,FALSE)</f>
        <v>0.49</v>
      </c>
      <c r="AO192">
        <f>VLOOKUP(A192,[3]Sheet1!$A$2:$O$2106,15,FALSE)</f>
        <v>4.7</v>
      </c>
      <c r="AP192">
        <f>VLOOKUP(A192,[3]Sheet1!$A$2:$P$2105,16,FALSE)</f>
        <v>0</v>
      </c>
      <c r="AQ192">
        <f>VLOOKUP(A192, [3]Sheet1!$A$2:$Q$2106, 17,FALSE)</f>
        <v>1557</v>
      </c>
    </row>
    <row r="193" spans="1:43" x14ac:dyDescent="0.2">
      <c r="A193" s="10">
        <v>1207723</v>
      </c>
      <c r="B193" s="10">
        <v>60053917</v>
      </c>
      <c r="C193" s="11" t="s">
        <v>84</v>
      </c>
      <c r="D193" s="10" t="s">
        <v>53</v>
      </c>
      <c r="E193" s="17">
        <v>44085</v>
      </c>
      <c r="F193" s="13" t="str">
        <f>VLOOKUP(A193,[1]Sheet1!$K$2:$T$827,2,FALSE)</f>
        <v>VD02</v>
      </c>
      <c r="G193" s="13" t="str">
        <f>IFERROR(#REF!, "no")</f>
        <v>no</v>
      </c>
      <c r="H193" s="10">
        <v>30</v>
      </c>
      <c r="I193" s="10">
        <v>0.61</v>
      </c>
      <c r="J193" s="10">
        <v>0.87</v>
      </c>
      <c r="K193" s="10">
        <v>0.26</v>
      </c>
      <c r="L193" s="10">
        <v>23</v>
      </c>
      <c r="M193" s="10">
        <v>28</v>
      </c>
      <c r="N193" s="10">
        <v>1.1459375619888299</v>
      </c>
      <c r="O193" s="10">
        <v>1.3841855525970499</v>
      </c>
      <c r="P193" s="10">
        <v>0.16960401833057401</v>
      </c>
      <c r="Q193" s="10">
        <v>-0.169500887393951</v>
      </c>
      <c r="R193" s="13">
        <f>VLOOKUP(A193,'Valores KF'!$C$2:$D$1018,2,)</f>
        <v>0.75</v>
      </c>
      <c r="S193" s="13">
        <f>VLOOKUP(A193,'[2]PESO DE COLADA DIC19-DIC-20'!$A$2:$D$2105,4, FALSE)</f>
        <v>52386</v>
      </c>
      <c r="T193" s="13">
        <f>VLOOKUP(A193,[1]Sheet1!$F$2:$H$1001,3,FALSE)</f>
        <v>1850.5150052685301</v>
      </c>
      <c r="U193" s="13">
        <f>VLOOKUP(A193,[1]Sheet1!$K$2:$T$827, 3,FALSE)</f>
        <v>0.32900000000000001</v>
      </c>
      <c r="V193" s="13">
        <f>VLOOKUP(A193,[1]Sheet1!$K$2:$T$827, 4,FALSE)</f>
        <v>0.312</v>
      </c>
      <c r="W193" s="13">
        <f>VLOOKUP(A193, [1]Sheet1!$K$2:$T$827,5,FALSE)</f>
        <v>0.89500000000000002</v>
      </c>
      <c r="X193" s="13">
        <f>VLOOKUP(A193, [1]Sheet1!$K$2:$T$827,6,FALSE)</f>
        <v>5.3E-3</v>
      </c>
      <c r="Y193" s="13">
        <f>VLOOKUP(A193, [1]Sheet1!$K$2:$T$827,7,FALSE)</f>
        <v>1.3699999999999999E-3</v>
      </c>
      <c r="Z193" s="13">
        <f>VLOOKUP(A193, [1]Sheet1!$K$2:$T$827,8,FALSE)</f>
        <v>0.97599999999999998</v>
      </c>
      <c r="AA193" s="13">
        <f>VLOOKUP(A193, [1]Sheet1!$K$2:$T$827,9,FALSE)</f>
        <v>0.873</v>
      </c>
      <c r="AB193" s="13">
        <f>VLOOKUP(A193, [1]Sheet1!$K$2:$T$827,10,FALSE)</f>
        <v>2.46E-2</v>
      </c>
      <c r="AC193" s="13">
        <f>VLOOKUP(A193,[4]Sheet1!$A$2:$D$651,4,FALSE)</f>
        <v>0.63104099999999996</v>
      </c>
      <c r="AD193" s="13" t="s">
        <v>45</v>
      </c>
      <c r="AE193" s="13" t="s">
        <v>45</v>
      </c>
      <c r="AF193">
        <f>VLOOKUP(A193,[3]Sheet1!$A$2:$F$2106,6, FALSE)</f>
        <v>51217</v>
      </c>
      <c r="AG193">
        <f>VLOOKUP(A193,[3]Sheet1!$A$2:$G$2106,7,FALSE)</f>
        <v>1</v>
      </c>
      <c r="AH193">
        <f>VLOOKUP(A193,[3]Sheet1!$A$2:$H$2105,8,FALSE)</f>
        <v>1663</v>
      </c>
      <c r="AI193">
        <f>VLOOKUP(A193,[3]Sheet1!$A$2:$I$2106,9,FALSE)</f>
        <v>79</v>
      </c>
      <c r="AJ193">
        <f>VLOOKUP(A193,[3]Sheet1!$A$2:$K$2105,10,FALSE)</f>
        <v>36</v>
      </c>
      <c r="AK193">
        <f>VLOOKUP(A193,[3]Sheet1!$A$2:$K$2105,11,FALSE)</f>
        <v>43</v>
      </c>
      <c r="AL193">
        <f>VLOOKUP(A193,[3]Sheet1!$A$2:$L$2106,12,FALSE)</f>
        <v>6</v>
      </c>
      <c r="AM193">
        <f>VLOOKUP(A193, [3]Sheet1!$A$2:$M$2105,13,FALSE)</f>
        <v>30</v>
      </c>
      <c r="AN193">
        <f>VLOOKUP(A193,[3]Sheet1!$A$2:$N$2106,14,FALSE)</f>
        <v>0.49</v>
      </c>
      <c r="AO193">
        <f>VLOOKUP(A193,[3]Sheet1!$A$2:$O$2106,15,FALSE)</f>
        <v>4.49</v>
      </c>
      <c r="AP193">
        <f>VLOOKUP(A193,[3]Sheet1!$A$2:$P$2105,16,FALSE)</f>
        <v>0</v>
      </c>
      <c r="AQ193">
        <f>VLOOKUP(A193, [3]Sheet1!$A$2:$Q$2106, 17,FALSE)</f>
        <v>1546</v>
      </c>
    </row>
    <row r="194" spans="1:43" x14ac:dyDescent="0.2">
      <c r="A194" s="10">
        <v>1207724</v>
      </c>
      <c r="B194" s="10">
        <v>60053732</v>
      </c>
      <c r="C194" s="11" t="s">
        <v>83</v>
      </c>
      <c r="D194" s="10" t="s">
        <v>59</v>
      </c>
      <c r="E194" s="17">
        <v>44085</v>
      </c>
      <c r="F194" s="13" t="str">
        <f>VLOOKUP(A194,[1]Sheet1!$K$2:$T$827,2,FALSE)</f>
        <v>VD02</v>
      </c>
      <c r="G194" s="13" t="str">
        <f>IFERROR(#REF!, "no")</f>
        <v>no</v>
      </c>
      <c r="H194" s="10">
        <v>19</v>
      </c>
      <c r="I194" s="10">
        <v>0.96</v>
      </c>
      <c r="J194" s="10">
        <v>0.66</v>
      </c>
      <c r="K194" s="10">
        <v>-0.3</v>
      </c>
      <c r="L194" s="10">
        <v>18</v>
      </c>
      <c r="M194" s="10">
        <v>17</v>
      </c>
      <c r="N194" s="10">
        <v>4.9978151321411097</v>
      </c>
      <c r="O194" s="10">
        <v>1.4197293519973799</v>
      </c>
      <c r="P194" s="10">
        <v>0.18834887444973</v>
      </c>
      <c r="Q194" s="10">
        <v>-0.15785381197929399</v>
      </c>
      <c r="R194" s="13">
        <f>VLOOKUP(A194,'Valores KF'!$C$2:$D$1018,2,)</f>
        <v>0.79</v>
      </c>
      <c r="S194" s="13">
        <f>VLOOKUP(A194,'[2]PESO DE COLADA DIC19-DIC-20'!$A$2:$D$2105,4, FALSE)</f>
        <v>55458</v>
      </c>
      <c r="T194" s="13">
        <f>VLOOKUP(A194,[1]Sheet1!$F$2:$H$1001,3,FALSE)</f>
        <v>1884.9926968687901</v>
      </c>
      <c r="U194" s="13">
        <f>VLOOKUP(A194,[1]Sheet1!$K$2:$T$827, 3,FALSE)</f>
        <v>0.223</v>
      </c>
      <c r="V194" s="13">
        <f>VLOOKUP(A194,[1]Sheet1!$K$2:$T$827, 4,FALSE)</f>
        <v>0.23699999999999999</v>
      </c>
      <c r="W194" s="13">
        <f>VLOOKUP(A194, [1]Sheet1!$K$2:$T$827,5,FALSE)</f>
        <v>0.85199999999999998</v>
      </c>
      <c r="X194" s="13">
        <f>VLOOKUP(A194, [1]Sheet1!$K$2:$T$827,6,FALSE)</f>
        <v>1.55E-2</v>
      </c>
      <c r="Y194" s="13">
        <f>VLOOKUP(A194, [1]Sheet1!$K$2:$T$827,7,FALSE)</f>
        <v>1.83E-3</v>
      </c>
      <c r="Z194" s="13">
        <f>VLOOKUP(A194, [1]Sheet1!$K$2:$T$827,8,FALSE)</f>
        <v>0.60399999999999998</v>
      </c>
      <c r="AA194" s="13">
        <f>VLOOKUP(A194, [1]Sheet1!$K$2:$T$827,9,FALSE)</f>
        <v>0.52600000000000002</v>
      </c>
      <c r="AB194" s="13">
        <f>VLOOKUP(A194, [1]Sheet1!$K$2:$T$827,10,FALSE)</f>
        <v>2.2599999999999999E-2</v>
      </c>
      <c r="AC194" s="13">
        <f>VLOOKUP(A194,[4]Sheet1!$A$2:$D$651,4,FALSE)</f>
        <v>0.88707000000000003</v>
      </c>
      <c r="AD194" s="13" t="s">
        <v>45</v>
      </c>
      <c r="AE194" s="13" t="s">
        <v>45</v>
      </c>
      <c r="AF194">
        <f>VLOOKUP(A194,[3]Sheet1!$A$2:$F$2106,6, FALSE)</f>
        <v>54755</v>
      </c>
      <c r="AG194">
        <f>VLOOKUP(A194,[3]Sheet1!$A$2:$G$2106,7,FALSE)</f>
        <v>1</v>
      </c>
      <c r="AH194">
        <f>VLOOKUP(A194,[3]Sheet1!$A$2:$H$2105,8,FALSE)</f>
        <v>1649</v>
      </c>
      <c r="AI194">
        <f>VLOOKUP(A194,[3]Sheet1!$A$2:$I$2106,9,FALSE)</f>
        <v>53</v>
      </c>
      <c r="AJ194">
        <f>VLOOKUP(A194,[3]Sheet1!$A$2:$K$2105,10,FALSE)</f>
        <v>26</v>
      </c>
      <c r="AK194">
        <f>VLOOKUP(A194,[3]Sheet1!$A$2:$K$2105,11,FALSE)</f>
        <v>27</v>
      </c>
      <c r="AL194">
        <f>VLOOKUP(A194,[3]Sheet1!$A$2:$L$2106,12,FALSE)</f>
        <v>7</v>
      </c>
      <c r="AM194">
        <f>VLOOKUP(A194, [3]Sheet1!$A$2:$M$2105,13,FALSE)</f>
        <v>19</v>
      </c>
      <c r="AN194">
        <f>VLOOKUP(A194,[3]Sheet1!$A$2:$N$2106,14,FALSE)</f>
        <v>0.54</v>
      </c>
      <c r="AO194">
        <f>VLOOKUP(A194,[3]Sheet1!$A$2:$O$2106,15,FALSE)</f>
        <v>3.41</v>
      </c>
      <c r="AP194">
        <f>VLOOKUP(A194,[3]Sheet1!$A$2:$P$2105,16,FALSE)</f>
        <v>0</v>
      </c>
      <c r="AQ194">
        <f>VLOOKUP(A194, [3]Sheet1!$A$2:$Q$2106, 17,FALSE)</f>
        <v>1596</v>
      </c>
    </row>
    <row r="195" spans="1:43" x14ac:dyDescent="0.2">
      <c r="A195" s="10">
        <v>1207725</v>
      </c>
      <c r="B195" s="10">
        <v>60053687</v>
      </c>
      <c r="C195" s="11" t="s">
        <v>54</v>
      </c>
      <c r="D195" s="10" t="s">
        <v>44</v>
      </c>
      <c r="E195" s="17">
        <v>44085</v>
      </c>
      <c r="F195" s="13" t="str">
        <f>VLOOKUP(A195,[1]Sheet1!$K$2:$T$827,2,FALSE)</f>
        <v>VD02</v>
      </c>
      <c r="G195" s="13" t="str">
        <f>IFERROR(#REF!, "no")</f>
        <v>no</v>
      </c>
      <c r="H195" s="10">
        <v>16</v>
      </c>
      <c r="I195" s="10">
        <v>1.61</v>
      </c>
      <c r="J195" s="10">
        <v>0.77</v>
      </c>
      <c r="K195" s="10">
        <v>-0.84</v>
      </c>
      <c r="L195" s="10">
        <v>19</v>
      </c>
      <c r="M195" s="10">
        <v>14</v>
      </c>
      <c r="N195" s="10">
        <v>8.2053289413452095</v>
      </c>
      <c r="O195" s="10">
        <v>2.0019485950470002</v>
      </c>
      <c r="P195" s="10">
        <v>0.28689345717430098</v>
      </c>
      <c r="Q195" s="10">
        <v>-8.0663450062274905E-2</v>
      </c>
      <c r="R195" s="13">
        <f>VLOOKUP(A195,'Valores KF'!$C$2:$D$1018,2,)</f>
        <v>0.81</v>
      </c>
      <c r="S195" s="13">
        <f>VLOOKUP(A195,'[2]PESO DE COLADA DIC19-DIC-20'!$A$2:$D$2105,4, FALSE)</f>
        <v>55498</v>
      </c>
      <c r="T195" s="13">
        <f>VLOOKUP(A195,[1]Sheet1!$F$2:$H$1001,3,FALSE)</f>
        <v>1890.9910315085201</v>
      </c>
      <c r="U195" s="13">
        <f>VLOOKUP(A195,[1]Sheet1!$K$2:$T$827, 3,FALSE)</f>
        <v>0.11899999999999999</v>
      </c>
      <c r="V195" s="13">
        <f>VLOOKUP(A195,[1]Sheet1!$K$2:$T$827, 4,FALSE)</f>
        <v>0.152</v>
      </c>
      <c r="W195" s="13">
        <f>VLOOKUP(A195, [1]Sheet1!$K$2:$T$827,5,FALSE)</f>
        <v>1.1100000000000001</v>
      </c>
      <c r="X195" s="13">
        <f>VLOOKUP(A195, [1]Sheet1!$K$2:$T$827,6,FALSE)</f>
        <v>1.34E-2</v>
      </c>
      <c r="Y195" s="13">
        <f>VLOOKUP(A195, [1]Sheet1!$K$2:$T$827,7,FALSE)</f>
        <v>6.8700000000000002E-3</v>
      </c>
      <c r="Z195" s="13">
        <f>VLOOKUP(A195, [1]Sheet1!$K$2:$T$827,8,FALSE)</f>
        <v>0.17699999999999999</v>
      </c>
      <c r="AA195" s="13">
        <f>VLOOKUP(A195, [1]Sheet1!$K$2:$T$827,9,FALSE)</f>
        <v>0.17499999999999999</v>
      </c>
      <c r="AB195" s="13">
        <f>VLOOKUP(A195, [1]Sheet1!$K$2:$T$827,10,FALSE)</f>
        <v>2.5899999999999999E-2</v>
      </c>
      <c r="AC195" s="13">
        <f>VLOOKUP(A195,[4]Sheet1!$A$2:$D$651,4,FALSE)</f>
        <v>0.83097399999999999</v>
      </c>
      <c r="AD195" s="13" t="s">
        <v>45</v>
      </c>
      <c r="AE195" s="13" t="s">
        <v>45</v>
      </c>
      <c r="AF195">
        <f>VLOOKUP(A195,[3]Sheet1!$A$2:$F$2106,6, FALSE)</f>
        <v>55229.01</v>
      </c>
      <c r="AG195">
        <f>VLOOKUP(A195,[3]Sheet1!$A$2:$G$2106,7,FALSE)</f>
        <v>1</v>
      </c>
      <c r="AH195">
        <f>VLOOKUP(A195,[3]Sheet1!$A$2:$H$2105,8,FALSE)</f>
        <v>1673</v>
      </c>
      <c r="AI195">
        <f>VLOOKUP(A195,[3]Sheet1!$A$2:$I$2106,9,FALSE)</f>
        <v>56</v>
      </c>
      <c r="AJ195">
        <f>VLOOKUP(A195,[3]Sheet1!$A$2:$K$2105,10,FALSE)</f>
        <v>23</v>
      </c>
      <c r="AK195">
        <f>VLOOKUP(A195,[3]Sheet1!$A$2:$K$2105,11,FALSE)</f>
        <v>33</v>
      </c>
      <c r="AL195">
        <f>VLOOKUP(A195,[3]Sheet1!$A$2:$L$2106,12,FALSE)</f>
        <v>7</v>
      </c>
      <c r="AM195">
        <f>VLOOKUP(A195, [3]Sheet1!$A$2:$M$2105,13,FALSE)</f>
        <v>16</v>
      </c>
      <c r="AN195">
        <f>VLOOKUP(A195,[3]Sheet1!$A$2:$N$2106,14,FALSE)</f>
        <v>0.39</v>
      </c>
      <c r="AO195">
        <f>VLOOKUP(A195,[3]Sheet1!$A$2:$O$2106,15,FALSE)</f>
        <v>1.03</v>
      </c>
      <c r="AP195">
        <f>VLOOKUP(A195,[3]Sheet1!$A$2:$P$2105,16,FALSE)</f>
        <v>1.8</v>
      </c>
      <c r="AQ195">
        <f>VLOOKUP(A195, [3]Sheet1!$A$2:$Q$2106, 17,FALSE)</f>
        <v>1590</v>
      </c>
    </row>
    <row r="196" spans="1:43" x14ac:dyDescent="0.2">
      <c r="A196" s="10">
        <v>1207726</v>
      </c>
      <c r="B196" s="10">
        <v>60053753</v>
      </c>
      <c r="C196" s="11" t="s">
        <v>76</v>
      </c>
      <c r="D196" s="10" t="s">
        <v>46</v>
      </c>
      <c r="E196" s="17">
        <v>44085</v>
      </c>
      <c r="F196" s="13" t="str">
        <f>VLOOKUP(A196,[1]Sheet1!$K$2:$T$827,2,FALSE)</f>
        <v>VD02</v>
      </c>
      <c r="G196" s="13" t="str">
        <f>IFERROR(#REF!, "no")</f>
        <v>no</v>
      </c>
      <c r="H196" s="10">
        <v>20</v>
      </c>
      <c r="I196" s="10">
        <v>1.0900000000000001</v>
      </c>
      <c r="J196" s="10">
        <v>0.69</v>
      </c>
      <c r="K196" s="10">
        <v>-0.4</v>
      </c>
      <c r="L196" s="10">
        <v>15</v>
      </c>
      <c r="M196" s="10">
        <v>18</v>
      </c>
      <c r="N196" s="10">
        <v>7.6084632873535201</v>
      </c>
      <c r="O196" s="10">
        <v>1.726034283638</v>
      </c>
      <c r="P196" s="10">
        <v>0.50972509384155296</v>
      </c>
      <c r="Q196" s="10">
        <v>-0.16518634557723999</v>
      </c>
      <c r="R196" s="13">
        <f>VLOOKUP(A196,'Valores KF'!$C$2:$D$1018,2,)</f>
        <v>0.81</v>
      </c>
      <c r="S196" s="13">
        <f>VLOOKUP(A196,'[2]PESO DE COLADA DIC19-DIC-20'!$A$2:$D$2105,4, FALSE)</f>
        <v>52873</v>
      </c>
      <c r="T196" s="13">
        <f>VLOOKUP(A196,[1]Sheet1!$F$2:$H$1001,3,FALSE)</f>
        <v>1906.8298294078299</v>
      </c>
      <c r="U196" s="13">
        <f>VLOOKUP(A196,[1]Sheet1!$K$2:$T$827, 3,FALSE)</f>
        <v>0.221</v>
      </c>
      <c r="V196" s="13">
        <f>VLOOKUP(A196,[1]Sheet1!$K$2:$T$827, 4,FALSE)</f>
        <v>0.17899999999999999</v>
      </c>
      <c r="W196" s="13">
        <f>VLOOKUP(A196, [1]Sheet1!$K$2:$T$827,5,FALSE)</f>
        <v>0.81899999999999995</v>
      </c>
      <c r="X196" s="13">
        <f>VLOOKUP(A196, [1]Sheet1!$K$2:$T$827,6,FALSE)</f>
        <v>1.78E-2</v>
      </c>
      <c r="Y196" s="13">
        <f>VLOOKUP(A196, [1]Sheet1!$K$2:$T$827,7,FALSE)</f>
        <v>1.66E-2</v>
      </c>
      <c r="Z196" s="13">
        <f>VLOOKUP(A196, [1]Sheet1!$K$2:$T$827,8,FALSE)</f>
        <v>0.11899999999999999</v>
      </c>
      <c r="AA196" s="13">
        <f>VLOOKUP(A196, [1]Sheet1!$K$2:$T$827,9,FALSE)</f>
        <v>8.8900000000000007E-2</v>
      </c>
      <c r="AB196" s="13">
        <f>VLOOKUP(A196, [1]Sheet1!$K$2:$T$827,10,FALSE)</f>
        <v>2.76E-2</v>
      </c>
      <c r="AC196" s="13">
        <f>VLOOKUP(A196,[4]Sheet1!$A$2:$D$651,4,FALSE)</f>
        <v>0.711059</v>
      </c>
      <c r="AD196" s="13" t="s">
        <v>45</v>
      </c>
      <c r="AE196" s="13" t="s">
        <v>45</v>
      </c>
      <c r="AF196">
        <f>VLOOKUP(A196,[3]Sheet1!$A$2:$F$2106,6, FALSE)</f>
        <v>53406</v>
      </c>
      <c r="AG196">
        <f>VLOOKUP(A196,[3]Sheet1!$A$2:$G$2106,7,FALSE)</f>
        <v>1</v>
      </c>
      <c r="AH196">
        <f>VLOOKUP(A196,[3]Sheet1!$A$2:$H$2105,8,FALSE)</f>
        <v>1699</v>
      </c>
      <c r="AI196">
        <f>VLOOKUP(A196,[3]Sheet1!$A$2:$I$2106,9,FALSE)</f>
        <v>61</v>
      </c>
      <c r="AJ196">
        <f>VLOOKUP(A196,[3]Sheet1!$A$2:$K$2105,10,FALSE)</f>
        <v>26</v>
      </c>
      <c r="AK196">
        <f>VLOOKUP(A196,[3]Sheet1!$A$2:$K$2105,11,FALSE)</f>
        <v>35</v>
      </c>
      <c r="AL196">
        <f>VLOOKUP(A196,[3]Sheet1!$A$2:$L$2106,12,FALSE)</f>
        <v>6</v>
      </c>
      <c r="AM196">
        <f>VLOOKUP(A196, [3]Sheet1!$A$2:$M$2105,13,FALSE)</f>
        <v>20</v>
      </c>
      <c r="AN196">
        <f>VLOOKUP(A196,[3]Sheet1!$A$2:$N$2106,14,FALSE)</f>
        <v>0.44</v>
      </c>
      <c r="AO196">
        <f>VLOOKUP(A196,[3]Sheet1!$A$2:$O$2106,15,FALSE)</f>
        <v>2.39</v>
      </c>
      <c r="AP196">
        <f>VLOOKUP(A196,[3]Sheet1!$A$2:$P$2105,16,FALSE)</f>
        <v>0</v>
      </c>
      <c r="AQ196">
        <f>VLOOKUP(A196, [3]Sheet1!$A$2:$Q$2106, 17,FALSE)</f>
        <v>1595</v>
      </c>
    </row>
    <row r="197" spans="1:43" x14ac:dyDescent="0.2">
      <c r="A197" s="10">
        <v>1207727</v>
      </c>
      <c r="B197" s="10">
        <v>60054043</v>
      </c>
      <c r="C197" s="11" t="s">
        <v>54</v>
      </c>
      <c r="D197" s="10" t="s">
        <v>44</v>
      </c>
      <c r="E197" s="17">
        <v>44091</v>
      </c>
      <c r="F197" s="13" t="str">
        <f>VLOOKUP(A197,[1]Sheet1!$K$2:$T$827,2,FALSE)</f>
        <v>VD02</v>
      </c>
      <c r="G197" s="13" t="str">
        <f>IFERROR(#REF!, "no")</f>
        <v>no</v>
      </c>
      <c r="H197" s="10">
        <v>20</v>
      </c>
      <c r="I197" s="10">
        <v>1.1299999999999999</v>
      </c>
      <c r="J197" s="10">
        <v>0.99</v>
      </c>
      <c r="K197" s="10">
        <v>-0.14000000000000001</v>
      </c>
      <c r="L197" s="10">
        <v>17</v>
      </c>
      <c r="M197" s="10">
        <v>9</v>
      </c>
      <c r="N197" s="10">
        <v>17.940738677978501</v>
      </c>
      <c r="O197" s="10">
        <v>1.78103387355804</v>
      </c>
      <c r="P197" s="10">
        <v>1.4980843067169201</v>
      </c>
      <c r="Q197" s="10">
        <v>1.08203744888306</v>
      </c>
      <c r="R197" s="13">
        <f>VLOOKUP(A197,'Valores KF'!$C$2:$D$1018,2,)</f>
        <v>0.82</v>
      </c>
      <c r="S197" s="13">
        <f>VLOOKUP(A197,'[2]PESO DE COLADA DIC19-DIC-20'!$A$2:$D$2105,4, FALSE)</f>
        <v>54929</v>
      </c>
      <c r="T197" s="13">
        <f>VLOOKUP(A197,[1]Sheet1!$F$2:$H$1001,3,FALSE)</f>
        <v>1900.19401635909</v>
      </c>
      <c r="U197" s="13">
        <f>VLOOKUP(A197,[1]Sheet1!$K$2:$T$827, 3,FALSE)</f>
        <v>0.122</v>
      </c>
      <c r="V197" s="13">
        <f>VLOOKUP(A197,[1]Sheet1!$K$2:$T$827, 4,FALSE)</f>
        <v>0.19400000000000001</v>
      </c>
      <c r="W197" s="13">
        <f>VLOOKUP(A197, [1]Sheet1!$K$2:$T$827,5,FALSE)</f>
        <v>1.1000000000000001</v>
      </c>
      <c r="X197" s="13">
        <f>VLOOKUP(A197, [1]Sheet1!$K$2:$T$827,6,FALSE)</f>
        <v>8.6E-3</v>
      </c>
      <c r="Y197" s="13">
        <f>VLOOKUP(A197, [1]Sheet1!$K$2:$T$827,7,FALSE)</f>
        <v>4.2599999999999999E-3</v>
      </c>
      <c r="Z197" s="13">
        <f>VLOOKUP(A197, [1]Sheet1!$K$2:$T$827,8,FALSE)</f>
        <v>0.123</v>
      </c>
      <c r="AA197" s="13">
        <f>VLOOKUP(A197, [1]Sheet1!$K$2:$T$827,9,FALSE)</f>
        <v>0.22900000000000001</v>
      </c>
      <c r="AB197" s="13">
        <f>VLOOKUP(A197, [1]Sheet1!$K$2:$T$827,10,FALSE)</f>
        <v>3.1800000000000002E-2</v>
      </c>
      <c r="AC197" s="13">
        <f>VLOOKUP(A197,[4]Sheet1!$A$2:$D$651,4,FALSE)</f>
        <v>1.3466899999999999</v>
      </c>
      <c r="AD197" s="13" t="s">
        <v>45</v>
      </c>
      <c r="AE197" s="13" t="s">
        <v>45</v>
      </c>
      <c r="AF197">
        <f>VLOOKUP(A197,[3]Sheet1!$A$2:$F$2106,6, FALSE)</f>
        <v>55267</v>
      </c>
      <c r="AG197">
        <f>VLOOKUP(A197,[3]Sheet1!$A$2:$G$2106,7,FALSE)</f>
        <v>1</v>
      </c>
      <c r="AH197">
        <f>VLOOKUP(A197,[3]Sheet1!$A$2:$H$2105,8,FALSE)</f>
        <v>1703</v>
      </c>
      <c r="AI197">
        <f>VLOOKUP(A197,[3]Sheet1!$A$2:$I$2106,9,FALSE)</f>
        <v>55</v>
      </c>
      <c r="AJ197">
        <f>VLOOKUP(A197,[3]Sheet1!$A$2:$K$2105,10,FALSE)</f>
        <v>31</v>
      </c>
      <c r="AK197">
        <f>VLOOKUP(A197,[3]Sheet1!$A$2:$K$2105,11,FALSE)</f>
        <v>24</v>
      </c>
      <c r="AL197">
        <f>VLOOKUP(A197,[3]Sheet1!$A$2:$L$2106,12,FALSE)</f>
        <v>11</v>
      </c>
      <c r="AM197">
        <f>VLOOKUP(A197, [3]Sheet1!$A$2:$M$2105,13,FALSE)</f>
        <v>20</v>
      </c>
      <c r="AN197">
        <f>VLOOKUP(A197,[3]Sheet1!$A$2:$N$2106,14,FALSE)</f>
        <v>0.78</v>
      </c>
      <c r="AO197">
        <f>VLOOKUP(A197,[3]Sheet1!$A$2:$O$2106,15,FALSE)</f>
        <v>3.24</v>
      </c>
      <c r="AP197">
        <f>VLOOKUP(A197,[3]Sheet1!$A$2:$P$2105,16,FALSE)</f>
        <v>0.8</v>
      </c>
      <c r="AQ197">
        <f>VLOOKUP(A197, [3]Sheet1!$A$2:$Q$2106, 17,FALSE)</f>
        <v>1596</v>
      </c>
    </row>
    <row r="198" spans="1:43" x14ac:dyDescent="0.2">
      <c r="A198" s="10">
        <v>1207728</v>
      </c>
      <c r="B198" s="10">
        <v>60054049</v>
      </c>
      <c r="C198" s="11" t="s">
        <v>54</v>
      </c>
      <c r="D198" s="10" t="s">
        <v>44</v>
      </c>
      <c r="E198" s="17">
        <v>44091</v>
      </c>
      <c r="F198" s="13" t="str">
        <f>VLOOKUP(A198,[1]Sheet1!$K$2:$T$827,2,FALSE)</f>
        <v>VD02</v>
      </c>
      <c r="G198" s="13" t="str">
        <f>IFERROR(#REF!, "no")</f>
        <v>no</v>
      </c>
      <c r="H198" s="10">
        <v>20</v>
      </c>
      <c r="I198" s="10">
        <v>1.03</v>
      </c>
      <c r="J198" s="10">
        <v>1.03</v>
      </c>
      <c r="K198" s="10">
        <v>0</v>
      </c>
      <c r="L198" s="10">
        <v>14</v>
      </c>
      <c r="M198" s="10">
        <v>13</v>
      </c>
      <c r="N198" s="10">
        <v>17.3604030609131</v>
      </c>
      <c r="O198" s="10">
        <v>1.72593998908997</v>
      </c>
      <c r="P198" s="10">
        <v>0.82598447799682595</v>
      </c>
      <c r="Q198" s="10">
        <v>0.56985026597976696</v>
      </c>
      <c r="R198" s="13">
        <f>VLOOKUP(A198,'Valores KF'!$C$2:$D$1018,2,)</f>
        <v>0.82</v>
      </c>
      <c r="S198" s="13">
        <f>VLOOKUP(A198,'[2]PESO DE COLADA DIC19-DIC-20'!$A$2:$D$2105,4, FALSE)</f>
        <v>54907</v>
      </c>
      <c r="T198" s="13">
        <f>VLOOKUP(A198,[1]Sheet1!$F$2:$H$1001,3,FALSE)</f>
        <v>1909.9977136683001</v>
      </c>
      <c r="U198" s="13">
        <f>VLOOKUP(A198,[1]Sheet1!$K$2:$T$827, 3,FALSE)</f>
        <v>0.112</v>
      </c>
      <c r="V198" s="13">
        <f>VLOOKUP(A198,[1]Sheet1!$K$2:$T$827, 4,FALSE)</f>
        <v>0.222</v>
      </c>
      <c r="W198" s="13">
        <f>VLOOKUP(A198, [1]Sheet1!$K$2:$T$827,5,FALSE)</f>
        <v>1.1000000000000001</v>
      </c>
      <c r="X198" s="13">
        <f>VLOOKUP(A198, [1]Sheet1!$K$2:$T$827,6,FALSE)</f>
        <v>6.1999999999999998E-3</v>
      </c>
      <c r="Y198" s="13">
        <f>VLOOKUP(A198, [1]Sheet1!$K$2:$T$827,7,FALSE)</f>
        <v>5.5900000000000004E-3</v>
      </c>
      <c r="Z198" s="13">
        <f>VLOOKUP(A198, [1]Sheet1!$K$2:$T$827,8,FALSE)</f>
        <v>0.19800000000000001</v>
      </c>
      <c r="AA198" s="13">
        <f>VLOOKUP(A198, [1]Sheet1!$K$2:$T$827,9,FALSE)</f>
        <v>0.316</v>
      </c>
      <c r="AB198" s="13">
        <f>VLOOKUP(A198, [1]Sheet1!$K$2:$T$827,10,FALSE)</f>
        <v>2.8899999999999999E-2</v>
      </c>
      <c r="AC198" s="13">
        <f>VLOOKUP(A198,[4]Sheet1!$A$2:$D$651,4,FALSE)</f>
        <v>1.1195299999999999</v>
      </c>
      <c r="AD198" s="13" t="s">
        <v>45</v>
      </c>
      <c r="AE198" s="13" t="s">
        <v>45</v>
      </c>
      <c r="AF198">
        <f>VLOOKUP(A198,[3]Sheet1!$A$2:$F$2106,6, FALSE)</f>
        <v>55091</v>
      </c>
      <c r="AG198">
        <f>VLOOKUP(A198,[3]Sheet1!$A$2:$G$2106,7,FALSE)</f>
        <v>1</v>
      </c>
      <c r="AH198">
        <f>VLOOKUP(A198,[3]Sheet1!$A$2:$H$2105,8,FALSE)</f>
        <v>1636</v>
      </c>
      <c r="AI198">
        <f>VLOOKUP(A198,[3]Sheet1!$A$2:$I$2106,9,FALSE)</f>
        <v>68</v>
      </c>
      <c r="AJ198">
        <f>VLOOKUP(A198,[3]Sheet1!$A$2:$K$2105,10,FALSE)</f>
        <v>26</v>
      </c>
      <c r="AK198">
        <f>VLOOKUP(A198,[3]Sheet1!$A$2:$K$2105,11,FALSE)</f>
        <v>42</v>
      </c>
      <c r="AL198">
        <f>VLOOKUP(A198,[3]Sheet1!$A$2:$L$2106,12,FALSE)</f>
        <v>6</v>
      </c>
      <c r="AM198">
        <f>VLOOKUP(A198, [3]Sheet1!$A$2:$M$2105,13,FALSE)</f>
        <v>20</v>
      </c>
      <c r="AN198">
        <f>VLOOKUP(A198,[3]Sheet1!$A$2:$N$2106,14,FALSE)</f>
        <v>0.69</v>
      </c>
      <c r="AO198">
        <f>VLOOKUP(A198,[3]Sheet1!$A$2:$O$2106,15,FALSE)</f>
        <v>9.4700000000000006</v>
      </c>
      <c r="AP198">
        <f>VLOOKUP(A198,[3]Sheet1!$A$2:$P$2105,16,FALSE)</f>
        <v>1.38</v>
      </c>
      <c r="AQ198">
        <f>VLOOKUP(A198, [3]Sheet1!$A$2:$Q$2106, 17,FALSE)</f>
        <v>1596</v>
      </c>
    </row>
    <row r="199" spans="1:43" x14ac:dyDescent="0.2">
      <c r="A199" s="10">
        <v>1207729</v>
      </c>
      <c r="B199" s="10">
        <v>60054055</v>
      </c>
      <c r="C199" s="11" t="s">
        <v>54</v>
      </c>
      <c r="D199" s="10" t="s">
        <v>44</v>
      </c>
      <c r="E199" s="17">
        <v>44091</v>
      </c>
      <c r="F199" s="13" t="str">
        <f>VLOOKUP(A199,[1]Sheet1!$K$2:$T$827,2,FALSE)</f>
        <v>VD02</v>
      </c>
      <c r="G199" s="13" t="str">
        <f>IFERROR(#REF!, "no")</f>
        <v>no</v>
      </c>
      <c r="H199" s="10">
        <v>20</v>
      </c>
      <c r="I199" s="10">
        <v>1.34</v>
      </c>
      <c r="J199" s="10">
        <v>1.34</v>
      </c>
      <c r="K199" s="10">
        <v>0</v>
      </c>
      <c r="L199" s="10">
        <v>16</v>
      </c>
      <c r="M199" s="10">
        <v>17</v>
      </c>
      <c r="N199" s="10">
        <v>22.192691802978501</v>
      </c>
      <c r="O199" s="10">
        <v>2.23532295227051</v>
      </c>
      <c r="P199" s="10">
        <v>2.302090883255</v>
      </c>
      <c r="Q199" s="10">
        <v>0.78920906782150302</v>
      </c>
      <c r="R199" s="13">
        <f>VLOOKUP(A199,'Valores KF'!$C$2:$D$1018,2,)</f>
        <v>0.82</v>
      </c>
      <c r="S199" s="13">
        <f>VLOOKUP(A199,'[2]PESO DE COLADA DIC19-DIC-20'!$A$2:$D$2105,4, FALSE)</f>
        <v>54330</v>
      </c>
      <c r="T199" s="13">
        <f>VLOOKUP(A199,[1]Sheet1!$F$2:$H$1001,3,FALSE)</f>
        <v>1898.5929413923</v>
      </c>
      <c r="U199" s="13">
        <f>VLOOKUP(A199,[1]Sheet1!$K$2:$T$827, 3,FALSE)</f>
        <v>0.10100000000000001</v>
      </c>
      <c r="V199" s="13">
        <f>VLOOKUP(A199,[1]Sheet1!$K$2:$T$827, 4,FALSE)</f>
        <v>0.20799999999999999</v>
      </c>
      <c r="W199" s="13">
        <f>VLOOKUP(A199, [1]Sheet1!$K$2:$T$827,5,FALSE)</f>
        <v>1.1000000000000001</v>
      </c>
      <c r="X199" s="13">
        <f>VLOOKUP(A199, [1]Sheet1!$K$2:$T$827,6,FALSE)</f>
        <v>6.1000000000000004E-3</v>
      </c>
      <c r="Y199" s="13">
        <f>VLOOKUP(A199, [1]Sheet1!$K$2:$T$827,7,FALSE)</f>
        <v>4.3899999999999998E-3</v>
      </c>
      <c r="Z199" s="13">
        <f>VLOOKUP(A199, [1]Sheet1!$K$2:$T$827,8,FALSE)</f>
        <v>0.23400000000000001</v>
      </c>
      <c r="AA199" s="13">
        <f>VLOOKUP(A199, [1]Sheet1!$K$2:$T$827,9,FALSE)</f>
        <v>0.45300000000000001</v>
      </c>
      <c r="AB199" s="13">
        <f>VLOOKUP(A199, [1]Sheet1!$K$2:$T$827,10,FALSE)</f>
        <v>3.0300000000000001E-2</v>
      </c>
      <c r="AC199" s="13">
        <f>VLOOKUP(A199,[4]Sheet1!$A$2:$D$651,4,FALSE)</f>
        <v>1.0128699999999999</v>
      </c>
      <c r="AD199" s="13" t="s">
        <v>45</v>
      </c>
      <c r="AE199" s="13" t="s">
        <v>45</v>
      </c>
      <c r="AF199">
        <f>VLOOKUP(A199,[3]Sheet1!$A$2:$F$2106,6, FALSE)</f>
        <v>54751</v>
      </c>
      <c r="AG199">
        <f>VLOOKUP(A199,[3]Sheet1!$A$2:$G$2106,7,FALSE)</f>
        <v>1</v>
      </c>
      <c r="AH199">
        <f>VLOOKUP(A199,[3]Sheet1!$A$2:$H$2105,8,FALSE)</f>
        <v>1693</v>
      </c>
      <c r="AI199">
        <f>VLOOKUP(A199,[3]Sheet1!$A$2:$I$2106,9,FALSE)</f>
        <v>51</v>
      </c>
      <c r="AJ199">
        <f>VLOOKUP(A199,[3]Sheet1!$A$2:$K$2105,10,FALSE)</f>
        <v>28</v>
      </c>
      <c r="AK199">
        <f>VLOOKUP(A199,[3]Sheet1!$A$2:$K$2105,11,FALSE)</f>
        <v>23</v>
      </c>
      <c r="AL199">
        <f>VLOOKUP(A199,[3]Sheet1!$A$2:$L$2106,12,FALSE)</f>
        <v>8</v>
      </c>
      <c r="AM199">
        <f>VLOOKUP(A199, [3]Sheet1!$A$2:$M$2105,13,FALSE)</f>
        <v>20</v>
      </c>
      <c r="AN199">
        <f>VLOOKUP(A199,[3]Sheet1!$A$2:$N$2106,14,FALSE)</f>
        <v>0.53</v>
      </c>
      <c r="AO199">
        <f>VLOOKUP(A199,[3]Sheet1!$A$2:$O$2106,15,FALSE)</f>
        <v>0.43</v>
      </c>
      <c r="AP199">
        <f>VLOOKUP(A199,[3]Sheet1!$A$2:$P$2105,16,FALSE)</f>
        <v>1.95</v>
      </c>
      <c r="AQ199">
        <f>VLOOKUP(A199, [3]Sheet1!$A$2:$Q$2106, 17,FALSE)</f>
        <v>1584</v>
      </c>
    </row>
    <row r="200" spans="1:43" x14ac:dyDescent="0.2">
      <c r="A200" s="10">
        <v>1207730</v>
      </c>
      <c r="B200" s="10">
        <v>60054061</v>
      </c>
      <c r="C200" s="11" t="s">
        <v>54</v>
      </c>
      <c r="D200" s="10" t="s">
        <v>44</v>
      </c>
      <c r="E200" s="17">
        <v>44091</v>
      </c>
      <c r="F200" s="13" t="str">
        <f>VLOOKUP(A200,[1]Sheet1!$K$2:$T$827,2,FALSE)</f>
        <v>VD02</v>
      </c>
      <c r="G200" s="13" t="str">
        <f>IFERROR(#REF!, "no")</f>
        <v>no</v>
      </c>
      <c r="H200" s="10">
        <v>20</v>
      </c>
      <c r="I200" s="10">
        <v>1.1100000000000001</v>
      </c>
      <c r="J200" s="10">
        <v>1.1100000000000001</v>
      </c>
      <c r="K200" s="10">
        <v>0</v>
      </c>
      <c r="L200" s="10">
        <v>19</v>
      </c>
      <c r="M200" s="10">
        <v>17</v>
      </c>
      <c r="N200" s="10">
        <v>14.062007904052701</v>
      </c>
      <c r="O200" s="10">
        <v>2.2269759178161599</v>
      </c>
      <c r="P200" s="10">
        <v>0.91720670461654696</v>
      </c>
      <c r="Q200" s="10">
        <v>0.27655535936355602</v>
      </c>
      <c r="R200" s="13">
        <f>VLOOKUP(A200,'Valores KF'!$C$2:$D$1018,2,)</f>
        <v>0.82</v>
      </c>
      <c r="S200" s="13">
        <f>VLOOKUP(A200,'[2]PESO DE COLADA DIC19-DIC-20'!$A$2:$D$2105,4, FALSE)</f>
        <v>54019</v>
      </c>
      <c r="T200" s="13">
        <f>VLOOKUP(A200,[1]Sheet1!$F$2:$H$1001,3,FALSE)</f>
        <v>1902.31576532645</v>
      </c>
      <c r="U200" s="13">
        <f>VLOOKUP(A200,[1]Sheet1!$K$2:$T$827, 3,FALSE)</f>
        <v>0.11</v>
      </c>
      <c r="V200" s="13">
        <f>VLOOKUP(A200,[1]Sheet1!$K$2:$T$827, 4,FALSE)</f>
        <v>0.182</v>
      </c>
      <c r="W200" s="13">
        <f>VLOOKUP(A200, [1]Sheet1!$K$2:$T$827,5,FALSE)</f>
        <v>1.1000000000000001</v>
      </c>
      <c r="X200" s="13">
        <f>VLOOKUP(A200, [1]Sheet1!$K$2:$T$827,6,FALSE)</f>
        <v>6.1000000000000004E-3</v>
      </c>
      <c r="Y200" s="13">
        <f>VLOOKUP(A200, [1]Sheet1!$K$2:$T$827,7,FALSE)</f>
        <v>5.0800000000000003E-3</v>
      </c>
      <c r="Z200" s="13">
        <f>VLOOKUP(A200, [1]Sheet1!$K$2:$T$827,8,FALSE)</f>
        <v>0.18099999999999999</v>
      </c>
      <c r="AA200" s="13">
        <f>VLOOKUP(A200, [1]Sheet1!$K$2:$T$827,9,FALSE)</f>
        <v>0.36</v>
      </c>
      <c r="AB200" s="13">
        <f>VLOOKUP(A200, [1]Sheet1!$K$2:$T$827,10,FALSE)</f>
        <v>2.1600000000000001E-2</v>
      </c>
      <c r="AC200" s="13">
        <f>VLOOKUP(A200,[4]Sheet1!$A$2:$D$651,4,FALSE)</f>
        <v>0.94249899999999998</v>
      </c>
      <c r="AD200" s="13" t="s">
        <v>45</v>
      </c>
      <c r="AE200" s="13" t="s">
        <v>45</v>
      </c>
      <c r="AF200">
        <f>VLOOKUP(A200,[3]Sheet1!$A$2:$F$2106,6, FALSE)</f>
        <v>54514</v>
      </c>
      <c r="AG200">
        <f>VLOOKUP(A200,[3]Sheet1!$A$2:$G$2106,7,FALSE)</f>
        <v>1</v>
      </c>
      <c r="AH200">
        <f>VLOOKUP(A200,[3]Sheet1!$A$2:$H$2105,8,FALSE)</f>
        <v>1697</v>
      </c>
      <c r="AI200">
        <f>VLOOKUP(A200,[3]Sheet1!$A$2:$I$2106,9,FALSE)</f>
        <v>53</v>
      </c>
      <c r="AJ200">
        <f>VLOOKUP(A200,[3]Sheet1!$A$2:$K$2105,10,FALSE)</f>
        <v>28</v>
      </c>
      <c r="AK200">
        <f>VLOOKUP(A200,[3]Sheet1!$A$2:$K$2105,11,FALSE)</f>
        <v>25</v>
      </c>
      <c r="AL200">
        <f>VLOOKUP(A200,[3]Sheet1!$A$2:$L$2106,12,FALSE)</f>
        <v>8</v>
      </c>
      <c r="AM200">
        <f>VLOOKUP(A200, [3]Sheet1!$A$2:$M$2105,13,FALSE)</f>
        <v>20</v>
      </c>
      <c r="AN200">
        <f>VLOOKUP(A200,[3]Sheet1!$A$2:$N$2106,14,FALSE)</f>
        <v>0.45</v>
      </c>
      <c r="AO200">
        <f>VLOOKUP(A200,[3]Sheet1!$A$2:$O$2106,15,FALSE)</f>
        <v>1.54</v>
      </c>
      <c r="AP200">
        <f>VLOOKUP(A200,[3]Sheet1!$A$2:$P$2105,16,FALSE)</f>
        <v>1.1200000000000001</v>
      </c>
      <c r="AQ200">
        <f>VLOOKUP(A200, [3]Sheet1!$A$2:$Q$2106, 17,FALSE)</f>
        <v>1586</v>
      </c>
    </row>
    <row r="201" spans="1:43" x14ac:dyDescent="0.2">
      <c r="A201" s="10">
        <v>1207731</v>
      </c>
      <c r="B201" s="10">
        <v>60054122</v>
      </c>
      <c r="C201" s="11" t="s">
        <v>54</v>
      </c>
      <c r="D201" s="10" t="s">
        <v>49</v>
      </c>
      <c r="E201" s="17">
        <v>44091</v>
      </c>
      <c r="F201" s="13" t="str">
        <f>VLOOKUP(A201,[1]Sheet1!$K$2:$T$827,2,FALSE)</f>
        <v>VD02</v>
      </c>
      <c r="G201" s="13" t="str">
        <f>IFERROR(#REF!, "no")</f>
        <v>no</v>
      </c>
      <c r="H201" s="10">
        <v>18</v>
      </c>
      <c r="I201" s="10">
        <v>1.23</v>
      </c>
      <c r="J201" s="10">
        <v>0.57999999999999996</v>
      </c>
      <c r="K201" s="10">
        <v>-0.65</v>
      </c>
      <c r="L201" s="10">
        <v>17</v>
      </c>
      <c r="M201" s="10">
        <v>16</v>
      </c>
      <c r="N201" s="10">
        <v>11.4129428863525</v>
      </c>
      <c r="O201" s="10">
        <v>2.22976875305176</v>
      </c>
      <c r="P201" s="10">
        <v>0.36678606271743802</v>
      </c>
      <c r="Q201" s="10">
        <v>-3.4573603421449703E-2</v>
      </c>
      <c r="R201" s="13">
        <f>VLOOKUP(A201,'Valores KF'!$C$2:$D$1018,2,)</f>
        <v>0.81</v>
      </c>
      <c r="S201" s="13">
        <f>VLOOKUP(A201,'[2]PESO DE COLADA DIC19-DIC-20'!$A$2:$D$2105,4, FALSE)</f>
        <v>52695</v>
      </c>
      <c r="T201" s="13">
        <f>VLOOKUP(A201,[1]Sheet1!$F$2:$H$1001,3,FALSE)</f>
        <v>1890.10821292428</v>
      </c>
      <c r="U201" s="13">
        <f>VLOOKUP(A201,[1]Sheet1!$K$2:$T$827, 3,FALSE)</f>
        <v>0.105</v>
      </c>
      <c r="V201" s="13">
        <f>VLOOKUP(A201,[1]Sheet1!$K$2:$T$827, 4,FALSE)</f>
        <v>0.158</v>
      </c>
      <c r="W201" s="13">
        <f>VLOOKUP(A201, [1]Sheet1!$K$2:$T$827,5,FALSE)</f>
        <v>1.1200000000000001</v>
      </c>
      <c r="X201" s="13">
        <f>VLOOKUP(A201, [1]Sheet1!$K$2:$T$827,6,FALSE)</f>
        <v>8.2000000000000007E-3</v>
      </c>
      <c r="Y201" s="13">
        <f>VLOOKUP(A201, [1]Sheet1!$K$2:$T$827,7,FALSE)</f>
        <v>3.96E-3</v>
      </c>
      <c r="Z201" s="13">
        <f>VLOOKUP(A201, [1]Sheet1!$K$2:$T$827,8,FALSE)</f>
        <v>0.21299999999999999</v>
      </c>
      <c r="AA201" s="13">
        <f>VLOOKUP(A201, [1]Sheet1!$K$2:$T$827,9,FALSE)</f>
        <v>0.4</v>
      </c>
      <c r="AB201" s="13">
        <f>VLOOKUP(A201, [1]Sheet1!$K$2:$T$827,10,FALSE)</f>
        <v>2.5899999999999999E-2</v>
      </c>
      <c r="AC201" s="13">
        <f>VLOOKUP(A201,[4]Sheet1!$A$2:$D$651,4,FALSE)</f>
        <v>0.90466899999999995</v>
      </c>
      <c r="AD201" s="13" t="s">
        <v>45</v>
      </c>
      <c r="AE201" s="13" t="s">
        <v>45</v>
      </c>
      <c r="AF201">
        <f>VLOOKUP(A201,[3]Sheet1!$A$2:$F$2106,6, FALSE)</f>
        <v>53712</v>
      </c>
      <c r="AG201">
        <f>VLOOKUP(A201,[3]Sheet1!$A$2:$G$2106,7,FALSE)</f>
        <v>1</v>
      </c>
      <c r="AH201">
        <f>VLOOKUP(A201,[3]Sheet1!$A$2:$H$2105,8,FALSE)</f>
        <v>1682</v>
      </c>
      <c r="AI201">
        <f>VLOOKUP(A201,[3]Sheet1!$A$2:$I$2106,9,FALSE)</f>
        <v>56</v>
      </c>
      <c r="AJ201">
        <f>VLOOKUP(A201,[3]Sheet1!$A$2:$K$2105,10,FALSE)</f>
        <v>26</v>
      </c>
      <c r="AK201">
        <f>VLOOKUP(A201,[3]Sheet1!$A$2:$K$2105,11,FALSE)</f>
        <v>30</v>
      </c>
      <c r="AL201">
        <f>VLOOKUP(A201,[3]Sheet1!$A$2:$L$2106,12,FALSE)</f>
        <v>8</v>
      </c>
      <c r="AM201">
        <f>VLOOKUP(A201, [3]Sheet1!$A$2:$M$2105,13,FALSE)</f>
        <v>18</v>
      </c>
      <c r="AN201">
        <f>VLOOKUP(A201,[3]Sheet1!$A$2:$N$2106,14,FALSE)</f>
        <v>0.41</v>
      </c>
      <c r="AO201">
        <f>VLOOKUP(A201,[3]Sheet1!$A$2:$O$2106,15,FALSE)</f>
        <v>0.77</v>
      </c>
      <c r="AP201">
        <f>VLOOKUP(A201,[3]Sheet1!$A$2:$P$2105,16,FALSE)</f>
        <v>2.36</v>
      </c>
      <c r="AQ201">
        <f>VLOOKUP(A201, [3]Sheet1!$A$2:$Q$2106, 17,FALSE)</f>
        <v>1583</v>
      </c>
    </row>
    <row r="202" spans="1:43" x14ac:dyDescent="0.2">
      <c r="A202" s="10">
        <v>1207732</v>
      </c>
      <c r="B202" s="10">
        <v>60054067</v>
      </c>
      <c r="C202" s="11" t="s">
        <v>54</v>
      </c>
      <c r="D202" s="10" t="s">
        <v>44</v>
      </c>
      <c r="E202" s="17">
        <v>44091</v>
      </c>
      <c r="F202" s="13" t="str">
        <f>VLOOKUP(A202,[1]Sheet1!$K$2:$T$827,2,FALSE)</f>
        <v>VD02</v>
      </c>
      <c r="G202" s="13" t="str">
        <f>IFERROR(#REF!, "no")</f>
        <v>no</v>
      </c>
      <c r="H202" s="10">
        <v>20</v>
      </c>
      <c r="I202" s="10">
        <v>0.95</v>
      </c>
      <c r="J202" s="10">
        <v>0.75</v>
      </c>
      <c r="K202" s="10">
        <v>-0.2</v>
      </c>
      <c r="L202" s="10">
        <v>14</v>
      </c>
      <c r="M202" s="10">
        <v>16</v>
      </c>
      <c r="N202" s="10">
        <v>14.5309753417969</v>
      </c>
      <c r="O202" s="10">
        <v>1.73371922969818</v>
      </c>
      <c r="P202" s="10">
        <v>0.29975375533103898</v>
      </c>
      <c r="Q202" s="10">
        <v>-0.15090410411357899</v>
      </c>
      <c r="R202" s="13">
        <f>VLOOKUP(A202,'Valores KF'!$C$2:$D$1018,2,)</f>
        <v>0.82</v>
      </c>
      <c r="S202" s="13">
        <f>VLOOKUP(A202,'[2]PESO DE COLADA DIC19-DIC-20'!$A$2:$D$2105,4, FALSE)</f>
        <v>54857</v>
      </c>
      <c r="T202" s="13">
        <f>VLOOKUP(A202,[1]Sheet1!$F$2:$H$1001,3,FALSE)</f>
        <v>1898.73828926847</v>
      </c>
      <c r="U202" s="13">
        <f>VLOOKUP(A202,[1]Sheet1!$K$2:$T$827, 3,FALSE)</f>
        <v>0.11899999999999999</v>
      </c>
      <c r="V202" s="13">
        <f>VLOOKUP(A202,[1]Sheet1!$K$2:$T$827, 4,FALSE)</f>
        <v>0.158</v>
      </c>
      <c r="W202" s="13">
        <f>VLOOKUP(A202, [1]Sheet1!$K$2:$T$827,5,FALSE)</f>
        <v>1.1000000000000001</v>
      </c>
      <c r="X202" s="13">
        <f>VLOOKUP(A202, [1]Sheet1!$K$2:$T$827,6,FALSE)</f>
        <v>9.1000000000000004E-3</v>
      </c>
      <c r="Y202" s="13">
        <f>VLOOKUP(A202, [1]Sheet1!$K$2:$T$827,7,FALSE)</f>
        <v>4.6299999999999996E-3</v>
      </c>
      <c r="Z202" s="13">
        <f>VLOOKUP(A202, [1]Sheet1!$K$2:$T$827,8,FALSE)</f>
        <v>0.189</v>
      </c>
      <c r="AA202" s="13">
        <f>VLOOKUP(A202, [1]Sheet1!$K$2:$T$827,9,FALSE)</f>
        <v>0.36099999999999999</v>
      </c>
      <c r="AB202" s="13">
        <f>VLOOKUP(A202, [1]Sheet1!$K$2:$T$827,10,FALSE)</f>
        <v>2.92E-2</v>
      </c>
      <c r="AC202" s="13">
        <f>VLOOKUP(A202,[4]Sheet1!$A$2:$D$651,4,FALSE)</f>
        <v>0.91673099999999996</v>
      </c>
      <c r="AD202" s="13" t="s">
        <v>45</v>
      </c>
      <c r="AE202" s="13" t="s">
        <v>45</v>
      </c>
      <c r="AF202">
        <f>VLOOKUP(A202,[3]Sheet1!$A$2:$F$2106,6, FALSE)</f>
        <v>55277</v>
      </c>
      <c r="AG202">
        <f>VLOOKUP(A202,[3]Sheet1!$A$2:$G$2106,7,FALSE)</f>
        <v>1</v>
      </c>
      <c r="AH202">
        <f>VLOOKUP(A202,[3]Sheet1!$A$2:$H$2105,8,FALSE)</f>
        <v>1692</v>
      </c>
      <c r="AI202">
        <f>VLOOKUP(A202,[3]Sheet1!$A$2:$I$2106,9,FALSE)</f>
        <v>55</v>
      </c>
      <c r="AJ202">
        <f>VLOOKUP(A202,[3]Sheet1!$A$2:$K$2105,10,FALSE)</f>
        <v>27</v>
      </c>
      <c r="AK202">
        <f>VLOOKUP(A202,[3]Sheet1!$A$2:$K$2105,11,FALSE)</f>
        <v>28</v>
      </c>
      <c r="AL202">
        <f>VLOOKUP(A202,[3]Sheet1!$A$2:$L$2106,12,FALSE)</f>
        <v>7</v>
      </c>
      <c r="AM202">
        <f>VLOOKUP(A202, [3]Sheet1!$A$2:$M$2105,13,FALSE)</f>
        <v>20</v>
      </c>
      <c r="AN202">
        <f>VLOOKUP(A202,[3]Sheet1!$A$2:$N$2106,14,FALSE)</f>
        <v>0.52</v>
      </c>
      <c r="AO202">
        <f>VLOOKUP(A202,[3]Sheet1!$A$2:$O$2106,15,FALSE)</f>
        <v>2.84</v>
      </c>
      <c r="AP202">
        <f>VLOOKUP(A202,[3]Sheet1!$A$2:$P$2105,16,FALSE)</f>
        <v>5.55</v>
      </c>
      <c r="AQ202">
        <f>VLOOKUP(A202, [3]Sheet1!$A$2:$Q$2106, 17,FALSE)</f>
        <v>1593</v>
      </c>
    </row>
    <row r="203" spans="1:43" x14ac:dyDescent="0.2">
      <c r="A203" s="10">
        <v>1207733</v>
      </c>
      <c r="B203" s="10">
        <v>60054096</v>
      </c>
      <c r="C203" s="11" t="s">
        <v>54</v>
      </c>
      <c r="D203" s="10" t="s">
        <v>63</v>
      </c>
      <c r="E203" s="17">
        <v>44091</v>
      </c>
      <c r="F203" s="13" t="str">
        <f>VLOOKUP(A203,[1]Sheet1!$K$2:$T$827,2,FALSE)</f>
        <v>VD03</v>
      </c>
      <c r="G203" s="13" t="str">
        <f>IFERROR(#REF!, "no")</f>
        <v>no</v>
      </c>
      <c r="H203" s="10">
        <v>19</v>
      </c>
      <c r="I203" s="10">
        <v>1.1299999999999999</v>
      </c>
      <c r="J203" s="10">
        <v>0.96</v>
      </c>
      <c r="K203" s="10">
        <v>-0.17</v>
      </c>
      <c r="L203" s="10">
        <v>20</v>
      </c>
      <c r="M203" s="10">
        <v>16</v>
      </c>
      <c r="N203" s="10">
        <v>16.5746555328369</v>
      </c>
      <c r="O203" s="10">
        <v>1.9040515422821001</v>
      </c>
      <c r="P203" s="10">
        <v>0.84330123662948597</v>
      </c>
      <c r="Q203" s="10">
        <v>-0.101172387599945</v>
      </c>
      <c r="R203" s="13">
        <f>VLOOKUP(A203,'Valores KF'!$C$2:$D$1018,2,)</f>
        <v>0.82</v>
      </c>
      <c r="S203" s="13">
        <f>VLOOKUP(A203,'[2]PESO DE COLADA DIC19-DIC-20'!$A$2:$D$2105,4, FALSE)</f>
        <v>52614</v>
      </c>
      <c r="T203" s="13">
        <f>VLOOKUP(A203,[1]Sheet1!$F$2:$H$1001,3,FALSE)</f>
        <v>1901.8822873367801</v>
      </c>
      <c r="U203" s="13">
        <f>VLOOKUP(A203,[1]Sheet1!$K$2:$T$827, 3,FALSE)</f>
        <v>0.105</v>
      </c>
      <c r="V203" s="13">
        <f>VLOOKUP(A203,[1]Sheet1!$K$2:$T$827, 4,FALSE)</f>
        <v>0.154</v>
      </c>
      <c r="W203" s="13">
        <f>VLOOKUP(A203, [1]Sheet1!$K$2:$T$827,5,FALSE)</f>
        <v>1.1100000000000001</v>
      </c>
      <c r="X203" s="13">
        <f>VLOOKUP(A203, [1]Sheet1!$K$2:$T$827,6,FALSE)</f>
        <v>9.1000000000000004E-3</v>
      </c>
      <c r="Y203" s="13">
        <f>VLOOKUP(A203, [1]Sheet1!$K$2:$T$827,7,FALSE)</f>
        <v>5.6699999999999997E-3</v>
      </c>
      <c r="Z203" s="13">
        <f>VLOOKUP(A203, [1]Sheet1!$K$2:$T$827,8,FALSE)</f>
        <v>0.21299999999999999</v>
      </c>
      <c r="AA203" s="13">
        <f>VLOOKUP(A203, [1]Sheet1!$K$2:$T$827,9,FALSE)</f>
        <v>0.38100000000000001</v>
      </c>
      <c r="AB203" s="13">
        <f>VLOOKUP(A203, [1]Sheet1!$K$2:$T$827,10,FALSE)</f>
        <v>2.63E-2</v>
      </c>
      <c r="AC203" s="13">
        <f>VLOOKUP(A203,[4]Sheet1!$A$2:$D$651,4,FALSE)</f>
        <v>0.91883599999999999</v>
      </c>
      <c r="AD203" s="13" t="s">
        <v>45</v>
      </c>
      <c r="AE203" s="13" t="s">
        <v>45</v>
      </c>
      <c r="AF203">
        <f>VLOOKUP(A203,[3]Sheet1!$A$2:$F$2106,6, FALSE)</f>
        <v>53077</v>
      </c>
      <c r="AG203">
        <f>VLOOKUP(A203,[3]Sheet1!$A$2:$G$2106,7,FALSE)</f>
        <v>1</v>
      </c>
      <c r="AH203">
        <f>VLOOKUP(A203,[3]Sheet1!$A$2:$H$2105,8,FALSE)</f>
        <v>1662</v>
      </c>
      <c r="AI203">
        <f>VLOOKUP(A203,[3]Sheet1!$A$2:$I$2106,9,FALSE)</f>
        <v>54</v>
      </c>
      <c r="AJ203">
        <f>VLOOKUP(A203,[3]Sheet1!$A$2:$K$2105,10,FALSE)</f>
        <v>25</v>
      </c>
      <c r="AK203">
        <f>VLOOKUP(A203,[3]Sheet1!$A$2:$K$2105,11,FALSE)</f>
        <v>29</v>
      </c>
      <c r="AL203">
        <f>VLOOKUP(A203,[3]Sheet1!$A$2:$L$2106,12,FALSE)</f>
        <v>6</v>
      </c>
      <c r="AM203">
        <f>VLOOKUP(A203, [3]Sheet1!$A$2:$M$2105,13,FALSE)</f>
        <v>19</v>
      </c>
      <c r="AN203">
        <f>VLOOKUP(A203,[3]Sheet1!$A$2:$N$2106,14,FALSE)</f>
        <v>0.47</v>
      </c>
      <c r="AO203">
        <f>VLOOKUP(A203,[3]Sheet1!$A$2:$O$2106,15,FALSE)</f>
        <v>1.37</v>
      </c>
      <c r="AP203">
        <f>VLOOKUP(A203,[3]Sheet1!$A$2:$P$2105,16,FALSE)</f>
        <v>2.46</v>
      </c>
      <c r="AQ203">
        <f>VLOOKUP(A203, [3]Sheet1!$A$2:$Q$2106, 17,FALSE)</f>
        <v>1589</v>
      </c>
    </row>
    <row r="204" spans="1:43" x14ac:dyDescent="0.2">
      <c r="A204" s="10">
        <v>1207734</v>
      </c>
      <c r="B204" s="10">
        <v>60054101</v>
      </c>
      <c r="C204" s="11" t="s">
        <v>54</v>
      </c>
      <c r="D204" s="10" t="s">
        <v>63</v>
      </c>
      <c r="E204" s="17">
        <v>44091</v>
      </c>
      <c r="F204" s="13" t="str">
        <f>VLOOKUP(A204,[1]Sheet1!$K$2:$T$827,2,FALSE)</f>
        <v>VD03</v>
      </c>
      <c r="G204" s="13" t="str">
        <f>IFERROR(#REF!, "no")</f>
        <v>no</v>
      </c>
      <c r="H204" s="10">
        <v>18</v>
      </c>
      <c r="I204" s="10">
        <v>1.05</v>
      </c>
      <c r="J204" s="10">
        <v>0.89</v>
      </c>
      <c r="K204" s="10">
        <v>-0.16</v>
      </c>
      <c r="L204" s="10">
        <v>15</v>
      </c>
      <c r="M204" s="10">
        <v>16</v>
      </c>
      <c r="N204" s="10">
        <v>9.5398969650268608</v>
      </c>
      <c r="O204" s="10">
        <v>1.83932888507843</v>
      </c>
      <c r="P204" s="10">
        <v>0.37457567453384399</v>
      </c>
      <c r="Q204" s="10">
        <v>-6.24531134963036E-2</v>
      </c>
      <c r="R204" s="13">
        <f>VLOOKUP(A204,'Valores KF'!$C$2:$D$1018,2,)</f>
        <v>0.81</v>
      </c>
      <c r="S204" s="13">
        <f>VLOOKUP(A204,'[2]PESO DE COLADA DIC19-DIC-20'!$A$2:$D$2105,4, FALSE)</f>
        <v>52801</v>
      </c>
      <c r="T204" s="13">
        <f>VLOOKUP(A204,[1]Sheet1!$F$2:$H$1001,3,FALSE)</f>
        <v>1890.7207877015901</v>
      </c>
      <c r="U204" s="13">
        <f>VLOOKUP(A204,[1]Sheet1!$K$2:$T$827, 3,FALSE)</f>
        <v>0.10100000000000001</v>
      </c>
      <c r="V204" s="13">
        <f>VLOOKUP(A204,[1]Sheet1!$K$2:$T$827, 4,FALSE)</f>
        <v>0.16900000000000001</v>
      </c>
      <c r="W204" s="13">
        <f>VLOOKUP(A204, [1]Sheet1!$K$2:$T$827,5,FALSE)</f>
        <v>1.1100000000000001</v>
      </c>
      <c r="X204" s="13">
        <f>VLOOKUP(A204, [1]Sheet1!$K$2:$T$827,6,FALSE)</f>
        <v>8.8000000000000005E-3</v>
      </c>
      <c r="Y204" s="13">
        <f>VLOOKUP(A204, [1]Sheet1!$K$2:$T$827,7,FALSE)</f>
        <v>4.8999999999999998E-3</v>
      </c>
      <c r="Z204" s="13">
        <f>VLOOKUP(A204, [1]Sheet1!$K$2:$T$827,8,FALSE)</f>
        <v>0.3</v>
      </c>
      <c r="AA204" s="13">
        <f>VLOOKUP(A204, [1]Sheet1!$K$2:$T$827,9,FALSE)</f>
        <v>0.35499999999999998</v>
      </c>
      <c r="AB204" s="13">
        <f>VLOOKUP(A204, [1]Sheet1!$K$2:$T$827,10,FALSE)</f>
        <v>2.2100000000000002E-2</v>
      </c>
      <c r="AC204" s="13">
        <f>VLOOKUP(A204,[4]Sheet1!$A$2:$D$651,4,FALSE)</f>
        <v>0.84913799999999995</v>
      </c>
      <c r="AD204" s="13" t="s">
        <v>45</v>
      </c>
      <c r="AE204" s="13" t="s">
        <v>45</v>
      </c>
      <c r="AF204">
        <f>VLOOKUP(A204,[3]Sheet1!$A$2:$F$2106,6, FALSE)</f>
        <v>53248</v>
      </c>
      <c r="AG204">
        <f>VLOOKUP(A204,[3]Sheet1!$A$2:$G$2106,7,FALSE)</f>
        <v>1</v>
      </c>
      <c r="AH204">
        <f>VLOOKUP(A204,[3]Sheet1!$A$2:$H$2105,8,FALSE)</f>
        <v>1677</v>
      </c>
      <c r="AI204">
        <f>VLOOKUP(A204,[3]Sheet1!$A$2:$I$2106,9,FALSE)</f>
        <v>58</v>
      </c>
      <c r="AJ204">
        <f>VLOOKUP(A204,[3]Sheet1!$A$2:$K$2105,10,FALSE)</f>
        <v>24</v>
      </c>
      <c r="AK204">
        <f>VLOOKUP(A204,[3]Sheet1!$A$2:$K$2105,11,FALSE)</f>
        <v>34</v>
      </c>
      <c r="AL204">
        <f>VLOOKUP(A204,[3]Sheet1!$A$2:$L$2106,12,FALSE)</f>
        <v>6</v>
      </c>
      <c r="AM204">
        <f>VLOOKUP(A204, [3]Sheet1!$A$2:$M$2105,13,FALSE)</f>
        <v>18</v>
      </c>
      <c r="AN204">
        <f>VLOOKUP(A204,[3]Sheet1!$A$2:$N$2106,14,FALSE)</f>
        <v>0.46</v>
      </c>
      <c r="AO204">
        <f>VLOOKUP(A204,[3]Sheet1!$A$2:$O$2106,15,FALSE)</f>
        <v>2.17</v>
      </c>
      <c r="AP204">
        <f>VLOOKUP(A204,[3]Sheet1!$A$2:$P$2105,16,FALSE)</f>
        <v>2.11</v>
      </c>
      <c r="AQ204">
        <f>VLOOKUP(A204, [3]Sheet1!$A$2:$Q$2106, 17,FALSE)</f>
        <v>1585</v>
      </c>
    </row>
    <row r="205" spans="1:43" x14ac:dyDescent="0.2">
      <c r="A205" s="10">
        <v>1207735</v>
      </c>
      <c r="B205" s="10">
        <v>60054106</v>
      </c>
      <c r="C205" s="11" t="s">
        <v>54</v>
      </c>
      <c r="D205" s="10" t="s">
        <v>63</v>
      </c>
      <c r="E205" s="17">
        <v>44091</v>
      </c>
      <c r="F205" s="13" t="str">
        <f>VLOOKUP(A205,[1]Sheet1!$K$2:$T$827,2,FALSE)</f>
        <v>VD03</v>
      </c>
      <c r="G205" s="13" t="str">
        <f>IFERROR(#REF!, "no")</f>
        <v>no</v>
      </c>
      <c r="H205" s="10">
        <v>20</v>
      </c>
      <c r="I205" s="10">
        <v>0.89</v>
      </c>
      <c r="J205" s="10">
        <v>0.5</v>
      </c>
      <c r="K205" s="10">
        <v>-0.39</v>
      </c>
      <c r="L205" s="10">
        <v>13</v>
      </c>
      <c r="M205" s="10">
        <v>17</v>
      </c>
      <c r="N205" s="10">
        <v>9.7778301239013707</v>
      </c>
      <c r="O205" s="10">
        <v>1.73150062561035</v>
      </c>
      <c r="P205" s="10">
        <v>0.25906860828399703</v>
      </c>
      <c r="Q205" s="10">
        <v>-0.16342009603977201</v>
      </c>
      <c r="R205" s="13">
        <f>VLOOKUP(A205,'Valores KF'!$C$2:$D$1018,2,)</f>
        <v>0.82</v>
      </c>
      <c r="S205" s="13">
        <f>VLOOKUP(A205,'[2]PESO DE COLADA DIC19-DIC-20'!$A$2:$D$2105,4, FALSE)</f>
        <v>52903</v>
      </c>
      <c r="T205" s="13">
        <f>VLOOKUP(A205,[1]Sheet1!$F$2:$H$1001,3,FALSE)</f>
        <v>1902.59752739178</v>
      </c>
      <c r="U205" s="13">
        <f>VLOOKUP(A205,[1]Sheet1!$K$2:$T$827, 3,FALSE)</f>
        <v>0.123</v>
      </c>
      <c r="V205" s="13">
        <f>VLOOKUP(A205,[1]Sheet1!$K$2:$T$827, 4,FALSE)</f>
        <v>0.191</v>
      </c>
      <c r="W205" s="13">
        <f>VLOOKUP(A205, [1]Sheet1!$K$2:$T$827,5,FALSE)</f>
        <v>1.1000000000000001</v>
      </c>
      <c r="X205" s="13">
        <f>VLOOKUP(A205, [1]Sheet1!$K$2:$T$827,6,FALSE)</f>
        <v>1.21E-2</v>
      </c>
      <c r="Y205" s="13">
        <f>VLOOKUP(A205, [1]Sheet1!$K$2:$T$827,7,FALSE)</f>
        <v>5.62E-3</v>
      </c>
      <c r="Z205" s="13">
        <f>VLOOKUP(A205, [1]Sheet1!$K$2:$T$827,8,FALSE)</f>
        <v>0.245</v>
      </c>
      <c r="AA205" s="13">
        <f>VLOOKUP(A205, [1]Sheet1!$K$2:$T$827,9,FALSE)</f>
        <v>0.191</v>
      </c>
      <c r="AB205" s="13">
        <f>VLOOKUP(A205, [1]Sheet1!$K$2:$T$827,10,FALSE)</f>
        <v>2.1499999999999998E-2</v>
      </c>
      <c r="AC205" s="13">
        <f>VLOOKUP(A205,[4]Sheet1!$A$2:$D$651,4,FALSE)</f>
        <v>0.88376299999999997</v>
      </c>
      <c r="AD205" s="13" t="s">
        <v>45</v>
      </c>
      <c r="AE205" s="13" t="s">
        <v>45</v>
      </c>
      <c r="AF205">
        <f>VLOOKUP(A205,[3]Sheet1!$A$2:$F$2106,6, FALSE)</f>
        <v>53479</v>
      </c>
      <c r="AG205">
        <f>VLOOKUP(A205,[3]Sheet1!$A$2:$G$2106,7,FALSE)</f>
        <v>1</v>
      </c>
      <c r="AH205">
        <f>VLOOKUP(A205,[3]Sheet1!$A$2:$H$2105,8,FALSE)</f>
        <v>1695</v>
      </c>
      <c r="AI205">
        <f>VLOOKUP(A205,[3]Sheet1!$A$2:$I$2106,9,FALSE)</f>
        <v>48</v>
      </c>
      <c r="AJ205">
        <f>VLOOKUP(A205,[3]Sheet1!$A$2:$K$2105,10,FALSE)</f>
        <v>26</v>
      </c>
      <c r="AK205">
        <f>VLOOKUP(A205,[3]Sheet1!$A$2:$K$2105,11,FALSE)</f>
        <v>22</v>
      </c>
      <c r="AL205">
        <f>VLOOKUP(A205,[3]Sheet1!$A$2:$L$2106,12,FALSE)</f>
        <v>6</v>
      </c>
      <c r="AM205">
        <f>VLOOKUP(A205, [3]Sheet1!$A$2:$M$2105,13,FALSE)</f>
        <v>20</v>
      </c>
      <c r="AN205">
        <f>VLOOKUP(A205,[3]Sheet1!$A$2:$N$2106,14,FALSE)</f>
        <v>0.46</v>
      </c>
      <c r="AO205">
        <f>VLOOKUP(A205,[3]Sheet1!$A$2:$O$2106,15,FALSE)</f>
        <v>2.62</v>
      </c>
      <c r="AP205">
        <f>VLOOKUP(A205,[3]Sheet1!$A$2:$P$2105,16,FALSE)</f>
        <v>2.7</v>
      </c>
      <c r="AQ205">
        <f>VLOOKUP(A205, [3]Sheet1!$A$2:$Q$2106, 17,FALSE)</f>
        <v>1595</v>
      </c>
    </row>
    <row r="206" spans="1:43" x14ac:dyDescent="0.2">
      <c r="A206" s="10">
        <v>1207736</v>
      </c>
      <c r="B206" s="10">
        <v>60054314</v>
      </c>
      <c r="C206" s="11" t="s">
        <v>90</v>
      </c>
      <c r="D206" s="10" t="s">
        <v>91</v>
      </c>
      <c r="E206" s="17">
        <v>44091</v>
      </c>
      <c r="F206" s="13" t="str">
        <f>VLOOKUP(A206,[1]Sheet1!$K$2:$T$827,2,FALSE)</f>
        <v>VD02</v>
      </c>
      <c r="G206" s="13" t="str">
        <f>IFERROR(#REF!, "no")</f>
        <v>no</v>
      </c>
      <c r="H206" s="10">
        <v>21</v>
      </c>
      <c r="I206" s="10">
        <v>1.19</v>
      </c>
      <c r="J206" s="10">
        <v>0.85</v>
      </c>
      <c r="K206" s="10">
        <v>-0.34</v>
      </c>
      <c r="L206" s="10">
        <v>22</v>
      </c>
      <c r="M206" s="10">
        <v>20</v>
      </c>
      <c r="N206" s="10">
        <v>10.2437419891357</v>
      </c>
      <c r="O206" s="10">
        <v>2.2823112010955802</v>
      </c>
      <c r="P206" s="10">
        <v>1.0547844171523999</v>
      </c>
      <c r="Q206" s="10">
        <v>1.7300209030508999E-2</v>
      </c>
      <c r="R206" s="13">
        <f>VLOOKUP(A206,'Valores KF'!$C$2:$D$1018,2,)</f>
        <v>0.79</v>
      </c>
      <c r="S206" s="13">
        <f>VLOOKUP(A206,'[2]PESO DE COLADA DIC19-DIC-20'!$A$2:$D$2105,4, FALSE)</f>
        <v>55801</v>
      </c>
      <c r="T206" s="13">
        <f>VLOOKUP(A206,[1]Sheet1!$F$2:$H$1001,3,FALSE)</f>
        <v>1865.7945989376799</v>
      </c>
      <c r="U206" s="13">
        <f>VLOOKUP(A206,[1]Sheet1!$K$2:$T$827, 3,FALSE)</f>
        <v>0.13400000000000001</v>
      </c>
      <c r="V206" s="13">
        <f>VLOOKUP(A206,[1]Sheet1!$K$2:$T$827, 4,FALSE)</f>
        <v>0.16900000000000001</v>
      </c>
      <c r="W206" s="13">
        <f>VLOOKUP(A206, [1]Sheet1!$K$2:$T$827,5,FALSE)</f>
        <v>0.53200000000000003</v>
      </c>
      <c r="X206" s="13">
        <f>VLOOKUP(A206, [1]Sheet1!$K$2:$T$827,6,FALSE)</f>
        <v>1.0699999999999999E-2</v>
      </c>
      <c r="Y206" s="13">
        <f>VLOOKUP(A206, [1]Sheet1!$K$2:$T$827,7,FALSE)</f>
        <v>5.5800000000000001E-4</v>
      </c>
      <c r="Z206" s="13">
        <f>VLOOKUP(A206, [1]Sheet1!$K$2:$T$827,8,FALSE)</f>
        <v>2.25</v>
      </c>
      <c r="AA206" s="13">
        <f>VLOOKUP(A206, [1]Sheet1!$K$2:$T$827,9,FALSE)</f>
        <v>0.21299999999999999</v>
      </c>
      <c r="AB206" s="13">
        <f>VLOOKUP(A206, [1]Sheet1!$K$2:$T$827,10,FALSE)</f>
        <v>3.2899999999999999E-2</v>
      </c>
      <c r="AC206" s="13">
        <f>VLOOKUP(A206,[4]Sheet1!$A$2:$D$651,4,FALSE)</f>
        <v>0.72906700000000002</v>
      </c>
      <c r="AD206" s="13" t="s">
        <v>45</v>
      </c>
      <c r="AE206" s="13" t="s">
        <v>45</v>
      </c>
      <c r="AF206">
        <f>VLOOKUP(A206,[3]Sheet1!$A$2:$F$2106,6, FALSE)</f>
        <v>55074</v>
      </c>
      <c r="AG206">
        <f>VLOOKUP(A206,[3]Sheet1!$A$2:$G$2106,7,FALSE)</f>
        <v>1</v>
      </c>
      <c r="AH206">
        <f>VLOOKUP(A206,[3]Sheet1!$A$2:$H$2105,8,FALSE)</f>
        <v>1658</v>
      </c>
      <c r="AI206">
        <f>VLOOKUP(A206,[3]Sheet1!$A$2:$I$2106,9,FALSE)</f>
        <v>48</v>
      </c>
      <c r="AJ206">
        <f>VLOOKUP(A206,[3]Sheet1!$A$2:$K$2105,10,FALSE)</f>
        <v>28</v>
      </c>
      <c r="AK206">
        <f>VLOOKUP(A206,[3]Sheet1!$A$2:$K$2105,11,FALSE)</f>
        <v>20</v>
      </c>
      <c r="AL206">
        <f>VLOOKUP(A206,[3]Sheet1!$A$2:$L$2106,12,FALSE)</f>
        <v>7</v>
      </c>
      <c r="AM206">
        <f>VLOOKUP(A206, [3]Sheet1!$A$2:$M$2105,13,FALSE)</f>
        <v>21</v>
      </c>
      <c r="AN206">
        <f>VLOOKUP(A206,[3]Sheet1!$A$2:$N$2106,14,FALSE)</f>
        <v>0.32</v>
      </c>
      <c r="AO206">
        <f>VLOOKUP(A206,[3]Sheet1!$A$2:$O$2106,15,FALSE)</f>
        <v>1.1399999999999999</v>
      </c>
      <c r="AP206">
        <f>VLOOKUP(A206,[3]Sheet1!$A$2:$P$2105,16,FALSE)</f>
        <v>0</v>
      </c>
      <c r="AQ206">
        <f>VLOOKUP(A206, [3]Sheet1!$A$2:$Q$2106, 17,FALSE)</f>
        <v>1577</v>
      </c>
    </row>
    <row r="207" spans="1:43" x14ac:dyDescent="0.2">
      <c r="A207" s="10">
        <v>1207737</v>
      </c>
      <c r="B207" s="10">
        <v>60054128</v>
      </c>
      <c r="C207" s="11" t="s">
        <v>54</v>
      </c>
      <c r="D207" s="10" t="s">
        <v>49</v>
      </c>
      <c r="E207" s="17">
        <v>44091</v>
      </c>
      <c r="F207" s="13" t="str">
        <f>VLOOKUP(A207,[1]Sheet1!$K$2:$T$827,2,FALSE)</f>
        <v>VD02</v>
      </c>
      <c r="G207" s="13" t="str">
        <f>IFERROR(#REF!, "no")</f>
        <v>no</v>
      </c>
      <c r="H207" s="10">
        <v>23</v>
      </c>
      <c r="I207" s="10">
        <v>0.89</v>
      </c>
      <c r="J207" s="10">
        <v>0.89</v>
      </c>
      <c r="K207" s="10">
        <v>0</v>
      </c>
      <c r="L207" s="10">
        <v>16</v>
      </c>
      <c r="M207" s="10">
        <v>21</v>
      </c>
      <c r="N207" s="10">
        <v>7.5822019577026403</v>
      </c>
      <c r="O207" s="10">
        <v>2.1519427299499498</v>
      </c>
      <c r="P207" s="10">
        <v>0.50799435377121005</v>
      </c>
      <c r="Q207" s="10">
        <v>-0.112163186073303</v>
      </c>
      <c r="R207" s="13">
        <f>VLOOKUP(A207,'Valores KF'!$C$2:$D$1018,2,)</f>
        <v>0.8</v>
      </c>
      <c r="S207" s="13">
        <f>VLOOKUP(A207,'[2]PESO DE COLADA DIC19-DIC-20'!$A$2:$D$2105,4, FALSE)</f>
        <v>52052</v>
      </c>
      <c r="T207" s="13">
        <f>VLOOKUP(A207,[1]Sheet1!$F$2:$H$1001,3,FALSE)</f>
        <v>1887.80462885935</v>
      </c>
      <c r="U207" s="13">
        <f>VLOOKUP(A207,[1]Sheet1!$K$2:$T$827, 3,FALSE)</f>
        <v>0.125</v>
      </c>
      <c r="V207" s="13">
        <f>VLOOKUP(A207,[1]Sheet1!$K$2:$T$827, 4,FALSE)</f>
        <v>0.189</v>
      </c>
      <c r="W207" s="13">
        <f>VLOOKUP(A207, [1]Sheet1!$K$2:$T$827,5,FALSE)</f>
        <v>1.1100000000000001</v>
      </c>
      <c r="X207" s="13">
        <f>VLOOKUP(A207, [1]Sheet1!$K$2:$T$827,6,FALSE)</f>
        <v>9.1000000000000004E-3</v>
      </c>
      <c r="Y207" s="13">
        <f>VLOOKUP(A207, [1]Sheet1!$K$2:$T$827,7,FALSE)</f>
        <v>4.9199999999999999E-3</v>
      </c>
      <c r="Z207" s="13">
        <f>VLOOKUP(A207, [1]Sheet1!$K$2:$T$827,8,FALSE)</f>
        <v>0.22</v>
      </c>
      <c r="AA207" s="13">
        <f>VLOOKUP(A207, [1]Sheet1!$K$2:$T$827,9,FALSE)</f>
        <v>0.16600000000000001</v>
      </c>
      <c r="AB207" s="13">
        <f>VLOOKUP(A207, [1]Sheet1!$K$2:$T$827,10,FALSE)</f>
        <v>2.24E-2</v>
      </c>
      <c r="AC207" s="13">
        <f>VLOOKUP(A207,[4]Sheet1!$A$2:$D$651,4,FALSE)</f>
        <v>0.636216</v>
      </c>
      <c r="AD207" s="13" t="s">
        <v>45</v>
      </c>
      <c r="AE207" s="13" t="s">
        <v>45</v>
      </c>
      <c r="AF207">
        <f>VLOOKUP(A207,[3]Sheet1!$A$2:$F$2106,6, FALSE)</f>
        <v>52246.99</v>
      </c>
      <c r="AG207">
        <f>VLOOKUP(A207,[3]Sheet1!$A$2:$G$2106,7,FALSE)</f>
        <v>1</v>
      </c>
      <c r="AH207">
        <f>VLOOKUP(A207,[3]Sheet1!$A$2:$H$2105,8,FALSE)</f>
        <v>1683</v>
      </c>
      <c r="AI207">
        <f>VLOOKUP(A207,[3]Sheet1!$A$2:$I$2106,9,FALSE)</f>
        <v>48</v>
      </c>
      <c r="AJ207">
        <f>VLOOKUP(A207,[3]Sheet1!$A$2:$K$2105,10,FALSE)</f>
        <v>28</v>
      </c>
      <c r="AK207">
        <f>VLOOKUP(A207,[3]Sheet1!$A$2:$K$2105,11,FALSE)</f>
        <v>20</v>
      </c>
      <c r="AL207">
        <f>VLOOKUP(A207,[3]Sheet1!$A$2:$L$2106,12,FALSE)</f>
        <v>5</v>
      </c>
      <c r="AM207">
        <f>VLOOKUP(A207, [3]Sheet1!$A$2:$M$2105,13,FALSE)</f>
        <v>23</v>
      </c>
      <c r="AN207">
        <f>VLOOKUP(A207,[3]Sheet1!$A$2:$N$2106,14,FALSE)</f>
        <v>0.35</v>
      </c>
      <c r="AO207">
        <f>VLOOKUP(A207,[3]Sheet1!$A$2:$O$2106,15,FALSE)</f>
        <v>2.12</v>
      </c>
      <c r="AP207">
        <f>VLOOKUP(A207,[3]Sheet1!$A$2:$P$2105,16,FALSE)</f>
        <v>0.84</v>
      </c>
      <c r="AQ207">
        <f>VLOOKUP(A207, [3]Sheet1!$A$2:$Q$2106, 17,FALSE)</f>
        <v>1593</v>
      </c>
    </row>
    <row r="208" spans="1:43" x14ac:dyDescent="0.2">
      <c r="A208" s="10">
        <v>1207738</v>
      </c>
      <c r="B208" s="10">
        <v>60054111</v>
      </c>
      <c r="C208" s="11" t="s">
        <v>54</v>
      </c>
      <c r="D208" s="10" t="s">
        <v>63</v>
      </c>
      <c r="E208" s="17">
        <v>44092</v>
      </c>
      <c r="F208" s="13" t="str">
        <f>VLOOKUP(A208,[1]Sheet1!$K$2:$T$827,2,FALSE)</f>
        <v>VD02</v>
      </c>
      <c r="G208" s="13" t="str">
        <f>IFERROR(#REF!, "no")</f>
        <v>no</v>
      </c>
      <c r="H208" s="10">
        <v>20</v>
      </c>
      <c r="I208" s="10">
        <v>1.06</v>
      </c>
      <c r="J208" s="10">
        <v>1.06</v>
      </c>
      <c r="K208" s="10">
        <v>0</v>
      </c>
      <c r="L208" s="10">
        <v>14</v>
      </c>
      <c r="M208" s="10">
        <v>19</v>
      </c>
      <c r="N208" s="10">
        <v>8.8415317535400408</v>
      </c>
      <c r="O208" s="10">
        <v>2.1361227035522501</v>
      </c>
      <c r="P208" s="10">
        <v>0.36747702956199602</v>
      </c>
      <c r="Q208" s="10">
        <v>-0.14546315371990201</v>
      </c>
      <c r="R208" s="13">
        <f>VLOOKUP(A208,'Valores KF'!$C$2:$D$1018,2,)</f>
        <v>0.8</v>
      </c>
      <c r="S208" s="13">
        <f>VLOOKUP(A208,'[2]PESO DE COLADA DIC19-DIC-20'!$A$2:$D$2105,4, FALSE)</f>
        <v>52878</v>
      </c>
      <c r="T208" s="13">
        <f>VLOOKUP(A208,[1]Sheet1!$F$2:$H$1001,3,FALSE)</f>
        <v>1888.78305860362</v>
      </c>
      <c r="U208" s="13">
        <f>VLOOKUP(A208,[1]Sheet1!$K$2:$T$827, 3,FALSE)</f>
        <v>0.108</v>
      </c>
      <c r="V208" s="13">
        <f>VLOOKUP(A208,[1]Sheet1!$K$2:$T$827, 4,FALSE)</f>
        <v>0.20599999999999999</v>
      </c>
      <c r="W208" s="13">
        <f>VLOOKUP(A208, [1]Sheet1!$K$2:$T$827,5,FALSE)</f>
        <v>1.1100000000000001</v>
      </c>
      <c r="X208" s="13">
        <f>VLOOKUP(A208, [1]Sheet1!$K$2:$T$827,6,FALSE)</f>
        <v>1.09E-2</v>
      </c>
      <c r="Y208" s="13">
        <f>VLOOKUP(A208, [1]Sheet1!$K$2:$T$827,7,FALSE)</f>
        <v>5.1399999999999996E-3</v>
      </c>
      <c r="Z208" s="13">
        <f>VLOOKUP(A208, [1]Sheet1!$K$2:$T$827,8,FALSE)</f>
        <v>0.22</v>
      </c>
      <c r="AA208" s="13">
        <f>VLOOKUP(A208, [1]Sheet1!$K$2:$T$827,9,FALSE)</f>
        <v>0.33200000000000002</v>
      </c>
      <c r="AB208" s="13">
        <f>VLOOKUP(A208, [1]Sheet1!$K$2:$T$827,10,FALSE)</f>
        <v>2.9399999999999999E-2</v>
      </c>
      <c r="AC208" s="13">
        <f>VLOOKUP(A208,[4]Sheet1!$A$2:$D$651,4,FALSE)</f>
        <v>0.77045699999999995</v>
      </c>
      <c r="AD208" s="13" t="s">
        <v>45</v>
      </c>
      <c r="AE208" s="13" t="s">
        <v>45</v>
      </c>
      <c r="AF208">
        <f>VLOOKUP(A208,[3]Sheet1!$A$2:$F$2106,6, FALSE)</f>
        <v>53434</v>
      </c>
      <c r="AG208">
        <f>VLOOKUP(A208,[3]Sheet1!$A$2:$G$2106,7,FALSE)</f>
        <v>1</v>
      </c>
      <c r="AH208">
        <f>VLOOKUP(A208,[3]Sheet1!$A$2:$H$2105,8,FALSE)</f>
        <v>1680</v>
      </c>
      <c r="AI208">
        <f>VLOOKUP(A208,[3]Sheet1!$A$2:$I$2106,9,FALSE)</f>
        <v>45</v>
      </c>
      <c r="AJ208">
        <f>VLOOKUP(A208,[3]Sheet1!$A$2:$K$2105,10,FALSE)</f>
        <v>26</v>
      </c>
      <c r="AK208">
        <f>VLOOKUP(A208,[3]Sheet1!$A$2:$K$2105,11,FALSE)</f>
        <v>19</v>
      </c>
      <c r="AL208">
        <f>VLOOKUP(A208,[3]Sheet1!$A$2:$L$2106,12,FALSE)</f>
        <v>6</v>
      </c>
      <c r="AM208">
        <f>VLOOKUP(A208, [3]Sheet1!$A$2:$M$2105,13,FALSE)</f>
        <v>20</v>
      </c>
      <c r="AN208">
        <f>VLOOKUP(A208,[3]Sheet1!$A$2:$N$2106,14,FALSE)</f>
        <v>0.36</v>
      </c>
      <c r="AO208">
        <f>VLOOKUP(A208,[3]Sheet1!$A$2:$O$2106,15,FALSE)</f>
        <v>1.29</v>
      </c>
      <c r="AP208">
        <f>VLOOKUP(A208,[3]Sheet1!$A$2:$P$2105,16,FALSE)</f>
        <v>0.95</v>
      </c>
      <c r="AQ208">
        <f>VLOOKUP(A208, [3]Sheet1!$A$2:$Q$2106, 17,FALSE)</f>
        <v>1585</v>
      </c>
    </row>
    <row r="209" spans="1:43" x14ac:dyDescent="0.2">
      <c r="A209" s="10">
        <v>1207739</v>
      </c>
      <c r="B209" s="10">
        <v>60054134</v>
      </c>
      <c r="C209" s="11" t="s">
        <v>54</v>
      </c>
      <c r="D209" s="10" t="s">
        <v>49</v>
      </c>
      <c r="E209" s="17">
        <v>44092</v>
      </c>
      <c r="F209" s="13" t="str">
        <f>VLOOKUP(A209,[1]Sheet1!$K$2:$T$827,2,FALSE)</f>
        <v>VD03</v>
      </c>
      <c r="G209" s="13" t="str">
        <f>IFERROR(#REF!, "no")</f>
        <v>no</v>
      </c>
      <c r="H209" s="10">
        <v>24</v>
      </c>
      <c r="I209" s="10">
        <v>0.8</v>
      </c>
      <c r="J209" s="10">
        <v>0.8</v>
      </c>
      <c r="K209" s="10">
        <v>0</v>
      </c>
      <c r="L209" s="10">
        <v>14</v>
      </c>
      <c r="M209" s="10">
        <v>22</v>
      </c>
      <c r="N209" s="10">
        <v>7.4434905052185103</v>
      </c>
      <c r="O209" s="10">
        <v>2.0461239814758301</v>
      </c>
      <c r="P209" s="10">
        <v>0.49485611915588401</v>
      </c>
      <c r="Q209" s="10">
        <v>-0.15581405162811299</v>
      </c>
      <c r="R209" s="13">
        <f>VLOOKUP(A209,'Valores KF'!$C$2:$D$1018,2,)</f>
        <v>0.81</v>
      </c>
      <c r="S209" s="13">
        <f>VLOOKUP(A209,'[2]PESO DE COLADA DIC19-DIC-20'!$A$2:$D$2105,4, FALSE)</f>
        <v>52689</v>
      </c>
      <c r="T209" s="13">
        <f>VLOOKUP(A209,[1]Sheet1!$F$2:$H$1001,3,FALSE)</f>
        <v>1892.01963044475</v>
      </c>
      <c r="U209" s="13">
        <f>VLOOKUP(A209,[1]Sheet1!$K$2:$T$827, 3,FALSE)</f>
        <v>0.13400000000000001</v>
      </c>
      <c r="V209" s="13">
        <f>VLOOKUP(A209,[1]Sheet1!$K$2:$T$827, 4,FALSE)</f>
        <v>0.193</v>
      </c>
      <c r="W209" s="13">
        <f>VLOOKUP(A209, [1]Sheet1!$K$2:$T$827,5,FALSE)</f>
        <v>1.1299999999999999</v>
      </c>
      <c r="X209" s="13">
        <f>VLOOKUP(A209, [1]Sheet1!$K$2:$T$827,6,FALSE)</f>
        <v>7.1999999999999998E-3</v>
      </c>
      <c r="Y209" s="13">
        <f>VLOOKUP(A209, [1]Sheet1!$K$2:$T$827,7,FALSE)</f>
        <v>4.4999999999999997E-3</v>
      </c>
      <c r="Z209" s="13">
        <f>VLOOKUP(A209, [1]Sheet1!$K$2:$T$827,8,FALSE)</f>
        <v>0.125</v>
      </c>
      <c r="AA209" s="13">
        <f>VLOOKUP(A209, [1]Sheet1!$K$2:$T$827,9,FALSE)</f>
        <v>0.14000000000000001</v>
      </c>
      <c r="AB209" s="13">
        <f>VLOOKUP(A209, [1]Sheet1!$K$2:$T$827,10,FALSE)</f>
        <v>2.12E-2</v>
      </c>
      <c r="AC209" s="13">
        <f>VLOOKUP(A209,[4]Sheet1!$A$2:$D$651,4,FALSE)</f>
        <v>0.67326600000000003</v>
      </c>
      <c r="AD209" s="13" t="s">
        <v>45</v>
      </c>
      <c r="AE209" s="13" t="s">
        <v>45</v>
      </c>
      <c r="AF209">
        <f>VLOOKUP(A209,[3]Sheet1!$A$2:$F$2106,6, FALSE)</f>
        <v>52129</v>
      </c>
      <c r="AG209">
        <f>VLOOKUP(A209,[3]Sheet1!$A$2:$G$2106,7,FALSE)</f>
        <v>1</v>
      </c>
      <c r="AH209">
        <f>VLOOKUP(A209,[3]Sheet1!$A$2:$H$2105,8,FALSE)</f>
        <v>1693</v>
      </c>
      <c r="AI209">
        <f>VLOOKUP(A209,[3]Sheet1!$A$2:$I$2106,9,FALSE)</f>
        <v>56</v>
      </c>
      <c r="AJ209">
        <f>VLOOKUP(A209,[3]Sheet1!$A$2:$K$2105,10,FALSE)</f>
        <v>30</v>
      </c>
      <c r="AK209">
        <f>VLOOKUP(A209,[3]Sheet1!$A$2:$K$2105,11,FALSE)</f>
        <v>26</v>
      </c>
      <c r="AL209">
        <f>VLOOKUP(A209,[3]Sheet1!$A$2:$L$2106,12,FALSE)</f>
        <v>6</v>
      </c>
      <c r="AM209">
        <f>VLOOKUP(A209, [3]Sheet1!$A$2:$M$2105,13,FALSE)</f>
        <v>24</v>
      </c>
      <c r="AN209">
        <f>VLOOKUP(A209,[3]Sheet1!$A$2:$N$2106,14,FALSE)</f>
        <v>0.36</v>
      </c>
      <c r="AO209">
        <f>VLOOKUP(A209,[3]Sheet1!$A$2:$O$2106,15,FALSE)</f>
        <v>1.84</v>
      </c>
      <c r="AP209">
        <f>VLOOKUP(A209,[3]Sheet1!$A$2:$P$2105,16,FALSE)</f>
        <v>5.26</v>
      </c>
      <c r="AQ209">
        <f>VLOOKUP(A209, [3]Sheet1!$A$2:$Q$2106, 17,FALSE)</f>
        <v>1591</v>
      </c>
    </row>
    <row r="210" spans="1:43" x14ac:dyDescent="0.2">
      <c r="A210" s="10">
        <v>1207740</v>
      </c>
      <c r="B210" s="10">
        <v>60054140</v>
      </c>
      <c r="C210" s="11" t="s">
        <v>54</v>
      </c>
      <c r="D210" s="10" t="s">
        <v>49</v>
      </c>
      <c r="E210" s="17">
        <v>44092</v>
      </c>
      <c r="F210" s="13" t="str">
        <f>VLOOKUP(A210,[1]Sheet1!$K$2:$T$827,2,FALSE)</f>
        <v>VD02</v>
      </c>
      <c r="G210" s="13" t="str">
        <f>IFERROR(#REF!, "no")</f>
        <v>no</v>
      </c>
      <c r="H210" s="10">
        <v>17</v>
      </c>
      <c r="I210" s="10">
        <v>1.02</v>
      </c>
      <c r="J210" s="10">
        <v>0.61</v>
      </c>
      <c r="K210" s="10">
        <v>-0.41</v>
      </c>
      <c r="L210" s="10">
        <v>23</v>
      </c>
      <c r="M210" s="10">
        <v>15</v>
      </c>
      <c r="N210" s="10">
        <v>10.124646186828601</v>
      </c>
      <c r="O210" s="10">
        <v>1.64644646644592</v>
      </c>
      <c r="P210" s="10">
        <v>0.524480760097504</v>
      </c>
      <c r="Q210" s="10">
        <v>-0.15151238441467299</v>
      </c>
      <c r="R210" s="13">
        <f>VLOOKUP(A210,'Valores KF'!$C$2:$D$1018,2,)</f>
        <v>0.8</v>
      </c>
      <c r="S210" s="13">
        <f>VLOOKUP(A210,'[2]PESO DE COLADA DIC19-DIC-20'!$A$2:$D$2105,4, FALSE)</f>
        <v>51575</v>
      </c>
      <c r="T210" s="13">
        <f>VLOOKUP(A210,[1]Sheet1!$F$2:$H$1001,3,FALSE)</f>
        <v>1887.4182059462901</v>
      </c>
      <c r="U210" s="13">
        <f>VLOOKUP(A210,[1]Sheet1!$K$2:$T$827, 3,FALSE)</f>
        <v>0.13200000000000001</v>
      </c>
      <c r="V210" s="13">
        <f>VLOOKUP(A210,[1]Sheet1!$K$2:$T$827, 4,FALSE)</f>
        <v>0.192</v>
      </c>
      <c r="W210" s="13">
        <f>VLOOKUP(A210, [1]Sheet1!$K$2:$T$827,5,FALSE)</f>
        <v>1.1000000000000001</v>
      </c>
      <c r="X210" s="13">
        <f>VLOOKUP(A210, [1]Sheet1!$K$2:$T$827,6,FALSE)</f>
        <v>9.7999999999999997E-3</v>
      </c>
      <c r="Y210" s="13">
        <f>VLOOKUP(A210, [1]Sheet1!$K$2:$T$827,7,FALSE)</f>
        <v>4.5199999999999997E-3</v>
      </c>
      <c r="Z210" s="13">
        <f>VLOOKUP(A210, [1]Sheet1!$K$2:$T$827,8,FALSE)</f>
        <v>0.17199999999999999</v>
      </c>
      <c r="AA210" s="13">
        <f>VLOOKUP(A210, [1]Sheet1!$K$2:$T$827,9,FALSE)</f>
        <v>0.29299999999999998</v>
      </c>
      <c r="AB210" s="13">
        <f>VLOOKUP(A210, [1]Sheet1!$K$2:$T$827,10,FALSE)</f>
        <v>2.2100000000000002E-2</v>
      </c>
      <c r="AC210" s="13">
        <f>VLOOKUP(A210,[4]Sheet1!$A$2:$D$651,4,FALSE)</f>
        <v>0.87916799999999995</v>
      </c>
      <c r="AD210" s="13" t="s">
        <v>45</v>
      </c>
      <c r="AE210" s="13" t="s">
        <v>45</v>
      </c>
      <c r="AF210">
        <f>VLOOKUP(A210,[3]Sheet1!$A$2:$F$2106,6, FALSE)</f>
        <v>51762</v>
      </c>
      <c r="AG210">
        <f>VLOOKUP(A210,[3]Sheet1!$A$2:$G$2106,7,FALSE)</f>
        <v>1</v>
      </c>
      <c r="AH210">
        <f>VLOOKUP(A210,[3]Sheet1!$A$2:$H$2105,8,FALSE)</f>
        <v>1671</v>
      </c>
      <c r="AI210">
        <f>VLOOKUP(A210,[3]Sheet1!$A$2:$I$2106,9,FALSE)</f>
        <v>52</v>
      </c>
      <c r="AJ210">
        <f>VLOOKUP(A210,[3]Sheet1!$A$2:$K$2105,10,FALSE)</f>
        <v>23</v>
      </c>
      <c r="AK210">
        <f>VLOOKUP(A210,[3]Sheet1!$A$2:$K$2105,11,FALSE)</f>
        <v>29</v>
      </c>
      <c r="AL210">
        <f>VLOOKUP(A210,[3]Sheet1!$A$2:$L$2106,12,FALSE)</f>
        <v>6</v>
      </c>
      <c r="AM210">
        <f>VLOOKUP(A210, [3]Sheet1!$A$2:$M$2105,13,FALSE)</f>
        <v>17</v>
      </c>
      <c r="AN210">
        <f>VLOOKUP(A210,[3]Sheet1!$A$2:$N$2106,14,FALSE)</f>
        <v>0.49</v>
      </c>
      <c r="AO210">
        <f>VLOOKUP(A210,[3]Sheet1!$A$2:$O$2106,15,FALSE)</f>
        <v>2.38</v>
      </c>
      <c r="AP210">
        <f>VLOOKUP(A210,[3]Sheet1!$A$2:$P$2105,16,FALSE)</f>
        <v>2.81</v>
      </c>
      <c r="AQ210">
        <f>VLOOKUP(A210, [3]Sheet1!$A$2:$Q$2106, 17,FALSE)</f>
        <v>1599</v>
      </c>
    </row>
    <row r="211" spans="1:43" x14ac:dyDescent="0.2">
      <c r="A211" s="10">
        <v>1207741</v>
      </c>
      <c r="B211" s="10">
        <v>60054017</v>
      </c>
      <c r="C211" s="11" t="s">
        <v>54</v>
      </c>
      <c r="D211" s="10" t="s">
        <v>50</v>
      </c>
      <c r="E211" s="17">
        <v>44092</v>
      </c>
      <c r="F211" s="13" t="str">
        <f>VLOOKUP(A211,[1]Sheet1!$K$2:$T$827,2,FALSE)</f>
        <v>VD02</v>
      </c>
      <c r="G211" s="13" t="str">
        <f>IFERROR(#REF!, "no")</f>
        <v>no</v>
      </c>
      <c r="H211" s="10">
        <v>20</v>
      </c>
      <c r="I211" s="10">
        <v>0.89</v>
      </c>
      <c r="J211" s="10">
        <v>0.56000000000000005</v>
      </c>
      <c r="K211" s="10">
        <v>-0.33</v>
      </c>
      <c r="L211" s="10">
        <v>15</v>
      </c>
      <c r="M211" s="10">
        <v>18</v>
      </c>
      <c r="N211" s="10">
        <v>7.7769269943237296</v>
      </c>
      <c r="O211" s="10">
        <v>1.55286836624146</v>
      </c>
      <c r="P211" s="10">
        <v>0.23088529706001301</v>
      </c>
      <c r="Q211" s="10">
        <v>-0.15786720812320701</v>
      </c>
      <c r="R211" s="13">
        <f>VLOOKUP(A211,'Valores KF'!$C$2:$D$1018,2,)</f>
        <v>0.82</v>
      </c>
      <c r="S211" s="13">
        <f>VLOOKUP(A211,'[2]PESO DE COLADA DIC19-DIC-20'!$A$2:$D$2105,4, FALSE)</f>
        <v>56331</v>
      </c>
      <c r="T211" s="13">
        <f>VLOOKUP(A211,[1]Sheet1!$F$2:$H$1001,3,FALSE)</f>
        <v>1901.8385179474701</v>
      </c>
      <c r="U211" s="13">
        <f>VLOOKUP(A211,[1]Sheet1!$K$2:$T$827, 3,FALSE)</f>
        <v>0.11600000000000001</v>
      </c>
      <c r="V211" s="13">
        <f>VLOOKUP(A211,[1]Sheet1!$K$2:$T$827, 4,FALSE)</f>
        <v>0.151</v>
      </c>
      <c r="W211" s="13">
        <f>VLOOKUP(A211, [1]Sheet1!$K$2:$T$827,5,FALSE)</f>
        <v>1.1000000000000001</v>
      </c>
      <c r="X211" s="13">
        <f>VLOOKUP(A211, [1]Sheet1!$K$2:$T$827,6,FALSE)</f>
        <v>8.3999999999999995E-3</v>
      </c>
      <c r="Y211" s="13">
        <f>VLOOKUP(A211, [1]Sheet1!$K$2:$T$827,7,FALSE)</f>
        <v>5.4299999999999999E-3</v>
      </c>
      <c r="Z211" s="13">
        <f>VLOOKUP(A211, [1]Sheet1!$K$2:$T$827,8,FALSE)</f>
        <v>0.16</v>
      </c>
      <c r="AA211" s="13">
        <f>VLOOKUP(A211, [1]Sheet1!$K$2:$T$827,9,FALSE)</f>
        <v>0.40400000000000003</v>
      </c>
      <c r="AB211" s="13">
        <f>VLOOKUP(A211, [1]Sheet1!$K$2:$T$827,10,FALSE)</f>
        <v>2.3800000000000002E-2</v>
      </c>
      <c r="AC211" s="13">
        <f>VLOOKUP(A211,[4]Sheet1!$A$2:$D$651,4,FALSE)</f>
        <v>0.85780800000000001</v>
      </c>
      <c r="AD211" s="13" t="s">
        <v>45</v>
      </c>
      <c r="AE211" s="13" t="s">
        <v>45</v>
      </c>
      <c r="AF211">
        <f>VLOOKUP(A211,[3]Sheet1!$A$2:$F$2106,6, FALSE)</f>
        <v>56870</v>
      </c>
      <c r="AG211">
        <f>VLOOKUP(A211,[3]Sheet1!$A$2:$G$2106,7,FALSE)</f>
        <v>1</v>
      </c>
      <c r="AH211">
        <f>VLOOKUP(A211,[3]Sheet1!$A$2:$H$2105,8,FALSE)</f>
        <v>1693</v>
      </c>
      <c r="AI211">
        <f>VLOOKUP(A211,[3]Sheet1!$A$2:$I$2106,9,FALSE)</f>
        <v>50</v>
      </c>
      <c r="AJ211">
        <f>VLOOKUP(A211,[3]Sheet1!$A$2:$K$2105,10,FALSE)</f>
        <v>26</v>
      </c>
      <c r="AK211">
        <f>VLOOKUP(A211,[3]Sheet1!$A$2:$K$2105,11,FALSE)</f>
        <v>24</v>
      </c>
      <c r="AL211">
        <f>VLOOKUP(A211,[3]Sheet1!$A$2:$L$2106,12,FALSE)</f>
        <v>6</v>
      </c>
      <c r="AM211">
        <f>VLOOKUP(A211, [3]Sheet1!$A$2:$M$2105,13,FALSE)</f>
        <v>20</v>
      </c>
      <c r="AN211">
        <f>VLOOKUP(A211,[3]Sheet1!$A$2:$N$2106,14,FALSE)</f>
        <v>0.55000000000000004</v>
      </c>
      <c r="AO211">
        <f>VLOOKUP(A211,[3]Sheet1!$A$2:$O$2106,15,FALSE)</f>
        <v>4.25</v>
      </c>
      <c r="AP211">
        <f>VLOOKUP(A211,[3]Sheet1!$A$2:$P$2105,16,FALSE)</f>
        <v>3.2</v>
      </c>
      <c r="AQ211">
        <f>VLOOKUP(A211, [3]Sheet1!$A$2:$Q$2106, 17,FALSE)</f>
        <v>1605</v>
      </c>
    </row>
    <row r="212" spans="1:43" x14ac:dyDescent="0.2">
      <c r="A212" s="10">
        <v>1207742</v>
      </c>
      <c r="B212" s="10">
        <v>60054073</v>
      </c>
      <c r="C212" s="11" t="s">
        <v>54</v>
      </c>
      <c r="D212" s="10" t="s">
        <v>44</v>
      </c>
      <c r="E212" s="17">
        <v>44092</v>
      </c>
      <c r="F212" s="13" t="str">
        <f>VLOOKUP(A212,[1]Sheet1!$K$2:$T$827,2,FALSE)</f>
        <v>VD02</v>
      </c>
      <c r="G212" s="13" t="str">
        <f>IFERROR(#REF!, "no")</f>
        <v>no</v>
      </c>
      <c r="H212" s="10">
        <v>19</v>
      </c>
      <c r="I212" s="10">
        <v>0.52</v>
      </c>
      <c r="J212" s="10">
        <v>0.71</v>
      </c>
      <c r="K212" s="10">
        <v>0.19</v>
      </c>
      <c r="L212" s="10">
        <v>14</v>
      </c>
      <c r="M212" s="10">
        <v>17</v>
      </c>
      <c r="N212" s="10">
        <v>12.7881326675415</v>
      </c>
      <c r="O212" s="10">
        <v>2.15064644813538</v>
      </c>
      <c r="P212" s="10">
        <v>0.39341506361961398</v>
      </c>
      <c r="Q212" s="10">
        <v>-0.15264089405536699</v>
      </c>
      <c r="R212" s="13">
        <f>VLOOKUP(A212,'Valores KF'!$C$2:$D$1018,2,)</f>
        <v>0.82</v>
      </c>
      <c r="S212" s="13">
        <f>VLOOKUP(A212,'[2]PESO DE COLADA DIC19-DIC-20'!$A$2:$D$2105,4, FALSE)</f>
        <v>53744</v>
      </c>
      <c r="T212" s="13">
        <f>VLOOKUP(A212,[1]Sheet1!$F$2:$H$1001,3,FALSE)</f>
        <v>1901.6507105672899</v>
      </c>
      <c r="U212" s="13">
        <f>VLOOKUP(A212,[1]Sheet1!$K$2:$T$827, 3,FALSE)</f>
        <v>0.112</v>
      </c>
      <c r="V212" s="13">
        <f>VLOOKUP(A212,[1]Sheet1!$K$2:$T$827, 4,FALSE)</f>
        <v>0.17</v>
      </c>
      <c r="W212" s="13">
        <f>VLOOKUP(A212, [1]Sheet1!$K$2:$T$827,5,FALSE)</f>
        <v>1.1200000000000001</v>
      </c>
      <c r="X212" s="13">
        <f>VLOOKUP(A212, [1]Sheet1!$K$2:$T$827,6,FALSE)</f>
        <v>8.5000000000000006E-3</v>
      </c>
      <c r="Y212" s="13">
        <f>VLOOKUP(A212, [1]Sheet1!$K$2:$T$827,7,FALSE)</f>
        <v>5.2500000000000003E-3</v>
      </c>
      <c r="Z212" s="13">
        <f>VLOOKUP(A212, [1]Sheet1!$K$2:$T$827,8,FALSE)</f>
        <v>0.187</v>
      </c>
      <c r="AA212" s="13">
        <f>VLOOKUP(A212, [1]Sheet1!$K$2:$T$827,9,FALSE)</f>
        <v>0.35399999999999998</v>
      </c>
      <c r="AB212" s="13">
        <f>VLOOKUP(A212, [1]Sheet1!$K$2:$T$827,10,FALSE)</f>
        <v>2.7099999999999999E-2</v>
      </c>
      <c r="AC212" s="13">
        <f>VLOOKUP(A212,[4]Sheet1!$A$2:$D$651,4,FALSE)</f>
        <v>0.74036299999999999</v>
      </c>
      <c r="AD212" s="13" t="s">
        <v>45</v>
      </c>
      <c r="AE212" s="13" t="s">
        <v>45</v>
      </c>
      <c r="AF212">
        <f>VLOOKUP(A212,[3]Sheet1!$A$2:$F$2106,6, FALSE)</f>
        <v>54354</v>
      </c>
      <c r="AG212">
        <f>VLOOKUP(A212,[3]Sheet1!$A$2:$G$2106,7,FALSE)</f>
        <v>1</v>
      </c>
      <c r="AH212">
        <f>VLOOKUP(A212,[3]Sheet1!$A$2:$H$2105,8,FALSE)</f>
        <v>1689</v>
      </c>
      <c r="AI212">
        <f>VLOOKUP(A212,[3]Sheet1!$A$2:$I$2106,9,FALSE)</f>
        <v>57</v>
      </c>
      <c r="AJ212">
        <f>VLOOKUP(A212,[3]Sheet1!$A$2:$K$2105,10,FALSE)</f>
        <v>25</v>
      </c>
      <c r="AK212">
        <f>VLOOKUP(A212,[3]Sheet1!$A$2:$K$2105,11,FALSE)</f>
        <v>32</v>
      </c>
      <c r="AL212">
        <f>VLOOKUP(A212,[3]Sheet1!$A$2:$L$2106,12,FALSE)</f>
        <v>6</v>
      </c>
      <c r="AM212">
        <f>VLOOKUP(A212, [3]Sheet1!$A$2:$M$2105,13,FALSE)</f>
        <v>19</v>
      </c>
      <c r="AN212">
        <f>VLOOKUP(A212,[3]Sheet1!$A$2:$N$2106,14,FALSE)</f>
        <v>0.36</v>
      </c>
      <c r="AO212">
        <f>VLOOKUP(A212,[3]Sheet1!$A$2:$O$2106,15,FALSE)</f>
        <v>1.87</v>
      </c>
      <c r="AP212">
        <f>VLOOKUP(A212,[3]Sheet1!$A$2:$P$2105,16,FALSE)</f>
        <v>4.54</v>
      </c>
      <c r="AQ212">
        <f>VLOOKUP(A212, [3]Sheet1!$A$2:$Q$2106, 17,FALSE)</f>
        <v>1596</v>
      </c>
    </row>
    <row r="213" spans="1:43" x14ac:dyDescent="0.2">
      <c r="A213" s="10">
        <v>1207743</v>
      </c>
      <c r="B213" s="10">
        <v>60054079</v>
      </c>
      <c r="C213" s="11" t="s">
        <v>54</v>
      </c>
      <c r="D213" s="10" t="s">
        <v>44</v>
      </c>
      <c r="E213" s="17">
        <v>44092</v>
      </c>
      <c r="F213" s="13" t="str">
        <f>VLOOKUP(A213,[1]Sheet1!$K$2:$T$827,2,FALSE)</f>
        <v>VD02</v>
      </c>
      <c r="G213" s="13" t="str">
        <f>IFERROR(#REF!, "no")</f>
        <v>no</v>
      </c>
      <c r="H213" s="10">
        <v>23</v>
      </c>
      <c r="I213" s="10">
        <v>0.97</v>
      </c>
      <c r="J213" s="10">
        <v>0.97</v>
      </c>
      <c r="K213" s="10">
        <v>0</v>
      </c>
      <c r="L213" s="10">
        <v>14</v>
      </c>
      <c r="M213" s="10">
        <v>22</v>
      </c>
      <c r="N213" s="10">
        <v>8.9746751785278303</v>
      </c>
      <c r="O213" s="10">
        <v>1.8493722677230799</v>
      </c>
      <c r="P213" s="10">
        <v>0.28474619984626798</v>
      </c>
      <c r="Q213" s="10">
        <v>-0.16076424717903101</v>
      </c>
      <c r="R213" s="13">
        <f>VLOOKUP(A213,'Valores KF'!$C$2:$D$1018,2,)</f>
        <v>0.81</v>
      </c>
      <c r="S213" s="13">
        <f>VLOOKUP(A213,'[2]PESO DE COLADA DIC19-DIC-20'!$A$2:$D$2105,4, FALSE)</f>
        <v>54719</v>
      </c>
      <c r="T213" s="13">
        <f>VLOOKUP(A213,[1]Sheet1!$F$2:$H$1001,3,FALSE)</f>
        <v>1891.5884555596199</v>
      </c>
      <c r="U213" s="13">
        <f>VLOOKUP(A213,[1]Sheet1!$K$2:$T$827, 3,FALSE)</f>
        <v>0.11899999999999999</v>
      </c>
      <c r="V213" s="13">
        <f>VLOOKUP(A213,[1]Sheet1!$K$2:$T$827, 4,FALSE)</f>
        <v>0.16300000000000001</v>
      </c>
      <c r="W213" s="13">
        <f>VLOOKUP(A213, [1]Sheet1!$K$2:$T$827,5,FALSE)</f>
        <v>1.1000000000000001</v>
      </c>
      <c r="X213" s="13">
        <f>VLOOKUP(A213, [1]Sheet1!$K$2:$T$827,6,FALSE)</f>
        <v>9.1000000000000004E-3</v>
      </c>
      <c r="Y213" s="13">
        <f>VLOOKUP(A213, [1]Sheet1!$K$2:$T$827,7,FALSE)</f>
        <v>5.5999999999999999E-3</v>
      </c>
      <c r="Z213" s="13">
        <f>VLOOKUP(A213, [1]Sheet1!$K$2:$T$827,8,FALSE)</f>
        <v>0.155</v>
      </c>
      <c r="AA213" s="13">
        <f>VLOOKUP(A213, [1]Sheet1!$K$2:$T$827,9,FALSE)</f>
        <v>0.34200000000000003</v>
      </c>
      <c r="AB213" s="13">
        <f>VLOOKUP(A213, [1]Sheet1!$K$2:$T$827,10,FALSE)</f>
        <v>2.2599999999999999E-2</v>
      </c>
      <c r="AC213" s="13">
        <f>VLOOKUP(A213,[4]Sheet1!$A$2:$D$651,4,FALSE)</f>
        <v>0.658891</v>
      </c>
      <c r="AD213" s="13" t="s">
        <v>45</v>
      </c>
      <c r="AE213" s="13" t="s">
        <v>45</v>
      </c>
      <c r="AF213">
        <f>VLOOKUP(A213,[3]Sheet1!$A$2:$F$2106,6, FALSE)</f>
        <v>55160</v>
      </c>
      <c r="AG213">
        <f>VLOOKUP(A213,[3]Sheet1!$A$2:$G$2106,7,FALSE)</f>
        <v>1</v>
      </c>
      <c r="AH213">
        <f>VLOOKUP(A213,[3]Sheet1!$A$2:$H$2105,8,FALSE)</f>
        <v>1691</v>
      </c>
      <c r="AI213">
        <f>VLOOKUP(A213,[3]Sheet1!$A$2:$I$2106,9,FALSE)</f>
        <v>55</v>
      </c>
      <c r="AJ213">
        <f>VLOOKUP(A213,[3]Sheet1!$A$2:$K$2105,10,FALSE)</f>
        <v>30</v>
      </c>
      <c r="AK213">
        <f>VLOOKUP(A213,[3]Sheet1!$A$2:$K$2105,11,FALSE)</f>
        <v>25</v>
      </c>
      <c r="AL213">
        <f>VLOOKUP(A213,[3]Sheet1!$A$2:$L$2106,12,FALSE)</f>
        <v>7</v>
      </c>
      <c r="AM213">
        <f>VLOOKUP(A213, [3]Sheet1!$A$2:$M$2105,13,FALSE)</f>
        <v>23</v>
      </c>
      <c r="AN213">
        <f>VLOOKUP(A213,[3]Sheet1!$A$2:$N$2106,14,FALSE)</f>
        <v>0.33</v>
      </c>
      <c r="AO213">
        <f>VLOOKUP(A213,[3]Sheet1!$A$2:$O$2106,15,FALSE)</f>
        <v>1.1499999999999999</v>
      </c>
      <c r="AP213">
        <f>VLOOKUP(A213,[3]Sheet1!$A$2:$P$2105,16,FALSE)</f>
        <v>1.1499999999999999</v>
      </c>
      <c r="AQ213">
        <f>VLOOKUP(A213, [3]Sheet1!$A$2:$Q$2106, 17,FALSE)</f>
        <v>1584</v>
      </c>
    </row>
    <row r="214" spans="1:43" x14ac:dyDescent="0.2">
      <c r="A214" s="10">
        <v>1207744</v>
      </c>
      <c r="B214" s="10">
        <v>60054085</v>
      </c>
      <c r="C214" s="11" t="s">
        <v>54</v>
      </c>
      <c r="D214" s="10" t="s">
        <v>44</v>
      </c>
      <c r="E214" s="17">
        <v>44092</v>
      </c>
      <c r="F214" s="13" t="str">
        <f>VLOOKUP(A214,[1]Sheet1!$K$2:$T$827,2,FALSE)</f>
        <v>VD03</v>
      </c>
      <c r="G214" s="13" t="str">
        <f>IFERROR(#REF!, "no")</f>
        <v>no</v>
      </c>
      <c r="H214" s="10">
        <v>21</v>
      </c>
      <c r="I214" s="10">
        <v>0.91</v>
      </c>
      <c r="J214" s="10">
        <v>0.52</v>
      </c>
      <c r="K214" s="10">
        <v>-0.39</v>
      </c>
      <c r="L214" s="10">
        <v>12</v>
      </c>
      <c r="M214" s="10">
        <v>19</v>
      </c>
      <c r="N214" s="10">
        <v>7.9384574890136701</v>
      </c>
      <c r="O214" s="10">
        <v>1.6343008279800399</v>
      </c>
      <c r="P214" s="10">
        <v>0.15559205412864699</v>
      </c>
      <c r="Q214" s="10">
        <v>-0.16301831603050199</v>
      </c>
      <c r="R214" s="13">
        <f>VLOOKUP(A214,'Valores KF'!$C$2:$D$1018,2,)</f>
        <v>0.82</v>
      </c>
      <c r="S214" s="13">
        <f>VLOOKUP(A214,'[2]PESO DE COLADA DIC19-DIC-20'!$A$2:$D$2105,4, FALSE)</f>
        <v>53867</v>
      </c>
      <c r="T214" s="13">
        <f>VLOOKUP(A214,[1]Sheet1!$F$2:$H$1001,3,FALSE)</f>
        <v>1899.65924843732</v>
      </c>
      <c r="U214" s="13">
        <f>VLOOKUP(A214,[1]Sheet1!$K$2:$T$827, 3,FALSE)</f>
        <v>0.11</v>
      </c>
      <c r="V214" s="13">
        <f>VLOOKUP(A214,[1]Sheet1!$K$2:$T$827, 4,FALSE)</f>
        <v>0.161</v>
      </c>
      <c r="W214" s="13">
        <f>VLOOKUP(A214, [1]Sheet1!$K$2:$T$827,5,FALSE)</f>
        <v>1.1000000000000001</v>
      </c>
      <c r="X214" s="13">
        <f>VLOOKUP(A214, [1]Sheet1!$K$2:$T$827,6,FALSE)</f>
        <v>8.0000000000000002E-3</v>
      </c>
      <c r="Y214" s="13">
        <f>VLOOKUP(A214, [1]Sheet1!$K$2:$T$827,7,FALSE)</f>
        <v>4.45E-3</v>
      </c>
      <c r="Z214" s="13">
        <f>VLOOKUP(A214, [1]Sheet1!$K$2:$T$827,8,FALSE)</f>
        <v>0.186</v>
      </c>
      <c r="AA214" s="13">
        <f>VLOOKUP(A214, [1]Sheet1!$K$2:$T$827,9,FALSE)</f>
        <v>0.36499999999999999</v>
      </c>
      <c r="AB214" s="13">
        <f>VLOOKUP(A214, [1]Sheet1!$K$2:$T$827,10,FALSE)</f>
        <v>2.01E-2</v>
      </c>
      <c r="AC214" s="13">
        <f>VLOOKUP(A214,[4]Sheet1!$A$2:$D$651,4,FALSE)</f>
        <v>0.79089500000000001</v>
      </c>
      <c r="AD214" s="13" t="s">
        <v>45</v>
      </c>
      <c r="AE214" s="13" t="s">
        <v>45</v>
      </c>
      <c r="AF214">
        <f>VLOOKUP(A214,[3]Sheet1!$A$2:$F$2106,6, FALSE)</f>
        <v>54462</v>
      </c>
      <c r="AG214">
        <f>VLOOKUP(A214,[3]Sheet1!$A$2:$G$2106,7,FALSE)</f>
        <v>1</v>
      </c>
      <c r="AH214">
        <f>VLOOKUP(A214,[3]Sheet1!$A$2:$H$2105,8,FALSE)</f>
        <v>1692</v>
      </c>
      <c r="AI214">
        <f>VLOOKUP(A214,[3]Sheet1!$A$2:$I$2106,9,FALSE)</f>
        <v>64</v>
      </c>
      <c r="AJ214">
        <f>VLOOKUP(A214,[3]Sheet1!$A$2:$K$2105,10,FALSE)</f>
        <v>27</v>
      </c>
      <c r="AK214">
        <f>VLOOKUP(A214,[3]Sheet1!$A$2:$K$2105,11,FALSE)</f>
        <v>37</v>
      </c>
      <c r="AL214">
        <f>VLOOKUP(A214,[3]Sheet1!$A$2:$L$2106,12,FALSE)</f>
        <v>6</v>
      </c>
      <c r="AM214">
        <f>VLOOKUP(A214, [3]Sheet1!$A$2:$M$2105,13,FALSE)</f>
        <v>21</v>
      </c>
      <c r="AN214">
        <f>VLOOKUP(A214,[3]Sheet1!$A$2:$N$2106,14,FALSE)</f>
        <v>0.46</v>
      </c>
      <c r="AO214">
        <f>VLOOKUP(A214,[3]Sheet1!$A$2:$O$2106,15,FALSE)</f>
        <v>2.94</v>
      </c>
      <c r="AP214">
        <f>VLOOKUP(A214,[3]Sheet1!$A$2:$P$2105,16,FALSE)</f>
        <v>1.91</v>
      </c>
      <c r="AQ214">
        <f>VLOOKUP(A214, [3]Sheet1!$A$2:$Q$2106, 17,FALSE)</f>
        <v>1588</v>
      </c>
    </row>
    <row r="215" spans="1:43" x14ac:dyDescent="0.2">
      <c r="A215" s="10">
        <v>1207745</v>
      </c>
      <c r="B215" s="10">
        <v>60054091</v>
      </c>
      <c r="C215" s="11" t="s">
        <v>54</v>
      </c>
      <c r="D215" s="10" t="s">
        <v>44</v>
      </c>
      <c r="E215" s="17">
        <v>44092</v>
      </c>
      <c r="F215" s="13" t="str">
        <f>VLOOKUP(A215,[1]Sheet1!$K$2:$T$827,2,FALSE)</f>
        <v>VD02</v>
      </c>
      <c r="G215" s="13" t="str">
        <f>IFERROR(#REF!, "no")</f>
        <v>no</v>
      </c>
      <c r="H215" s="10">
        <v>19</v>
      </c>
      <c r="I215" s="10">
        <v>1.29</v>
      </c>
      <c r="J215" s="10">
        <v>0.59</v>
      </c>
      <c r="K215" s="10">
        <v>-0.7</v>
      </c>
      <c r="L215" s="10">
        <v>16</v>
      </c>
      <c r="M215" s="10">
        <v>18</v>
      </c>
      <c r="N215" s="10">
        <v>10.8464164733887</v>
      </c>
      <c r="O215" s="10">
        <v>2.0395448207855198</v>
      </c>
      <c r="P215" s="10">
        <v>0.41705128550529502</v>
      </c>
      <c r="Q215" s="10">
        <v>-0.160133436322212</v>
      </c>
      <c r="R215" s="13">
        <f>VLOOKUP(A215,'Valores KF'!$C$2:$D$1018,2,)</f>
        <v>0.81</v>
      </c>
      <c r="S215" s="13">
        <f>VLOOKUP(A215,'[2]PESO DE COLADA DIC19-DIC-20'!$A$2:$D$2105,4, FALSE)</f>
        <v>55951</v>
      </c>
      <c r="T215" s="13">
        <f>VLOOKUP(A215,[1]Sheet1!$F$2:$H$1001,3,FALSE)</f>
        <v>1895.4461853903699</v>
      </c>
      <c r="U215" s="13">
        <f>VLOOKUP(A215,[1]Sheet1!$K$2:$T$827, 3,FALSE)</f>
        <v>0.122</v>
      </c>
      <c r="V215" s="13">
        <f>VLOOKUP(A215,[1]Sheet1!$K$2:$T$827, 4,FALSE)</f>
        <v>0.16600000000000001</v>
      </c>
      <c r="W215" s="13">
        <f>VLOOKUP(A215, [1]Sheet1!$K$2:$T$827,5,FALSE)</f>
        <v>1.1100000000000001</v>
      </c>
      <c r="X215" s="13">
        <f>VLOOKUP(A215, [1]Sheet1!$K$2:$T$827,6,FALSE)</f>
        <v>9.1000000000000004E-3</v>
      </c>
      <c r="Y215" s="13">
        <f>VLOOKUP(A215, [1]Sheet1!$K$2:$T$827,7,FALSE)</f>
        <v>5.2300000000000003E-3</v>
      </c>
      <c r="Z215" s="13">
        <f>VLOOKUP(A215, [1]Sheet1!$K$2:$T$827,8,FALSE)</f>
        <v>0.13800000000000001</v>
      </c>
      <c r="AA215" s="13">
        <f>VLOOKUP(A215, [1]Sheet1!$K$2:$T$827,9,FALSE)</f>
        <v>0.497</v>
      </c>
      <c r="AB215" s="13">
        <f>VLOOKUP(A215, [1]Sheet1!$K$2:$T$827,10,FALSE)</f>
        <v>2.9600000000000001E-2</v>
      </c>
      <c r="AC215" s="13">
        <f>VLOOKUP(A215,[4]Sheet1!$A$2:$D$651,4,FALSE)</f>
        <v>0.76400000000000001</v>
      </c>
      <c r="AD215" s="13" t="s">
        <v>45</v>
      </c>
      <c r="AE215" s="13" t="s">
        <v>45</v>
      </c>
      <c r="AF215">
        <f>VLOOKUP(A215,[3]Sheet1!$A$2:$F$2106,6, FALSE)</f>
        <v>54925</v>
      </c>
      <c r="AG215">
        <f>VLOOKUP(A215,[3]Sheet1!$A$2:$G$2106,7,FALSE)</f>
        <v>1</v>
      </c>
      <c r="AH215">
        <f>VLOOKUP(A215,[3]Sheet1!$A$2:$H$2105,8,FALSE)</f>
        <v>1684</v>
      </c>
      <c r="AI215">
        <f>VLOOKUP(A215,[3]Sheet1!$A$2:$I$2106,9,FALSE)</f>
        <v>49</v>
      </c>
      <c r="AJ215">
        <f>VLOOKUP(A215,[3]Sheet1!$A$2:$K$2105,10,FALSE)</f>
        <v>25</v>
      </c>
      <c r="AK215">
        <f>VLOOKUP(A215,[3]Sheet1!$A$2:$K$2105,11,FALSE)</f>
        <v>24</v>
      </c>
      <c r="AL215">
        <f>VLOOKUP(A215,[3]Sheet1!$A$2:$L$2106,12,FALSE)</f>
        <v>6</v>
      </c>
      <c r="AM215">
        <f>VLOOKUP(A215, [3]Sheet1!$A$2:$M$2105,13,FALSE)</f>
        <v>19</v>
      </c>
      <c r="AN215">
        <f>VLOOKUP(A215,[3]Sheet1!$A$2:$N$2106,14,FALSE)</f>
        <v>0.39</v>
      </c>
      <c r="AO215">
        <f>VLOOKUP(A215,[3]Sheet1!$A$2:$O$2106,15,FALSE)</f>
        <v>0.85</v>
      </c>
      <c r="AP215">
        <f>VLOOKUP(A215,[3]Sheet1!$A$2:$P$2105,16,FALSE)</f>
        <v>1.51</v>
      </c>
      <c r="AQ215">
        <f>VLOOKUP(A215, [3]Sheet1!$A$2:$Q$2106, 17,FALSE)</f>
        <v>1595</v>
      </c>
    </row>
    <row r="216" spans="1:43" x14ac:dyDescent="0.2">
      <c r="A216" s="10">
        <v>1207746</v>
      </c>
      <c r="B216" s="10">
        <v>60054152</v>
      </c>
      <c r="C216" s="11" t="s">
        <v>54</v>
      </c>
      <c r="D216" s="10" t="s">
        <v>44</v>
      </c>
      <c r="E216" s="17">
        <v>44092</v>
      </c>
      <c r="F216" s="13" t="str">
        <f>VLOOKUP(A216,[1]Sheet1!$K$2:$T$827,2,FALSE)</f>
        <v>VD03</v>
      </c>
      <c r="G216" s="13" t="str">
        <f>IFERROR(#REF!, "no")</f>
        <v>no</v>
      </c>
      <c r="H216" s="10">
        <v>21</v>
      </c>
      <c r="I216" s="10">
        <v>0.98</v>
      </c>
      <c r="J216" s="10">
        <v>0.98</v>
      </c>
      <c r="K216" s="10">
        <v>0</v>
      </c>
      <c r="L216" s="10">
        <v>15</v>
      </c>
      <c r="M216" s="10">
        <v>19</v>
      </c>
      <c r="N216" s="10">
        <v>9.8122463226318395</v>
      </c>
      <c r="O216" s="10">
        <v>1.65353143215179</v>
      </c>
      <c r="P216" s="10">
        <v>0.22314704954624201</v>
      </c>
      <c r="Q216" s="10">
        <v>-0.159863546490669</v>
      </c>
      <c r="R216" s="13">
        <f>VLOOKUP(A216,'Valores KF'!$C$2:$D$1018,2,)</f>
        <v>0.81</v>
      </c>
      <c r="S216" s="13">
        <f>VLOOKUP(A216,'[2]PESO DE COLADA DIC19-DIC-20'!$A$2:$D$2105,4, FALSE)</f>
        <v>54557</v>
      </c>
      <c r="T216" s="13">
        <f>VLOOKUP(A216,[1]Sheet1!$F$2:$H$1001,3,FALSE)</f>
        <v>1893.4663357716499</v>
      </c>
      <c r="U216" s="13">
        <f>VLOOKUP(A216,[1]Sheet1!$K$2:$T$827, 3,FALSE)</f>
        <v>0.11</v>
      </c>
      <c r="V216" s="13">
        <f>VLOOKUP(A216,[1]Sheet1!$K$2:$T$827, 4,FALSE)</f>
        <v>0.17899999999999999</v>
      </c>
      <c r="W216" s="13">
        <f>VLOOKUP(A216, [1]Sheet1!$K$2:$T$827,5,FALSE)</f>
        <v>1.1499999999999999</v>
      </c>
      <c r="X216" s="13">
        <f>VLOOKUP(A216, [1]Sheet1!$K$2:$T$827,6,FALSE)</f>
        <v>1.0699999999999999E-2</v>
      </c>
      <c r="Y216" s="13">
        <f>VLOOKUP(A216, [1]Sheet1!$K$2:$T$827,7,FALSE)</f>
        <v>4.7699999999999999E-3</v>
      </c>
      <c r="Z216" s="13">
        <f>VLOOKUP(A216, [1]Sheet1!$K$2:$T$827,8,FALSE)</f>
        <v>0.191</v>
      </c>
      <c r="AA216" s="13">
        <f>VLOOKUP(A216, [1]Sheet1!$K$2:$T$827,9,FALSE)</f>
        <v>0.438</v>
      </c>
      <c r="AB216" s="13">
        <f>VLOOKUP(A216, [1]Sheet1!$K$2:$T$827,10,FALSE)</f>
        <v>2.4400000000000002E-2</v>
      </c>
      <c r="AC216" s="13">
        <f>VLOOKUP(A216,[4]Sheet1!$A$2:$D$651,4,FALSE)</f>
        <v>0.77290300000000001</v>
      </c>
      <c r="AD216" s="13" t="s">
        <v>45</v>
      </c>
      <c r="AE216" s="13" t="s">
        <v>45</v>
      </c>
      <c r="AF216">
        <f>VLOOKUP(A216,[3]Sheet1!$A$2:$F$2106,6, FALSE)</f>
        <v>54789</v>
      </c>
      <c r="AG216">
        <f>VLOOKUP(A216,[3]Sheet1!$A$2:$G$2106,7,FALSE)</f>
        <v>1</v>
      </c>
      <c r="AH216">
        <f>VLOOKUP(A216,[3]Sheet1!$A$2:$H$2105,8,FALSE)</f>
        <v>1686</v>
      </c>
      <c r="AI216">
        <f>VLOOKUP(A216,[3]Sheet1!$A$2:$I$2106,9,FALSE)</f>
        <v>51</v>
      </c>
      <c r="AJ216">
        <f>VLOOKUP(A216,[3]Sheet1!$A$2:$K$2105,10,FALSE)</f>
        <v>27</v>
      </c>
      <c r="AK216">
        <f>VLOOKUP(A216,[3]Sheet1!$A$2:$K$2105,11,FALSE)</f>
        <v>24</v>
      </c>
      <c r="AL216">
        <f>VLOOKUP(A216,[3]Sheet1!$A$2:$L$2106,12,FALSE)</f>
        <v>6</v>
      </c>
      <c r="AM216">
        <f>VLOOKUP(A216, [3]Sheet1!$A$2:$M$2105,13,FALSE)</f>
        <v>21</v>
      </c>
      <c r="AN216">
        <f>VLOOKUP(A216,[3]Sheet1!$A$2:$N$2106,14,FALSE)</f>
        <v>0.43</v>
      </c>
      <c r="AO216">
        <f>VLOOKUP(A216,[3]Sheet1!$A$2:$O$2106,15,FALSE)</f>
        <v>2.04</v>
      </c>
      <c r="AP216">
        <f>VLOOKUP(A216,[3]Sheet1!$A$2:$P$2105,16,FALSE)</f>
        <v>2.89</v>
      </c>
      <c r="AQ216">
        <f>VLOOKUP(A216, [3]Sheet1!$A$2:$Q$2106, 17,FALSE)</f>
        <v>1593</v>
      </c>
    </row>
    <row r="217" spans="1:43" x14ac:dyDescent="0.2">
      <c r="A217" s="10">
        <v>1207747</v>
      </c>
      <c r="B217" s="10">
        <v>60054116</v>
      </c>
      <c r="C217" s="11" t="s">
        <v>54</v>
      </c>
      <c r="D217" s="10" t="s">
        <v>63</v>
      </c>
      <c r="E217" s="17">
        <v>44092</v>
      </c>
      <c r="F217" s="13" t="str">
        <f>VLOOKUP(A217,[1]Sheet1!$K$2:$T$827,2,FALSE)</f>
        <v>VD02</v>
      </c>
      <c r="G217" s="13" t="str">
        <f>IFERROR(#REF!, "no")</f>
        <v>no</v>
      </c>
      <c r="H217" s="10">
        <v>19</v>
      </c>
      <c r="I217" s="10">
        <v>1.1200000000000001</v>
      </c>
      <c r="J217" s="10">
        <v>0.76</v>
      </c>
      <c r="K217" s="10">
        <v>-0.36</v>
      </c>
      <c r="L217" s="10">
        <v>15</v>
      </c>
      <c r="M217" s="10">
        <v>17</v>
      </c>
      <c r="N217" s="10">
        <v>9.0428991317749006</v>
      </c>
      <c r="O217" s="10">
        <v>1.85929071903229</v>
      </c>
      <c r="P217" s="10">
        <v>0.236902505159378</v>
      </c>
      <c r="Q217" s="10">
        <v>-0.16131557524204301</v>
      </c>
      <c r="R217" s="13">
        <f>VLOOKUP(A217,'Valores KF'!$C$2:$D$1018,2,)</f>
        <v>0.81</v>
      </c>
      <c r="S217" s="13">
        <f>VLOOKUP(A217,'[2]PESO DE COLADA DIC19-DIC-20'!$A$2:$D$2105,4, FALSE)</f>
        <v>52887</v>
      </c>
      <c r="T217" s="13">
        <f>VLOOKUP(A217,[1]Sheet1!$F$2:$H$1001,3,FALSE)</f>
        <v>1893.9979520043</v>
      </c>
      <c r="U217" s="13">
        <f>VLOOKUP(A217,[1]Sheet1!$K$2:$T$827, 3,FALSE)</f>
        <v>0.126</v>
      </c>
      <c r="V217" s="13">
        <f>VLOOKUP(A217,[1]Sheet1!$K$2:$T$827, 4,FALSE)</f>
        <v>0.22</v>
      </c>
      <c r="W217" s="13">
        <f>VLOOKUP(A217, [1]Sheet1!$K$2:$T$827,5,FALSE)</f>
        <v>1.1200000000000001</v>
      </c>
      <c r="X217" s="13">
        <f>VLOOKUP(A217, [1]Sheet1!$K$2:$T$827,6,FALSE)</f>
        <v>9.5999999999999992E-3</v>
      </c>
      <c r="Y217" s="13">
        <f>VLOOKUP(A217, [1]Sheet1!$K$2:$T$827,7,FALSE)</f>
        <v>4.62E-3</v>
      </c>
      <c r="Z217" s="13">
        <f>VLOOKUP(A217, [1]Sheet1!$K$2:$T$827,8,FALSE)</f>
        <v>0.14299999999999999</v>
      </c>
      <c r="AA217" s="13">
        <f>VLOOKUP(A217, [1]Sheet1!$K$2:$T$827,9,FALSE)</f>
        <v>0.29299999999999998</v>
      </c>
      <c r="AB217" s="13">
        <f>VLOOKUP(A217, [1]Sheet1!$K$2:$T$827,10,FALSE)</f>
        <v>2.24E-2</v>
      </c>
      <c r="AC217" s="13">
        <f>VLOOKUP(A217,[4]Sheet1!$A$2:$D$651,4,FALSE)</f>
        <v>0.76479900000000001</v>
      </c>
      <c r="AD217" s="13" t="s">
        <v>45</v>
      </c>
      <c r="AE217" s="13" t="s">
        <v>45</v>
      </c>
      <c r="AF217">
        <f>VLOOKUP(A217,[3]Sheet1!$A$2:$F$2106,6, FALSE)</f>
        <v>53300.99</v>
      </c>
      <c r="AG217">
        <f>VLOOKUP(A217,[3]Sheet1!$A$2:$G$2106,7,FALSE)</f>
        <v>1</v>
      </c>
      <c r="AH217">
        <f>VLOOKUP(A217,[3]Sheet1!$A$2:$H$2105,8,FALSE)</f>
        <v>1685</v>
      </c>
      <c r="AI217">
        <f>VLOOKUP(A217,[3]Sheet1!$A$2:$I$2106,9,FALSE)</f>
        <v>48</v>
      </c>
      <c r="AJ217">
        <f>VLOOKUP(A217,[3]Sheet1!$A$2:$K$2105,10,FALSE)</f>
        <v>26</v>
      </c>
      <c r="AK217">
        <f>VLOOKUP(A217,[3]Sheet1!$A$2:$K$2105,11,FALSE)</f>
        <v>22</v>
      </c>
      <c r="AL217">
        <f>VLOOKUP(A217,[3]Sheet1!$A$2:$L$2106,12,FALSE)</f>
        <v>7</v>
      </c>
      <c r="AM217">
        <f>VLOOKUP(A217, [3]Sheet1!$A$2:$M$2105,13,FALSE)</f>
        <v>19</v>
      </c>
      <c r="AN217">
        <f>VLOOKUP(A217,[3]Sheet1!$A$2:$N$2106,14,FALSE)</f>
        <v>0.37</v>
      </c>
      <c r="AO217">
        <f>VLOOKUP(A217,[3]Sheet1!$A$2:$O$2106,15,FALSE)</f>
        <v>0.99</v>
      </c>
      <c r="AP217">
        <f>VLOOKUP(A217,[3]Sheet1!$A$2:$P$2105,16,FALSE)</f>
        <v>0.67</v>
      </c>
      <c r="AQ217">
        <f>VLOOKUP(A217, [3]Sheet1!$A$2:$Q$2106, 17,FALSE)</f>
        <v>1584</v>
      </c>
    </row>
    <row r="218" spans="1:43" x14ac:dyDescent="0.2">
      <c r="A218" s="10">
        <v>1207748</v>
      </c>
      <c r="B218" s="10">
        <v>60054157</v>
      </c>
      <c r="C218" s="11" t="s">
        <v>54</v>
      </c>
      <c r="D218" s="10" t="s">
        <v>63</v>
      </c>
      <c r="E218" s="17">
        <v>44092</v>
      </c>
      <c r="F218" s="13" t="str">
        <f>VLOOKUP(A218,[1]Sheet1!$K$2:$T$827,2,FALSE)</f>
        <v>VD02</v>
      </c>
      <c r="G218" s="13" t="str">
        <f>IFERROR(#REF!, "no")</f>
        <v>no</v>
      </c>
      <c r="H218" s="10">
        <v>18</v>
      </c>
      <c r="I218" s="10">
        <v>1.1599999999999999</v>
      </c>
      <c r="J218" s="10">
        <v>0.94</v>
      </c>
      <c r="K218" s="10">
        <v>-0.22</v>
      </c>
      <c r="L218" s="10">
        <v>10</v>
      </c>
      <c r="M218" s="10">
        <v>16</v>
      </c>
      <c r="N218" s="10">
        <v>11.734312057495099</v>
      </c>
      <c r="O218" s="10">
        <v>1.7412639856338501</v>
      </c>
      <c r="P218" s="10">
        <v>0.32412827014923101</v>
      </c>
      <c r="Q218" s="10">
        <v>-0.15666422247886699</v>
      </c>
      <c r="R218" s="13">
        <f>VLOOKUP(A218,'Valores KF'!$C$2:$D$1018,2,)</f>
        <v>0.82</v>
      </c>
      <c r="S218" s="13">
        <f>VLOOKUP(A218,'[2]PESO DE COLADA DIC19-DIC-20'!$A$2:$D$2105,4, FALSE)</f>
        <v>52571</v>
      </c>
      <c r="T218" s="13">
        <f>VLOOKUP(A218,[1]Sheet1!$F$2:$H$1001,3,FALSE)</f>
        <v>1897.5131293311799</v>
      </c>
      <c r="U218" s="13">
        <f>VLOOKUP(A218,[1]Sheet1!$K$2:$T$827, 3,FALSE)</f>
        <v>9.4600000000000004E-2</v>
      </c>
      <c r="V218" s="13">
        <f>VLOOKUP(A218,[1]Sheet1!$K$2:$T$827, 4,FALSE)</f>
        <v>0.214</v>
      </c>
      <c r="W218" s="13">
        <f>VLOOKUP(A218, [1]Sheet1!$K$2:$T$827,5,FALSE)</f>
        <v>1.1299999999999999</v>
      </c>
      <c r="X218" s="13">
        <f>VLOOKUP(A218, [1]Sheet1!$K$2:$T$827,6,FALSE)</f>
        <v>1.06E-2</v>
      </c>
      <c r="Y218" s="13">
        <f>VLOOKUP(A218, [1]Sheet1!$K$2:$T$827,7,FALSE)</f>
        <v>4.9399999999999999E-3</v>
      </c>
      <c r="Z218" s="13">
        <f>VLOOKUP(A218, [1]Sheet1!$K$2:$T$827,8,FALSE)</f>
        <v>0.27</v>
      </c>
      <c r="AA218" s="13">
        <f>VLOOKUP(A218, [1]Sheet1!$K$2:$T$827,9,FALSE)</f>
        <v>0.38400000000000001</v>
      </c>
      <c r="AB218" s="13">
        <f>VLOOKUP(A218, [1]Sheet1!$K$2:$T$827,10,FALSE)</f>
        <v>2.93E-2</v>
      </c>
      <c r="AC218" s="13">
        <f>VLOOKUP(A218,[4]Sheet1!$A$2:$D$651,4,FALSE)</f>
        <v>0.79015299999999999</v>
      </c>
      <c r="AD218" s="13" t="s">
        <v>45</v>
      </c>
      <c r="AE218" s="13" t="s">
        <v>45</v>
      </c>
      <c r="AF218">
        <f>VLOOKUP(A218,[3]Sheet1!$A$2:$F$2106,6, FALSE)</f>
        <v>53050</v>
      </c>
      <c r="AG218">
        <f>VLOOKUP(A218,[3]Sheet1!$A$2:$G$2106,7,FALSE)</f>
        <v>1</v>
      </c>
      <c r="AH218">
        <f>VLOOKUP(A218,[3]Sheet1!$A$2:$H$2105,8,FALSE)</f>
        <v>1683</v>
      </c>
      <c r="AI218">
        <f>VLOOKUP(A218,[3]Sheet1!$A$2:$I$2106,9,FALSE)</f>
        <v>54</v>
      </c>
      <c r="AJ218">
        <f>VLOOKUP(A218,[3]Sheet1!$A$2:$K$2105,10,FALSE)</f>
        <v>24</v>
      </c>
      <c r="AK218">
        <f>VLOOKUP(A218,[3]Sheet1!$A$2:$K$2105,11,FALSE)</f>
        <v>30</v>
      </c>
      <c r="AL218">
        <f>VLOOKUP(A218,[3]Sheet1!$A$2:$L$2106,12,FALSE)</f>
        <v>6</v>
      </c>
      <c r="AM218">
        <f>VLOOKUP(A218, [3]Sheet1!$A$2:$M$2105,13,FALSE)</f>
        <v>18</v>
      </c>
      <c r="AN218">
        <f>VLOOKUP(A218,[3]Sheet1!$A$2:$N$2106,14,FALSE)</f>
        <v>0.44</v>
      </c>
      <c r="AO218">
        <f>VLOOKUP(A218,[3]Sheet1!$A$2:$O$2106,15,FALSE)</f>
        <v>2</v>
      </c>
      <c r="AP218">
        <f>VLOOKUP(A218,[3]Sheet1!$A$2:$P$2105,16,FALSE)</f>
        <v>2.41</v>
      </c>
      <c r="AQ218">
        <f>VLOOKUP(A218, [3]Sheet1!$A$2:$Q$2106, 17,FALSE)</f>
        <v>1596</v>
      </c>
    </row>
    <row r="219" spans="1:43" x14ac:dyDescent="0.2">
      <c r="A219" s="10">
        <v>1207749</v>
      </c>
      <c r="B219" s="10">
        <v>60054162</v>
      </c>
      <c r="C219" s="11" t="s">
        <v>54</v>
      </c>
      <c r="D219" s="10" t="s">
        <v>63</v>
      </c>
      <c r="E219" s="17">
        <v>44092</v>
      </c>
      <c r="F219" s="13" t="str">
        <f>VLOOKUP(A219,[1]Sheet1!$K$2:$T$827,2,FALSE)</f>
        <v>VD02</v>
      </c>
      <c r="G219" s="13" t="str">
        <f>IFERROR(#REF!, "no")</f>
        <v>no</v>
      </c>
      <c r="H219" s="10">
        <v>21</v>
      </c>
      <c r="I219" s="10">
        <v>0.92</v>
      </c>
      <c r="J219" s="10">
        <v>0.52</v>
      </c>
      <c r="K219" s="10">
        <v>-0.4</v>
      </c>
      <c r="L219" s="10">
        <v>14</v>
      </c>
      <c r="M219" s="10">
        <v>18</v>
      </c>
      <c r="N219" s="10">
        <v>7.8311738967895499</v>
      </c>
      <c r="O219" s="10">
        <v>1.71832299232483</v>
      </c>
      <c r="P219" s="10">
        <v>0.35918259620666498</v>
      </c>
      <c r="Q219" s="10">
        <v>-0.16106387972831701</v>
      </c>
      <c r="R219" s="13">
        <f>VLOOKUP(A219,'Valores KF'!$C$2:$D$1018,2,)</f>
        <v>0.81</v>
      </c>
      <c r="S219" s="13">
        <f>VLOOKUP(A219,'[2]PESO DE COLADA DIC19-DIC-20'!$A$2:$D$2105,4, FALSE)</f>
        <v>52675</v>
      </c>
      <c r="T219" s="13">
        <f>VLOOKUP(A219,[1]Sheet1!$F$2:$H$1001,3,FALSE)</f>
        <v>1891.5137058922901</v>
      </c>
      <c r="U219" s="13">
        <f>VLOOKUP(A219,[1]Sheet1!$K$2:$T$827, 3,FALSE)</f>
        <v>0.109</v>
      </c>
      <c r="V219" s="13">
        <f>VLOOKUP(A219,[1]Sheet1!$K$2:$T$827, 4,FALSE)</f>
        <v>0.17399999999999999</v>
      </c>
      <c r="W219" s="13">
        <f>VLOOKUP(A219, [1]Sheet1!$K$2:$T$827,5,FALSE)</f>
        <v>1.1000000000000001</v>
      </c>
      <c r="X219" s="13">
        <f>VLOOKUP(A219, [1]Sheet1!$K$2:$T$827,6,FALSE)</f>
        <v>1.01E-2</v>
      </c>
      <c r="Y219" s="13">
        <f>VLOOKUP(A219, [1]Sheet1!$K$2:$T$827,7,FALSE)</f>
        <v>4.7400000000000003E-3</v>
      </c>
      <c r="Z219" s="13">
        <f>VLOOKUP(A219, [1]Sheet1!$K$2:$T$827,8,FALSE)</f>
        <v>0.2</v>
      </c>
      <c r="AA219" s="13">
        <f>VLOOKUP(A219, [1]Sheet1!$K$2:$T$827,9,FALSE)</f>
        <v>0.35599999999999998</v>
      </c>
      <c r="AB219" s="13">
        <f>VLOOKUP(A219, [1]Sheet1!$K$2:$T$827,10,FALSE)</f>
        <v>2.2800000000000001E-2</v>
      </c>
      <c r="AC219" s="13">
        <f>VLOOKUP(A219,[4]Sheet1!$A$2:$D$651,4,FALSE)</f>
        <v>0.75192700000000001</v>
      </c>
      <c r="AD219" s="13" t="s">
        <v>45</v>
      </c>
      <c r="AE219" s="13" t="s">
        <v>45</v>
      </c>
      <c r="AF219">
        <f>VLOOKUP(A219,[3]Sheet1!$A$2:$F$2106,6, FALSE)</f>
        <v>51619.01</v>
      </c>
      <c r="AG219">
        <f>VLOOKUP(A219,[3]Sheet1!$A$2:$G$2106,7,FALSE)</f>
        <v>1</v>
      </c>
      <c r="AH219">
        <f>VLOOKUP(A219,[3]Sheet1!$A$2:$H$2105,8,FALSE)</f>
        <v>1684</v>
      </c>
      <c r="AI219">
        <f>VLOOKUP(A219,[3]Sheet1!$A$2:$I$2106,9,FALSE)</f>
        <v>47</v>
      </c>
      <c r="AJ219">
        <f>VLOOKUP(A219,[3]Sheet1!$A$2:$K$2105,10,FALSE)</f>
        <v>27</v>
      </c>
      <c r="AK219">
        <f>VLOOKUP(A219,[3]Sheet1!$A$2:$K$2105,11,FALSE)</f>
        <v>20</v>
      </c>
      <c r="AL219">
        <f>VLOOKUP(A219,[3]Sheet1!$A$2:$L$2106,12,FALSE)</f>
        <v>6</v>
      </c>
      <c r="AM219">
        <f>VLOOKUP(A219, [3]Sheet1!$A$2:$M$2105,13,FALSE)</f>
        <v>21</v>
      </c>
      <c r="AN219">
        <f>VLOOKUP(A219,[3]Sheet1!$A$2:$N$2106,14,FALSE)</f>
        <v>0.41</v>
      </c>
      <c r="AO219">
        <f>VLOOKUP(A219,[3]Sheet1!$A$2:$O$2106,15,FALSE)</f>
        <v>2.2599999999999998</v>
      </c>
      <c r="AP219">
        <f>VLOOKUP(A219,[3]Sheet1!$A$2:$P$2105,16,FALSE)</f>
        <v>3.25</v>
      </c>
      <c r="AQ219">
        <f>VLOOKUP(A219, [3]Sheet1!$A$2:$Q$2106, 17,FALSE)</f>
        <v>1599</v>
      </c>
    </row>
    <row r="220" spans="1:43" x14ac:dyDescent="0.2">
      <c r="A220" s="10">
        <v>1207750</v>
      </c>
      <c r="B220" s="10">
        <v>60054167</v>
      </c>
      <c r="C220" s="11" t="s">
        <v>54</v>
      </c>
      <c r="D220" s="10" t="s">
        <v>63</v>
      </c>
      <c r="E220" s="17">
        <v>44092</v>
      </c>
      <c r="F220" s="13" t="str">
        <f>VLOOKUP(A220,[1]Sheet1!$K$2:$T$827,2,FALSE)</f>
        <v>VD02</v>
      </c>
      <c r="G220" s="13" t="str">
        <f>IFERROR(#REF!, "no")</f>
        <v>no</v>
      </c>
      <c r="H220" s="10">
        <v>17</v>
      </c>
      <c r="I220" s="10">
        <v>1.42</v>
      </c>
      <c r="J220" s="10">
        <v>0.52</v>
      </c>
      <c r="K220" s="10">
        <v>-0.9</v>
      </c>
      <c r="L220" s="10">
        <v>17</v>
      </c>
      <c r="M220" s="10">
        <v>13</v>
      </c>
      <c r="N220" s="10">
        <v>10.7034454345703</v>
      </c>
      <c r="O220" s="10">
        <v>2.4838132858276398</v>
      </c>
      <c r="P220" s="10">
        <v>0.65347665548324596</v>
      </c>
      <c r="Q220" s="10">
        <v>0.100636817514896</v>
      </c>
      <c r="R220" s="13">
        <f>VLOOKUP(A220,'Valores KF'!$C$2:$D$1018,2,)</f>
        <v>0.8</v>
      </c>
      <c r="S220" s="13">
        <f>VLOOKUP(A220,'[2]PESO DE COLADA DIC19-DIC-20'!$A$2:$D$2105,4, FALSE)</f>
        <v>53620</v>
      </c>
      <c r="T220" s="13">
        <f>VLOOKUP(A220,[1]Sheet1!$F$2:$H$1001,3,FALSE)</f>
        <v>1888.1717329962</v>
      </c>
      <c r="U220" s="13">
        <f>VLOOKUP(A220,[1]Sheet1!$K$2:$T$827, 3,FALSE)</f>
        <v>0.105</v>
      </c>
      <c r="V220" s="13">
        <f>VLOOKUP(A220,[1]Sheet1!$K$2:$T$827, 4,FALSE)</f>
        <v>0.20799999999999999</v>
      </c>
      <c r="W220" s="13">
        <f>VLOOKUP(A220, [1]Sheet1!$K$2:$T$827,5,FALSE)</f>
        <v>1.1000000000000001</v>
      </c>
      <c r="X220" s="13">
        <f>VLOOKUP(A220, [1]Sheet1!$K$2:$T$827,6,FALSE)</f>
        <v>8.0000000000000002E-3</v>
      </c>
      <c r="Y220" s="13">
        <f>VLOOKUP(A220, [1]Sheet1!$K$2:$T$827,7,FALSE)</f>
        <v>5.9100000000000003E-3</v>
      </c>
      <c r="Z220" s="13">
        <f>VLOOKUP(A220, [1]Sheet1!$K$2:$T$827,8,FALSE)</f>
        <v>0.19800000000000001</v>
      </c>
      <c r="AA220" s="13">
        <f>VLOOKUP(A220, [1]Sheet1!$K$2:$T$827,9,FALSE)</f>
        <v>0.39600000000000002</v>
      </c>
      <c r="AB220" s="13">
        <f>VLOOKUP(A220, [1]Sheet1!$K$2:$T$827,10,FALSE)</f>
        <v>3.0700000000000002E-2</v>
      </c>
      <c r="AC220" s="13">
        <f>VLOOKUP(A220,[4]Sheet1!$A$2:$D$651,4,FALSE)</f>
        <v>1.13371</v>
      </c>
      <c r="AD220" s="13" t="s">
        <v>45</v>
      </c>
      <c r="AE220" s="13" t="s">
        <v>45</v>
      </c>
      <c r="AF220">
        <f>VLOOKUP(A220,[3]Sheet1!$A$2:$F$2106,6, FALSE)</f>
        <v>53558.01</v>
      </c>
      <c r="AG220">
        <f>VLOOKUP(A220,[3]Sheet1!$A$2:$G$2106,7,FALSE)</f>
        <v>1</v>
      </c>
      <c r="AH220">
        <f>VLOOKUP(A220,[3]Sheet1!$A$2:$H$2105,8,FALSE)</f>
        <v>1678</v>
      </c>
      <c r="AI220">
        <f>VLOOKUP(A220,[3]Sheet1!$A$2:$I$2106,9,FALSE)</f>
        <v>46</v>
      </c>
      <c r="AJ220">
        <f>VLOOKUP(A220,[3]Sheet1!$A$2:$K$2105,10,FALSE)</f>
        <v>26</v>
      </c>
      <c r="AK220">
        <f>VLOOKUP(A220,[3]Sheet1!$A$2:$K$2105,11,FALSE)</f>
        <v>20</v>
      </c>
      <c r="AL220">
        <f>VLOOKUP(A220,[3]Sheet1!$A$2:$L$2106,12,FALSE)</f>
        <v>9</v>
      </c>
      <c r="AM220">
        <f>VLOOKUP(A220, [3]Sheet1!$A$2:$M$2105,13,FALSE)</f>
        <v>17</v>
      </c>
      <c r="AN220">
        <f>VLOOKUP(A220,[3]Sheet1!$A$2:$N$2106,14,FALSE)</f>
        <v>0.63</v>
      </c>
      <c r="AO220">
        <f>VLOOKUP(A220,[3]Sheet1!$A$2:$O$2106,15,FALSE)</f>
        <v>0.94</v>
      </c>
      <c r="AP220">
        <f>VLOOKUP(A220,[3]Sheet1!$A$2:$P$2105,16,FALSE)</f>
        <v>2.89</v>
      </c>
      <c r="AQ220">
        <f>VLOOKUP(A220, [3]Sheet1!$A$2:$Q$2106, 17,FALSE)</f>
        <v>1596</v>
      </c>
    </row>
    <row r="221" spans="1:43" x14ac:dyDescent="0.2">
      <c r="A221" s="10">
        <v>1207751</v>
      </c>
      <c r="B221" s="10">
        <v>60054146</v>
      </c>
      <c r="C221" s="11" t="s">
        <v>54</v>
      </c>
      <c r="D221" s="10" t="s">
        <v>49</v>
      </c>
      <c r="E221" s="17">
        <v>44092</v>
      </c>
      <c r="F221" s="13" t="str">
        <f>VLOOKUP(A221,[1]Sheet1!$K$2:$T$827,2,FALSE)</f>
        <v>VD02</v>
      </c>
      <c r="G221" s="13" t="str">
        <f>IFERROR(#REF!, "no")</f>
        <v>no</v>
      </c>
      <c r="H221" s="10">
        <v>19</v>
      </c>
      <c r="I221" s="10">
        <v>1.1599999999999999</v>
      </c>
      <c r="J221" s="10">
        <v>0.53</v>
      </c>
      <c r="K221" s="10">
        <v>-0.63</v>
      </c>
      <c r="L221" s="10">
        <v>16</v>
      </c>
      <c r="M221" s="10">
        <v>16</v>
      </c>
      <c r="N221" s="10">
        <v>7.2239804267883301</v>
      </c>
      <c r="O221" s="10">
        <v>2.0892419815063499</v>
      </c>
      <c r="P221" s="10">
        <v>0.39534649252891502</v>
      </c>
      <c r="Q221" s="10">
        <v>-0.150423258543015</v>
      </c>
      <c r="R221" s="13">
        <f>VLOOKUP(A221,'Valores KF'!$C$2:$D$1018,2,)</f>
        <v>0.8</v>
      </c>
      <c r="S221" s="13">
        <f>VLOOKUP(A221,'[2]PESO DE COLADA DIC19-DIC-20'!$A$2:$D$2105,4, FALSE)</f>
        <v>51629</v>
      </c>
      <c r="T221" s="13">
        <f>VLOOKUP(A221,[1]Sheet1!$F$2:$H$1001,3,FALSE)</f>
        <v>1883.94677631369</v>
      </c>
      <c r="U221" s="13">
        <f>VLOOKUP(A221,[1]Sheet1!$K$2:$T$827, 3,FALSE)</f>
        <v>0.123</v>
      </c>
      <c r="V221" s="13">
        <f>VLOOKUP(A221,[1]Sheet1!$K$2:$T$827, 4,FALSE)</f>
        <v>0.17299999999999999</v>
      </c>
      <c r="W221" s="13">
        <f>VLOOKUP(A221, [1]Sheet1!$K$2:$T$827,5,FALSE)</f>
        <v>1.1200000000000001</v>
      </c>
      <c r="X221" s="13">
        <f>VLOOKUP(A221, [1]Sheet1!$K$2:$T$827,6,FALSE)</f>
        <v>9.9000000000000008E-3</v>
      </c>
      <c r="Y221" s="13">
        <f>VLOOKUP(A221, [1]Sheet1!$K$2:$T$827,7,FALSE)</f>
        <v>4.7200000000000002E-3</v>
      </c>
      <c r="Z221" s="13">
        <f>VLOOKUP(A221, [1]Sheet1!$K$2:$T$827,8,FALSE)</f>
        <v>0.17499999999999999</v>
      </c>
      <c r="AA221" s="13">
        <f>VLOOKUP(A221, [1]Sheet1!$K$2:$T$827,9,FALSE)</f>
        <v>0.24399999999999999</v>
      </c>
      <c r="AB221" s="13">
        <f>VLOOKUP(A221, [1]Sheet1!$K$2:$T$827,10,FALSE)</f>
        <v>2.58E-2</v>
      </c>
      <c r="AC221" s="13">
        <f>VLOOKUP(A221,[4]Sheet1!$A$2:$D$651,4,FALSE)</f>
        <v>1.14178</v>
      </c>
      <c r="AD221" s="13" t="s">
        <v>45</v>
      </c>
      <c r="AE221" s="13" t="s">
        <v>45</v>
      </c>
      <c r="AF221">
        <f>VLOOKUP(A221,[3]Sheet1!$A$2:$F$2106,6, FALSE)</f>
        <v>51634</v>
      </c>
      <c r="AG221">
        <f>VLOOKUP(A221,[3]Sheet1!$A$2:$G$2106,7,FALSE)</f>
        <v>1</v>
      </c>
      <c r="AH221">
        <f>VLOOKUP(A221,[3]Sheet1!$A$2:$H$2105,8,FALSE)</f>
        <v>1678</v>
      </c>
      <c r="AI221">
        <f>VLOOKUP(A221,[3]Sheet1!$A$2:$I$2106,9,FALSE)</f>
        <v>46</v>
      </c>
      <c r="AJ221">
        <f>VLOOKUP(A221,[3]Sheet1!$A$2:$K$2105,10,FALSE)</f>
        <v>28</v>
      </c>
      <c r="AK221">
        <f>VLOOKUP(A221,[3]Sheet1!$A$2:$K$2105,11,FALSE)</f>
        <v>18</v>
      </c>
      <c r="AL221">
        <f>VLOOKUP(A221,[3]Sheet1!$A$2:$L$2106,12,FALSE)</f>
        <v>9</v>
      </c>
      <c r="AM221">
        <f>VLOOKUP(A221, [3]Sheet1!$A$2:$M$2105,13,FALSE)</f>
        <v>19</v>
      </c>
      <c r="AN221">
        <f>VLOOKUP(A221,[3]Sheet1!$A$2:$N$2106,14,FALSE)</f>
        <v>0.63</v>
      </c>
      <c r="AO221">
        <f>VLOOKUP(A221,[3]Sheet1!$A$2:$O$2106,15,FALSE)</f>
        <v>1.1000000000000001</v>
      </c>
      <c r="AP221">
        <f>VLOOKUP(A221,[3]Sheet1!$A$2:$P$2105,16,FALSE)</f>
        <v>0.95</v>
      </c>
      <c r="AQ221">
        <f>VLOOKUP(A221, [3]Sheet1!$A$2:$Q$2106, 17,FALSE)</f>
        <v>1585</v>
      </c>
    </row>
    <row r="222" spans="1:43" x14ac:dyDescent="0.2">
      <c r="A222" s="10">
        <v>1207752</v>
      </c>
      <c r="B222" s="10">
        <v>60054012</v>
      </c>
      <c r="C222" s="11" t="s">
        <v>78</v>
      </c>
      <c r="D222" s="10" t="s">
        <v>56</v>
      </c>
      <c r="E222" s="17">
        <v>44093</v>
      </c>
      <c r="F222" s="13" t="str">
        <f>VLOOKUP(A222,[1]Sheet1!$K$2:$T$827,2,FALSE)</f>
        <v>VD04</v>
      </c>
      <c r="G222" s="13" t="s">
        <v>69</v>
      </c>
      <c r="H222" s="10">
        <v>16</v>
      </c>
      <c r="I222" s="10">
        <v>0.77</v>
      </c>
      <c r="J222" s="10">
        <v>0.77</v>
      </c>
      <c r="K222" s="10">
        <v>0</v>
      </c>
      <c r="L222" s="10">
        <v>19</v>
      </c>
      <c r="M222" s="10">
        <v>13</v>
      </c>
      <c r="N222" s="10">
        <v>18.276636123657202</v>
      </c>
      <c r="O222" s="10">
        <v>2.1078963279724099</v>
      </c>
      <c r="P222" s="10">
        <v>0.81608527898788497</v>
      </c>
      <c r="Q222" s="10">
        <v>0.22053918242454501</v>
      </c>
      <c r="R222" s="13">
        <f>VLOOKUP(A222,'Valores KF'!$C$2:$D$1018,2,)</f>
        <v>0.82</v>
      </c>
      <c r="S222" s="13">
        <f>VLOOKUP(A222,'[2]PESO DE COLADA DIC19-DIC-20'!$A$2:$D$2105,4, FALSE)</f>
        <v>54959</v>
      </c>
      <c r="T222" s="13">
        <f>VLOOKUP(A222,[1]Sheet1!$F$2:$H$1001,3,FALSE)</f>
        <v>1859.36122002003</v>
      </c>
      <c r="U222" s="13">
        <f>VLOOKUP(A222,[1]Sheet1!$K$2:$T$827, 3,FALSE)</f>
        <v>0.111</v>
      </c>
      <c r="V222" s="13">
        <f>VLOOKUP(A222,[1]Sheet1!$K$2:$T$827, 4,FALSE)</f>
        <v>0.249</v>
      </c>
      <c r="W222" s="13">
        <f>VLOOKUP(A222, [1]Sheet1!$K$2:$T$827,5,FALSE)</f>
        <v>0.69</v>
      </c>
      <c r="X222" s="13">
        <f>VLOOKUP(A222, [1]Sheet1!$K$2:$T$827,6,FALSE)</f>
        <v>2.7300000000000001E-2</v>
      </c>
      <c r="Y222" s="13">
        <f>VLOOKUP(A222, [1]Sheet1!$K$2:$T$827,7,FALSE)</f>
        <v>1.06E-3</v>
      </c>
      <c r="Z222" s="13">
        <f>VLOOKUP(A222, [1]Sheet1!$K$2:$T$827,8,FALSE)</f>
        <v>11.6</v>
      </c>
      <c r="AA222" s="13">
        <f>VLOOKUP(A222, [1]Sheet1!$K$2:$T$827,9,FALSE)</f>
        <v>0.38100000000000001</v>
      </c>
      <c r="AB222" s="13">
        <f>VLOOKUP(A222, [1]Sheet1!$K$2:$T$827,10,FALSE)</f>
        <v>1.14E-2</v>
      </c>
      <c r="AC222" s="13">
        <f>VLOOKUP(A222,[4]Sheet1!$A$2:$D$651,4,FALSE)</f>
        <v>0.83282400000000001</v>
      </c>
      <c r="AD222" s="13" t="s">
        <v>45</v>
      </c>
      <c r="AE222" s="13" t="s">
        <v>45</v>
      </c>
      <c r="AF222">
        <f>VLOOKUP(A222,[3]Sheet1!$A$2:$F$2106,6, FALSE)</f>
        <v>54785</v>
      </c>
      <c r="AG222">
        <f>VLOOKUP(A222,[3]Sheet1!$A$2:$G$2106,7,FALSE)</f>
        <v>1</v>
      </c>
      <c r="AH222">
        <f>VLOOKUP(A222,[3]Sheet1!$A$2:$H$2105,8,FALSE)</f>
        <v>1652</v>
      </c>
      <c r="AI222">
        <f>VLOOKUP(A222,[3]Sheet1!$A$2:$I$2106,9,FALSE)</f>
        <v>142</v>
      </c>
      <c r="AJ222">
        <f>VLOOKUP(A222,[3]Sheet1!$A$2:$K$2105,10,FALSE)</f>
        <v>57</v>
      </c>
      <c r="AK222">
        <f>VLOOKUP(A222,[3]Sheet1!$A$2:$K$2105,11,FALSE)</f>
        <v>85</v>
      </c>
      <c r="AL222">
        <f>VLOOKUP(A222,[3]Sheet1!$A$2:$L$2106,12,FALSE)</f>
        <v>41</v>
      </c>
      <c r="AM222">
        <f>VLOOKUP(A222, [3]Sheet1!$A$2:$M$2105,13,FALSE)</f>
        <v>16</v>
      </c>
      <c r="AN222">
        <f>VLOOKUP(A222,[3]Sheet1!$A$2:$N$2106,14,FALSE)</f>
        <v>0.54</v>
      </c>
      <c r="AO222">
        <f>VLOOKUP(A222,[3]Sheet1!$A$2:$O$2106,15,FALSE)</f>
        <v>8.8000000000000007</v>
      </c>
      <c r="AP222">
        <f>VLOOKUP(A222,[3]Sheet1!$A$2:$P$2105,16,FALSE)</f>
        <v>17.010000000000002</v>
      </c>
      <c r="AQ222">
        <f>VLOOKUP(A222, [3]Sheet1!$A$2:$Q$2106, 17,FALSE)</f>
        <v>1575</v>
      </c>
    </row>
    <row r="223" spans="1:43" x14ac:dyDescent="0.2">
      <c r="A223" s="10">
        <v>1207753</v>
      </c>
      <c r="B223" s="10">
        <v>60054422</v>
      </c>
      <c r="C223" s="11" t="s">
        <v>43</v>
      </c>
      <c r="D223" s="10" t="s">
        <v>50</v>
      </c>
      <c r="E223" s="17">
        <v>44094</v>
      </c>
      <c r="F223" s="13" t="str">
        <f>VLOOKUP(A223,[1]Sheet1!$K$2:$T$827,2,FALSE)</f>
        <v>VD02</v>
      </c>
      <c r="G223" s="13" t="str">
        <f>IFERROR(#REF!, "no")</f>
        <v>no</v>
      </c>
      <c r="H223" s="10">
        <v>29</v>
      </c>
      <c r="I223" s="10">
        <v>0.93</v>
      </c>
      <c r="J223" s="10">
        <v>0.9</v>
      </c>
      <c r="K223" s="10">
        <v>-0.03</v>
      </c>
      <c r="L223" s="10">
        <v>15</v>
      </c>
      <c r="M223" s="10">
        <v>24</v>
      </c>
      <c r="N223" s="10">
        <v>12.105176925659199</v>
      </c>
      <c r="O223" s="10">
        <v>2.2285633087158199</v>
      </c>
      <c r="P223" s="10">
        <v>1.46104860305786</v>
      </c>
      <c r="Q223" s="10">
        <v>1.17211437225342</v>
      </c>
      <c r="R223" s="13">
        <f>VLOOKUP(A223,'Valores KF'!$C$2:$D$1018,2,)</f>
        <v>0.79</v>
      </c>
      <c r="S223" s="13">
        <f>VLOOKUP(A223,'[2]PESO DE COLADA DIC19-DIC-20'!$A$2:$D$2105,4, FALSE)</f>
        <v>58168</v>
      </c>
      <c r="T223" s="13">
        <f>VLOOKUP(A223,[1]Sheet1!$F$2:$H$1001,3,FALSE)</f>
        <v>1902.4192953849799</v>
      </c>
      <c r="U223" s="13">
        <f>VLOOKUP(A223,[1]Sheet1!$K$2:$T$827, 3,FALSE)</f>
        <v>0.41399999999999998</v>
      </c>
      <c r="V223" s="13">
        <f>VLOOKUP(A223,[1]Sheet1!$K$2:$T$827, 4,FALSE)</f>
        <v>0.23100000000000001</v>
      </c>
      <c r="W223" s="13">
        <f>VLOOKUP(A223, [1]Sheet1!$K$2:$T$827,5,FALSE)</f>
        <v>0.85</v>
      </c>
      <c r="X223" s="13">
        <f>VLOOKUP(A223, [1]Sheet1!$K$2:$T$827,6,FALSE)</f>
        <v>1.1900000000000001E-2</v>
      </c>
      <c r="Y223" s="13">
        <f>VLOOKUP(A223, [1]Sheet1!$K$2:$T$827,7,FALSE)</f>
        <v>1.9300000000000001E-3</v>
      </c>
      <c r="Z223" s="13">
        <f>VLOOKUP(A223, [1]Sheet1!$K$2:$T$827,8,FALSE)</f>
        <v>0.99399999999999999</v>
      </c>
      <c r="AA223" s="13">
        <f>VLOOKUP(A223, [1]Sheet1!$K$2:$T$827,9,FALSE)</f>
        <v>0.16500000000000001</v>
      </c>
      <c r="AB223" s="13">
        <f>VLOOKUP(A223, [1]Sheet1!$K$2:$T$827,10,FALSE)</f>
        <v>2.8400000000000002E-2</v>
      </c>
      <c r="AC223" s="13">
        <f>VLOOKUP(A223,[4]Sheet1!$A$2:$D$651,4,FALSE)</f>
        <v>0.73557399999999995</v>
      </c>
      <c r="AD223" s="13" t="s">
        <v>45</v>
      </c>
      <c r="AE223" s="13" t="s">
        <v>45</v>
      </c>
      <c r="AF223">
        <f>VLOOKUP(A223,[3]Sheet1!$A$2:$F$2106,6, FALSE)</f>
        <v>56970</v>
      </c>
      <c r="AG223">
        <f>VLOOKUP(A223,[3]Sheet1!$A$2:$G$2106,7,FALSE)</f>
        <v>1</v>
      </c>
      <c r="AH223">
        <f>VLOOKUP(A223,[3]Sheet1!$A$2:$H$2105,8,FALSE)</f>
        <v>1649</v>
      </c>
      <c r="AI223">
        <f>VLOOKUP(A223,[3]Sheet1!$A$2:$I$2106,9,FALSE)</f>
        <v>71</v>
      </c>
      <c r="AJ223">
        <f>VLOOKUP(A223,[3]Sheet1!$A$2:$K$2105,10,FALSE)</f>
        <v>41</v>
      </c>
      <c r="AK223">
        <f>VLOOKUP(A223,[3]Sheet1!$A$2:$K$2105,11,FALSE)</f>
        <v>30</v>
      </c>
      <c r="AL223">
        <f>VLOOKUP(A223,[3]Sheet1!$A$2:$L$2106,12,FALSE)</f>
        <v>12</v>
      </c>
      <c r="AM223">
        <f>VLOOKUP(A223, [3]Sheet1!$A$2:$M$2105,13,FALSE)</f>
        <v>29</v>
      </c>
      <c r="AN223">
        <f>VLOOKUP(A223,[3]Sheet1!$A$2:$N$2106,14,FALSE)</f>
        <v>0.45</v>
      </c>
      <c r="AO223">
        <f>VLOOKUP(A223,[3]Sheet1!$A$2:$O$2106,15,FALSE)</f>
        <v>3.6</v>
      </c>
      <c r="AP223">
        <f>VLOOKUP(A223,[3]Sheet1!$A$2:$P$2105,16,FALSE)</f>
        <v>0</v>
      </c>
      <c r="AQ223">
        <f>VLOOKUP(A223, [3]Sheet1!$A$2:$Q$2106, 17,FALSE)</f>
        <v>1573</v>
      </c>
    </row>
    <row r="224" spans="1:43" x14ac:dyDescent="0.2">
      <c r="A224" s="10">
        <v>1207754</v>
      </c>
      <c r="B224" s="10">
        <v>60054297</v>
      </c>
      <c r="C224" s="11" t="s">
        <v>58</v>
      </c>
      <c r="D224" s="10" t="s">
        <v>63</v>
      </c>
      <c r="E224" s="17">
        <v>44095</v>
      </c>
      <c r="F224" s="13" t="str">
        <f>VLOOKUP(A224,[1]Sheet1!$K$2:$T$827,2,FALSE)</f>
        <v>VD02</v>
      </c>
      <c r="G224" s="13" t="str">
        <f>IFERROR(#REF!, "no")</f>
        <v>no</v>
      </c>
      <c r="H224" s="10">
        <v>19</v>
      </c>
      <c r="I224" s="10">
        <v>1.33</v>
      </c>
      <c r="J224" s="10">
        <v>0.5</v>
      </c>
      <c r="K224" s="10">
        <v>-0.83</v>
      </c>
      <c r="L224" s="10">
        <v>12</v>
      </c>
      <c r="M224" s="10">
        <v>16</v>
      </c>
      <c r="N224" s="10">
        <v>11.2581787109375</v>
      </c>
      <c r="O224" s="10">
        <v>2.3510704040527299</v>
      </c>
      <c r="P224" s="10">
        <v>3.23779201507568</v>
      </c>
      <c r="Q224" s="10">
        <v>0.70730197429657005</v>
      </c>
      <c r="R224" s="13">
        <f>VLOOKUP(A224,'Valores KF'!$C$2:$D$1018,2,)</f>
        <v>0.8</v>
      </c>
      <c r="S224" s="13">
        <f>VLOOKUP(A224,'[2]PESO DE COLADA DIC19-DIC-20'!$A$2:$D$2105,4, FALSE)</f>
        <v>54164</v>
      </c>
      <c r="T224" s="13">
        <f>VLOOKUP(A224,[1]Sheet1!$F$2:$H$1001,3,FALSE)</f>
        <v>1901.1284375007999</v>
      </c>
      <c r="U224" s="13">
        <f>VLOOKUP(A224,[1]Sheet1!$K$2:$T$827, 3,FALSE)</f>
        <v>0.32800000000000001</v>
      </c>
      <c r="V224" s="13">
        <f>VLOOKUP(A224,[1]Sheet1!$K$2:$T$827, 4,FALSE)</f>
        <v>0.24299999999999999</v>
      </c>
      <c r="W224" s="13">
        <f>VLOOKUP(A224, [1]Sheet1!$K$2:$T$827,5,FALSE)</f>
        <v>0.56899999999999995</v>
      </c>
      <c r="X224" s="13">
        <f>VLOOKUP(A224, [1]Sheet1!$K$2:$T$827,6,FALSE)</f>
        <v>5.1999999999999998E-3</v>
      </c>
      <c r="Y224" s="13">
        <f>VLOOKUP(A224, [1]Sheet1!$K$2:$T$827,7,FALSE)</f>
        <v>1.16E-3</v>
      </c>
      <c r="Z224" s="13">
        <f>VLOOKUP(A224, [1]Sheet1!$K$2:$T$827,8,FALSE)</f>
        <v>1.08</v>
      </c>
      <c r="AA224" s="13">
        <f>VLOOKUP(A224, [1]Sheet1!$K$2:$T$827,9,FALSE)</f>
        <v>0.24399999999999999</v>
      </c>
      <c r="AB224" s="13">
        <f>VLOOKUP(A224, [1]Sheet1!$K$2:$T$827,10,FALSE)</f>
        <v>2.0199999999999999E-2</v>
      </c>
      <c r="AC224" s="13">
        <f>VLOOKUP(A224,[4]Sheet1!$A$2:$D$651,4,FALSE)</f>
        <v>1.02843</v>
      </c>
      <c r="AD224" s="13" t="s">
        <v>45</v>
      </c>
      <c r="AE224" s="13" t="s">
        <v>45</v>
      </c>
      <c r="AF224">
        <f>VLOOKUP(A224,[3]Sheet1!$A$2:$F$2106,6, FALSE)</f>
        <v>53057</v>
      </c>
      <c r="AG224">
        <f>VLOOKUP(A224,[3]Sheet1!$A$2:$G$2106,7,FALSE)</f>
        <v>1</v>
      </c>
      <c r="AH224">
        <f>VLOOKUP(A224,[3]Sheet1!$A$2:$H$2105,8,FALSE)</f>
        <v>1692</v>
      </c>
      <c r="AI224">
        <f>VLOOKUP(A224,[3]Sheet1!$A$2:$I$2106,9,FALSE)</f>
        <v>51</v>
      </c>
      <c r="AJ224">
        <f>VLOOKUP(A224,[3]Sheet1!$A$2:$K$2105,10,FALSE)</f>
        <v>26</v>
      </c>
      <c r="AK224">
        <f>VLOOKUP(A224,[3]Sheet1!$A$2:$K$2105,11,FALSE)</f>
        <v>25</v>
      </c>
      <c r="AL224">
        <f>VLOOKUP(A224,[3]Sheet1!$A$2:$L$2106,12,FALSE)</f>
        <v>7</v>
      </c>
      <c r="AM224">
        <f>VLOOKUP(A224, [3]Sheet1!$A$2:$M$2105,13,FALSE)</f>
        <v>19</v>
      </c>
      <c r="AN224">
        <f>VLOOKUP(A224,[3]Sheet1!$A$2:$N$2106,14,FALSE)</f>
        <v>0.55000000000000004</v>
      </c>
      <c r="AO224">
        <f>VLOOKUP(A224,[3]Sheet1!$A$2:$O$2106,15,FALSE)</f>
        <v>1.53</v>
      </c>
      <c r="AP224">
        <f>VLOOKUP(A224,[3]Sheet1!$A$2:$P$2105,16,FALSE)</f>
        <v>0</v>
      </c>
      <c r="AQ224">
        <f>VLOOKUP(A224, [3]Sheet1!$A$2:$Q$2106, 17,FALSE)</f>
        <v>1585</v>
      </c>
    </row>
    <row r="225" spans="1:43" x14ac:dyDescent="0.2">
      <c r="A225" s="10">
        <v>1207755</v>
      </c>
      <c r="B225" s="10">
        <v>60054246</v>
      </c>
      <c r="C225" s="11" t="s">
        <v>47</v>
      </c>
      <c r="D225" s="10" t="s">
        <v>56</v>
      </c>
      <c r="E225" s="17">
        <v>44095</v>
      </c>
      <c r="F225" s="13" t="str">
        <f>VLOOKUP(A225,[1]Sheet1!$K$2:$T$827,2,FALSE)</f>
        <v>VD02</v>
      </c>
      <c r="G225" s="13" t="str">
        <f>IFERROR(#REF!, "no")</f>
        <v>no</v>
      </c>
      <c r="H225" s="10">
        <v>21</v>
      </c>
      <c r="I225" s="10">
        <v>1.08</v>
      </c>
      <c r="J225" s="10">
        <v>0.5</v>
      </c>
      <c r="K225" s="10">
        <v>-0.57999999999999996</v>
      </c>
      <c r="L225" s="10">
        <v>22</v>
      </c>
      <c r="M225" s="10">
        <v>19</v>
      </c>
      <c r="N225" s="10">
        <v>8.99481296539307</v>
      </c>
      <c r="O225" s="10">
        <v>2.17083072662354</v>
      </c>
      <c r="P225" s="10">
        <v>0.33245202898979198</v>
      </c>
      <c r="Q225" s="10">
        <v>-0.112934455275536</v>
      </c>
      <c r="R225" s="13">
        <f>VLOOKUP(A225,'Valores KF'!$C$2:$D$1018,2,)</f>
        <v>0.81</v>
      </c>
      <c r="S225" s="13">
        <f>VLOOKUP(A225,'[2]PESO DE COLADA DIC19-DIC-20'!$A$2:$D$2105,4, FALSE)</f>
        <v>56575</v>
      </c>
      <c r="T225" s="13">
        <f>VLOOKUP(A225,[1]Sheet1!$F$2:$H$1001,3,FALSE)</f>
        <v>1892.3156601336</v>
      </c>
      <c r="U225" s="13">
        <f>VLOOKUP(A225,[1]Sheet1!$K$2:$T$827, 3,FALSE)</f>
        <v>0.14499999999999999</v>
      </c>
      <c r="V225" s="13">
        <f>VLOOKUP(A225,[1]Sheet1!$K$2:$T$827, 4,FALSE)</f>
        <v>0.16</v>
      </c>
      <c r="W225" s="13">
        <f>VLOOKUP(A225, [1]Sheet1!$K$2:$T$827,5,FALSE)</f>
        <v>1.1200000000000001</v>
      </c>
      <c r="X225" s="13">
        <f>VLOOKUP(A225, [1]Sheet1!$K$2:$T$827,6,FALSE)</f>
        <v>8.3000000000000001E-3</v>
      </c>
      <c r="Y225" s="13">
        <f>VLOOKUP(A225, [1]Sheet1!$K$2:$T$827,7,FALSE)</f>
        <v>2.5799999999999998E-3</v>
      </c>
      <c r="Z225" s="13">
        <f>VLOOKUP(A225, [1]Sheet1!$K$2:$T$827,8,FALSE)</f>
        <v>0.222</v>
      </c>
      <c r="AA225" s="13">
        <f>VLOOKUP(A225, [1]Sheet1!$K$2:$T$827,9,FALSE)</f>
        <v>0.30499999999999999</v>
      </c>
      <c r="AB225" s="13">
        <f>VLOOKUP(A225, [1]Sheet1!$K$2:$T$827,10,FALSE)</f>
        <v>2.4899999999999999E-2</v>
      </c>
      <c r="AC225" s="13">
        <f>VLOOKUP(A225,[4]Sheet1!$A$2:$D$651,4,FALSE)</f>
        <v>0.76646499999999995</v>
      </c>
      <c r="AD225" s="13" t="s">
        <v>45</v>
      </c>
      <c r="AE225" s="13" t="s">
        <v>45</v>
      </c>
      <c r="AF225">
        <f>VLOOKUP(A225,[3]Sheet1!$A$2:$F$2106,6, FALSE)</f>
        <v>56175</v>
      </c>
      <c r="AG225">
        <f>VLOOKUP(A225,[3]Sheet1!$A$2:$G$2106,7,FALSE)</f>
        <v>1</v>
      </c>
      <c r="AH225">
        <f>VLOOKUP(A225,[3]Sheet1!$A$2:$H$2105,8,FALSE)</f>
        <v>1684</v>
      </c>
      <c r="AI225">
        <f>VLOOKUP(A225,[3]Sheet1!$A$2:$I$2106,9,FALSE)</f>
        <v>57</v>
      </c>
      <c r="AJ225">
        <f>VLOOKUP(A225,[3]Sheet1!$A$2:$K$2105,10,FALSE)</f>
        <v>27</v>
      </c>
      <c r="AK225">
        <f>VLOOKUP(A225,[3]Sheet1!$A$2:$K$2105,11,FALSE)</f>
        <v>30</v>
      </c>
      <c r="AL225">
        <f>VLOOKUP(A225,[3]Sheet1!$A$2:$L$2106,12,FALSE)</f>
        <v>6</v>
      </c>
      <c r="AM225">
        <f>VLOOKUP(A225, [3]Sheet1!$A$2:$M$2105,13,FALSE)</f>
        <v>21</v>
      </c>
      <c r="AN225">
        <f>VLOOKUP(A225,[3]Sheet1!$A$2:$N$2106,14,FALSE)</f>
        <v>0.42</v>
      </c>
      <c r="AO225">
        <f>VLOOKUP(A225,[3]Sheet1!$A$2:$O$2106,15,FALSE)</f>
        <v>3.32</v>
      </c>
      <c r="AP225">
        <f>VLOOKUP(A225,[3]Sheet1!$A$2:$P$2105,16,FALSE)</f>
        <v>0</v>
      </c>
      <c r="AQ225">
        <f>VLOOKUP(A225, [3]Sheet1!$A$2:$Q$2106, 17,FALSE)</f>
        <v>1580</v>
      </c>
    </row>
    <row r="226" spans="1:43" x14ac:dyDescent="0.2">
      <c r="A226" s="10">
        <v>1207756</v>
      </c>
      <c r="B226" s="10">
        <v>60053865</v>
      </c>
      <c r="C226" s="11">
        <v>4130</v>
      </c>
      <c r="D226" s="10" t="s">
        <v>53</v>
      </c>
      <c r="E226" s="17">
        <v>44095</v>
      </c>
      <c r="F226" s="13" t="str">
        <f>VLOOKUP(A226,[1]Sheet1!$K$2:$T$827,2,FALSE)</f>
        <v>VD02</v>
      </c>
      <c r="G226" s="13" t="str">
        <f>IFERROR(#REF!, "no")</f>
        <v>no</v>
      </c>
      <c r="H226" s="10">
        <v>18</v>
      </c>
      <c r="I226" s="10">
        <v>1.48</v>
      </c>
      <c r="J226" s="10">
        <v>0.95</v>
      </c>
      <c r="K226" s="10">
        <v>-0.53</v>
      </c>
      <c r="L226" s="10">
        <v>21</v>
      </c>
      <c r="M226" s="10">
        <v>13</v>
      </c>
      <c r="N226" s="10">
        <v>19.010389328002901</v>
      </c>
      <c r="O226" s="10">
        <v>1.9113050699234</v>
      </c>
      <c r="P226" s="10">
        <v>9.9095916748046893</v>
      </c>
      <c r="Q226" s="10">
        <v>3.4523572921752899</v>
      </c>
      <c r="R226" s="13">
        <f>VLOOKUP(A226,'Valores KF'!$C$2:$D$1018,2,)</f>
        <v>0.79</v>
      </c>
      <c r="S226" s="13">
        <f>VLOOKUP(A226,'[2]PESO DE COLADA DIC19-DIC-20'!$A$2:$D$2105,4, FALSE)</f>
        <v>52776</v>
      </c>
      <c r="T226" s="13">
        <f>VLOOKUP(A226,[1]Sheet1!$F$2:$H$1001,3,FALSE)</f>
        <v>1891.3356599951101</v>
      </c>
      <c r="U226" s="13">
        <f>VLOOKUP(A226,[1]Sheet1!$K$2:$T$827, 3,FALSE)</f>
        <v>0.318</v>
      </c>
      <c r="V226" s="13">
        <f>VLOOKUP(A226,[1]Sheet1!$K$2:$T$827, 4,FALSE)</f>
        <v>0.26100000000000001</v>
      </c>
      <c r="W226" s="13">
        <f>VLOOKUP(A226, [1]Sheet1!$K$2:$T$827,5,FALSE)</f>
        <v>0.55900000000000005</v>
      </c>
      <c r="X226" s="13">
        <f>VLOOKUP(A226, [1]Sheet1!$K$2:$T$827,6,FALSE)</f>
        <v>8.0000000000000002E-3</v>
      </c>
      <c r="Y226" s="13">
        <f>VLOOKUP(A226, [1]Sheet1!$K$2:$T$827,7,FALSE)</f>
        <v>6.6600000000000003E-4</v>
      </c>
      <c r="Z226" s="13">
        <f>VLOOKUP(A226, [1]Sheet1!$K$2:$T$827,8,FALSE)</f>
        <v>1.04</v>
      </c>
      <c r="AA226" s="13">
        <f>VLOOKUP(A226, [1]Sheet1!$K$2:$T$827,9,FALSE)</f>
        <v>0.214</v>
      </c>
      <c r="AB226" s="13">
        <f>VLOOKUP(A226, [1]Sheet1!$K$2:$T$827,10,FALSE)</f>
        <v>3.0800000000000001E-2</v>
      </c>
      <c r="AC226" s="13">
        <f>VLOOKUP(A226,[4]Sheet1!$A$2:$D$651,4,FALSE)</f>
        <v>1.1827399999999999</v>
      </c>
      <c r="AD226" s="13" t="s">
        <v>45</v>
      </c>
      <c r="AE226" s="13" t="s">
        <v>45</v>
      </c>
      <c r="AF226">
        <f>VLOOKUP(A226,[3]Sheet1!$A$2:$F$2106,6, FALSE)</f>
        <v>52564</v>
      </c>
      <c r="AG226">
        <f>VLOOKUP(A226,[3]Sheet1!$A$2:$G$2106,7,FALSE)</f>
        <v>1</v>
      </c>
      <c r="AH226">
        <f>VLOOKUP(A226,[3]Sheet1!$A$2:$H$2105,8,FALSE)</f>
        <v>1679</v>
      </c>
      <c r="AI226">
        <f>VLOOKUP(A226,[3]Sheet1!$A$2:$I$2106,9,FALSE)</f>
        <v>55</v>
      </c>
      <c r="AJ226">
        <f>VLOOKUP(A226,[3]Sheet1!$A$2:$K$2105,10,FALSE)</f>
        <v>25</v>
      </c>
      <c r="AK226">
        <f>VLOOKUP(A226,[3]Sheet1!$A$2:$K$2105,11,FALSE)</f>
        <v>30</v>
      </c>
      <c r="AL226">
        <f>VLOOKUP(A226,[3]Sheet1!$A$2:$L$2106,12,FALSE)</f>
        <v>7</v>
      </c>
      <c r="AM226">
        <f>VLOOKUP(A226, [3]Sheet1!$A$2:$M$2105,13,FALSE)</f>
        <v>18</v>
      </c>
      <c r="AN226">
        <f>VLOOKUP(A226,[3]Sheet1!$A$2:$N$2106,14,FALSE)</f>
        <v>0.69</v>
      </c>
      <c r="AO226">
        <f>VLOOKUP(A226,[3]Sheet1!$A$2:$O$2106,15,FALSE)</f>
        <v>1.1100000000000001</v>
      </c>
      <c r="AP226">
        <f>VLOOKUP(A226,[3]Sheet1!$A$2:$P$2105,16,FALSE)</f>
        <v>0</v>
      </c>
      <c r="AQ226">
        <f>VLOOKUP(A226, [3]Sheet1!$A$2:$Q$2106, 17,FALSE)</f>
        <v>1557</v>
      </c>
    </row>
    <row r="227" spans="1:43" x14ac:dyDescent="0.2">
      <c r="A227" s="10">
        <v>1207757</v>
      </c>
      <c r="B227" s="10">
        <v>60054368</v>
      </c>
      <c r="C227" s="11" t="s">
        <v>52</v>
      </c>
      <c r="D227" s="10" t="s">
        <v>56</v>
      </c>
      <c r="E227" s="17">
        <v>44095</v>
      </c>
      <c r="F227" s="13" t="str">
        <f>VLOOKUP(A227,[1]Sheet1!$K$2:$T$827,2,FALSE)</f>
        <v>VD02</v>
      </c>
      <c r="G227" s="13" t="str">
        <f>IFERROR(#REF!, "no")</f>
        <v>no</v>
      </c>
      <c r="H227" s="10">
        <v>20</v>
      </c>
      <c r="I227" s="10">
        <v>1.4</v>
      </c>
      <c r="J227" s="10">
        <v>0.77</v>
      </c>
      <c r="K227" s="10">
        <v>-0.63</v>
      </c>
      <c r="L227" s="10">
        <v>17</v>
      </c>
      <c r="M227" s="10">
        <v>17</v>
      </c>
      <c r="N227" s="10">
        <v>10.109214782714799</v>
      </c>
      <c r="O227" s="10">
        <v>2.30727910995483</v>
      </c>
      <c r="P227" s="10">
        <v>0.25204858183860801</v>
      </c>
      <c r="Q227" s="10">
        <v>-0.143542855978012</v>
      </c>
      <c r="R227" s="13">
        <f>VLOOKUP(A227,'Valores KF'!$C$2:$D$1018,2,)</f>
        <v>0.8</v>
      </c>
      <c r="S227" s="13">
        <f>VLOOKUP(A227,'[2]PESO DE COLADA DIC19-DIC-20'!$A$2:$D$2105,4, FALSE)</f>
        <v>58204</v>
      </c>
      <c r="T227" s="13">
        <f>VLOOKUP(A227,[1]Sheet1!$F$2:$H$1001,3,FALSE)</f>
        <v>1873.18134670475</v>
      </c>
      <c r="U227" s="13">
        <f>VLOOKUP(A227,[1]Sheet1!$K$2:$T$827, 3,FALSE)</f>
        <v>0.13700000000000001</v>
      </c>
      <c r="V227" s="13">
        <f>VLOOKUP(A227,[1]Sheet1!$K$2:$T$827, 4,FALSE)</f>
        <v>0.16300000000000001</v>
      </c>
      <c r="W227" s="13">
        <f>VLOOKUP(A227, [1]Sheet1!$K$2:$T$827,5,FALSE)</f>
        <v>0.53300000000000003</v>
      </c>
      <c r="X227" s="13">
        <f>VLOOKUP(A227, [1]Sheet1!$K$2:$T$827,6,FALSE)</f>
        <v>9.7000000000000003E-3</v>
      </c>
      <c r="Y227" s="13">
        <f>VLOOKUP(A227, [1]Sheet1!$K$2:$T$827,7,FALSE)</f>
        <v>6.1799999999999995E-4</v>
      </c>
      <c r="Z227" s="13">
        <f>VLOOKUP(A227, [1]Sheet1!$K$2:$T$827,8,FALSE)</f>
        <v>2.33</v>
      </c>
      <c r="AA227" s="13">
        <f>VLOOKUP(A227, [1]Sheet1!$K$2:$T$827,9,FALSE)</f>
        <v>0.20300000000000001</v>
      </c>
      <c r="AB227" s="13">
        <f>VLOOKUP(A227, [1]Sheet1!$K$2:$T$827,10,FALSE)</f>
        <v>2.8500000000000001E-2</v>
      </c>
      <c r="AC227" s="13">
        <f>VLOOKUP(A227,[4]Sheet1!$A$2:$D$651,4,FALSE)</f>
        <v>0.72305399999999997</v>
      </c>
      <c r="AD227" s="13" t="s">
        <v>45</v>
      </c>
      <c r="AE227" s="13" t="s">
        <v>45</v>
      </c>
      <c r="AF227">
        <f>VLOOKUP(A227,[3]Sheet1!$A$2:$F$2106,6, FALSE)</f>
        <v>57709</v>
      </c>
      <c r="AG227">
        <f>VLOOKUP(A227,[3]Sheet1!$A$2:$G$2106,7,FALSE)</f>
        <v>1</v>
      </c>
      <c r="AH227">
        <f>VLOOKUP(A227,[3]Sheet1!$A$2:$H$2105,8,FALSE)</f>
        <v>1661</v>
      </c>
      <c r="AI227">
        <f>VLOOKUP(A227,[3]Sheet1!$A$2:$I$2106,9,FALSE)</f>
        <v>52</v>
      </c>
      <c r="AJ227">
        <f>VLOOKUP(A227,[3]Sheet1!$A$2:$K$2105,10,FALSE)</f>
        <v>26</v>
      </c>
      <c r="AK227">
        <f>VLOOKUP(A227,[3]Sheet1!$A$2:$K$2105,11,FALSE)</f>
        <v>26</v>
      </c>
      <c r="AL227">
        <f>VLOOKUP(A227,[3]Sheet1!$A$2:$L$2106,12,FALSE)</f>
        <v>6</v>
      </c>
      <c r="AM227">
        <f>VLOOKUP(A227, [3]Sheet1!$A$2:$M$2105,13,FALSE)</f>
        <v>20</v>
      </c>
      <c r="AN227">
        <f>VLOOKUP(A227,[3]Sheet1!$A$2:$N$2106,14,FALSE)</f>
        <v>0.34</v>
      </c>
      <c r="AO227">
        <f>VLOOKUP(A227,[3]Sheet1!$A$2:$O$2106,15,FALSE)</f>
        <v>1.02</v>
      </c>
      <c r="AP227">
        <f>VLOOKUP(A227,[3]Sheet1!$A$2:$P$2105,16,FALSE)</f>
        <v>0</v>
      </c>
      <c r="AQ227">
        <f>VLOOKUP(A227, [3]Sheet1!$A$2:$Q$2106, 17,FALSE)</f>
        <v>1577</v>
      </c>
    </row>
    <row r="228" spans="1:43" x14ac:dyDescent="0.2">
      <c r="A228" s="10">
        <v>1207758</v>
      </c>
      <c r="B228" s="10">
        <v>60053982</v>
      </c>
      <c r="C228" s="11">
        <v>4340</v>
      </c>
      <c r="D228" s="10" t="s">
        <v>56</v>
      </c>
      <c r="E228" s="17">
        <v>44095</v>
      </c>
      <c r="F228" s="13" t="str">
        <f>VLOOKUP(A228,[1]Sheet1!$K$2:$T$827,2,FALSE)</f>
        <v>VD02</v>
      </c>
      <c r="G228" s="13" t="str">
        <f>IFERROR(#REF!, "no")</f>
        <v>no</v>
      </c>
      <c r="H228" s="10">
        <v>21</v>
      </c>
      <c r="I228" s="10">
        <v>1.37</v>
      </c>
      <c r="J228" s="10">
        <v>0.71</v>
      </c>
      <c r="K228" s="10">
        <v>-0.66</v>
      </c>
      <c r="L228" s="10">
        <v>18</v>
      </c>
      <c r="M228" s="10">
        <v>19</v>
      </c>
      <c r="N228" s="10">
        <v>11.9175052642822</v>
      </c>
      <c r="O228" s="10">
        <v>2.2159829139709499</v>
      </c>
      <c r="P228" s="10">
        <v>1.81002414226532</v>
      </c>
      <c r="Q228" s="10">
        <v>6.7010007798671695E-2</v>
      </c>
      <c r="R228" s="13">
        <f>VLOOKUP(A228,'Valores KF'!$C$2:$D$1018,2,)</f>
        <v>0.74</v>
      </c>
      <c r="S228" s="13">
        <f>VLOOKUP(A228,'[2]PESO DE COLADA DIC19-DIC-20'!$A$2:$D$2105,4, FALSE)</f>
        <v>58221</v>
      </c>
      <c r="T228" s="13">
        <f>VLOOKUP(A228,[1]Sheet1!$F$2:$H$1001,3,FALSE)</f>
        <v>1850.42005405536</v>
      </c>
      <c r="U228" s="13">
        <f>VLOOKUP(A228,[1]Sheet1!$K$2:$T$827, 3,FALSE)</f>
        <v>0.39600000000000002</v>
      </c>
      <c r="V228" s="13">
        <f>VLOOKUP(A228,[1]Sheet1!$K$2:$T$827, 4,FALSE)</f>
        <v>0.161</v>
      </c>
      <c r="W228" s="13">
        <f>VLOOKUP(A228, [1]Sheet1!$K$2:$T$827,5,FALSE)</f>
        <v>0.74399999999999999</v>
      </c>
      <c r="X228" s="13">
        <f>VLOOKUP(A228, [1]Sheet1!$K$2:$T$827,6,FALSE)</f>
        <v>9.2999999999999992E-3</v>
      </c>
      <c r="Y228" s="13">
        <f>VLOOKUP(A228, [1]Sheet1!$K$2:$T$827,7,FALSE)</f>
        <v>1.03E-2</v>
      </c>
      <c r="Z228" s="13">
        <f>VLOOKUP(A228, [1]Sheet1!$K$2:$T$827,8,FALSE)</f>
        <v>0.878</v>
      </c>
      <c r="AA228" s="13">
        <f>VLOOKUP(A228, [1]Sheet1!$K$2:$T$827,9,FALSE)</f>
        <v>1.8</v>
      </c>
      <c r="AB228" s="13">
        <f>VLOOKUP(A228, [1]Sheet1!$K$2:$T$827,10,FALSE)</f>
        <v>2.2200000000000001E-2</v>
      </c>
      <c r="AC228" s="13">
        <f>VLOOKUP(A228,[4]Sheet1!$A$2:$D$651,4,FALSE)</f>
        <v>0.67452299999999998</v>
      </c>
      <c r="AD228" s="13" t="s">
        <v>45</v>
      </c>
      <c r="AE228" s="13" t="s">
        <v>45</v>
      </c>
      <c r="AF228">
        <f>VLOOKUP(A228,[3]Sheet1!$A$2:$F$2106,6, FALSE)</f>
        <v>57812</v>
      </c>
      <c r="AG228">
        <f>VLOOKUP(A228,[3]Sheet1!$A$2:$G$2106,7,FALSE)</f>
        <v>1</v>
      </c>
      <c r="AH228">
        <f>VLOOKUP(A228,[3]Sheet1!$A$2:$H$2105,8,FALSE)</f>
        <v>1637</v>
      </c>
      <c r="AI228">
        <f>VLOOKUP(A228,[3]Sheet1!$A$2:$I$2106,9,FALSE)</f>
        <v>50</v>
      </c>
      <c r="AJ228">
        <f>VLOOKUP(A228,[3]Sheet1!$A$2:$K$2105,10,FALSE)</f>
        <v>27</v>
      </c>
      <c r="AK228">
        <f>VLOOKUP(A228,[3]Sheet1!$A$2:$K$2105,11,FALSE)</f>
        <v>23</v>
      </c>
      <c r="AL228">
        <f>VLOOKUP(A228,[3]Sheet1!$A$2:$L$2106,12,FALSE)</f>
        <v>6</v>
      </c>
      <c r="AM228">
        <f>VLOOKUP(A228, [3]Sheet1!$A$2:$M$2105,13,FALSE)</f>
        <v>21</v>
      </c>
      <c r="AN228">
        <f>VLOOKUP(A228,[3]Sheet1!$A$2:$N$2106,14,FALSE)</f>
        <v>0.37</v>
      </c>
      <c r="AO228">
        <f>VLOOKUP(A228,[3]Sheet1!$A$2:$O$2106,15,FALSE)</f>
        <v>1.21</v>
      </c>
      <c r="AP228">
        <f>VLOOKUP(A228,[3]Sheet1!$A$2:$P$2105,16,FALSE)</f>
        <v>0</v>
      </c>
      <c r="AQ228">
        <f>VLOOKUP(A228, [3]Sheet1!$A$2:$Q$2106, 17,FALSE)</f>
        <v>1563</v>
      </c>
    </row>
    <row r="229" spans="1:43" x14ac:dyDescent="0.2">
      <c r="A229" s="10">
        <v>1207759</v>
      </c>
      <c r="B229" s="10">
        <v>60054362</v>
      </c>
      <c r="C229" s="11">
        <v>4340</v>
      </c>
      <c r="D229" s="10" t="s">
        <v>53</v>
      </c>
      <c r="E229" s="17">
        <v>44095</v>
      </c>
      <c r="F229" s="13" t="str">
        <f>VLOOKUP(A229,[1]Sheet1!$K$2:$T$827,2,FALSE)</f>
        <v>VD02</v>
      </c>
      <c r="G229" s="13" t="str">
        <f>IFERROR(#REF!, "no")</f>
        <v>no</v>
      </c>
      <c r="H229" s="10">
        <v>20</v>
      </c>
      <c r="I229" s="10">
        <v>1.22</v>
      </c>
      <c r="J229" s="10">
        <v>1.18</v>
      </c>
      <c r="K229" s="10">
        <v>-0.04</v>
      </c>
      <c r="L229" s="10">
        <v>16</v>
      </c>
      <c r="M229" s="10">
        <v>18</v>
      </c>
      <c r="N229" s="10">
        <v>8.3092784881591797</v>
      </c>
      <c r="O229" s="10">
        <v>2.1568634510040301</v>
      </c>
      <c r="P229" s="10">
        <v>0.281789600849152</v>
      </c>
      <c r="Q229" s="10">
        <v>-0.152140468358994</v>
      </c>
      <c r="R229" s="13">
        <f>VLOOKUP(A229,'Valores KF'!$C$2:$D$1018,2,)</f>
        <v>0.74</v>
      </c>
      <c r="S229" s="13">
        <f>VLOOKUP(A229,'[2]PESO DE COLADA DIC19-DIC-20'!$A$2:$D$2105,4, FALSE)</f>
        <v>52604</v>
      </c>
      <c r="T229" s="13">
        <f>VLOOKUP(A229,[1]Sheet1!$F$2:$H$1001,3,FALSE)</f>
        <v>1846.7783774081499</v>
      </c>
      <c r="U229" s="13">
        <f>VLOOKUP(A229,[1]Sheet1!$K$2:$T$827, 3,FALSE)</f>
        <v>0.41</v>
      </c>
      <c r="V229" s="13">
        <f>VLOOKUP(A229,[1]Sheet1!$K$2:$T$827, 4,FALSE)</f>
        <v>0.17</v>
      </c>
      <c r="W229" s="13">
        <f>VLOOKUP(A229, [1]Sheet1!$K$2:$T$827,5,FALSE)</f>
        <v>0.80300000000000005</v>
      </c>
      <c r="X229" s="13">
        <f>VLOOKUP(A229, [1]Sheet1!$K$2:$T$827,6,FALSE)</f>
        <v>1.0699999999999999E-2</v>
      </c>
      <c r="Y229" s="13">
        <f>VLOOKUP(A229, [1]Sheet1!$K$2:$T$827,7,FALSE)</f>
        <v>1.0699999999999999E-2</v>
      </c>
      <c r="Z229" s="13">
        <f>VLOOKUP(A229, [1]Sheet1!$K$2:$T$827,8,FALSE)</f>
        <v>0.873</v>
      </c>
      <c r="AA229" s="13">
        <f>VLOOKUP(A229, [1]Sheet1!$K$2:$T$827,9,FALSE)</f>
        <v>1.82</v>
      </c>
      <c r="AB229" s="13">
        <f>VLOOKUP(A229, [1]Sheet1!$K$2:$T$827,10,FALSE)</f>
        <v>2.3699999999999999E-2</v>
      </c>
      <c r="AC229" s="13">
        <f>VLOOKUP(A229,[4]Sheet1!$A$2:$D$651,4,FALSE)</f>
        <v>0.62114199999999997</v>
      </c>
      <c r="AD229" s="13" t="s">
        <v>45</v>
      </c>
      <c r="AE229" s="13" t="s">
        <v>45</v>
      </c>
      <c r="AF229">
        <f>VLOOKUP(A229,[3]Sheet1!$A$2:$F$2106,6, FALSE)</f>
        <v>52108.01</v>
      </c>
      <c r="AG229">
        <f>VLOOKUP(A229,[3]Sheet1!$A$2:$G$2106,7,FALSE)</f>
        <v>1</v>
      </c>
      <c r="AH229">
        <f>VLOOKUP(A229,[3]Sheet1!$A$2:$H$2105,8,FALSE)</f>
        <v>1219</v>
      </c>
      <c r="AI229">
        <f>VLOOKUP(A229,[3]Sheet1!$A$2:$I$2106,9,FALSE)</f>
        <v>49</v>
      </c>
      <c r="AJ229">
        <f>VLOOKUP(A229,[3]Sheet1!$A$2:$K$2105,10,FALSE)</f>
        <v>26</v>
      </c>
      <c r="AK229">
        <f>VLOOKUP(A229,[3]Sheet1!$A$2:$K$2105,11,FALSE)</f>
        <v>23</v>
      </c>
      <c r="AL229">
        <f>VLOOKUP(A229,[3]Sheet1!$A$2:$L$2106,12,FALSE)</f>
        <v>6</v>
      </c>
      <c r="AM229">
        <f>VLOOKUP(A229, [3]Sheet1!$A$2:$M$2105,13,FALSE)</f>
        <v>20</v>
      </c>
      <c r="AN229">
        <f>VLOOKUP(A229,[3]Sheet1!$A$2:$N$2106,14,FALSE)</f>
        <v>0.34</v>
      </c>
      <c r="AO229">
        <f>VLOOKUP(A229,[3]Sheet1!$A$2:$O$2106,15,FALSE)</f>
        <v>1.59</v>
      </c>
      <c r="AP229">
        <f>VLOOKUP(A229,[3]Sheet1!$A$2:$P$2105,16,FALSE)</f>
        <v>0</v>
      </c>
      <c r="AQ229">
        <f>VLOOKUP(A229, [3]Sheet1!$A$2:$Q$2106, 17,FALSE)</f>
        <v>1559</v>
      </c>
    </row>
    <row r="230" spans="1:43" x14ac:dyDescent="0.2">
      <c r="A230" s="10">
        <v>1207760</v>
      </c>
      <c r="B230" s="10">
        <v>60053598</v>
      </c>
      <c r="C230" s="11" t="s">
        <v>84</v>
      </c>
      <c r="D230" s="10" t="s">
        <v>53</v>
      </c>
      <c r="E230" s="17">
        <v>44095</v>
      </c>
      <c r="F230" s="13" t="str">
        <f>VLOOKUP(A230,[1]Sheet1!$K$2:$T$827,2,FALSE)</f>
        <v>VD02</v>
      </c>
      <c r="G230" s="13" t="str">
        <f>IFERROR(#REF!, "no")</f>
        <v>no</v>
      </c>
      <c r="H230" s="10">
        <v>33</v>
      </c>
      <c r="I230" s="10">
        <v>0.55000000000000004</v>
      </c>
      <c r="J230" s="10">
        <v>0.5</v>
      </c>
      <c r="K230" s="10">
        <v>-0.05</v>
      </c>
      <c r="L230" s="10">
        <v>19</v>
      </c>
      <c r="M230" s="10">
        <v>31</v>
      </c>
      <c r="N230" s="10">
        <v>3.6537723541259801</v>
      </c>
      <c r="O230" s="10">
        <v>1.8504843711853001</v>
      </c>
      <c r="P230" s="10">
        <v>0.14421245455741899</v>
      </c>
      <c r="Q230" s="10">
        <v>-0.16165769100189201</v>
      </c>
      <c r="R230" s="13">
        <f>VLOOKUP(A230,'Valores KF'!$C$2:$D$1018,2,)</f>
        <v>0.75</v>
      </c>
      <c r="S230" s="13">
        <f>VLOOKUP(A230,'[2]PESO DE COLADA DIC19-DIC-20'!$A$2:$D$2105,4, FALSE)</f>
        <v>53910</v>
      </c>
      <c r="T230" s="13">
        <f>VLOOKUP(A230,[1]Sheet1!$F$2:$H$1001,3,FALSE)</f>
        <v>1858.00185552273</v>
      </c>
      <c r="U230" s="13">
        <f>VLOOKUP(A230,[1]Sheet1!$K$2:$T$827, 3,FALSE)</f>
        <v>0.311</v>
      </c>
      <c r="V230" s="13">
        <f>VLOOKUP(A230,[1]Sheet1!$K$2:$T$827, 4,FALSE)</f>
        <v>0.29199999999999998</v>
      </c>
      <c r="W230" s="13">
        <f>VLOOKUP(A230, [1]Sheet1!$K$2:$T$827,5,FALSE)</f>
        <v>0.92800000000000005</v>
      </c>
      <c r="X230" s="13">
        <f>VLOOKUP(A230, [1]Sheet1!$K$2:$T$827,6,FALSE)</f>
        <v>6.1999999999999998E-3</v>
      </c>
      <c r="Y230" s="13">
        <f>VLOOKUP(A230, [1]Sheet1!$K$2:$T$827,7,FALSE)</f>
        <v>2.3999999999999998E-3</v>
      </c>
      <c r="Z230" s="13">
        <f>VLOOKUP(A230, [1]Sheet1!$K$2:$T$827,8,FALSE)</f>
        <v>0.98899999999999999</v>
      </c>
      <c r="AA230" s="13">
        <f>VLOOKUP(A230, [1]Sheet1!$K$2:$T$827,9,FALSE)</f>
        <v>0.877</v>
      </c>
      <c r="AB230" s="13">
        <f>VLOOKUP(A230, [1]Sheet1!$K$2:$T$827,10,FALSE)</f>
        <v>2.2700000000000001E-2</v>
      </c>
      <c r="AC230" s="13">
        <f>VLOOKUP(A230,[4]Sheet1!$A$2:$D$651,4,FALSE)</f>
        <v>0.60951500000000003</v>
      </c>
      <c r="AD230" s="13" t="s">
        <v>45</v>
      </c>
      <c r="AE230" s="13" t="s">
        <v>45</v>
      </c>
      <c r="AF230">
        <f>VLOOKUP(A230,[3]Sheet1!$A$2:$F$2106,6, FALSE)</f>
        <v>52552</v>
      </c>
      <c r="AG230">
        <f>VLOOKUP(A230,[3]Sheet1!$A$2:$G$2106,7,FALSE)</f>
        <v>1</v>
      </c>
      <c r="AH230">
        <f>VLOOKUP(A230,[3]Sheet1!$A$2:$H$2105,8,FALSE)</f>
        <v>1678</v>
      </c>
      <c r="AI230">
        <f>VLOOKUP(A230,[3]Sheet1!$A$2:$I$2106,9,FALSE)</f>
        <v>66</v>
      </c>
      <c r="AJ230">
        <f>VLOOKUP(A230,[3]Sheet1!$A$2:$K$2105,10,FALSE)</f>
        <v>39</v>
      </c>
      <c r="AK230">
        <f>VLOOKUP(A230,[3]Sheet1!$A$2:$K$2105,11,FALSE)</f>
        <v>27</v>
      </c>
      <c r="AL230">
        <f>VLOOKUP(A230,[3]Sheet1!$A$2:$L$2106,12,FALSE)</f>
        <v>6</v>
      </c>
      <c r="AM230">
        <f>VLOOKUP(A230, [3]Sheet1!$A$2:$M$2105,13,FALSE)</f>
        <v>33</v>
      </c>
      <c r="AN230">
        <f>VLOOKUP(A230,[3]Sheet1!$A$2:$N$2106,14,FALSE)</f>
        <v>0.38</v>
      </c>
      <c r="AO230">
        <f>VLOOKUP(A230,[3]Sheet1!$A$2:$O$2106,15,FALSE)</f>
        <v>4.63</v>
      </c>
      <c r="AP230">
        <f>VLOOKUP(A230,[3]Sheet1!$A$2:$P$2105,16,FALSE)</f>
        <v>0</v>
      </c>
      <c r="AQ230">
        <f>VLOOKUP(A230, [3]Sheet1!$A$2:$Q$2106, 17,FALSE)</f>
        <v>1557</v>
      </c>
    </row>
    <row r="231" spans="1:43" x14ac:dyDescent="0.2">
      <c r="A231" s="10">
        <v>1207761</v>
      </c>
      <c r="B231" s="10">
        <v>60054240</v>
      </c>
      <c r="C231" s="11">
        <v>4140</v>
      </c>
      <c r="D231" s="10" t="s">
        <v>63</v>
      </c>
      <c r="E231" s="17">
        <v>44095</v>
      </c>
      <c r="F231" s="13" t="str">
        <f>VLOOKUP(A231,[1]Sheet1!$K$2:$T$827,2,FALSE)</f>
        <v>VD02</v>
      </c>
      <c r="G231" s="13" t="str">
        <f>IFERROR(#REF!, "no")</f>
        <v>no</v>
      </c>
      <c r="H231" s="10">
        <v>24</v>
      </c>
      <c r="I231" s="10">
        <v>0.73</v>
      </c>
      <c r="J231" s="10">
        <v>0.56999999999999995</v>
      </c>
      <c r="K231" s="10">
        <v>-0.16</v>
      </c>
      <c r="L231" s="10">
        <v>19</v>
      </c>
      <c r="M231" s="10">
        <v>22</v>
      </c>
      <c r="N231" s="10">
        <v>10.9025936126709</v>
      </c>
      <c r="O231" s="10">
        <v>2.0161702632904102</v>
      </c>
      <c r="P231" s="10">
        <v>2.0943784713745099</v>
      </c>
      <c r="Q231" s="10">
        <v>-0.123689092695713</v>
      </c>
      <c r="R231" s="13">
        <f>VLOOKUP(A231,'Valores KF'!$C$2:$D$1018,2,)</f>
        <v>0.75</v>
      </c>
      <c r="S231" s="13">
        <f>VLOOKUP(A231,'[2]PESO DE COLADA DIC19-DIC-20'!$A$2:$D$2105,4, FALSE)</f>
        <v>48676</v>
      </c>
      <c r="T231" s="13">
        <f>VLOOKUP(A231,[1]Sheet1!$F$2:$H$1001,3,FALSE)</f>
        <v>1866.67895063422</v>
      </c>
      <c r="U231" s="13">
        <f>VLOOKUP(A231,[1]Sheet1!$K$2:$T$827, 3,FALSE)</f>
        <v>0.40899999999999997</v>
      </c>
      <c r="V231" s="13">
        <f>VLOOKUP(A231,[1]Sheet1!$K$2:$T$827, 4,FALSE)</f>
        <v>0.27</v>
      </c>
      <c r="W231" s="13">
        <f>VLOOKUP(A231, [1]Sheet1!$K$2:$T$827,5,FALSE)</f>
        <v>0.85699999999999998</v>
      </c>
      <c r="X231" s="13">
        <f>VLOOKUP(A231, [1]Sheet1!$K$2:$T$827,6,FALSE)</f>
        <v>1.3100000000000001E-2</v>
      </c>
      <c r="Y231" s="13">
        <f>VLOOKUP(A231, [1]Sheet1!$K$2:$T$827,7,FALSE)</f>
        <v>6.3400000000000001E-4</v>
      </c>
      <c r="Z231" s="13">
        <f>VLOOKUP(A231, [1]Sheet1!$K$2:$T$827,8,FALSE)</f>
        <v>1.0900000000000001</v>
      </c>
      <c r="AA231" s="13">
        <f>VLOOKUP(A231, [1]Sheet1!$K$2:$T$827,9,FALSE)</f>
        <v>0.127</v>
      </c>
      <c r="AB231" s="13">
        <f>VLOOKUP(A231, [1]Sheet1!$K$2:$T$827,10,FALSE)</f>
        <v>2.4899999999999999E-2</v>
      </c>
      <c r="AC231" s="13">
        <f>VLOOKUP(A231,[4]Sheet1!$A$2:$D$651,4,FALSE)</f>
        <v>0.67877100000000001</v>
      </c>
      <c r="AD231" s="13" t="s">
        <v>45</v>
      </c>
      <c r="AE231" s="13" t="s">
        <v>45</v>
      </c>
      <c r="AF231">
        <f>VLOOKUP(A231,[3]Sheet1!$A$2:$F$2106,6, FALSE)</f>
        <v>48460</v>
      </c>
      <c r="AG231">
        <f>VLOOKUP(A231,[3]Sheet1!$A$2:$G$2106,7,FALSE)</f>
        <v>1</v>
      </c>
      <c r="AH231">
        <f>VLOOKUP(A231,[3]Sheet1!$A$2:$H$2105,8,FALSE)</f>
        <v>1665</v>
      </c>
      <c r="AI231">
        <f>VLOOKUP(A231,[3]Sheet1!$A$2:$I$2106,9,FALSE)</f>
        <v>55</v>
      </c>
      <c r="AJ231">
        <f>VLOOKUP(A231,[3]Sheet1!$A$2:$K$2105,10,FALSE)</f>
        <v>30</v>
      </c>
      <c r="AK231">
        <f>VLOOKUP(A231,[3]Sheet1!$A$2:$K$2105,11,FALSE)</f>
        <v>25</v>
      </c>
      <c r="AL231">
        <f>VLOOKUP(A231,[3]Sheet1!$A$2:$L$2106,12,FALSE)</f>
        <v>6</v>
      </c>
      <c r="AM231">
        <f>VLOOKUP(A231, [3]Sheet1!$A$2:$M$2105,13,FALSE)</f>
        <v>24</v>
      </c>
      <c r="AN231">
        <f>VLOOKUP(A231,[3]Sheet1!$A$2:$N$2106,14,FALSE)</f>
        <v>0.4</v>
      </c>
      <c r="AO231">
        <f>VLOOKUP(A231,[3]Sheet1!$A$2:$O$2106,15,FALSE)</f>
        <v>2.13</v>
      </c>
      <c r="AP231">
        <f>VLOOKUP(A231,[3]Sheet1!$A$2:$P$2105,16,FALSE)</f>
        <v>0</v>
      </c>
      <c r="AQ231">
        <f>VLOOKUP(A231, [3]Sheet1!$A$2:$Q$2106, 17,FALSE)</f>
        <v>1566</v>
      </c>
    </row>
    <row r="232" spans="1:43" x14ac:dyDescent="0.2">
      <c r="A232" s="10">
        <v>1207762</v>
      </c>
      <c r="B232" s="10">
        <v>60054275</v>
      </c>
      <c r="C232" s="11" t="s">
        <v>92</v>
      </c>
      <c r="D232" s="10" t="s">
        <v>61</v>
      </c>
      <c r="E232" s="17">
        <v>44095</v>
      </c>
      <c r="F232" s="13" t="str">
        <f>VLOOKUP(A232,[1]Sheet1!$K$2:$T$827,2,FALSE)</f>
        <v>VD02</v>
      </c>
      <c r="G232" s="13" t="str">
        <f>IFERROR(#REF!, "no")</f>
        <v>no</v>
      </c>
      <c r="H232" s="10">
        <v>17</v>
      </c>
      <c r="I232" s="10">
        <v>1.18</v>
      </c>
      <c r="J232" s="10">
        <v>0.5</v>
      </c>
      <c r="K232" s="10">
        <v>-0.68</v>
      </c>
      <c r="L232" s="10">
        <v>18</v>
      </c>
      <c r="M232" s="10">
        <v>15</v>
      </c>
      <c r="N232" s="10">
        <v>6.5479087829589799</v>
      </c>
      <c r="O232" s="10">
        <v>1.6815503835678101</v>
      </c>
      <c r="P232" s="10">
        <v>0.16078445315361001</v>
      </c>
      <c r="Q232" s="10">
        <v>-0.15963689982891099</v>
      </c>
      <c r="R232" s="13">
        <f>VLOOKUP(A232,'Valores KF'!$C$2:$D$1018,2,)</f>
        <v>0.8</v>
      </c>
      <c r="S232" s="13">
        <f>VLOOKUP(A232,'[2]PESO DE COLADA DIC19-DIC-20'!$A$2:$D$2105,4, FALSE)</f>
        <v>52724</v>
      </c>
      <c r="T232" s="13">
        <f>VLOOKUP(A232,[1]Sheet1!$F$2:$H$1001,3,FALSE)</f>
        <v>1886.11947663976</v>
      </c>
      <c r="U232" s="13">
        <f>VLOOKUP(A232,[1]Sheet1!$K$2:$T$827, 3,FALSE)</f>
        <v>0.20899999999999999</v>
      </c>
      <c r="V232" s="13">
        <f>VLOOKUP(A232,[1]Sheet1!$K$2:$T$827, 4,FALSE)</f>
        <v>9.7100000000000006E-2</v>
      </c>
      <c r="W232" s="13">
        <f>VLOOKUP(A232, [1]Sheet1!$K$2:$T$827,5,FALSE)</f>
        <v>0.96099999999999997</v>
      </c>
      <c r="X232" s="13">
        <f>VLOOKUP(A232, [1]Sheet1!$K$2:$T$827,6,FALSE)</f>
        <v>1.15E-2</v>
      </c>
      <c r="Y232" s="13">
        <f>VLOOKUP(A232, [1]Sheet1!$K$2:$T$827,7,FALSE)</f>
        <v>1.5299999999999999E-2</v>
      </c>
      <c r="Z232" s="13">
        <f>VLOOKUP(A232, [1]Sheet1!$K$2:$T$827,8,FALSE)</f>
        <v>0.60299999999999998</v>
      </c>
      <c r="AA232" s="13">
        <f>VLOOKUP(A232, [1]Sheet1!$K$2:$T$827,9,FALSE)</f>
        <v>0.161</v>
      </c>
      <c r="AB232" s="13">
        <f>VLOOKUP(A232, [1]Sheet1!$K$2:$T$827,10,FALSE)</f>
        <v>2.2800000000000001E-2</v>
      </c>
      <c r="AC232" s="13">
        <f>VLOOKUP(A232,[4]Sheet1!$A$2:$D$651,4,FALSE)</f>
        <v>0.77643499999999999</v>
      </c>
      <c r="AD232" s="13" t="s">
        <v>45</v>
      </c>
      <c r="AE232" s="13" t="s">
        <v>45</v>
      </c>
      <c r="AF232">
        <f>VLOOKUP(A232,[3]Sheet1!$A$2:$F$2106,6, FALSE)</f>
        <v>52812.01</v>
      </c>
      <c r="AG232">
        <f>VLOOKUP(A232,[3]Sheet1!$A$2:$G$2106,7,FALSE)</f>
        <v>1</v>
      </c>
      <c r="AH232">
        <f>VLOOKUP(A232,[3]Sheet1!$A$2:$H$2105,8,FALSE)</f>
        <v>1668</v>
      </c>
      <c r="AI232">
        <f>VLOOKUP(A232,[3]Sheet1!$A$2:$I$2106,9,FALSE)</f>
        <v>45</v>
      </c>
      <c r="AJ232">
        <f>VLOOKUP(A232,[3]Sheet1!$A$2:$K$2105,10,FALSE)</f>
        <v>23</v>
      </c>
      <c r="AK232">
        <f>VLOOKUP(A232,[3]Sheet1!$A$2:$K$2105,11,FALSE)</f>
        <v>22</v>
      </c>
      <c r="AL232">
        <f>VLOOKUP(A232,[3]Sheet1!$A$2:$L$2106,12,FALSE)</f>
        <v>6</v>
      </c>
      <c r="AM232">
        <f>VLOOKUP(A232, [3]Sheet1!$A$2:$M$2105,13,FALSE)</f>
        <v>17</v>
      </c>
      <c r="AN232">
        <f>VLOOKUP(A232,[3]Sheet1!$A$2:$N$2106,14,FALSE)</f>
        <v>0.43</v>
      </c>
      <c r="AO232">
        <f>VLOOKUP(A232,[3]Sheet1!$A$2:$O$2106,15,FALSE)</f>
        <v>3.04</v>
      </c>
      <c r="AP232">
        <f>VLOOKUP(A232,[3]Sheet1!$A$2:$P$2105,16,FALSE)</f>
        <v>0</v>
      </c>
      <c r="AQ232">
        <f>VLOOKUP(A232, [3]Sheet1!$A$2:$Q$2106, 17,FALSE)</f>
        <v>1594</v>
      </c>
    </row>
    <row r="233" spans="1:43" x14ac:dyDescent="0.2">
      <c r="A233" s="10">
        <v>1207763</v>
      </c>
      <c r="B233" s="10">
        <v>60054027</v>
      </c>
      <c r="C233" s="11" t="s">
        <v>76</v>
      </c>
      <c r="D233" s="10" t="s">
        <v>46</v>
      </c>
      <c r="E233" s="17">
        <v>44095</v>
      </c>
      <c r="F233" s="13" t="str">
        <f>VLOOKUP(A233,[1]Sheet1!$K$2:$T$827,2,FALSE)</f>
        <v>VD02</v>
      </c>
      <c r="G233" s="13" t="str">
        <f>IFERROR(#REF!, "no")</f>
        <v>no</v>
      </c>
      <c r="H233" s="10">
        <v>20</v>
      </c>
      <c r="I233" s="10">
        <v>1.1399999999999999</v>
      </c>
      <c r="J233" s="10">
        <v>0.89</v>
      </c>
      <c r="K233" s="10">
        <v>-0.25</v>
      </c>
      <c r="L233" s="10">
        <v>14</v>
      </c>
      <c r="M233" s="10">
        <v>19</v>
      </c>
      <c r="N233" s="10">
        <v>9.3221454620361293</v>
      </c>
      <c r="O233" s="10">
        <v>1.9745113849639899</v>
      </c>
      <c r="P233" s="10">
        <v>1.21588623523712</v>
      </c>
      <c r="Q233" s="10">
        <v>-0.16064848005771601</v>
      </c>
      <c r="R233" s="13">
        <f>VLOOKUP(A233,'Valores KF'!$C$2:$D$1018,2,)</f>
        <v>0.8</v>
      </c>
      <c r="S233" s="13">
        <f>VLOOKUP(A233,'[2]PESO DE COLADA DIC19-DIC-20'!$A$2:$D$2105,4, FALSE)</f>
        <v>54275</v>
      </c>
      <c r="T233" s="13">
        <f>VLOOKUP(A233,[1]Sheet1!$F$2:$H$1001,3,FALSE)</f>
        <v>1896.6374617838101</v>
      </c>
      <c r="U233" s="13">
        <f>VLOOKUP(A233,[1]Sheet1!$K$2:$T$827, 3,FALSE)</f>
        <v>0.21199999999999999</v>
      </c>
      <c r="V233" s="13">
        <f>VLOOKUP(A233,[1]Sheet1!$K$2:$T$827, 4,FALSE)</f>
        <v>0.16200000000000001</v>
      </c>
      <c r="W233" s="13">
        <f>VLOOKUP(A233, [1]Sheet1!$K$2:$T$827,5,FALSE)</f>
        <v>0.8</v>
      </c>
      <c r="X233" s="13">
        <f>VLOOKUP(A233, [1]Sheet1!$K$2:$T$827,6,FALSE)</f>
        <v>1.3899999999999999E-2</v>
      </c>
      <c r="Y233" s="13">
        <f>VLOOKUP(A233, [1]Sheet1!$K$2:$T$827,7,FALSE)</f>
        <v>2.1000000000000001E-2</v>
      </c>
      <c r="Z233" s="13">
        <f>VLOOKUP(A233, [1]Sheet1!$K$2:$T$827,8,FALSE)</f>
        <v>0.191</v>
      </c>
      <c r="AA233" s="13">
        <f>VLOOKUP(A233, [1]Sheet1!$K$2:$T$827,9,FALSE)</f>
        <v>0.14599999999999999</v>
      </c>
      <c r="AB233" s="13">
        <f>VLOOKUP(A233, [1]Sheet1!$K$2:$T$827,10,FALSE)</f>
        <v>2.7799999999999998E-2</v>
      </c>
      <c r="AC233" s="13">
        <f>VLOOKUP(A233,[4]Sheet1!$A$2:$D$651,4,FALSE)</f>
        <v>0.65635900000000003</v>
      </c>
      <c r="AD233" s="13" t="s">
        <v>45</v>
      </c>
      <c r="AE233" s="13" t="s">
        <v>45</v>
      </c>
      <c r="AF233">
        <f>VLOOKUP(A233,[3]Sheet1!$A$2:$F$2106,6, FALSE)</f>
        <v>54140</v>
      </c>
      <c r="AG233">
        <f>VLOOKUP(A233,[3]Sheet1!$A$2:$G$2106,7,FALSE)</f>
        <v>1</v>
      </c>
      <c r="AH233">
        <f>VLOOKUP(A233,[3]Sheet1!$A$2:$H$2105,8,FALSE)</f>
        <v>1687</v>
      </c>
      <c r="AI233">
        <f>VLOOKUP(A233,[3]Sheet1!$A$2:$I$2106,9,FALSE)</f>
        <v>56</v>
      </c>
      <c r="AJ233">
        <f>VLOOKUP(A233,[3]Sheet1!$A$2:$K$2105,10,FALSE)</f>
        <v>26</v>
      </c>
      <c r="AK233">
        <f>VLOOKUP(A233,[3]Sheet1!$A$2:$K$2105,11,FALSE)</f>
        <v>30</v>
      </c>
      <c r="AL233">
        <f>VLOOKUP(A233,[3]Sheet1!$A$2:$L$2106,12,FALSE)</f>
        <v>6</v>
      </c>
      <c r="AM233">
        <f>VLOOKUP(A233, [3]Sheet1!$A$2:$M$2105,13,FALSE)</f>
        <v>20</v>
      </c>
      <c r="AN233">
        <f>VLOOKUP(A233,[3]Sheet1!$A$2:$N$2106,14,FALSE)</f>
        <v>0.36</v>
      </c>
      <c r="AO233">
        <f>VLOOKUP(A233,[3]Sheet1!$A$2:$O$2106,15,FALSE)</f>
        <v>1.55</v>
      </c>
      <c r="AP233">
        <f>VLOOKUP(A233,[3]Sheet1!$A$2:$P$2105,16,FALSE)</f>
        <v>0</v>
      </c>
      <c r="AQ233">
        <f>VLOOKUP(A233, [3]Sheet1!$A$2:$Q$2106, 17,FALSE)</f>
        <v>1591</v>
      </c>
    </row>
    <row r="234" spans="1:43" x14ac:dyDescent="0.2">
      <c r="A234" s="10">
        <v>1207764</v>
      </c>
      <c r="B234" s="10">
        <v>60054022</v>
      </c>
      <c r="C234" s="11" t="s">
        <v>76</v>
      </c>
      <c r="D234" s="10" t="s">
        <v>46</v>
      </c>
      <c r="E234" s="17">
        <v>44095</v>
      </c>
      <c r="F234" s="13" t="str">
        <f>VLOOKUP(A234,[1]Sheet1!$K$2:$T$827,2,FALSE)</f>
        <v>VD02</v>
      </c>
      <c r="G234" s="13" t="str">
        <f>IFERROR(#REF!, "no")</f>
        <v>no</v>
      </c>
      <c r="H234" s="10">
        <v>19</v>
      </c>
      <c r="I234" s="10">
        <v>1.1000000000000001</v>
      </c>
      <c r="J234" s="10">
        <v>0.99</v>
      </c>
      <c r="K234" s="10">
        <v>-0.11</v>
      </c>
      <c r="L234" s="10">
        <v>16</v>
      </c>
      <c r="M234" s="10">
        <v>18</v>
      </c>
      <c r="N234" s="10">
        <v>6.8190717697143599</v>
      </c>
      <c r="O234" s="10">
        <v>1.7124888896942101</v>
      </c>
      <c r="P234" s="10">
        <v>0.25043162703514099</v>
      </c>
      <c r="Q234" s="10">
        <v>-0.16416634619236001</v>
      </c>
      <c r="R234" s="13">
        <f>VLOOKUP(A234,'Valores KF'!$C$2:$D$1018,2,)</f>
        <v>0.8</v>
      </c>
      <c r="S234" s="13">
        <f>VLOOKUP(A234,'[2]PESO DE COLADA DIC19-DIC-20'!$A$2:$D$2105,4, FALSE)</f>
        <v>53616</v>
      </c>
      <c r="T234" s="13">
        <f>VLOOKUP(A234,[1]Sheet1!$F$2:$H$1001,3,FALSE)</f>
        <v>1899.34341915099</v>
      </c>
      <c r="U234" s="13">
        <f>VLOOKUP(A234,[1]Sheet1!$K$2:$T$827, 3,FALSE)</f>
        <v>0.219</v>
      </c>
      <c r="V234" s="13">
        <f>VLOOKUP(A234,[1]Sheet1!$K$2:$T$827, 4,FALSE)</f>
        <v>0.189</v>
      </c>
      <c r="W234" s="13">
        <f>VLOOKUP(A234, [1]Sheet1!$K$2:$T$827,5,FALSE)</f>
        <v>0.81299999999999994</v>
      </c>
      <c r="X234" s="13">
        <f>VLOOKUP(A234, [1]Sheet1!$K$2:$T$827,6,FALSE)</f>
        <v>1.2500000000000001E-2</v>
      </c>
      <c r="Y234" s="13">
        <f>VLOOKUP(A234, [1]Sheet1!$K$2:$T$827,7,FALSE)</f>
        <v>1.9300000000000001E-2</v>
      </c>
      <c r="Z234" s="13">
        <f>VLOOKUP(A234, [1]Sheet1!$K$2:$T$827,8,FALSE)</f>
        <v>0.19900000000000001</v>
      </c>
      <c r="AA234" s="13">
        <f>VLOOKUP(A234, [1]Sheet1!$K$2:$T$827,9,FALSE)</f>
        <v>0.19500000000000001</v>
      </c>
      <c r="AB234" s="13">
        <f>VLOOKUP(A234, [1]Sheet1!$K$2:$T$827,10,FALSE)</f>
        <v>2.76E-2</v>
      </c>
      <c r="AC234" s="13">
        <f>VLOOKUP(A234,[4]Sheet1!$A$2:$D$651,4,FALSE)</f>
        <v>0.66306699999999996</v>
      </c>
      <c r="AD234" s="13" t="s">
        <v>45</v>
      </c>
      <c r="AE234" s="13" t="s">
        <v>45</v>
      </c>
      <c r="AF234">
        <f>VLOOKUP(A234,[3]Sheet1!$A$2:$F$2106,6, FALSE)</f>
        <v>53742</v>
      </c>
      <c r="AG234">
        <f>VLOOKUP(A234,[3]Sheet1!$A$2:$G$2106,7,FALSE)</f>
        <v>1</v>
      </c>
      <c r="AH234">
        <f>VLOOKUP(A234,[3]Sheet1!$A$2:$H$2105,8,FALSE)</f>
        <v>1688</v>
      </c>
      <c r="AI234">
        <f>VLOOKUP(A234,[3]Sheet1!$A$2:$I$2106,9,FALSE)</f>
        <v>51</v>
      </c>
      <c r="AJ234">
        <f>VLOOKUP(A234,[3]Sheet1!$A$2:$K$2105,10,FALSE)</f>
        <v>25</v>
      </c>
      <c r="AK234">
        <f>VLOOKUP(A234,[3]Sheet1!$A$2:$K$2105,11,FALSE)</f>
        <v>26</v>
      </c>
      <c r="AL234">
        <f>VLOOKUP(A234,[3]Sheet1!$A$2:$L$2106,12,FALSE)</f>
        <v>6</v>
      </c>
      <c r="AM234">
        <f>VLOOKUP(A234, [3]Sheet1!$A$2:$M$2105,13,FALSE)</f>
        <v>19</v>
      </c>
      <c r="AN234">
        <f>VLOOKUP(A234,[3]Sheet1!$A$2:$N$2106,14,FALSE)</f>
        <v>0.38</v>
      </c>
      <c r="AO234">
        <f>VLOOKUP(A234,[3]Sheet1!$A$2:$O$2106,15,FALSE)</f>
        <v>1.93</v>
      </c>
      <c r="AP234">
        <f>VLOOKUP(A234,[3]Sheet1!$A$2:$P$2105,16,FALSE)</f>
        <v>0</v>
      </c>
      <c r="AQ234">
        <f>VLOOKUP(A234, [3]Sheet1!$A$2:$Q$2106, 17,FALSE)</f>
        <v>1598</v>
      </c>
    </row>
    <row r="235" spans="1:43" x14ac:dyDescent="0.2">
      <c r="A235" s="10">
        <v>1207765</v>
      </c>
      <c r="B235" s="10">
        <v>60053899</v>
      </c>
      <c r="C235" s="11" t="s">
        <v>47</v>
      </c>
      <c r="D235" s="10" t="s">
        <v>63</v>
      </c>
      <c r="E235" s="17">
        <v>44095</v>
      </c>
      <c r="F235" s="13" t="str">
        <f>VLOOKUP(A235,[1]Sheet1!$K$2:$T$827,2,FALSE)</f>
        <v>VD02</v>
      </c>
      <c r="G235" s="13" t="str">
        <f>IFERROR(#REF!, "no")</f>
        <v>no</v>
      </c>
      <c r="H235" s="10">
        <v>20</v>
      </c>
      <c r="I235" s="10">
        <v>1.03</v>
      </c>
      <c r="J235" s="10">
        <v>0.65</v>
      </c>
      <c r="K235" s="10">
        <v>-0.38</v>
      </c>
      <c r="L235" s="10">
        <v>14</v>
      </c>
      <c r="M235" s="10">
        <v>18</v>
      </c>
      <c r="N235" s="10">
        <v>12.816720008850099</v>
      </c>
      <c r="O235" s="10">
        <v>1.7553063631057699</v>
      </c>
      <c r="P235" s="10">
        <v>1.59831023216248</v>
      </c>
      <c r="Q235" s="10">
        <v>-0.157019808888435</v>
      </c>
      <c r="R235" s="13">
        <f>VLOOKUP(A235,'Valores KF'!$C$2:$D$1018,2,)</f>
        <v>0.8</v>
      </c>
      <c r="S235" s="13">
        <f>VLOOKUP(A235,'[2]PESO DE COLADA DIC19-DIC-20'!$A$2:$D$2105,4, FALSE)</f>
        <v>52788</v>
      </c>
      <c r="T235" s="13">
        <f>VLOOKUP(A235,[1]Sheet1!$F$2:$H$1001,3,FALSE)</f>
        <v>1893.8774052136</v>
      </c>
      <c r="U235" s="13">
        <f>VLOOKUP(A235,[1]Sheet1!$K$2:$T$827, 3,FALSE)</f>
        <v>0.17399999999999999</v>
      </c>
      <c r="V235" s="13">
        <f>VLOOKUP(A235,[1]Sheet1!$K$2:$T$827, 4,FALSE)</f>
        <v>0.20599999999999999</v>
      </c>
      <c r="W235" s="13">
        <f>VLOOKUP(A235, [1]Sheet1!$K$2:$T$827,5,FALSE)</f>
        <v>1.1000000000000001</v>
      </c>
      <c r="X235" s="13">
        <f>VLOOKUP(A235, [1]Sheet1!$K$2:$T$827,6,FALSE)</f>
        <v>1.14E-2</v>
      </c>
      <c r="Y235" s="13">
        <f>VLOOKUP(A235, [1]Sheet1!$K$2:$T$827,7,FALSE)</f>
        <v>2.2899999999999999E-3</v>
      </c>
      <c r="Z235" s="13">
        <f>VLOOKUP(A235, [1]Sheet1!$K$2:$T$827,8,FALSE)</f>
        <v>0.23400000000000001</v>
      </c>
      <c r="AA235" s="13">
        <f>VLOOKUP(A235, [1]Sheet1!$K$2:$T$827,9,FALSE)</f>
        <v>0.28899999999999998</v>
      </c>
      <c r="AB235" s="13">
        <f>VLOOKUP(A235, [1]Sheet1!$K$2:$T$827,10,FALSE)</f>
        <v>2.87E-2</v>
      </c>
      <c r="AC235" s="13">
        <f>VLOOKUP(A235,[4]Sheet1!$A$2:$D$651,4,FALSE)</f>
        <v>0.70781300000000003</v>
      </c>
      <c r="AD235" s="13" t="s">
        <v>45</v>
      </c>
      <c r="AE235" s="13" t="s">
        <v>45</v>
      </c>
      <c r="AF235">
        <f>VLOOKUP(A235,[3]Sheet1!$A$2:$F$2106,6, FALSE)</f>
        <v>52646.99</v>
      </c>
      <c r="AG235">
        <f>VLOOKUP(A235,[3]Sheet1!$A$2:$G$2106,7,FALSE)</f>
        <v>1</v>
      </c>
      <c r="AH235">
        <f>VLOOKUP(A235,[3]Sheet1!$A$2:$H$2105,8,FALSE)</f>
        <v>1683</v>
      </c>
      <c r="AI235">
        <f>VLOOKUP(A235,[3]Sheet1!$A$2:$I$2106,9,FALSE)</f>
        <v>56</v>
      </c>
      <c r="AJ235">
        <f>VLOOKUP(A235,[3]Sheet1!$A$2:$K$2105,10,FALSE)</f>
        <v>26</v>
      </c>
      <c r="AK235">
        <f>VLOOKUP(A235,[3]Sheet1!$A$2:$K$2105,11,FALSE)</f>
        <v>30</v>
      </c>
      <c r="AL235">
        <f>VLOOKUP(A235,[3]Sheet1!$A$2:$L$2106,12,FALSE)</f>
        <v>6</v>
      </c>
      <c r="AM235">
        <f>VLOOKUP(A235, [3]Sheet1!$A$2:$M$2105,13,FALSE)</f>
        <v>20</v>
      </c>
      <c r="AN235">
        <f>VLOOKUP(A235,[3]Sheet1!$A$2:$N$2106,14,FALSE)</f>
        <v>0.43</v>
      </c>
      <c r="AO235">
        <f>VLOOKUP(A235,[3]Sheet1!$A$2:$O$2106,15,FALSE)</f>
        <v>2.25</v>
      </c>
      <c r="AP235">
        <f>VLOOKUP(A235,[3]Sheet1!$A$2:$P$2105,16,FALSE)</f>
        <v>0</v>
      </c>
      <c r="AQ235">
        <f>VLOOKUP(A235, [3]Sheet1!$A$2:$Q$2106, 17,FALSE)</f>
        <v>1579</v>
      </c>
    </row>
    <row r="236" spans="1:43" x14ac:dyDescent="0.2">
      <c r="A236" s="10">
        <v>1207766</v>
      </c>
      <c r="B236" s="10">
        <v>60053859</v>
      </c>
      <c r="C236" s="11" t="s">
        <v>47</v>
      </c>
      <c r="D236" s="10" t="s">
        <v>49</v>
      </c>
      <c r="E236" s="17">
        <v>44095</v>
      </c>
      <c r="F236" s="13" t="str">
        <f>VLOOKUP(A236,[1]Sheet1!$K$2:$T$827,2,FALSE)</f>
        <v>VD02</v>
      </c>
      <c r="G236" s="13" t="str">
        <f>IFERROR(#REF!, "no")</f>
        <v>no</v>
      </c>
      <c r="H236" s="10">
        <v>20</v>
      </c>
      <c r="I236" s="10">
        <v>1.1000000000000001</v>
      </c>
      <c r="J236" s="10">
        <v>0.65</v>
      </c>
      <c r="K236" s="10">
        <v>-0.45</v>
      </c>
      <c r="L236" s="10">
        <v>15</v>
      </c>
      <c r="M236" s="10">
        <v>18</v>
      </c>
      <c r="N236" s="10">
        <v>9.8021354675293004</v>
      </c>
      <c r="O236" s="10">
        <v>1.8654105663299601</v>
      </c>
      <c r="P236" s="10">
        <v>1.1169126033782999</v>
      </c>
      <c r="Q236" s="10">
        <v>-0.161311000585556</v>
      </c>
      <c r="R236" s="13">
        <f>VLOOKUP(A236,'Valores KF'!$C$2:$D$1018,2,)</f>
        <v>0.81</v>
      </c>
      <c r="S236" s="13">
        <f>VLOOKUP(A236,'[2]PESO DE COLADA DIC19-DIC-20'!$A$2:$D$2105,4, FALSE)</f>
        <v>52114</v>
      </c>
      <c r="T236" s="13">
        <f>VLOOKUP(A236,[1]Sheet1!$F$2:$H$1001,3,FALSE)</f>
        <v>1894.25205903914</v>
      </c>
      <c r="U236" s="13">
        <f>VLOOKUP(A236,[1]Sheet1!$K$2:$T$827, 3,FALSE)</f>
        <v>0.16400000000000001</v>
      </c>
      <c r="V236" s="13">
        <f>VLOOKUP(A236,[1]Sheet1!$K$2:$T$827, 4,FALSE)</f>
        <v>0.16800000000000001</v>
      </c>
      <c r="W236" s="13">
        <f>VLOOKUP(A236, [1]Sheet1!$K$2:$T$827,5,FALSE)</f>
        <v>1.1000000000000001</v>
      </c>
      <c r="X236" s="13">
        <f>VLOOKUP(A236, [1]Sheet1!$K$2:$T$827,6,FALSE)</f>
        <v>1.06E-2</v>
      </c>
      <c r="Y236" s="13">
        <f>VLOOKUP(A236, [1]Sheet1!$K$2:$T$827,7,FALSE)</f>
        <v>1.7799999999999999E-3</v>
      </c>
      <c r="Z236" s="13">
        <f>VLOOKUP(A236, [1]Sheet1!$K$2:$T$827,8,FALSE)</f>
        <v>0.155</v>
      </c>
      <c r="AA236" s="13">
        <f>VLOOKUP(A236, [1]Sheet1!$K$2:$T$827,9,FALSE)</f>
        <v>0.26700000000000002</v>
      </c>
      <c r="AB236" s="13">
        <f>VLOOKUP(A236, [1]Sheet1!$K$2:$T$827,10,FALSE)</f>
        <v>2.8400000000000002E-2</v>
      </c>
      <c r="AC236" s="13">
        <f>VLOOKUP(A236,[4]Sheet1!$A$2:$D$651,4,FALSE)</f>
        <v>0.67404299999999995</v>
      </c>
      <c r="AD236" s="13" t="s">
        <v>45</v>
      </c>
      <c r="AE236" s="13" t="s">
        <v>45</v>
      </c>
      <c r="AF236">
        <f>VLOOKUP(A236,[3]Sheet1!$A$2:$F$2106,6, FALSE)</f>
        <v>52006</v>
      </c>
      <c r="AG236">
        <f>VLOOKUP(A236,[3]Sheet1!$A$2:$G$2106,7,FALSE)</f>
        <v>1</v>
      </c>
      <c r="AH236">
        <f>VLOOKUP(A236,[3]Sheet1!$A$2:$H$2105,8,FALSE)</f>
        <v>1683</v>
      </c>
      <c r="AI236">
        <f>VLOOKUP(A236,[3]Sheet1!$A$2:$I$2106,9,FALSE)</f>
        <v>47</v>
      </c>
      <c r="AJ236">
        <f>VLOOKUP(A236,[3]Sheet1!$A$2:$K$2105,10,FALSE)</f>
        <v>25</v>
      </c>
      <c r="AK236">
        <f>VLOOKUP(A236,[3]Sheet1!$A$2:$K$2105,11,FALSE)</f>
        <v>22</v>
      </c>
      <c r="AL236">
        <f>VLOOKUP(A236,[3]Sheet1!$A$2:$L$2106,12,FALSE)</f>
        <v>5</v>
      </c>
      <c r="AM236">
        <f>VLOOKUP(A236, [3]Sheet1!$A$2:$M$2105,13,FALSE)</f>
        <v>20</v>
      </c>
      <c r="AN236">
        <f>VLOOKUP(A236,[3]Sheet1!$A$2:$N$2106,14,FALSE)</f>
        <v>0.35</v>
      </c>
      <c r="AO236">
        <f>VLOOKUP(A236,[3]Sheet1!$A$2:$O$2106,15,FALSE)</f>
        <v>1.54</v>
      </c>
      <c r="AP236">
        <f>VLOOKUP(A236,[3]Sheet1!$A$2:$P$2105,16,FALSE)</f>
        <v>0</v>
      </c>
      <c r="AQ236">
        <f>VLOOKUP(A236, [3]Sheet1!$A$2:$Q$2106, 17,FALSE)</f>
        <v>1594</v>
      </c>
    </row>
    <row r="237" spans="1:43" x14ac:dyDescent="0.2">
      <c r="A237" s="10">
        <v>1207767</v>
      </c>
      <c r="B237" s="10">
        <v>60054374</v>
      </c>
      <c r="C237" s="11" t="s">
        <v>54</v>
      </c>
      <c r="D237" s="10" t="s">
        <v>44</v>
      </c>
      <c r="E237" s="17">
        <v>44095</v>
      </c>
      <c r="F237" s="13" t="str">
        <f>VLOOKUP(A237,[1]Sheet1!$K$2:$T$827,2,FALSE)</f>
        <v>VD02</v>
      </c>
      <c r="G237" s="13" t="str">
        <f>IFERROR(#REF!, "no")</f>
        <v>no</v>
      </c>
      <c r="H237" s="10">
        <v>20</v>
      </c>
      <c r="I237" s="10">
        <v>1.22</v>
      </c>
      <c r="J237" s="10">
        <v>0.56000000000000005</v>
      </c>
      <c r="K237" s="10">
        <v>-0.66</v>
      </c>
      <c r="L237" s="10">
        <v>14</v>
      </c>
      <c r="M237" s="10">
        <v>19</v>
      </c>
      <c r="N237" s="10">
        <v>7.8698081970214799</v>
      </c>
      <c r="O237" s="10">
        <v>1.9904968738555899</v>
      </c>
      <c r="P237" s="10">
        <v>0.36496013402938798</v>
      </c>
      <c r="Q237" s="10">
        <v>-0.16090340912342099</v>
      </c>
      <c r="R237" s="13">
        <f>VLOOKUP(A237,'Valores KF'!$C$2:$D$1018,2,)</f>
        <v>0.82</v>
      </c>
      <c r="S237" s="13">
        <f>VLOOKUP(A237,'[2]PESO DE COLADA DIC19-DIC-20'!$A$2:$D$2105,4, FALSE)</f>
        <v>54950</v>
      </c>
      <c r="T237" s="13">
        <f>VLOOKUP(A237,[1]Sheet1!$F$2:$H$1001,3,FALSE)</f>
        <v>1898.6988409677199</v>
      </c>
      <c r="U237" s="13">
        <f>VLOOKUP(A237,[1]Sheet1!$K$2:$T$827, 3,FALSE)</f>
        <v>0.123</v>
      </c>
      <c r="V237" s="13">
        <f>VLOOKUP(A237,[1]Sheet1!$K$2:$T$827, 4,FALSE)</f>
        <v>0.182</v>
      </c>
      <c r="W237" s="13">
        <f>VLOOKUP(A237, [1]Sheet1!$K$2:$T$827,5,FALSE)</f>
        <v>1.1000000000000001</v>
      </c>
      <c r="X237" s="13">
        <f>VLOOKUP(A237, [1]Sheet1!$K$2:$T$827,6,FALSE)</f>
        <v>9.4000000000000004E-3</v>
      </c>
      <c r="Y237" s="13">
        <f>VLOOKUP(A237, [1]Sheet1!$K$2:$T$827,7,FALSE)</f>
        <v>5.2500000000000003E-3</v>
      </c>
      <c r="Z237" s="13">
        <f>VLOOKUP(A237, [1]Sheet1!$K$2:$T$827,8,FALSE)</f>
        <v>0.16500000000000001</v>
      </c>
      <c r="AA237" s="13">
        <f>VLOOKUP(A237, [1]Sheet1!$K$2:$T$827,9,FALSE)</f>
        <v>0.315</v>
      </c>
      <c r="AB237" s="13">
        <f>VLOOKUP(A237, [1]Sheet1!$K$2:$T$827,10,FALSE)</f>
        <v>2.4799999999999999E-2</v>
      </c>
      <c r="AC237" s="13">
        <f>VLOOKUP(A237,[4]Sheet1!$A$2:$D$651,4,FALSE)</f>
        <v>0.67133200000000004</v>
      </c>
      <c r="AD237" s="13" t="s">
        <v>45</v>
      </c>
      <c r="AE237" s="13" t="s">
        <v>45</v>
      </c>
      <c r="AF237">
        <f>VLOOKUP(A237,[3]Sheet1!$A$2:$F$2106,6, FALSE)</f>
        <v>55145</v>
      </c>
      <c r="AG237">
        <f>VLOOKUP(A237,[3]Sheet1!$A$2:$G$2106,7,FALSE)</f>
        <v>1</v>
      </c>
      <c r="AH237">
        <f>VLOOKUP(A237,[3]Sheet1!$A$2:$H$2105,8,FALSE)</f>
        <v>1690</v>
      </c>
      <c r="AI237">
        <f>VLOOKUP(A237,[3]Sheet1!$A$2:$I$2106,9,FALSE)</f>
        <v>49</v>
      </c>
      <c r="AJ237">
        <f>VLOOKUP(A237,[3]Sheet1!$A$2:$K$2105,10,FALSE)</f>
        <v>27</v>
      </c>
      <c r="AK237">
        <f>VLOOKUP(A237,[3]Sheet1!$A$2:$K$2105,11,FALSE)</f>
        <v>22</v>
      </c>
      <c r="AL237">
        <f>VLOOKUP(A237,[3]Sheet1!$A$2:$L$2106,12,FALSE)</f>
        <v>7</v>
      </c>
      <c r="AM237">
        <f>VLOOKUP(A237, [3]Sheet1!$A$2:$M$2105,13,FALSE)</f>
        <v>20</v>
      </c>
      <c r="AN237">
        <f>VLOOKUP(A237,[3]Sheet1!$A$2:$N$2106,14,FALSE)</f>
        <v>0.32</v>
      </c>
      <c r="AO237">
        <f>VLOOKUP(A237,[3]Sheet1!$A$2:$O$2106,15,FALSE)</f>
        <v>0.57999999999999996</v>
      </c>
      <c r="AP237">
        <f>VLOOKUP(A237,[3]Sheet1!$A$2:$P$2105,16,FALSE)</f>
        <v>1.19</v>
      </c>
      <c r="AQ237">
        <f>VLOOKUP(A237, [3]Sheet1!$A$2:$Q$2106, 17,FALSE)</f>
        <v>1593</v>
      </c>
    </row>
    <row r="238" spans="1:43" x14ac:dyDescent="0.2">
      <c r="A238" s="10">
        <v>1207768</v>
      </c>
      <c r="B238" s="10">
        <v>60054228</v>
      </c>
      <c r="C238" s="11" t="s">
        <v>93</v>
      </c>
      <c r="D238" s="10" t="s">
        <v>53</v>
      </c>
      <c r="E238" s="17">
        <v>44095</v>
      </c>
      <c r="F238" s="13" t="str">
        <f>VLOOKUP(A238,[1]Sheet1!$K$2:$T$827,2,FALSE)</f>
        <v>VD02</v>
      </c>
      <c r="G238" s="13" t="str">
        <f>IFERROR(#REF!, "no")</f>
        <v>no</v>
      </c>
      <c r="H238" s="10">
        <v>20</v>
      </c>
      <c r="I238" s="10">
        <v>1.2</v>
      </c>
      <c r="J238" s="10">
        <v>0.99</v>
      </c>
      <c r="K238" s="10">
        <v>-0.21</v>
      </c>
      <c r="L238" s="10">
        <v>19</v>
      </c>
      <c r="M238" s="10">
        <v>18</v>
      </c>
      <c r="N238" s="10">
        <v>9.3398895263671893</v>
      </c>
      <c r="O238" s="10">
        <v>1.94838750362396</v>
      </c>
      <c r="P238" s="10">
        <v>1.03314709663391</v>
      </c>
      <c r="Q238" s="10">
        <v>-0.161646828055382</v>
      </c>
      <c r="R238" s="13">
        <f>VLOOKUP(A238,'Valores KF'!$C$2:$D$1018,2,)</f>
        <v>0.79</v>
      </c>
      <c r="S238" s="13">
        <f>VLOOKUP(A238,'[2]PESO DE COLADA DIC19-DIC-20'!$A$2:$D$2105,4, FALSE)</f>
        <v>51979</v>
      </c>
      <c r="T238" s="13">
        <f>VLOOKUP(A238,[1]Sheet1!$F$2:$H$1001,3,FALSE)</f>
        <v>1882.2671699346799</v>
      </c>
      <c r="U238" s="13">
        <f>VLOOKUP(A238,[1]Sheet1!$K$2:$T$827, 3,FALSE)</f>
        <v>0.19600000000000001</v>
      </c>
      <c r="V238" s="13">
        <f>VLOOKUP(A238,[1]Sheet1!$K$2:$T$827, 4,FALSE)</f>
        <v>0.23400000000000001</v>
      </c>
      <c r="W238" s="13">
        <f>VLOOKUP(A238, [1]Sheet1!$K$2:$T$827,5,FALSE)</f>
        <v>1.01</v>
      </c>
      <c r="X238" s="13">
        <f>VLOOKUP(A238, [1]Sheet1!$K$2:$T$827,6,FALSE)</f>
        <v>1.0200000000000001E-2</v>
      </c>
      <c r="Y238" s="13">
        <f>VLOOKUP(A238, [1]Sheet1!$K$2:$T$827,7,FALSE)</f>
        <v>1.15E-3</v>
      </c>
      <c r="Z238" s="13">
        <f>VLOOKUP(A238, [1]Sheet1!$K$2:$T$827,8,FALSE)</f>
        <v>0.17399999999999999</v>
      </c>
      <c r="AA238" s="13">
        <f>VLOOKUP(A238, [1]Sheet1!$K$2:$T$827,9,FALSE)</f>
        <v>0.189</v>
      </c>
      <c r="AB238" s="13">
        <f>VLOOKUP(A238, [1]Sheet1!$K$2:$T$827,10,FALSE)</f>
        <v>3.3700000000000001E-2</v>
      </c>
      <c r="AC238" s="13">
        <f>VLOOKUP(A238,[4]Sheet1!$A$2:$D$651,4,FALSE)</f>
        <v>0.64247200000000004</v>
      </c>
      <c r="AD238" s="13" t="s">
        <v>45</v>
      </c>
      <c r="AE238" s="13" t="s">
        <v>45</v>
      </c>
      <c r="AF238">
        <f>VLOOKUP(A238,[3]Sheet1!$A$2:$F$2106,6, FALSE)</f>
        <v>52274</v>
      </c>
      <c r="AG238">
        <f>VLOOKUP(A238,[3]Sheet1!$A$2:$G$2106,7,FALSE)</f>
        <v>1</v>
      </c>
      <c r="AH238">
        <f>VLOOKUP(A238,[3]Sheet1!$A$2:$H$2105,8,FALSE)</f>
        <v>1669</v>
      </c>
      <c r="AI238">
        <f>VLOOKUP(A238,[3]Sheet1!$A$2:$I$2106,9,FALSE)</f>
        <v>55</v>
      </c>
      <c r="AJ238">
        <f>VLOOKUP(A238,[3]Sheet1!$A$2:$K$2105,10,FALSE)</f>
        <v>26</v>
      </c>
      <c r="AK238">
        <f>VLOOKUP(A238,[3]Sheet1!$A$2:$K$2105,11,FALSE)</f>
        <v>29</v>
      </c>
      <c r="AL238">
        <f>VLOOKUP(A238,[3]Sheet1!$A$2:$L$2106,12,FALSE)</f>
        <v>6</v>
      </c>
      <c r="AM238">
        <f>VLOOKUP(A238, [3]Sheet1!$A$2:$M$2105,13,FALSE)</f>
        <v>20</v>
      </c>
      <c r="AN238">
        <f>VLOOKUP(A238,[3]Sheet1!$A$2:$N$2106,14,FALSE)</f>
        <v>0.32</v>
      </c>
      <c r="AO238">
        <f>VLOOKUP(A238,[3]Sheet1!$A$2:$O$2106,15,FALSE)</f>
        <v>2.27</v>
      </c>
      <c r="AP238">
        <f>VLOOKUP(A238,[3]Sheet1!$A$2:$P$2105,16,FALSE)</f>
        <v>0</v>
      </c>
      <c r="AQ238">
        <f>VLOOKUP(A238, [3]Sheet1!$A$2:$Q$2106, 17,FALSE)</f>
        <v>1570</v>
      </c>
    </row>
    <row r="239" spans="1:43" x14ac:dyDescent="0.2">
      <c r="A239" s="10">
        <v>1207769</v>
      </c>
      <c r="B239" s="10">
        <v>60054262</v>
      </c>
      <c r="C239" s="11" t="s">
        <v>94</v>
      </c>
      <c r="D239" s="10" t="s">
        <v>44</v>
      </c>
      <c r="E239" s="17">
        <v>44096</v>
      </c>
      <c r="F239" s="13" t="str">
        <f>VLOOKUP(A239,[1]Sheet1!$K$2:$T$827,2,FALSE)</f>
        <v>VD07</v>
      </c>
      <c r="G239" s="13" t="s">
        <v>69</v>
      </c>
      <c r="H239" s="10">
        <v>14</v>
      </c>
      <c r="I239" s="10">
        <v>2.39</v>
      </c>
      <c r="J239" s="10">
        <v>2.39</v>
      </c>
      <c r="K239" s="10">
        <v>0</v>
      </c>
      <c r="L239" s="10">
        <v>13</v>
      </c>
      <c r="M239" s="10">
        <v>10</v>
      </c>
      <c r="N239" s="10">
        <v>15.010023117065399</v>
      </c>
      <c r="O239" s="10">
        <v>1.7085541486740099</v>
      </c>
      <c r="P239" s="10">
        <v>7.5263304710388201</v>
      </c>
      <c r="Q239" s="10">
        <v>1.5700218677520801</v>
      </c>
      <c r="R239" s="13">
        <f>VLOOKUP(A239,'Valores KF'!$C$2:$D$1018,2,)</f>
        <v>0.88</v>
      </c>
      <c r="S239" s="13">
        <f>VLOOKUP(A239,'[2]PESO DE COLADA DIC19-DIC-20'!$A$2:$D$2105,4, FALSE)</f>
        <v>53608</v>
      </c>
      <c r="T239" s="13">
        <f>VLOOKUP(A239,[1]Sheet1!$F$2:$H$1001,3,FALSE)</f>
        <v>1851.40561928789</v>
      </c>
      <c r="U239" s="13">
        <f>VLOOKUP(A239,[1]Sheet1!$K$2:$T$827, 3,FALSE)</f>
        <v>3.4299999999999997E-2</v>
      </c>
      <c r="V239" s="13">
        <f>VLOOKUP(A239,[1]Sheet1!$K$2:$T$827, 4,FALSE)</f>
        <v>0.66100000000000003</v>
      </c>
      <c r="W239" s="13">
        <f>VLOOKUP(A239, [1]Sheet1!$K$2:$T$827,5,FALSE)</f>
        <v>1.49</v>
      </c>
      <c r="X239" s="13">
        <f>VLOOKUP(A239, [1]Sheet1!$K$2:$T$827,6,FALSE)</f>
        <v>3.5200000000000002E-2</v>
      </c>
      <c r="Y239" s="13">
        <f>VLOOKUP(A239, [1]Sheet1!$K$2:$T$827,7,FALSE)</f>
        <v>2.8900000000000002E-3</v>
      </c>
      <c r="Z239" s="13">
        <f>VLOOKUP(A239, [1]Sheet1!$K$2:$T$827,8,FALSE)</f>
        <v>18.350000000000001</v>
      </c>
      <c r="AA239" s="13">
        <f>VLOOKUP(A239, [1]Sheet1!$K$2:$T$827,9,FALSE)</f>
        <v>8.5299999999999994</v>
      </c>
      <c r="AB239" s="13">
        <f>VLOOKUP(A239, [1]Sheet1!$K$2:$T$827,10,FALSE)</f>
        <v>1.15E-2</v>
      </c>
      <c r="AC239" s="13">
        <f>VLOOKUP(A239,[4]Sheet1!$A$2:$D$651,4,FALSE)</f>
        <v>0.91816399999999998</v>
      </c>
      <c r="AD239" s="13" t="s">
        <v>45</v>
      </c>
      <c r="AE239" s="13" t="s">
        <v>45</v>
      </c>
      <c r="AF239">
        <f>VLOOKUP(A239,[3]Sheet1!$A$2:$F$2106,6, FALSE)</f>
        <v>55318</v>
      </c>
      <c r="AG239">
        <f>VLOOKUP(A239,[3]Sheet1!$A$2:$G$2106,7,FALSE)</f>
        <v>1</v>
      </c>
      <c r="AH239">
        <f>VLOOKUP(A239,[3]Sheet1!$A$2:$H$2105,8,FALSE)</f>
        <v>1646</v>
      </c>
      <c r="AI239">
        <f>VLOOKUP(A239,[3]Sheet1!$A$2:$I$2106,9,FALSE)</f>
        <v>242</v>
      </c>
      <c r="AJ239">
        <f>VLOOKUP(A239,[3]Sheet1!$A$2:$K$2105,10,FALSE)</f>
        <v>83</v>
      </c>
      <c r="AK239">
        <f>VLOOKUP(A239,[3]Sheet1!$A$2:$K$2105,11,FALSE)</f>
        <v>159</v>
      </c>
      <c r="AL239">
        <f>VLOOKUP(A239,[3]Sheet1!$A$2:$L$2106,12,FALSE)</f>
        <v>69</v>
      </c>
      <c r="AM239">
        <f>VLOOKUP(A239, [3]Sheet1!$A$2:$M$2105,13,FALSE)</f>
        <v>14</v>
      </c>
      <c r="AN239">
        <f>VLOOKUP(A239,[3]Sheet1!$A$2:$N$2106,14,FALSE)</f>
        <v>0.67</v>
      </c>
      <c r="AO239">
        <f>VLOOKUP(A239,[3]Sheet1!$A$2:$O$2106,15,FALSE)</f>
        <v>11.01</v>
      </c>
      <c r="AP239">
        <f>VLOOKUP(A239,[3]Sheet1!$A$2:$P$2105,16,FALSE)</f>
        <v>40.619999999999997</v>
      </c>
      <c r="AQ239">
        <f>VLOOKUP(A239, [3]Sheet1!$A$2:$Q$2106, 17,FALSE)</f>
        <v>1530</v>
      </c>
    </row>
    <row r="240" spans="1:43" x14ac:dyDescent="0.2">
      <c r="A240" s="10">
        <v>1207770</v>
      </c>
      <c r="B240" s="10">
        <v>60054433</v>
      </c>
      <c r="C240" s="11" t="s">
        <v>95</v>
      </c>
      <c r="D240" s="10" t="s">
        <v>56</v>
      </c>
      <c r="E240" s="17">
        <v>44096</v>
      </c>
      <c r="F240" s="13" t="str">
        <f>VLOOKUP(A240,[1]Sheet1!$K$2:$T$827,2,FALSE)</f>
        <v>VD05</v>
      </c>
      <c r="G240" s="13" t="s">
        <v>69</v>
      </c>
      <c r="H240" s="10">
        <v>10</v>
      </c>
      <c r="I240" s="10">
        <v>2.76</v>
      </c>
      <c r="J240" s="10">
        <v>2.76</v>
      </c>
      <c r="K240" s="10">
        <v>0</v>
      </c>
      <c r="L240" s="10">
        <v>24</v>
      </c>
      <c r="M240" s="10">
        <v>8</v>
      </c>
      <c r="N240" s="10">
        <v>22.5369758605957</v>
      </c>
      <c r="O240" s="10">
        <v>2.0499181747436501</v>
      </c>
      <c r="P240" s="10">
        <v>1.11966860294342</v>
      </c>
      <c r="Q240" s="10">
        <v>0.57990139722824097</v>
      </c>
      <c r="R240" s="13">
        <f>VLOOKUP(A240,'Valores KF'!$C$2:$D$1018,2,)</f>
        <v>0.86</v>
      </c>
      <c r="S240" s="13">
        <f>VLOOKUP(A240,'[2]PESO DE COLADA DIC19-DIC-20'!$A$2:$D$2105,4, FALSE)</f>
        <v>52807</v>
      </c>
      <c r="T240" s="13">
        <f>VLOOKUP(A240,[1]Sheet1!$F$2:$H$1001,3,FALSE)</f>
        <v>1848.118530514</v>
      </c>
      <c r="U240" s="13">
        <f>VLOOKUP(A240,[1]Sheet1!$K$2:$T$827, 3,FALSE)</f>
        <v>4.3900000000000002E-2</v>
      </c>
      <c r="V240" s="13">
        <f>VLOOKUP(A240,[1]Sheet1!$K$2:$T$827, 4,FALSE)</f>
        <v>0.32100000000000001</v>
      </c>
      <c r="W240" s="13">
        <f>VLOOKUP(A240, [1]Sheet1!$K$2:$T$827,5,FALSE)</f>
        <v>1.82</v>
      </c>
      <c r="X240" s="13">
        <f>VLOOKUP(A240, [1]Sheet1!$K$2:$T$827,6,FALSE)</f>
        <v>3.4200000000000001E-2</v>
      </c>
      <c r="Y240" s="13">
        <f>VLOOKUP(A240, [1]Sheet1!$K$2:$T$827,7,FALSE)</f>
        <v>4.3699999999999998E-3</v>
      </c>
      <c r="Z240" s="13">
        <f>VLOOKUP(A240, [1]Sheet1!$K$2:$T$827,8,FALSE)</f>
        <v>17.149999999999999</v>
      </c>
      <c r="AA240" s="13">
        <f>VLOOKUP(A240, [1]Sheet1!$K$2:$T$827,9,FALSE)</f>
        <v>9.08</v>
      </c>
      <c r="AB240" s="13">
        <f>VLOOKUP(A240, [1]Sheet1!$K$2:$T$827,10,FALSE)</f>
        <v>8.2000000000000007E-3</v>
      </c>
      <c r="AC240" s="13">
        <f>VLOOKUP(A240,[4]Sheet1!$A$2:$D$651,4,FALSE)</f>
        <v>0.88495400000000002</v>
      </c>
      <c r="AD240" s="13" t="s">
        <v>45</v>
      </c>
      <c r="AE240" s="13" t="s">
        <v>45</v>
      </c>
      <c r="AF240">
        <f>VLOOKUP(A240,[3]Sheet1!$A$2:$F$2106,6, FALSE)</f>
        <v>57007</v>
      </c>
      <c r="AG240">
        <f>VLOOKUP(A240,[3]Sheet1!$A$2:$G$2106,7,FALSE)</f>
        <v>1</v>
      </c>
      <c r="AH240">
        <f>VLOOKUP(A240,[3]Sheet1!$A$2:$H$2105,8,FALSE)</f>
        <v>1649</v>
      </c>
      <c r="AI240">
        <f>VLOOKUP(A240,[3]Sheet1!$A$2:$I$2106,9,FALSE)</f>
        <v>175</v>
      </c>
      <c r="AJ240">
        <f>VLOOKUP(A240,[3]Sheet1!$A$2:$K$2105,10,FALSE)</f>
        <v>75</v>
      </c>
      <c r="AK240">
        <f>VLOOKUP(A240,[3]Sheet1!$A$2:$K$2105,11,FALSE)</f>
        <v>100</v>
      </c>
      <c r="AL240">
        <f>VLOOKUP(A240,[3]Sheet1!$A$2:$L$2106,12,FALSE)</f>
        <v>65</v>
      </c>
      <c r="AM240">
        <f>VLOOKUP(A240, [3]Sheet1!$A$2:$M$2105,13,FALSE)</f>
        <v>10</v>
      </c>
      <c r="AN240">
        <f>VLOOKUP(A240,[3]Sheet1!$A$2:$N$2106,14,FALSE)</f>
        <v>0.54</v>
      </c>
      <c r="AO240">
        <f>VLOOKUP(A240,[3]Sheet1!$A$2:$O$2106,15,FALSE)</f>
        <v>5.32</v>
      </c>
      <c r="AP240">
        <f>VLOOKUP(A240,[3]Sheet1!$A$2:$P$2105,16,FALSE)</f>
        <v>2.23</v>
      </c>
      <c r="AQ240">
        <f>VLOOKUP(A240, [3]Sheet1!$A$2:$Q$2106, 17,FALSE)</f>
        <v>1526</v>
      </c>
    </row>
    <row r="241" spans="1:43" x14ac:dyDescent="0.2">
      <c r="A241" s="10">
        <v>1207771</v>
      </c>
      <c r="B241" s="10">
        <v>60054439</v>
      </c>
      <c r="C241" s="11" t="s">
        <v>96</v>
      </c>
      <c r="D241" s="10" t="s">
        <v>56</v>
      </c>
      <c r="E241" s="17">
        <v>44096</v>
      </c>
      <c r="F241" s="13" t="str">
        <f>VLOOKUP(A241,[1]Sheet1!$K$2:$T$827,2,FALSE)</f>
        <v>VD04</v>
      </c>
      <c r="G241" s="13" t="s">
        <v>69</v>
      </c>
      <c r="H241" s="10">
        <v>31</v>
      </c>
      <c r="I241" s="10">
        <v>2.38</v>
      </c>
      <c r="J241" s="10">
        <v>1.56</v>
      </c>
      <c r="K241" s="10">
        <v>-0.82</v>
      </c>
      <c r="L241" s="10">
        <v>79</v>
      </c>
      <c r="M241" s="10">
        <v>25</v>
      </c>
      <c r="N241" s="10">
        <v>1.15067970752716</v>
      </c>
      <c r="O241" s="10">
        <v>3.1416163444518999</v>
      </c>
      <c r="P241" s="10">
        <v>1.17362785339355</v>
      </c>
      <c r="Q241" s="10">
        <v>2.16677594184875</v>
      </c>
      <c r="R241" s="13">
        <f>VLOOKUP(A241,'Valores KF'!$C$2:$D$1018,2,)</f>
        <v>0.98</v>
      </c>
      <c r="S241" s="13">
        <f>VLOOKUP(A241,'[2]PESO DE COLADA DIC19-DIC-20'!$A$2:$D$2105,4, FALSE)</f>
        <v>59164</v>
      </c>
      <c r="T241" s="13">
        <f>VLOOKUP(A241,[1]Sheet1!$F$2:$H$1001,3,FALSE)</f>
        <v>1930.54643004991</v>
      </c>
      <c r="U241" s="13">
        <f>VLOOKUP(A241,[1]Sheet1!$K$2:$T$827, 3,FALSE)</f>
        <v>3.4500000000000003E-2</v>
      </c>
      <c r="V241" s="13">
        <f>VLOOKUP(A241,[1]Sheet1!$K$2:$T$827, 4,FALSE)</f>
        <v>0.30499999999999999</v>
      </c>
      <c r="W241" s="13">
        <f>VLOOKUP(A241, [1]Sheet1!$K$2:$T$827,5,FALSE)</f>
        <v>1.41</v>
      </c>
      <c r="X241" s="13">
        <f>VLOOKUP(A241, [1]Sheet1!$K$2:$T$827,6,FALSE)</f>
        <v>3.3799999999999997E-2</v>
      </c>
      <c r="Y241" s="13">
        <f>VLOOKUP(A241, [1]Sheet1!$K$2:$T$827,7,FALSE)</f>
        <v>1.97E-3</v>
      </c>
      <c r="Z241" s="13">
        <f>VLOOKUP(A241, [1]Sheet1!$K$2:$T$827,8,FALSE)</f>
        <v>21.37</v>
      </c>
      <c r="AA241" s="13">
        <f>VLOOKUP(A241, [1]Sheet1!$K$2:$T$827,9,FALSE)</f>
        <v>5.38</v>
      </c>
      <c r="AB241" s="13">
        <f>VLOOKUP(A241, [1]Sheet1!$K$2:$T$827,10,FALSE)</f>
        <v>5.0000000000000001E-4</v>
      </c>
      <c r="AC241" s="13">
        <f>VLOOKUP(A241,[4]Sheet1!$A$2:$D$651,4,FALSE)</f>
        <v>0.56301800000000002</v>
      </c>
      <c r="AD241" s="13" t="s">
        <v>45</v>
      </c>
      <c r="AE241" s="13" t="s">
        <v>45</v>
      </c>
      <c r="AF241">
        <f>VLOOKUP(A241,[3]Sheet1!$A$2:$F$2106,6, FALSE)</f>
        <v>54463</v>
      </c>
      <c r="AG241">
        <f>VLOOKUP(A241,[3]Sheet1!$A$2:$G$2106,7,FALSE)</f>
        <v>1</v>
      </c>
      <c r="AH241">
        <f>VLOOKUP(A241,[3]Sheet1!$A$2:$H$2105,8,FALSE)</f>
        <v>1658</v>
      </c>
      <c r="AI241">
        <f>VLOOKUP(A241,[3]Sheet1!$A$2:$I$2106,9,FALSE)</f>
        <v>218</v>
      </c>
      <c r="AJ241">
        <f>VLOOKUP(A241,[3]Sheet1!$A$2:$K$2105,10,FALSE)</f>
        <v>120</v>
      </c>
      <c r="AK241">
        <f>VLOOKUP(A241,[3]Sheet1!$A$2:$K$2105,11,FALSE)</f>
        <v>98</v>
      </c>
      <c r="AL241">
        <f>VLOOKUP(A241,[3]Sheet1!$A$2:$L$2106,12,FALSE)</f>
        <v>89</v>
      </c>
      <c r="AM241">
        <f>VLOOKUP(A241, [3]Sheet1!$A$2:$M$2105,13,FALSE)</f>
        <v>31</v>
      </c>
      <c r="AN241">
        <f>VLOOKUP(A241,[3]Sheet1!$A$2:$N$2106,14,FALSE)</f>
        <v>0.46</v>
      </c>
      <c r="AO241">
        <f>VLOOKUP(A241,[3]Sheet1!$A$2:$O$2106,15,FALSE)</f>
        <v>7.25</v>
      </c>
      <c r="AP241">
        <f>VLOOKUP(A241,[3]Sheet1!$A$2:$P$2105,16,FALSE)</f>
        <v>18.239999999999998</v>
      </c>
      <c r="AQ241">
        <f>VLOOKUP(A241, [3]Sheet1!$A$2:$Q$2106, 17,FALSE)</f>
        <v>1515</v>
      </c>
    </row>
    <row r="242" spans="1:43" x14ac:dyDescent="0.2">
      <c r="A242" s="10">
        <v>1207772</v>
      </c>
      <c r="B242" s="10">
        <v>60054000</v>
      </c>
      <c r="C242" s="11">
        <v>4340</v>
      </c>
      <c r="D242" s="10" t="s">
        <v>53</v>
      </c>
      <c r="E242" s="17">
        <v>44096</v>
      </c>
      <c r="F242" s="13" t="str">
        <f>VLOOKUP(A242,[1]Sheet1!$K$2:$T$827,2,FALSE)</f>
        <v>VD02</v>
      </c>
      <c r="G242" s="13" t="str">
        <f>IFERROR(#REF!, "no")</f>
        <v>no</v>
      </c>
      <c r="H242" s="10">
        <v>20</v>
      </c>
      <c r="I242" s="10">
        <v>0.89</v>
      </c>
      <c r="J242" s="10">
        <v>0.5</v>
      </c>
      <c r="K242" s="10">
        <v>-0.39</v>
      </c>
      <c r="L242" s="10">
        <v>23</v>
      </c>
      <c r="M242" s="10">
        <v>18</v>
      </c>
      <c r="N242" s="10">
        <v>3.3589169979095499</v>
      </c>
      <c r="O242" s="10">
        <v>1.4147421121597299</v>
      </c>
      <c r="P242" s="10">
        <v>1.6731718778610201</v>
      </c>
      <c r="Q242" s="10">
        <v>1.8712850287556601E-3</v>
      </c>
      <c r="R242" s="13">
        <f>VLOOKUP(A242,'Valores KF'!$C$2:$D$1018,2,)</f>
        <v>0.75</v>
      </c>
      <c r="S242" s="13">
        <f>VLOOKUP(A242,'[2]PESO DE COLADA DIC19-DIC-20'!$A$2:$D$2105,4, FALSE)</f>
        <v>53770</v>
      </c>
      <c r="T242" s="13">
        <f>VLOOKUP(A242,[1]Sheet1!$F$2:$H$1001,3,FALSE)</f>
        <v>1854.20823277524</v>
      </c>
      <c r="U242" s="13">
        <f>VLOOKUP(A242,[1]Sheet1!$K$2:$T$827, 3,FALSE)</f>
        <v>0.41699999999999998</v>
      </c>
      <c r="V242" s="13">
        <f>VLOOKUP(A242,[1]Sheet1!$K$2:$T$827, 4,FALSE)</f>
        <v>0.16700000000000001</v>
      </c>
      <c r="W242" s="13">
        <f>VLOOKUP(A242, [1]Sheet1!$K$2:$T$827,5,FALSE)</f>
        <v>0.77400000000000002</v>
      </c>
      <c r="X242" s="13">
        <f>VLOOKUP(A242, [1]Sheet1!$K$2:$T$827,6,FALSE)</f>
        <v>1.11E-2</v>
      </c>
      <c r="Y242" s="13">
        <f>VLOOKUP(A242, [1]Sheet1!$K$2:$T$827,7,FALSE)</f>
        <v>1.37E-2</v>
      </c>
      <c r="Z242" s="13">
        <f>VLOOKUP(A242, [1]Sheet1!$K$2:$T$827,8,FALSE)</f>
        <v>0.81299999999999994</v>
      </c>
      <c r="AA242" s="13">
        <f>VLOOKUP(A242, [1]Sheet1!$K$2:$T$827,9,FALSE)</f>
        <v>1.81</v>
      </c>
      <c r="AB242" s="13">
        <f>VLOOKUP(A242, [1]Sheet1!$K$2:$T$827,10,FALSE)</f>
        <v>1.9300000000000001E-2</v>
      </c>
      <c r="AC242" s="13">
        <f>VLOOKUP(A242,[4]Sheet1!$A$2:$D$651,4,FALSE)</f>
        <v>0.78618900000000003</v>
      </c>
      <c r="AD242" s="13" t="s">
        <v>45</v>
      </c>
      <c r="AE242" s="13" t="s">
        <v>45</v>
      </c>
      <c r="AF242">
        <f>VLOOKUP(A242,[3]Sheet1!$A$2:$F$2106,6, FALSE)</f>
        <v>52162</v>
      </c>
      <c r="AG242">
        <f>VLOOKUP(A242,[3]Sheet1!$A$2:$G$2106,7,FALSE)</f>
        <v>1</v>
      </c>
      <c r="AH242">
        <f>VLOOKUP(A242,[3]Sheet1!$A$2:$H$2105,8,FALSE)</f>
        <v>1657</v>
      </c>
      <c r="AI242">
        <f>VLOOKUP(A242,[3]Sheet1!$A$2:$I$2106,9,FALSE)</f>
        <v>81</v>
      </c>
      <c r="AJ242">
        <f>VLOOKUP(A242,[3]Sheet1!$A$2:$K$2105,10,FALSE)</f>
        <v>27</v>
      </c>
      <c r="AK242">
        <f>VLOOKUP(A242,[3]Sheet1!$A$2:$K$2105,11,FALSE)</f>
        <v>54</v>
      </c>
      <c r="AL242">
        <f>VLOOKUP(A242,[3]Sheet1!$A$2:$L$2106,12,FALSE)</f>
        <v>7</v>
      </c>
      <c r="AM242">
        <f>VLOOKUP(A242, [3]Sheet1!$A$2:$M$2105,13,FALSE)</f>
        <v>20</v>
      </c>
      <c r="AN242">
        <f>VLOOKUP(A242,[3]Sheet1!$A$2:$N$2106,14,FALSE)</f>
        <v>0.52</v>
      </c>
      <c r="AO242">
        <f>VLOOKUP(A242,[3]Sheet1!$A$2:$O$2106,15,FALSE)</f>
        <v>6.16</v>
      </c>
      <c r="AP242">
        <f>VLOOKUP(A242,[3]Sheet1!$A$2:$P$2105,16,FALSE)</f>
        <v>0</v>
      </c>
      <c r="AQ242">
        <f>VLOOKUP(A242, [3]Sheet1!$A$2:$Q$2106, 17,FALSE)</f>
        <v>1550</v>
      </c>
    </row>
    <row r="243" spans="1:43" x14ac:dyDescent="0.2">
      <c r="A243" s="10">
        <v>1207773</v>
      </c>
      <c r="B243" s="10">
        <v>60053994</v>
      </c>
      <c r="C243" s="11">
        <v>4340</v>
      </c>
      <c r="D243" s="10" t="s">
        <v>53</v>
      </c>
      <c r="E243" s="17">
        <v>44096</v>
      </c>
      <c r="F243" s="13" t="str">
        <f>VLOOKUP(A243,[1]Sheet1!$K$2:$T$827,2,FALSE)</f>
        <v>VD02</v>
      </c>
      <c r="G243" s="13" t="str">
        <f>IFERROR(#REF!, "no")</f>
        <v>no</v>
      </c>
      <c r="H243" s="10">
        <v>19</v>
      </c>
      <c r="I243" s="10">
        <v>1.21</v>
      </c>
      <c r="J243" s="10">
        <v>0.71</v>
      </c>
      <c r="K243" s="10">
        <v>-0.5</v>
      </c>
      <c r="L243" s="10">
        <v>15</v>
      </c>
      <c r="M243" s="10">
        <v>17</v>
      </c>
      <c r="N243" s="10">
        <v>3.3250663280487101</v>
      </c>
      <c r="O243" s="10">
        <v>2.0673191547393799</v>
      </c>
      <c r="P243" s="10">
        <v>1.1014168262481701</v>
      </c>
      <c r="Q243" s="10">
        <v>0.18087445199489599</v>
      </c>
      <c r="R243" s="13">
        <f>VLOOKUP(A243,'Valores KF'!$C$2:$D$1018,2,)</f>
        <v>0.74</v>
      </c>
      <c r="S243" s="13">
        <f>VLOOKUP(A243,'[2]PESO DE COLADA DIC19-DIC-20'!$A$2:$D$2105,4, FALSE)</f>
        <v>52996</v>
      </c>
      <c r="T243" s="13">
        <f>VLOOKUP(A243,[1]Sheet1!$F$2:$H$1001,3,FALSE)</f>
        <v>1847.3906183495401</v>
      </c>
      <c r="U243" s="13">
        <f>VLOOKUP(A243,[1]Sheet1!$K$2:$T$827, 3,FALSE)</f>
        <v>0.39900000000000002</v>
      </c>
      <c r="V243" s="13">
        <f>VLOOKUP(A243,[1]Sheet1!$K$2:$T$827, 4,FALSE)</f>
        <v>0.17799999999999999</v>
      </c>
      <c r="W243" s="13">
        <f>VLOOKUP(A243, [1]Sheet1!$K$2:$T$827,5,FALSE)</f>
        <v>0.77100000000000002</v>
      </c>
      <c r="X243" s="13">
        <f>VLOOKUP(A243, [1]Sheet1!$K$2:$T$827,6,FALSE)</f>
        <v>8.2000000000000007E-3</v>
      </c>
      <c r="Y243" s="13">
        <f>VLOOKUP(A243, [1]Sheet1!$K$2:$T$827,7,FALSE)</f>
        <v>1.49E-2</v>
      </c>
      <c r="Z243" s="13">
        <f>VLOOKUP(A243, [1]Sheet1!$K$2:$T$827,8,FALSE)</f>
        <v>0.86599999999999999</v>
      </c>
      <c r="AA243" s="13">
        <f>VLOOKUP(A243, [1]Sheet1!$K$2:$T$827,9,FALSE)</f>
        <v>1.84</v>
      </c>
      <c r="AB243" s="13">
        <f>VLOOKUP(A243, [1]Sheet1!$K$2:$T$827,10,FALSE)</f>
        <v>2.3300000000000001E-2</v>
      </c>
      <c r="AC243" s="13">
        <f>VLOOKUP(A243,[4]Sheet1!$A$2:$D$651,4,FALSE)</f>
        <v>0.64247799999999999</v>
      </c>
      <c r="AD243" s="13" t="s">
        <v>45</v>
      </c>
      <c r="AE243" s="13" t="s">
        <v>45</v>
      </c>
      <c r="AF243">
        <f>VLOOKUP(A243,[3]Sheet1!$A$2:$F$2106,6, FALSE)</f>
        <v>51553</v>
      </c>
      <c r="AG243">
        <f>VLOOKUP(A243,[3]Sheet1!$A$2:$G$2106,7,FALSE)</f>
        <v>1</v>
      </c>
      <c r="AH243">
        <f>VLOOKUP(A243,[3]Sheet1!$A$2:$H$2105,8,FALSE)</f>
        <v>1633</v>
      </c>
      <c r="AI243">
        <f>VLOOKUP(A243,[3]Sheet1!$A$2:$I$2106,9,FALSE)</f>
        <v>47</v>
      </c>
      <c r="AJ243">
        <f>VLOOKUP(A243,[3]Sheet1!$A$2:$K$2105,10,FALSE)</f>
        <v>26</v>
      </c>
      <c r="AK243">
        <f>VLOOKUP(A243,[3]Sheet1!$A$2:$K$2105,11,FALSE)</f>
        <v>21</v>
      </c>
      <c r="AL243">
        <f>VLOOKUP(A243,[3]Sheet1!$A$2:$L$2106,12,FALSE)</f>
        <v>7</v>
      </c>
      <c r="AM243">
        <f>VLOOKUP(A243, [3]Sheet1!$A$2:$M$2105,13,FALSE)</f>
        <v>19</v>
      </c>
      <c r="AN243">
        <f>VLOOKUP(A243,[3]Sheet1!$A$2:$N$2106,14,FALSE)</f>
        <v>0.4</v>
      </c>
      <c r="AO243">
        <f>VLOOKUP(A243,[3]Sheet1!$A$2:$O$2106,15,FALSE)</f>
        <v>1.63</v>
      </c>
      <c r="AP243">
        <f>VLOOKUP(A243,[3]Sheet1!$A$2:$P$2105,16,FALSE)</f>
        <v>0</v>
      </c>
      <c r="AQ243">
        <f>VLOOKUP(A243, [3]Sheet1!$A$2:$Q$2106, 17,FALSE)</f>
        <v>1551</v>
      </c>
    </row>
    <row r="244" spans="1:43" x14ac:dyDescent="0.2">
      <c r="A244" s="10">
        <v>1207774</v>
      </c>
      <c r="B244" s="10">
        <v>60053988</v>
      </c>
      <c r="C244" s="11">
        <v>4340</v>
      </c>
      <c r="D244" s="10" t="s">
        <v>53</v>
      </c>
      <c r="E244" s="17">
        <v>44096</v>
      </c>
      <c r="F244" s="13" t="str">
        <f>VLOOKUP(A244,[1]Sheet1!$K$2:$T$827,2,FALSE)</f>
        <v>VD03</v>
      </c>
      <c r="G244" s="13" t="str">
        <f>IFERROR(#REF!, "no")</f>
        <v>no</v>
      </c>
      <c r="H244" s="10">
        <v>20</v>
      </c>
      <c r="I244" s="10">
        <v>0.85</v>
      </c>
      <c r="J244" s="10">
        <v>0.69</v>
      </c>
      <c r="K244" s="10">
        <v>-0.16</v>
      </c>
      <c r="L244" s="10">
        <v>18</v>
      </c>
      <c r="M244" s="10">
        <v>18</v>
      </c>
      <c r="N244" s="10">
        <v>3.6080842018127401</v>
      </c>
      <c r="O244" s="10">
        <v>1.5089403390884399</v>
      </c>
      <c r="P244" s="10">
        <v>0.168330073356628</v>
      </c>
      <c r="Q244" s="10">
        <v>-0.165315166115761</v>
      </c>
      <c r="R244" s="13">
        <f>VLOOKUP(A244,'Valores KF'!$C$2:$D$1018,2,)</f>
        <v>0.75</v>
      </c>
      <c r="S244" s="13">
        <f>VLOOKUP(A244,'[2]PESO DE COLADA DIC19-DIC-20'!$A$2:$D$2105,4, FALSE)</f>
        <v>52657</v>
      </c>
      <c r="T244" s="13">
        <f>VLOOKUP(A244,[1]Sheet1!$F$2:$H$1001,3,FALSE)</f>
        <v>1857.5396080308899</v>
      </c>
      <c r="U244" s="13">
        <f>VLOOKUP(A244,[1]Sheet1!$K$2:$T$827, 3,FALSE)</f>
        <v>0.41199999999999998</v>
      </c>
      <c r="V244" s="13">
        <f>VLOOKUP(A244,[1]Sheet1!$K$2:$T$827, 4,FALSE)</f>
        <v>0.17799999999999999</v>
      </c>
      <c r="W244" s="13">
        <f>VLOOKUP(A244, [1]Sheet1!$K$2:$T$827,5,FALSE)</f>
        <v>0.77</v>
      </c>
      <c r="X244" s="13">
        <f>VLOOKUP(A244, [1]Sheet1!$K$2:$T$827,6,FALSE)</f>
        <v>9.1000000000000004E-3</v>
      </c>
      <c r="Y244" s="13">
        <f>VLOOKUP(A244, [1]Sheet1!$K$2:$T$827,7,FALSE)</f>
        <v>1.26E-2</v>
      </c>
      <c r="Z244" s="13">
        <f>VLOOKUP(A244, [1]Sheet1!$K$2:$T$827,8,FALSE)</f>
        <v>0.81899999999999995</v>
      </c>
      <c r="AA244" s="13">
        <f>VLOOKUP(A244, [1]Sheet1!$K$2:$T$827,9,FALSE)</f>
        <v>1.79</v>
      </c>
      <c r="AB244" s="13">
        <f>VLOOKUP(A244, [1]Sheet1!$K$2:$T$827,10,FALSE)</f>
        <v>2.2100000000000002E-2</v>
      </c>
      <c r="AC244" s="13">
        <f>VLOOKUP(A244,[4]Sheet1!$A$2:$D$651,4,FALSE)</f>
        <v>0.76655399999999996</v>
      </c>
      <c r="AD244" s="13" t="s">
        <v>45</v>
      </c>
      <c r="AE244" s="13" t="s">
        <v>45</v>
      </c>
      <c r="AF244">
        <f>VLOOKUP(A244,[3]Sheet1!$A$2:$F$2106,6, FALSE)</f>
        <v>51351</v>
      </c>
      <c r="AG244">
        <f>VLOOKUP(A244,[3]Sheet1!$A$2:$G$2106,7,FALSE)</f>
        <v>1</v>
      </c>
      <c r="AH244">
        <f>VLOOKUP(A244,[3]Sheet1!$A$2:$H$2105,8,FALSE)</f>
        <v>1647</v>
      </c>
      <c r="AI244">
        <f>VLOOKUP(A244,[3]Sheet1!$A$2:$I$2106,9,FALSE)</f>
        <v>66</v>
      </c>
      <c r="AJ244">
        <f>VLOOKUP(A244,[3]Sheet1!$A$2:$K$2105,10,FALSE)</f>
        <v>26</v>
      </c>
      <c r="AK244">
        <f>VLOOKUP(A244,[3]Sheet1!$A$2:$K$2105,11,FALSE)</f>
        <v>40</v>
      </c>
      <c r="AL244">
        <f>VLOOKUP(A244,[3]Sheet1!$A$2:$L$2106,12,FALSE)</f>
        <v>6</v>
      </c>
      <c r="AM244">
        <f>VLOOKUP(A244, [3]Sheet1!$A$2:$M$2105,13,FALSE)</f>
        <v>20</v>
      </c>
      <c r="AN244">
        <f>VLOOKUP(A244,[3]Sheet1!$A$2:$N$2106,14,FALSE)</f>
        <v>0.52</v>
      </c>
      <c r="AO244">
        <f>VLOOKUP(A244,[3]Sheet1!$A$2:$O$2106,15,FALSE)</f>
        <v>4.08</v>
      </c>
      <c r="AP244">
        <f>VLOOKUP(A244,[3]Sheet1!$A$2:$P$2105,16,FALSE)</f>
        <v>0</v>
      </c>
      <c r="AQ244">
        <f>VLOOKUP(A244, [3]Sheet1!$A$2:$Q$2106, 17,FALSE)</f>
        <v>1538</v>
      </c>
    </row>
    <row r="245" spans="1:43" x14ac:dyDescent="0.2">
      <c r="A245" s="10">
        <v>1207775</v>
      </c>
      <c r="B245" s="10">
        <v>60053765</v>
      </c>
      <c r="C245" s="11" t="s">
        <v>84</v>
      </c>
      <c r="D245" s="10" t="s">
        <v>59</v>
      </c>
      <c r="E245" s="17">
        <v>44096</v>
      </c>
      <c r="F245" s="13" t="str">
        <f>VLOOKUP(A245,[1]Sheet1!$K$2:$T$827,2,FALSE)</f>
        <v>VD02</v>
      </c>
      <c r="G245" s="13" t="str">
        <f>IFERROR(#REF!, "no")</f>
        <v>no</v>
      </c>
      <c r="H245" s="10">
        <v>21</v>
      </c>
      <c r="I245" s="10">
        <v>0.92</v>
      </c>
      <c r="J245" s="10">
        <v>0.92</v>
      </c>
      <c r="K245" s="10">
        <v>0</v>
      </c>
      <c r="L245" s="10">
        <v>19</v>
      </c>
      <c r="M245" s="10">
        <v>18</v>
      </c>
      <c r="N245" s="10">
        <v>5.5182781219482404</v>
      </c>
      <c r="O245" s="10">
        <v>1.7530888319015501</v>
      </c>
      <c r="P245" s="10">
        <v>0.43070110678672802</v>
      </c>
      <c r="Q245" s="10">
        <v>-0.159001544117928</v>
      </c>
      <c r="R245" s="13">
        <f>VLOOKUP(A245,'Valores KF'!$C$2:$D$1018,2,)</f>
        <v>0.78</v>
      </c>
      <c r="S245" s="13">
        <f>VLOOKUP(A245,'[2]PESO DE COLADA DIC19-DIC-20'!$A$2:$D$2105,4, FALSE)</f>
        <v>56715</v>
      </c>
      <c r="T245" s="13">
        <f>VLOOKUP(A245,[1]Sheet1!$F$2:$H$1001,3,FALSE)</f>
        <v>1879.1407905480501</v>
      </c>
      <c r="U245" s="13">
        <f>VLOOKUP(A245,[1]Sheet1!$K$2:$T$827, 3,FALSE)</f>
        <v>0.32</v>
      </c>
      <c r="V245" s="13">
        <f>VLOOKUP(A245,[1]Sheet1!$K$2:$T$827, 4,FALSE)</f>
        <v>0.33200000000000002</v>
      </c>
      <c r="W245" s="13">
        <f>VLOOKUP(A245, [1]Sheet1!$K$2:$T$827,5,FALSE)</f>
        <v>0.93500000000000005</v>
      </c>
      <c r="X245" s="13">
        <f>VLOOKUP(A245, [1]Sheet1!$K$2:$T$827,6,FALSE)</f>
        <v>6.3E-3</v>
      </c>
      <c r="Y245" s="13">
        <f>VLOOKUP(A245, [1]Sheet1!$K$2:$T$827,7,FALSE)</f>
        <v>1.7799999999999999E-3</v>
      </c>
      <c r="Z245" s="13">
        <f>VLOOKUP(A245, [1]Sheet1!$K$2:$T$827,8,FALSE)</f>
        <v>0.96599999999999997</v>
      </c>
      <c r="AA245" s="13">
        <f>VLOOKUP(A245, [1]Sheet1!$K$2:$T$827,9,FALSE)</f>
        <v>0.84899999999999998</v>
      </c>
      <c r="AB245" s="13">
        <f>VLOOKUP(A245, [1]Sheet1!$K$2:$T$827,10,FALSE)</f>
        <v>2.2100000000000002E-2</v>
      </c>
      <c r="AC245" s="13">
        <f>VLOOKUP(A245,[4]Sheet1!$A$2:$D$651,4,FALSE)</f>
        <v>0.77452299999999996</v>
      </c>
      <c r="AD245" s="13" t="s">
        <v>45</v>
      </c>
      <c r="AE245" s="13" t="s">
        <v>45</v>
      </c>
      <c r="AF245">
        <f>VLOOKUP(A245,[3]Sheet1!$A$2:$F$2106,6, FALSE)</f>
        <v>55714</v>
      </c>
      <c r="AG245">
        <f>VLOOKUP(A245,[3]Sheet1!$A$2:$G$2106,7,FALSE)</f>
        <v>1</v>
      </c>
      <c r="AH245">
        <f>VLOOKUP(A245,[3]Sheet1!$A$2:$H$2105,8,FALSE)</f>
        <v>1681</v>
      </c>
      <c r="AI245">
        <f>VLOOKUP(A245,[3]Sheet1!$A$2:$I$2106,9,FALSE)</f>
        <v>65</v>
      </c>
      <c r="AJ245">
        <f>VLOOKUP(A245,[3]Sheet1!$A$2:$K$2105,10,FALSE)</f>
        <v>28</v>
      </c>
      <c r="AK245">
        <f>VLOOKUP(A245,[3]Sheet1!$A$2:$K$2105,11,FALSE)</f>
        <v>37</v>
      </c>
      <c r="AL245">
        <f>VLOOKUP(A245,[3]Sheet1!$A$2:$L$2106,12,FALSE)</f>
        <v>7</v>
      </c>
      <c r="AM245">
        <f>VLOOKUP(A245, [3]Sheet1!$A$2:$M$2105,13,FALSE)</f>
        <v>21</v>
      </c>
      <c r="AN245">
        <f>VLOOKUP(A245,[3]Sheet1!$A$2:$N$2106,14,FALSE)</f>
        <v>0.49</v>
      </c>
      <c r="AO245">
        <f>VLOOKUP(A245,[3]Sheet1!$A$2:$O$2106,15,FALSE)</f>
        <v>3.15</v>
      </c>
      <c r="AP245">
        <f>VLOOKUP(A245,[3]Sheet1!$A$2:$P$2105,16,FALSE)</f>
        <v>0</v>
      </c>
      <c r="AQ245">
        <f>VLOOKUP(A245, [3]Sheet1!$A$2:$Q$2106, 17,FALSE)</f>
        <v>1582</v>
      </c>
    </row>
    <row r="246" spans="1:43" x14ac:dyDescent="0.2">
      <c r="A246" s="10">
        <v>1207776</v>
      </c>
      <c r="B246" s="10">
        <v>60054428</v>
      </c>
      <c r="C246" s="11" t="s">
        <v>43</v>
      </c>
      <c r="D246" s="10" t="s">
        <v>44</v>
      </c>
      <c r="E246" s="17">
        <v>44096</v>
      </c>
      <c r="F246" s="13" t="str">
        <f>VLOOKUP(A246,[1]Sheet1!$K$2:$T$827,2,FALSE)</f>
        <v>VD02</v>
      </c>
      <c r="G246" s="13" t="str">
        <f>IFERROR(#REF!, "no")</f>
        <v>no</v>
      </c>
      <c r="H246" s="10">
        <v>20</v>
      </c>
      <c r="I246" s="10">
        <v>1.17</v>
      </c>
      <c r="J246" s="10">
        <v>0.7</v>
      </c>
      <c r="K246" s="10">
        <v>-0.47</v>
      </c>
      <c r="L246" s="10">
        <v>16</v>
      </c>
      <c r="M246" s="10">
        <v>18</v>
      </c>
      <c r="N246" s="10">
        <v>6.8838648796081499</v>
      </c>
      <c r="O246" s="10">
        <v>2.1735031604766801</v>
      </c>
      <c r="P246" s="10">
        <v>0.48670935630798301</v>
      </c>
      <c r="Q246" s="10">
        <v>-0.15596798062324499</v>
      </c>
      <c r="R246" s="13">
        <f>VLOOKUP(A246,'Valores KF'!$C$2:$D$1018,2,)</f>
        <v>0.75</v>
      </c>
      <c r="S246" s="13">
        <f>VLOOKUP(A246,'[2]PESO DE COLADA DIC19-DIC-20'!$A$2:$D$2105,4, FALSE)</f>
        <v>55324</v>
      </c>
      <c r="T246" s="13">
        <f>VLOOKUP(A246,[1]Sheet1!$F$2:$H$1001,3,FALSE)</f>
        <v>1858.2987629137499</v>
      </c>
      <c r="U246" s="13">
        <f>VLOOKUP(A246,[1]Sheet1!$K$2:$T$827, 3,FALSE)</f>
        <v>0.41</v>
      </c>
      <c r="V246" s="13">
        <f>VLOOKUP(A246,[1]Sheet1!$K$2:$T$827, 4,FALSE)</f>
        <v>0.185</v>
      </c>
      <c r="W246" s="13">
        <f>VLOOKUP(A246, [1]Sheet1!$K$2:$T$827,5,FALSE)</f>
        <v>0.88600000000000001</v>
      </c>
      <c r="X246" s="13">
        <f>VLOOKUP(A246, [1]Sheet1!$K$2:$T$827,6,FALSE)</f>
        <v>1.04E-2</v>
      </c>
      <c r="Y246" s="13">
        <f>VLOOKUP(A246, [1]Sheet1!$K$2:$T$827,7,FALSE)</f>
        <v>8.3100000000000003E-4</v>
      </c>
      <c r="Z246" s="13">
        <f>VLOOKUP(A246, [1]Sheet1!$K$2:$T$827,8,FALSE)</f>
        <v>0.96</v>
      </c>
      <c r="AA246" s="13">
        <f>VLOOKUP(A246, [1]Sheet1!$K$2:$T$827,9,FALSE)</f>
        <v>0.193</v>
      </c>
      <c r="AB246" s="13">
        <f>VLOOKUP(A246, [1]Sheet1!$K$2:$T$827,10,FALSE)</f>
        <v>2.9000000000000001E-2</v>
      </c>
      <c r="AC246" s="13">
        <f>VLOOKUP(A246,[4]Sheet1!$A$2:$D$651,4,FALSE)</f>
        <v>0.76356100000000005</v>
      </c>
      <c r="AD246" s="13" t="s">
        <v>45</v>
      </c>
      <c r="AE246" s="13" t="s">
        <v>45</v>
      </c>
      <c r="AF246">
        <f>VLOOKUP(A246,[3]Sheet1!$A$2:$F$2106,6, FALSE)</f>
        <v>53608.01</v>
      </c>
      <c r="AG246">
        <f>VLOOKUP(A246,[3]Sheet1!$A$2:$G$2106,7,FALSE)</f>
        <v>1</v>
      </c>
      <c r="AH246">
        <f>VLOOKUP(A246,[3]Sheet1!$A$2:$H$2105,8,FALSE)</f>
        <v>1648</v>
      </c>
      <c r="AI246">
        <f>VLOOKUP(A246,[3]Sheet1!$A$2:$I$2106,9,FALSE)</f>
        <v>49</v>
      </c>
      <c r="AJ246">
        <f>VLOOKUP(A246,[3]Sheet1!$A$2:$K$2105,10,FALSE)</f>
        <v>27</v>
      </c>
      <c r="AK246">
        <f>VLOOKUP(A246,[3]Sheet1!$A$2:$K$2105,11,FALSE)</f>
        <v>22</v>
      </c>
      <c r="AL246">
        <f>VLOOKUP(A246,[3]Sheet1!$A$2:$L$2106,12,FALSE)</f>
        <v>7</v>
      </c>
      <c r="AM246">
        <f>VLOOKUP(A246, [3]Sheet1!$A$2:$M$2105,13,FALSE)</f>
        <v>20</v>
      </c>
      <c r="AN246">
        <f>VLOOKUP(A246,[3]Sheet1!$A$2:$N$2106,14,FALSE)</f>
        <v>0.36</v>
      </c>
      <c r="AO246">
        <f>VLOOKUP(A246,[3]Sheet1!$A$2:$O$2106,15,FALSE)</f>
        <v>1.04</v>
      </c>
      <c r="AP246">
        <f>VLOOKUP(A246,[3]Sheet1!$A$2:$P$2105,16,FALSE)</f>
        <v>0</v>
      </c>
      <c r="AQ246">
        <f>VLOOKUP(A246, [3]Sheet1!$A$2:$Q$2106, 17,FALSE)</f>
        <v>1569</v>
      </c>
    </row>
    <row r="247" spans="1:43" x14ac:dyDescent="0.2">
      <c r="A247" s="10">
        <v>1207777</v>
      </c>
      <c r="B247" s="10">
        <v>60054320</v>
      </c>
      <c r="C247" s="11" t="s">
        <v>90</v>
      </c>
      <c r="D247" s="10" t="s">
        <v>56</v>
      </c>
      <c r="E247" s="17">
        <v>44097</v>
      </c>
      <c r="F247" s="13" t="str">
        <f>VLOOKUP(A247,[1]Sheet1!$K$2:$T$827,2,FALSE)</f>
        <v>VD02</v>
      </c>
      <c r="G247" s="13" t="str">
        <f>IFERROR(#REF!, "no")</f>
        <v>no</v>
      </c>
      <c r="H247" s="10">
        <v>20</v>
      </c>
      <c r="I247" s="10">
        <v>1.07</v>
      </c>
      <c r="J247" s="10">
        <v>0.84</v>
      </c>
      <c r="K247" s="10">
        <v>-0.23</v>
      </c>
      <c r="L247" s="10">
        <v>16</v>
      </c>
      <c r="M247" s="10">
        <v>17</v>
      </c>
      <c r="N247" s="10">
        <v>7.7459449768066397</v>
      </c>
      <c r="O247" s="10">
        <v>1.5779569149017301</v>
      </c>
      <c r="P247" s="10">
        <v>0.16835686564445501</v>
      </c>
      <c r="Q247" s="10">
        <v>-0.16488288342952701</v>
      </c>
      <c r="R247" s="13">
        <f>VLOOKUP(A247,'Valores KF'!$C$2:$D$1018,2,)</f>
        <v>0.8</v>
      </c>
      <c r="S247" s="13">
        <f>VLOOKUP(A247,'[2]PESO DE COLADA DIC19-DIC-20'!$A$2:$D$2105,4, FALSE)</f>
        <v>58032</v>
      </c>
      <c r="T247" s="13">
        <f>VLOOKUP(A247,[1]Sheet1!$F$2:$H$1001,3,FALSE)</f>
        <v>1877.79769816885</v>
      </c>
      <c r="U247" s="13">
        <f>VLOOKUP(A247,[1]Sheet1!$K$2:$T$827, 3,FALSE)</f>
        <v>0.129</v>
      </c>
      <c r="V247" s="13">
        <f>VLOOKUP(A247,[1]Sheet1!$K$2:$T$827, 4,FALSE)</f>
        <v>0.14599999999999999</v>
      </c>
      <c r="W247" s="13">
        <f>VLOOKUP(A247, [1]Sheet1!$K$2:$T$827,5,FALSE)</f>
        <v>0.53400000000000003</v>
      </c>
      <c r="X247" s="13">
        <f>VLOOKUP(A247, [1]Sheet1!$K$2:$T$827,6,FALSE)</f>
        <v>7.3000000000000001E-3</v>
      </c>
      <c r="Y247" s="13">
        <f>VLOOKUP(A247, [1]Sheet1!$K$2:$T$827,7,FALSE)</f>
        <v>8.5700000000000001E-4</v>
      </c>
      <c r="Z247" s="13">
        <f>VLOOKUP(A247, [1]Sheet1!$K$2:$T$827,8,FALSE)</f>
        <v>2.34</v>
      </c>
      <c r="AA247" s="13">
        <f>VLOOKUP(A247, [1]Sheet1!$K$2:$T$827,9,FALSE)</f>
        <v>0.22500000000000001</v>
      </c>
      <c r="AB247" s="13">
        <f>VLOOKUP(A247, [1]Sheet1!$K$2:$T$827,10,FALSE)</f>
        <v>2.47E-2</v>
      </c>
      <c r="AC247" s="13">
        <f>VLOOKUP(A247,[4]Sheet1!$A$2:$D$651,4,FALSE)</f>
        <v>0.90893299999999999</v>
      </c>
      <c r="AD247" s="13" t="s">
        <v>45</v>
      </c>
      <c r="AE247" s="13" t="s">
        <v>45</v>
      </c>
      <c r="AF247">
        <f>VLOOKUP(A247,[3]Sheet1!$A$2:$F$2106,6, FALSE)</f>
        <v>56770</v>
      </c>
      <c r="AG247">
        <f>VLOOKUP(A247,[3]Sheet1!$A$2:$G$2106,7,FALSE)</f>
        <v>1</v>
      </c>
      <c r="AH247">
        <f>VLOOKUP(A247,[3]Sheet1!$A$2:$H$2105,8,FALSE)</f>
        <v>1670</v>
      </c>
      <c r="AI247">
        <f>VLOOKUP(A247,[3]Sheet1!$A$2:$I$2106,9,FALSE)</f>
        <v>47</v>
      </c>
      <c r="AJ247">
        <f>VLOOKUP(A247,[3]Sheet1!$A$2:$K$2105,10,FALSE)</f>
        <v>26</v>
      </c>
      <c r="AK247">
        <f>VLOOKUP(A247,[3]Sheet1!$A$2:$K$2105,11,FALSE)</f>
        <v>21</v>
      </c>
      <c r="AL247">
        <f>VLOOKUP(A247,[3]Sheet1!$A$2:$L$2106,12,FALSE)</f>
        <v>6</v>
      </c>
      <c r="AM247">
        <f>VLOOKUP(A247, [3]Sheet1!$A$2:$M$2105,13,FALSE)</f>
        <v>20</v>
      </c>
      <c r="AN247">
        <f>VLOOKUP(A247,[3]Sheet1!$A$2:$N$2106,14,FALSE)</f>
        <v>0.52</v>
      </c>
      <c r="AO247">
        <f>VLOOKUP(A247,[3]Sheet1!$A$2:$O$2106,15,FALSE)</f>
        <v>2.78</v>
      </c>
      <c r="AP247">
        <f>VLOOKUP(A247,[3]Sheet1!$A$2:$P$2105,16,FALSE)</f>
        <v>0</v>
      </c>
      <c r="AQ247">
        <f>VLOOKUP(A247, [3]Sheet1!$A$2:$Q$2106, 17,FALSE)</f>
        <v>1573</v>
      </c>
    </row>
    <row r="248" spans="1:43" x14ac:dyDescent="0.2">
      <c r="A248" s="10">
        <v>1207778</v>
      </c>
      <c r="B248" s="10">
        <v>60054326</v>
      </c>
      <c r="C248" s="11" t="s">
        <v>90</v>
      </c>
      <c r="D248" s="10" t="s">
        <v>56</v>
      </c>
      <c r="E248" s="17">
        <v>44097</v>
      </c>
      <c r="F248" s="13" t="str">
        <f>VLOOKUP(A248,[1]Sheet1!$K$2:$T$827,2,FALSE)</f>
        <v>VD02</v>
      </c>
      <c r="G248" s="13" t="str">
        <f>IFERROR(#REF!, "no")</f>
        <v>no</v>
      </c>
      <c r="H248" s="10">
        <v>20</v>
      </c>
      <c r="I248" s="10">
        <v>1.2</v>
      </c>
      <c r="J248" s="10">
        <v>0.51</v>
      </c>
      <c r="K248" s="10">
        <v>-0.69</v>
      </c>
      <c r="L248" s="10">
        <v>16</v>
      </c>
      <c r="M248" s="10">
        <v>18</v>
      </c>
      <c r="N248" s="10">
        <v>6.4876155853271502</v>
      </c>
      <c r="O248" s="10">
        <v>2.0634629726409899</v>
      </c>
      <c r="P248" s="10">
        <v>0.30991342663764998</v>
      </c>
      <c r="Q248" s="10">
        <v>-0.15955795347690599</v>
      </c>
      <c r="R248" s="13">
        <f>VLOOKUP(A248,'Valores KF'!$C$2:$D$1018,2,)</f>
        <v>0.81</v>
      </c>
      <c r="S248" s="13">
        <f>VLOOKUP(A248,'[2]PESO DE COLADA DIC19-DIC-20'!$A$2:$D$2105,4, FALSE)</f>
        <v>59312</v>
      </c>
      <c r="T248" s="13">
        <f>VLOOKUP(A248,[1]Sheet1!$F$2:$H$1001,3,FALSE)</f>
        <v>1885.7760873372899</v>
      </c>
      <c r="U248" s="13">
        <f>VLOOKUP(A248,[1]Sheet1!$K$2:$T$827, 3,FALSE)</f>
        <v>0.14799999999999999</v>
      </c>
      <c r="V248" s="13">
        <f>VLOOKUP(A248,[1]Sheet1!$K$2:$T$827, 4,FALSE)</f>
        <v>0.14699999999999999</v>
      </c>
      <c r="W248" s="13">
        <f>VLOOKUP(A248, [1]Sheet1!$K$2:$T$827,5,FALSE)</f>
        <v>0.54400000000000004</v>
      </c>
      <c r="X248" s="13">
        <f>VLOOKUP(A248, [1]Sheet1!$K$2:$T$827,6,FALSE)</f>
        <v>6.0000000000000001E-3</v>
      </c>
      <c r="Y248" s="13">
        <f>VLOOKUP(A248, [1]Sheet1!$K$2:$T$827,7,FALSE)</f>
        <v>1.3799999999999999E-3</v>
      </c>
      <c r="Z248" s="13">
        <f>VLOOKUP(A248, [1]Sheet1!$K$2:$T$827,8,FALSE)</f>
        <v>2.2000000000000002</v>
      </c>
      <c r="AA248" s="13">
        <f>VLOOKUP(A248, [1]Sheet1!$K$2:$T$827,9,FALSE)</f>
        <v>0.20399999999999999</v>
      </c>
      <c r="AB248" s="13">
        <f>VLOOKUP(A248, [1]Sheet1!$K$2:$T$827,10,FALSE)</f>
        <v>2.3E-2</v>
      </c>
      <c r="AC248" s="13">
        <f>VLOOKUP(A248,[4]Sheet1!$A$2:$D$651,4,FALSE)</f>
        <v>0.75473199999999996</v>
      </c>
      <c r="AD248" s="13" t="s">
        <v>45</v>
      </c>
      <c r="AE248" s="13" t="s">
        <v>45</v>
      </c>
      <c r="AF248">
        <f>VLOOKUP(A248,[3]Sheet1!$A$2:$F$2106,6, FALSE)</f>
        <v>56833</v>
      </c>
      <c r="AG248">
        <f>VLOOKUP(A248,[3]Sheet1!$A$2:$G$2106,7,FALSE)</f>
        <v>1</v>
      </c>
      <c r="AH248">
        <f>VLOOKUP(A248,[3]Sheet1!$A$2:$H$2105,8,FALSE)</f>
        <v>1677</v>
      </c>
      <c r="AI248">
        <f>VLOOKUP(A248,[3]Sheet1!$A$2:$I$2106,9,FALSE)</f>
        <v>58</v>
      </c>
      <c r="AJ248">
        <f>VLOOKUP(A248,[3]Sheet1!$A$2:$K$2105,10,FALSE)</f>
        <v>27</v>
      </c>
      <c r="AK248">
        <f>VLOOKUP(A248,[3]Sheet1!$A$2:$K$2105,11,FALSE)</f>
        <v>31</v>
      </c>
      <c r="AL248">
        <f>VLOOKUP(A248,[3]Sheet1!$A$2:$L$2106,12,FALSE)</f>
        <v>7</v>
      </c>
      <c r="AM248">
        <f>VLOOKUP(A248, [3]Sheet1!$A$2:$M$2105,13,FALSE)</f>
        <v>20</v>
      </c>
      <c r="AN248">
        <f>VLOOKUP(A248,[3]Sheet1!$A$2:$N$2106,14,FALSE)</f>
        <v>0.39</v>
      </c>
      <c r="AO248">
        <f>VLOOKUP(A248,[3]Sheet1!$A$2:$O$2106,15,FALSE)</f>
        <v>2.42</v>
      </c>
      <c r="AP248">
        <f>VLOOKUP(A248,[3]Sheet1!$A$2:$P$2105,16,FALSE)</f>
        <v>0</v>
      </c>
      <c r="AQ248">
        <f>VLOOKUP(A248, [3]Sheet1!$A$2:$Q$2106, 17,FALSE)</f>
        <v>1579</v>
      </c>
    </row>
    <row r="249" spans="1:43" x14ac:dyDescent="0.2">
      <c r="A249" s="10">
        <v>1207779</v>
      </c>
      <c r="B249" s="10">
        <v>60054380</v>
      </c>
      <c r="C249" s="11" t="s">
        <v>54</v>
      </c>
      <c r="D249" s="10" t="s">
        <v>44</v>
      </c>
      <c r="E249" s="17">
        <v>44097</v>
      </c>
      <c r="F249" s="13" t="str">
        <f>VLOOKUP(A249,[1]Sheet1!$K$2:$T$827,2,FALSE)</f>
        <v>VD02</v>
      </c>
      <c r="G249" s="13" t="str">
        <f>IFERROR(#REF!, "no")</f>
        <v>no</v>
      </c>
      <c r="H249" s="10">
        <v>16</v>
      </c>
      <c r="I249" s="10">
        <v>1.49</v>
      </c>
      <c r="J249" s="10">
        <v>0.78</v>
      </c>
      <c r="K249" s="10">
        <v>-0.71</v>
      </c>
      <c r="L249" s="10">
        <v>19</v>
      </c>
      <c r="M249" s="10">
        <v>14</v>
      </c>
      <c r="N249" s="10">
        <v>9.8534402847290004</v>
      </c>
      <c r="O249" s="10">
        <v>1.9983603954315201</v>
      </c>
      <c r="P249" s="10">
        <v>8.6997702717781095E-2</v>
      </c>
      <c r="Q249" s="10">
        <v>-0.15509623289108301</v>
      </c>
      <c r="R249" s="13">
        <f>VLOOKUP(A249,'Valores KF'!$C$2:$D$1018,2,)</f>
        <v>0.8</v>
      </c>
      <c r="S249" s="13">
        <f>VLOOKUP(A249,'[2]PESO DE COLADA DIC19-DIC-20'!$A$2:$D$2105,4, FALSE)</f>
        <v>54903</v>
      </c>
      <c r="T249" s="13">
        <f>VLOOKUP(A249,[1]Sheet1!$F$2:$H$1001,3,FALSE)</f>
        <v>1885.1074541117</v>
      </c>
      <c r="U249" s="13">
        <f>VLOOKUP(A249,[1]Sheet1!$K$2:$T$827, 3,FALSE)</f>
        <v>0.115</v>
      </c>
      <c r="V249" s="13">
        <f>VLOOKUP(A249,[1]Sheet1!$K$2:$T$827, 4,FALSE)</f>
        <v>0.20499999999999999</v>
      </c>
      <c r="W249" s="13">
        <f>VLOOKUP(A249, [1]Sheet1!$K$2:$T$827,5,FALSE)</f>
        <v>1.1100000000000001</v>
      </c>
      <c r="X249" s="13">
        <f>VLOOKUP(A249, [1]Sheet1!$K$2:$T$827,6,FALSE)</f>
        <v>1.04E-2</v>
      </c>
      <c r="Y249" s="13">
        <f>VLOOKUP(A249, [1]Sheet1!$K$2:$T$827,7,FALSE)</f>
        <v>4.5300000000000002E-3</v>
      </c>
      <c r="Z249" s="13">
        <f>VLOOKUP(A249, [1]Sheet1!$K$2:$T$827,8,FALSE)</f>
        <v>0.218</v>
      </c>
      <c r="AA249" s="13">
        <f>VLOOKUP(A249, [1]Sheet1!$K$2:$T$827,9,FALSE)</f>
        <v>0.20899999999999999</v>
      </c>
      <c r="AB249" s="13">
        <f>VLOOKUP(A249, [1]Sheet1!$K$2:$T$827,10,FALSE)</f>
        <v>2.6499999999999999E-2</v>
      </c>
      <c r="AC249" s="13">
        <f>VLOOKUP(A249,[4]Sheet1!$A$2:$D$651,4,FALSE)</f>
        <v>0.886521</v>
      </c>
      <c r="AD249" s="13" t="s">
        <v>45</v>
      </c>
      <c r="AE249" s="13" t="s">
        <v>45</v>
      </c>
      <c r="AF249">
        <f>VLOOKUP(A249,[3]Sheet1!$A$2:$F$2106,6, FALSE)</f>
        <v>55025.01</v>
      </c>
      <c r="AG249">
        <f>VLOOKUP(A249,[3]Sheet1!$A$2:$G$2106,7,FALSE)</f>
        <v>1</v>
      </c>
      <c r="AH249">
        <f>VLOOKUP(A249,[3]Sheet1!$A$2:$H$2105,8,FALSE)</f>
        <v>1669</v>
      </c>
      <c r="AI249">
        <f>VLOOKUP(A249,[3]Sheet1!$A$2:$I$2106,9,FALSE)</f>
        <v>47</v>
      </c>
      <c r="AJ249">
        <f>VLOOKUP(A249,[3]Sheet1!$A$2:$K$2105,10,FALSE)</f>
        <v>23</v>
      </c>
      <c r="AK249">
        <f>VLOOKUP(A249,[3]Sheet1!$A$2:$K$2105,11,FALSE)</f>
        <v>24</v>
      </c>
      <c r="AL249">
        <f>VLOOKUP(A249,[3]Sheet1!$A$2:$L$2106,12,FALSE)</f>
        <v>7</v>
      </c>
      <c r="AM249">
        <f>VLOOKUP(A249, [3]Sheet1!$A$2:$M$2105,13,FALSE)</f>
        <v>16</v>
      </c>
      <c r="AN249">
        <f>VLOOKUP(A249,[3]Sheet1!$A$2:$N$2106,14,FALSE)</f>
        <v>0.42</v>
      </c>
      <c r="AO249">
        <f>VLOOKUP(A249,[3]Sheet1!$A$2:$O$2106,15,FALSE)</f>
        <v>1.0900000000000001</v>
      </c>
      <c r="AP249">
        <f>VLOOKUP(A249,[3]Sheet1!$A$2:$P$2105,16,FALSE)</f>
        <v>1.23</v>
      </c>
      <c r="AQ249">
        <f>VLOOKUP(A249, [3]Sheet1!$A$2:$Q$2106, 17,FALSE)</f>
        <v>1592</v>
      </c>
    </row>
    <row r="250" spans="1:43" x14ac:dyDescent="0.2">
      <c r="A250" s="10">
        <v>1207780</v>
      </c>
      <c r="B250" s="10">
        <v>60054386</v>
      </c>
      <c r="C250" s="11" t="s">
        <v>54</v>
      </c>
      <c r="D250" s="10" t="s">
        <v>44</v>
      </c>
      <c r="E250" s="17">
        <v>44097</v>
      </c>
      <c r="F250" s="13" t="str">
        <f>VLOOKUP(A250,[1]Sheet1!$K$2:$T$827,2,FALSE)</f>
        <v>VD02</v>
      </c>
      <c r="G250" s="13" t="str">
        <f>IFERROR(#REF!, "no")</f>
        <v>no</v>
      </c>
      <c r="H250" s="10">
        <v>16</v>
      </c>
      <c r="I250" s="10">
        <v>1.48</v>
      </c>
      <c r="J250" s="10">
        <v>0.76</v>
      </c>
      <c r="K250" s="10">
        <v>-0.72</v>
      </c>
      <c r="L250" s="10">
        <v>22</v>
      </c>
      <c r="M250" s="10">
        <v>14</v>
      </c>
      <c r="N250" s="10">
        <v>9.2274017333984393</v>
      </c>
      <c r="O250" s="10">
        <v>2.1184334754943799</v>
      </c>
      <c r="P250" s="10">
        <v>0.28963991999626199</v>
      </c>
      <c r="Q250" s="10">
        <v>-0.149701789021492</v>
      </c>
      <c r="R250" s="13">
        <f>VLOOKUP(A250,'Valores KF'!$C$2:$D$1018,2,)</f>
        <v>0.81</v>
      </c>
      <c r="S250" s="13">
        <f>VLOOKUP(A250,'[2]PESO DE COLADA DIC19-DIC-20'!$A$2:$D$2105,4, FALSE)</f>
        <v>53691</v>
      </c>
      <c r="T250" s="13">
        <f>VLOOKUP(A250,[1]Sheet1!$F$2:$H$1001,3,FALSE)</f>
        <v>1888.1644371064599</v>
      </c>
      <c r="U250" s="13">
        <f>VLOOKUP(A250,[1]Sheet1!$K$2:$T$827, 3,FALSE)</f>
        <v>9.8299999999999998E-2</v>
      </c>
      <c r="V250" s="13">
        <f>VLOOKUP(A250,[1]Sheet1!$K$2:$T$827, 4,FALSE)</f>
        <v>0.188</v>
      </c>
      <c r="W250" s="13">
        <f>VLOOKUP(A250, [1]Sheet1!$K$2:$T$827,5,FALSE)</f>
        <v>1.1000000000000001</v>
      </c>
      <c r="X250" s="13">
        <f>VLOOKUP(A250, [1]Sheet1!$K$2:$T$827,6,FALSE)</f>
        <v>9.4999999999999998E-3</v>
      </c>
      <c r="Y250" s="13">
        <f>VLOOKUP(A250, [1]Sheet1!$K$2:$T$827,7,FALSE)</f>
        <v>4.62E-3</v>
      </c>
      <c r="Z250" s="13">
        <f>VLOOKUP(A250, [1]Sheet1!$K$2:$T$827,8,FALSE)</f>
        <v>0.25900000000000001</v>
      </c>
      <c r="AA250" s="13">
        <f>VLOOKUP(A250, [1]Sheet1!$K$2:$T$827,9,FALSE)</f>
        <v>0.36</v>
      </c>
      <c r="AB250" s="13">
        <f>VLOOKUP(A250, [1]Sheet1!$K$2:$T$827,10,FALSE)</f>
        <v>2.7300000000000001E-2</v>
      </c>
      <c r="AC250" s="13">
        <f>VLOOKUP(A250,[4]Sheet1!$A$2:$D$651,4,FALSE)</f>
        <v>0.85229699999999997</v>
      </c>
      <c r="AD250" s="13" t="s">
        <v>45</v>
      </c>
      <c r="AE250" s="13" t="s">
        <v>45</v>
      </c>
      <c r="AF250">
        <f>VLOOKUP(A250,[3]Sheet1!$A$2:$F$2106,6, FALSE)</f>
        <v>54074</v>
      </c>
      <c r="AG250">
        <f>VLOOKUP(A250,[3]Sheet1!$A$2:$G$2106,7,FALSE)</f>
        <v>1</v>
      </c>
      <c r="AH250">
        <f>VLOOKUP(A250,[3]Sheet1!$A$2:$H$2105,8,FALSE)</f>
        <v>1671</v>
      </c>
      <c r="AI250">
        <f>VLOOKUP(A250,[3]Sheet1!$A$2:$I$2106,9,FALSE)</f>
        <v>44</v>
      </c>
      <c r="AJ250">
        <f>VLOOKUP(A250,[3]Sheet1!$A$2:$K$2105,10,FALSE)</f>
        <v>23</v>
      </c>
      <c r="AK250">
        <f>VLOOKUP(A250,[3]Sheet1!$A$2:$K$2105,11,FALSE)</f>
        <v>21</v>
      </c>
      <c r="AL250">
        <f>VLOOKUP(A250,[3]Sheet1!$A$2:$L$2106,12,FALSE)</f>
        <v>7</v>
      </c>
      <c r="AM250">
        <f>VLOOKUP(A250, [3]Sheet1!$A$2:$M$2105,13,FALSE)</f>
        <v>16</v>
      </c>
      <c r="AN250">
        <f>VLOOKUP(A250,[3]Sheet1!$A$2:$N$2106,14,FALSE)</f>
        <v>0.4</v>
      </c>
      <c r="AO250">
        <f>VLOOKUP(A250,[3]Sheet1!$A$2:$O$2106,15,FALSE)</f>
        <v>0.95</v>
      </c>
      <c r="AP250">
        <f>VLOOKUP(A250,[3]Sheet1!$A$2:$P$2105,16,FALSE)</f>
        <v>1.03</v>
      </c>
      <c r="AQ250">
        <f>VLOOKUP(A250, [3]Sheet1!$A$2:$Q$2106, 17,FALSE)</f>
        <v>1588</v>
      </c>
    </row>
    <row r="251" spans="1:43" x14ac:dyDescent="0.2">
      <c r="A251" s="10">
        <v>1207781</v>
      </c>
      <c r="B251" s="10">
        <v>60054302</v>
      </c>
      <c r="C251" s="11" t="s">
        <v>82</v>
      </c>
      <c r="D251" s="10" t="s">
        <v>46</v>
      </c>
      <c r="E251" s="17">
        <v>44097</v>
      </c>
      <c r="F251" s="13" t="str">
        <f>VLOOKUP(A251,[1]Sheet1!$K$2:$T$827,2,FALSE)</f>
        <v>VD02</v>
      </c>
      <c r="G251" s="13" t="str">
        <f>IFERROR(#REF!, "no")</f>
        <v>no</v>
      </c>
      <c r="H251" s="10">
        <v>20</v>
      </c>
      <c r="I251" s="10">
        <v>1.22</v>
      </c>
      <c r="J251" s="10">
        <v>1.22</v>
      </c>
      <c r="K251" s="10">
        <v>0</v>
      </c>
      <c r="L251" s="10">
        <v>18</v>
      </c>
      <c r="M251" s="10">
        <v>19</v>
      </c>
      <c r="N251" s="10">
        <v>9.1080837249755895</v>
      </c>
      <c r="O251" s="10">
        <v>2.0423293113708501</v>
      </c>
      <c r="P251" s="10">
        <v>4.9454800784587902E-2</v>
      </c>
      <c r="Q251" s="10">
        <v>-0.15552355349063901</v>
      </c>
      <c r="R251" s="13">
        <f>VLOOKUP(A251,'Valores KF'!$C$2:$D$1018,2,)</f>
        <v>0.82</v>
      </c>
      <c r="S251" s="13">
        <f>VLOOKUP(A251,'[2]PESO DE COLADA DIC19-DIC-20'!$A$2:$D$2105,4, FALSE)</f>
        <v>56262</v>
      </c>
      <c r="T251" s="13">
        <f>VLOOKUP(A251,[1]Sheet1!$F$2:$H$1001,3,FALSE)</f>
        <v>1904.6396484352199</v>
      </c>
      <c r="U251" s="13">
        <f>VLOOKUP(A251,[1]Sheet1!$K$2:$T$827, 3,FALSE)</f>
        <v>9.6699999999999994E-2</v>
      </c>
      <c r="V251" s="13">
        <f>VLOOKUP(A251,[1]Sheet1!$K$2:$T$827, 4,FALSE)</f>
        <v>0.221</v>
      </c>
      <c r="W251" s="13">
        <f>VLOOKUP(A251, [1]Sheet1!$K$2:$T$827,5,FALSE)</f>
        <v>1.34</v>
      </c>
      <c r="X251" s="13">
        <f>VLOOKUP(A251, [1]Sheet1!$K$2:$T$827,6,FALSE)</f>
        <v>1.09E-2</v>
      </c>
      <c r="Y251" s="13">
        <f>VLOOKUP(A251, [1]Sheet1!$K$2:$T$827,7,FALSE)</f>
        <v>1.81E-3</v>
      </c>
      <c r="Z251" s="13">
        <f>VLOOKUP(A251, [1]Sheet1!$K$2:$T$827,8,FALSE)</f>
        <v>0.19</v>
      </c>
      <c r="AA251" s="13">
        <f>VLOOKUP(A251, [1]Sheet1!$K$2:$T$827,9,FALSE)</f>
        <v>0.376</v>
      </c>
      <c r="AB251" s="13">
        <f>VLOOKUP(A251, [1]Sheet1!$K$2:$T$827,10,FALSE)</f>
        <v>3.6499999999999998E-2</v>
      </c>
      <c r="AC251" s="13">
        <f>VLOOKUP(A251,[4]Sheet1!$A$2:$D$651,4,FALSE)</f>
        <v>0.70576399999999995</v>
      </c>
      <c r="AD251" s="13" t="s">
        <v>45</v>
      </c>
      <c r="AE251" s="13" t="s">
        <v>45</v>
      </c>
      <c r="AF251">
        <f>VLOOKUP(A251,[3]Sheet1!$A$2:$F$2106,6, FALSE)</f>
        <v>55810</v>
      </c>
      <c r="AG251">
        <f>VLOOKUP(A251,[3]Sheet1!$A$2:$G$2106,7,FALSE)</f>
        <v>1</v>
      </c>
      <c r="AH251">
        <f>VLOOKUP(A251,[3]Sheet1!$A$2:$H$2105,8,FALSE)</f>
        <v>1698</v>
      </c>
      <c r="AI251">
        <f>VLOOKUP(A251,[3]Sheet1!$A$2:$I$2106,9,FALSE)</f>
        <v>54</v>
      </c>
      <c r="AJ251">
        <f>VLOOKUP(A251,[3]Sheet1!$A$2:$K$2105,10,FALSE)</f>
        <v>27</v>
      </c>
      <c r="AK251">
        <f>VLOOKUP(A251,[3]Sheet1!$A$2:$K$2105,11,FALSE)</f>
        <v>27</v>
      </c>
      <c r="AL251">
        <f>VLOOKUP(A251,[3]Sheet1!$A$2:$L$2106,12,FALSE)</f>
        <v>7</v>
      </c>
      <c r="AM251">
        <f>VLOOKUP(A251, [3]Sheet1!$A$2:$M$2105,13,FALSE)</f>
        <v>20</v>
      </c>
      <c r="AN251">
        <f>VLOOKUP(A251,[3]Sheet1!$A$2:$N$2106,14,FALSE)</f>
        <v>0.37</v>
      </c>
      <c r="AO251">
        <f>VLOOKUP(A251,[3]Sheet1!$A$2:$O$2106,15,FALSE)</f>
        <v>1.54</v>
      </c>
      <c r="AP251">
        <f>VLOOKUP(A251,[3]Sheet1!$A$2:$P$2105,16,FALSE)</f>
        <v>0</v>
      </c>
      <c r="AQ251">
        <f>VLOOKUP(A251, [3]Sheet1!$A$2:$Q$2106, 17,FALSE)</f>
        <v>1597</v>
      </c>
    </row>
    <row r="252" spans="1:43" x14ac:dyDescent="0.2">
      <c r="A252" s="10">
        <v>1207782</v>
      </c>
      <c r="B252" s="10">
        <v>60054291</v>
      </c>
      <c r="C252" s="11" t="s">
        <v>58</v>
      </c>
      <c r="D252" s="10" t="s">
        <v>61</v>
      </c>
      <c r="E252" s="17">
        <v>44097</v>
      </c>
      <c r="F252" s="13" t="str">
        <f>VLOOKUP(A252,[1]Sheet1!$K$2:$T$827,2,FALSE)</f>
        <v>VD02</v>
      </c>
      <c r="G252" s="13" t="str">
        <f>IFERROR(#REF!, "no")</f>
        <v>no</v>
      </c>
      <c r="H252" s="10">
        <v>15</v>
      </c>
      <c r="I252" s="10">
        <v>1.1100000000000001</v>
      </c>
      <c r="J252" s="10">
        <v>0.84</v>
      </c>
      <c r="K252" s="10">
        <v>-0.27</v>
      </c>
      <c r="L252" s="10">
        <v>21</v>
      </c>
      <c r="M252" s="10">
        <v>14</v>
      </c>
      <c r="N252" s="10">
        <v>6.0280694961547896</v>
      </c>
      <c r="O252" s="10">
        <v>1.4605958461761499</v>
      </c>
      <c r="P252" s="10">
        <v>0.25316941738128701</v>
      </c>
      <c r="Q252" s="10">
        <v>-0.15709586441516901</v>
      </c>
      <c r="R252" s="13">
        <f>VLOOKUP(A252,'Valores KF'!$C$2:$D$1018,2,)</f>
        <v>0.78</v>
      </c>
      <c r="S252" s="13">
        <f>VLOOKUP(A252,'[2]PESO DE COLADA DIC19-DIC-20'!$A$2:$D$2105,4, FALSE)</f>
        <v>52613</v>
      </c>
      <c r="T252" s="13">
        <f>VLOOKUP(A252,[1]Sheet1!$F$2:$H$1001,3,FALSE)</f>
        <v>1887.3214123177399</v>
      </c>
      <c r="U252" s="13">
        <f>VLOOKUP(A252,[1]Sheet1!$K$2:$T$827, 3,FALSE)</f>
        <v>0.32</v>
      </c>
      <c r="V252" s="13">
        <f>VLOOKUP(A252,[1]Sheet1!$K$2:$T$827, 4,FALSE)</f>
        <v>0.25900000000000001</v>
      </c>
      <c r="W252" s="13">
        <f>VLOOKUP(A252, [1]Sheet1!$K$2:$T$827,5,FALSE)</f>
        <v>0.58499999999999996</v>
      </c>
      <c r="X252" s="13">
        <f>VLOOKUP(A252, [1]Sheet1!$K$2:$T$827,6,FALSE)</f>
        <v>8.6E-3</v>
      </c>
      <c r="Y252" s="13">
        <f>VLOOKUP(A252, [1]Sheet1!$K$2:$T$827,7,FALSE)</f>
        <v>1.06E-3</v>
      </c>
      <c r="Z252" s="13">
        <f>VLOOKUP(A252, [1]Sheet1!$K$2:$T$827,8,FALSE)</f>
        <v>1.08</v>
      </c>
      <c r="AA252" s="13">
        <f>VLOOKUP(A252, [1]Sheet1!$K$2:$T$827,9,FALSE)</f>
        <v>0.23200000000000001</v>
      </c>
      <c r="AB252" s="13">
        <f>VLOOKUP(A252, [1]Sheet1!$K$2:$T$827,10,FALSE)</f>
        <v>2.47E-2</v>
      </c>
      <c r="AC252" s="13">
        <f>VLOOKUP(A252,[4]Sheet1!$A$2:$D$651,4,FALSE)</f>
        <v>0.77968999999999999</v>
      </c>
      <c r="AD252" s="13" t="s">
        <v>45</v>
      </c>
      <c r="AE252" s="13" t="s">
        <v>45</v>
      </c>
      <c r="AF252">
        <f>VLOOKUP(A252,[3]Sheet1!$A$2:$F$2106,6, FALSE)</f>
        <v>51872</v>
      </c>
      <c r="AG252">
        <f>VLOOKUP(A252,[3]Sheet1!$A$2:$G$2106,7,FALSE)</f>
        <v>1</v>
      </c>
      <c r="AH252">
        <f>VLOOKUP(A252,[3]Sheet1!$A$2:$H$2105,8,FALSE)</f>
        <v>1668</v>
      </c>
      <c r="AI252">
        <f>VLOOKUP(A252,[3]Sheet1!$A$2:$I$2106,9,FALSE)</f>
        <v>43</v>
      </c>
      <c r="AJ252">
        <f>VLOOKUP(A252,[3]Sheet1!$A$2:$K$2105,10,FALSE)</f>
        <v>22</v>
      </c>
      <c r="AK252">
        <f>VLOOKUP(A252,[3]Sheet1!$A$2:$K$2105,11,FALSE)</f>
        <v>21</v>
      </c>
      <c r="AL252">
        <f>VLOOKUP(A252,[3]Sheet1!$A$2:$L$2106,12,FALSE)</f>
        <v>7</v>
      </c>
      <c r="AM252">
        <f>VLOOKUP(A252, [3]Sheet1!$A$2:$M$2105,13,FALSE)</f>
        <v>15</v>
      </c>
      <c r="AN252">
        <f>VLOOKUP(A252,[3]Sheet1!$A$2:$N$2106,14,FALSE)</f>
        <v>0.56000000000000005</v>
      </c>
      <c r="AO252">
        <f>VLOOKUP(A252,[3]Sheet1!$A$2:$O$2106,15,FALSE)</f>
        <v>3.2</v>
      </c>
      <c r="AP252">
        <f>VLOOKUP(A252,[3]Sheet1!$A$2:$P$2105,16,FALSE)</f>
        <v>0</v>
      </c>
      <c r="AQ252">
        <f>VLOOKUP(A252, [3]Sheet1!$A$2:$Q$2106, 17,FALSE)</f>
        <v>1586</v>
      </c>
    </row>
    <row r="253" spans="1:43" x14ac:dyDescent="0.2">
      <c r="A253" s="10">
        <v>1207783</v>
      </c>
      <c r="B253" s="10">
        <v>60054347</v>
      </c>
      <c r="C253" s="11">
        <v>4140</v>
      </c>
      <c r="D253" s="10" t="s">
        <v>63</v>
      </c>
      <c r="E253" s="17">
        <v>44097</v>
      </c>
      <c r="F253" s="13" t="str">
        <f>VLOOKUP(A253,[1]Sheet1!$K$2:$T$827,2,FALSE)</f>
        <v>VD02</v>
      </c>
      <c r="G253" s="13" t="str">
        <f>IFERROR(#REF!, "no")</f>
        <v>no</v>
      </c>
      <c r="H253" s="10">
        <v>15</v>
      </c>
      <c r="I253" s="10">
        <v>1.55</v>
      </c>
      <c r="J253" s="10">
        <v>1.55</v>
      </c>
      <c r="K253" s="10">
        <v>0</v>
      </c>
      <c r="L253" s="10">
        <v>14</v>
      </c>
      <c r="M253" s="10">
        <v>14</v>
      </c>
      <c r="N253" s="10">
        <v>9.0293684005737305</v>
      </c>
      <c r="O253" s="10">
        <v>2.0016562938690199</v>
      </c>
      <c r="P253" s="10">
        <v>0.30919274687767001</v>
      </c>
      <c r="Q253" s="10">
        <v>-0.14545980095863301</v>
      </c>
      <c r="R253" s="13">
        <f>VLOOKUP(A253,'Valores KF'!$C$2:$D$1018,2,)</f>
        <v>0.73</v>
      </c>
      <c r="S253" s="13">
        <f>VLOOKUP(A253,'[2]PESO DE COLADA DIC19-DIC-20'!$A$2:$D$2105,4, FALSE)</f>
        <v>53623</v>
      </c>
      <c r="T253" s="13">
        <f>VLOOKUP(A253,[1]Sheet1!$F$2:$H$1001,3,FALSE)</f>
        <v>1846.6414721087399</v>
      </c>
      <c r="U253" s="13">
        <f>VLOOKUP(A253,[1]Sheet1!$K$2:$T$827, 3,FALSE)</f>
        <v>0.42199999999999999</v>
      </c>
      <c r="V253" s="13">
        <f>VLOOKUP(A253,[1]Sheet1!$K$2:$T$827, 4,FALSE)</f>
        <v>0.27800000000000002</v>
      </c>
      <c r="W253" s="13">
        <f>VLOOKUP(A253, [1]Sheet1!$K$2:$T$827,5,FALSE)</f>
        <v>0.871</v>
      </c>
      <c r="X253" s="13">
        <f>VLOOKUP(A253, [1]Sheet1!$K$2:$T$827,6,FALSE)</f>
        <v>8.8000000000000005E-3</v>
      </c>
      <c r="Y253" s="13">
        <f>VLOOKUP(A253, [1]Sheet1!$K$2:$T$827,7,FALSE)</f>
        <v>5.0100000000000003E-4</v>
      </c>
      <c r="Z253" s="13">
        <f>VLOOKUP(A253, [1]Sheet1!$K$2:$T$827,8,FALSE)</f>
        <v>1</v>
      </c>
      <c r="AA253" s="13">
        <f>VLOOKUP(A253, [1]Sheet1!$K$2:$T$827,9,FALSE)</f>
        <v>0.17799999999999999</v>
      </c>
      <c r="AB253" s="13">
        <f>VLOOKUP(A253, [1]Sheet1!$K$2:$T$827,10,FALSE)</f>
        <v>1.6899999999999998E-2</v>
      </c>
      <c r="AC253" s="13">
        <f>VLOOKUP(A253,[4]Sheet1!$A$2:$D$651,4,FALSE)</f>
        <v>0.74922800000000001</v>
      </c>
      <c r="AD253" s="13" t="s">
        <v>45</v>
      </c>
      <c r="AE253" s="13" t="s">
        <v>45</v>
      </c>
      <c r="AF253">
        <f>VLOOKUP(A253,[3]Sheet1!$A$2:$F$2106,6, FALSE)</f>
        <v>53169</v>
      </c>
      <c r="AG253">
        <f>VLOOKUP(A253,[3]Sheet1!$A$2:$G$2106,7,FALSE)</f>
        <v>1</v>
      </c>
      <c r="AH253">
        <f>VLOOKUP(A253,[3]Sheet1!$A$2:$H$2105,8,FALSE)</f>
        <v>1629</v>
      </c>
      <c r="AI253">
        <f>VLOOKUP(A253,[3]Sheet1!$A$2:$I$2106,9,FALSE)</f>
        <v>51</v>
      </c>
      <c r="AJ253">
        <f>VLOOKUP(A253,[3]Sheet1!$A$2:$K$2105,10,FALSE)</f>
        <v>21</v>
      </c>
      <c r="AK253">
        <f>VLOOKUP(A253,[3]Sheet1!$A$2:$K$2105,11,FALSE)</f>
        <v>30</v>
      </c>
      <c r="AL253">
        <f>VLOOKUP(A253,[3]Sheet1!$A$2:$L$2106,12,FALSE)</f>
        <v>6</v>
      </c>
      <c r="AM253">
        <f>VLOOKUP(A253, [3]Sheet1!$A$2:$M$2105,13,FALSE)</f>
        <v>15</v>
      </c>
      <c r="AN253">
        <f>VLOOKUP(A253,[3]Sheet1!$A$2:$N$2106,14,FALSE)</f>
        <v>0.38</v>
      </c>
      <c r="AO253">
        <f>VLOOKUP(A253,[3]Sheet1!$A$2:$O$2106,15,FALSE)</f>
        <v>1.25</v>
      </c>
      <c r="AP253">
        <f>VLOOKUP(A253,[3]Sheet1!$A$2:$P$2105,16,FALSE)</f>
        <v>0</v>
      </c>
      <c r="AQ253">
        <f>VLOOKUP(A253, [3]Sheet1!$A$2:$Q$2106, 17,FALSE)</f>
        <v>1555</v>
      </c>
    </row>
    <row r="254" spans="1:43" x14ac:dyDescent="0.2">
      <c r="A254" s="10">
        <v>1207784</v>
      </c>
      <c r="B254" s="10">
        <v>60054392</v>
      </c>
      <c r="C254" s="11" t="s">
        <v>54</v>
      </c>
      <c r="D254" s="10" t="s">
        <v>44</v>
      </c>
      <c r="E254" s="17">
        <v>44097</v>
      </c>
      <c r="F254" s="13" t="str">
        <f>VLOOKUP(A254,[1]Sheet1!$K$2:$T$827,2,FALSE)</f>
        <v>VD02</v>
      </c>
      <c r="G254" s="13" t="str">
        <f>IFERROR(#REF!, "no")</f>
        <v>no</v>
      </c>
      <c r="H254" s="10">
        <v>18</v>
      </c>
      <c r="I254" s="10">
        <v>1.25</v>
      </c>
      <c r="J254" s="10">
        <v>0.95</v>
      </c>
      <c r="K254" s="10">
        <v>-0.3</v>
      </c>
      <c r="L254" s="10">
        <v>20</v>
      </c>
      <c r="M254" s="10">
        <v>15</v>
      </c>
      <c r="N254" s="10">
        <v>9.6347389221191406</v>
      </c>
      <c r="O254" s="10">
        <v>1.8051011562347401</v>
      </c>
      <c r="P254" s="10">
        <v>0.38629868626594499</v>
      </c>
      <c r="Q254" s="10">
        <v>-0.15054406225681299</v>
      </c>
      <c r="R254" s="13">
        <f>VLOOKUP(A254,'Valores KF'!$C$2:$D$1018,2,)</f>
        <v>0.81</v>
      </c>
      <c r="S254" s="13">
        <f>VLOOKUP(A254,'[2]PESO DE COLADA DIC19-DIC-20'!$A$2:$D$2105,4, FALSE)</f>
        <v>54505</v>
      </c>
      <c r="T254" s="13">
        <f>VLOOKUP(A254,[1]Sheet1!$F$2:$H$1001,3,FALSE)</f>
        <v>1894.0600074682</v>
      </c>
      <c r="U254" s="13">
        <f>VLOOKUP(A254,[1]Sheet1!$K$2:$T$827, 3,FALSE)</f>
        <v>0.121</v>
      </c>
      <c r="V254" s="13">
        <f>VLOOKUP(A254,[1]Sheet1!$K$2:$T$827, 4,FALSE)</f>
        <v>0.157</v>
      </c>
      <c r="W254" s="13">
        <f>VLOOKUP(A254, [1]Sheet1!$K$2:$T$827,5,FALSE)</f>
        <v>1.1200000000000001</v>
      </c>
      <c r="X254" s="13">
        <f>VLOOKUP(A254, [1]Sheet1!$K$2:$T$827,6,FALSE)</f>
        <v>0.01</v>
      </c>
      <c r="Y254" s="13">
        <f>VLOOKUP(A254, [1]Sheet1!$K$2:$T$827,7,FALSE)</f>
        <v>5.9300000000000004E-3</v>
      </c>
      <c r="Z254" s="13">
        <f>VLOOKUP(A254, [1]Sheet1!$K$2:$T$827,8,FALSE)</f>
        <v>0.21199999999999999</v>
      </c>
      <c r="AA254" s="13">
        <f>VLOOKUP(A254, [1]Sheet1!$K$2:$T$827,9,FALSE)</f>
        <v>0.218</v>
      </c>
      <c r="AB254" s="13">
        <f>VLOOKUP(A254, [1]Sheet1!$K$2:$T$827,10,FALSE)</f>
        <v>2.2700000000000001E-2</v>
      </c>
      <c r="AC254" s="13">
        <f>VLOOKUP(A254,[4]Sheet1!$A$2:$D$651,4,FALSE)</f>
        <v>0.78712099999999996</v>
      </c>
      <c r="AD254" s="13" t="s">
        <v>45</v>
      </c>
      <c r="AE254" s="13" t="s">
        <v>45</v>
      </c>
      <c r="AF254">
        <f>VLOOKUP(A254,[3]Sheet1!$A$2:$F$2106,6, FALSE)</f>
        <v>54272</v>
      </c>
      <c r="AG254">
        <f>VLOOKUP(A254,[3]Sheet1!$A$2:$G$2106,7,FALSE)</f>
        <v>1</v>
      </c>
      <c r="AH254">
        <f>VLOOKUP(A254,[3]Sheet1!$A$2:$H$2105,8,FALSE)</f>
        <v>1679</v>
      </c>
      <c r="AI254">
        <f>VLOOKUP(A254,[3]Sheet1!$A$2:$I$2106,9,FALSE)</f>
        <v>46</v>
      </c>
      <c r="AJ254">
        <f>VLOOKUP(A254,[3]Sheet1!$A$2:$K$2105,10,FALSE)</f>
        <v>24</v>
      </c>
      <c r="AK254">
        <f>VLOOKUP(A254,[3]Sheet1!$A$2:$K$2105,11,FALSE)</f>
        <v>22</v>
      </c>
      <c r="AL254">
        <f>VLOOKUP(A254,[3]Sheet1!$A$2:$L$2106,12,FALSE)</f>
        <v>6</v>
      </c>
      <c r="AM254">
        <f>VLOOKUP(A254, [3]Sheet1!$A$2:$M$2105,13,FALSE)</f>
        <v>18</v>
      </c>
      <c r="AN254">
        <f>VLOOKUP(A254,[3]Sheet1!$A$2:$N$2106,14,FALSE)</f>
        <v>0.45</v>
      </c>
      <c r="AO254">
        <f>VLOOKUP(A254,[3]Sheet1!$A$2:$O$2106,15,FALSE)</f>
        <v>1.63</v>
      </c>
      <c r="AP254">
        <f>VLOOKUP(A254,[3]Sheet1!$A$2:$P$2105,16,FALSE)</f>
        <v>0.85</v>
      </c>
      <c r="AQ254">
        <f>VLOOKUP(A254, [3]Sheet1!$A$2:$Q$2106, 17,FALSE)</f>
        <v>1599</v>
      </c>
    </row>
    <row r="255" spans="1:43" x14ac:dyDescent="0.2">
      <c r="A255" s="10">
        <v>1207785</v>
      </c>
      <c r="B255" s="10">
        <v>60054398</v>
      </c>
      <c r="C255" s="11" t="s">
        <v>54</v>
      </c>
      <c r="D255" s="10" t="s">
        <v>44</v>
      </c>
      <c r="E255" s="17">
        <v>44097</v>
      </c>
      <c r="F255" s="13" t="str">
        <f>VLOOKUP(A255,[1]Sheet1!$K$2:$T$827,2,FALSE)</f>
        <v>VD02</v>
      </c>
      <c r="G255" s="13" t="str">
        <f>IFERROR(#REF!, "no")</f>
        <v>no</v>
      </c>
      <c r="H255" s="10">
        <v>19</v>
      </c>
      <c r="I255" s="10">
        <v>1.21</v>
      </c>
      <c r="J255" s="10">
        <v>1</v>
      </c>
      <c r="K255" s="10">
        <v>-0.21</v>
      </c>
      <c r="L255" s="10">
        <v>17</v>
      </c>
      <c r="M255" s="10">
        <v>17</v>
      </c>
      <c r="N255" s="10">
        <v>7.3407688140869096</v>
      </c>
      <c r="O255" s="10">
        <v>1.5034871101379399</v>
      </c>
      <c r="P255" s="10">
        <v>0.103006556630135</v>
      </c>
      <c r="Q255" s="10">
        <v>-0.160166561603546</v>
      </c>
      <c r="R255" s="13">
        <f>VLOOKUP(A255,'Valores KF'!$C$2:$D$1018,2,)</f>
        <v>0.81</v>
      </c>
      <c r="S255" s="13">
        <f>VLOOKUP(A255,'[2]PESO DE COLADA DIC19-DIC-20'!$A$2:$D$2105,4, FALSE)</f>
        <v>55397</v>
      </c>
      <c r="T255" s="13">
        <f>VLOOKUP(A255,[1]Sheet1!$F$2:$H$1001,3,FALSE)</f>
        <v>1893.3021891026999</v>
      </c>
      <c r="U255" s="13">
        <f>VLOOKUP(A255,[1]Sheet1!$K$2:$T$827, 3,FALSE)</f>
        <v>0.121</v>
      </c>
      <c r="V255" s="13">
        <f>VLOOKUP(A255,[1]Sheet1!$K$2:$T$827, 4,FALSE)</f>
        <v>0.19900000000000001</v>
      </c>
      <c r="W255" s="13">
        <f>VLOOKUP(A255, [1]Sheet1!$K$2:$T$827,5,FALSE)</f>
        <v>1.1000000000000001</v>
      </c>
      <c r="X255" s="13">
        <f>VLOOKUP(A255, [1]Sheet1!$K$2:$T$827,6,FALSE)</f>
        <v>8.9999999999999993E-3</v>
      </c>
      <c r="Y255" s="13">
        <f>VLOOKUP(A255, [1]Sheet1!$K$2:$T$827,7,FALSE)</f>
        <v>4.2700000000000004E-3</v>
      </c>
      <c r="Z255" s="13">
        <f>VLOOKUP(A255, [1]Sheet1!$K$2:$T$827,8,FALSE)</f>
        <v>0.128</v>
      </c>
      <c r="AA255" s="13">
        <f>VLOOKUP(A255, [1]Sheet1!$K$2:$T$827,9,FALSE)</f>
        <v>0.19</v>
      </c>
      <c r="AB255" s="13">
        <f>VLOOKUP(A255, [1]Sheet1!$K$2:$T$827,10,FALSE)</f>
        <v>2.9600000000000001E-2</v>
      </c>
      <c r="AC255" s="13">
        <f>VLOOKUP(A255,[4]Sheet1!$A$2:$D$651,4,FALSE)</f>
        <v>0.70125499999999996</v>
      </c>
      <c r="AD255" s="13" t="s">
        <v>45</v>
      </c>
      <c r="AE255" s="13" t="s">
        <v>45</v>
      </c>
      <c r="AF255">
        <f>VLOOKUP(A255,[3]Sheet1!$A$2:$F$2106,6, FALSE)</f>
        <v>55176</v>
      </c>
      <c r="AG255">
        <f>VLOOKUP(A255,[3]Sheet1!$A$2:$G$2106,7,FALSE)</f>
        <v>1</v>
      </c>
      <c r="AH255">
        <f>VLOOKUP(A255,[3]Sheet1!$A$2:$H$2105,8,FALSE)</f>
        <v>1681</v>
      </c>
      <c r="AI255">
        <f>VLOOKUP(A255,[3]Sheet1!$A$2:$I$2106,9,FALSE)</f>
        <v>48</v>
      </c>
      <c r="AJ255">
        <f>VLOOKUP(A255,[3]Sheet1!$A$2:$K$2105,10,FALSE)</f>
        <v>25</v>
      </c>
      <c r="AK255">
        <f>VLOOKUP(A255,[3]Sheet1!$A$2:$K$2105,11,FALSE)</f>
        <v>23</v>
      </c>
      <c r="AL255">
        <f>VLOOKUP(A255,[3]Sheet1!$A$2:$L$2106,12,FALSE)</f>
        <v>6</v>
      </c>
      <c r="AM255">
        <f>VLOOKUP(A255, [3]Sheet1!$A$2:$M$2105,13,FALSE)</f>
        <v>19</v>
      </c>
      <c r="AN255">
        <f>VLOOKUP(A255,[3]Sheet1!$A$2:$N$2106,14,FALSE)</f>
        <v>0.42</v>
      </c>
      <c r="AO255">
        <f>VLOOKUP(A255,[3]Sheet1!$A$2:$O$2106,15,FALSE)</f>
        <v>1.5</v>
      </c>
      <c r="AP255">
        <f>VLOOKUP(A255,[3]Sheet1!$A$2:$P$2105,16,FALSE)</f>
        <v>1.99</v>
      </c>
      <c r="AQ255">
        <f>VLOOKUP(A255, [3]Sheet1!$A$2:$Q$2106, 17,FALSE)</f>
        <v>1606</v>
      </c>
    </row>
    <row r="256" spans="1:43" x14ac:dyDescent="0.2">
      <c r="A256" s="10">
        <v>1207786</v>
      </c>
      <c r="B256" s="10">
        <v>60054308</v>
      </c>
      <c r="C256" s="11" t="s">
        <v>78</v>
      </c>
      <c r="D256" s="10" t="s">
        <v>56</v>
      </c>
      <c r="E256" s="17">
        <v>44097</v>
      </c>
      <c r="F256" s="13" t="str">
        <f>VLOOKUP(A256,[1]Sheet1!$K$2:$T$827,2,FALSE)</f>
        <v>VD04</v>
      </c>
      <c r="G256" s="13" t="s">
        <v>69</v>
      </c>
      <c r="H256" s="10">
        <v>21</v>
      </c>
      <c r="I256" s="10">
        <v>0.89</v>
      </c>
      <c r="J256" s="10">
        <v>0.89</v>
      </c>
      <c r="K256" s="10">
        <v>0</v>
      </c>
      <c r="L256" s="10">
        <v>16</v>
      </c>
      <c r="M256" s="10">
        <v>15</v>
      </c>
      <c r="N256" s="10">
        <v>3.9240164756774898</v>
      </c>
      <c r="O256" s="10">
        <v>1.6090557575225799</v>
      </c>
      <c r="P256" s="10">
        <v>0.92661774158477805</v>
      </c>
      <c r="Q256" s="10">
        <v>0.567882120609283</v>
      </c>
      <c r="R256" s="13">
        <f>VLOOKUP(A256,'Valores KF'!$C$2:$D$1018,2,)</f>
        <v>0.85</v>
      </c>
      <c r="S256" s="13">
        <f>VLOOKUP(A256,'[2]PESO DE COLADA DIC19-DIC-20'!$A$2:$D$2105,4, FALSE)</f>
        <v>52965</v>
      </c>
      <c r="T256" s="13">
        <f>VLOOKUP(A256,[1]Sheet1!$F$2:$H$1001,3,FALSE)</f>
        <v>1869.74616758048</v>
      </c>
      <c r="U256" s="13">
        <f>VLOOKUP(A256,[1]Sheet1!$K$2:$T$827, 3,FALSE)</f>
        <v>0.115</v>
      </c>
      <c r="V256" s="13">
        <f>VLOOKUP(A256,[1]Sheet1!$K$2:$T$827, 4,FALSE)</f>
        <v>0.26</v>
      </c>
      <c r="W256" s="13">
        <f>VLOOKUP(A256, [1]Sheet1!$K$2:$T$827,5,FALSE)</f>
        <v>0.68899999999999995</v>
      </c>
      <c r="X256" s="13">
        <f>VLOOKUP(A256, [1]Sheet1!$K$2:$T$827,6,FALSE)</f>
        <v>2.5000000000000001E-2</v>
      </c>
      <c r="Y256" s="13">
        <f>VLOOKUP(A256, [1]Sheet1!$K$2:$T$827,7,FALSE)</f>
        <v>1.4499999999999999E-3</v>
      </c>
      <c r="Z256" s="13">
        <f>VLOOKUP(A256, [1]Sheet1!$K$2:$T$827,8,FALSE)</f>
        <v>11.95</v>
      </c>
      <c r="AA256" s="13">
        <f>VLOOKUP(A256, [1]Sheet1!$K$2:$T$827,9,FALSE)</f>
        <v>0.4</v>
      </c>
      <c r="AB256" s="13">
        <f>VLOOKUP(A256, [1]Sheet1!$K$2:$T$827,10,FALSE)</f>
        <v>2.2599999999999999E-2</v>
      </c>
      <c r="AC256" s="13">
        <f>VLOOKUP(A256,[4]Sheet1!$A$2:$D$651,4,FALSE)</f>
        <v>0.74227100000000001</v>
      </c>
      <c r="AD256" s="13" t="s">
        <v>45</v>
      </c>
      <c r="AE256" s="13" t="s">
        <v>45</v>
      </c>
      <c r="AF256">
        <f>VLOOKUP(A256,[3]Sheet1!$A$2:$F$2106,6, FALSE)</f>
        <v>53351.01</v>
      </c>
      <c r="AG256">
        <f>VLOOKUP(A256,[3]Sheet1!$A$2:$G$2106,7,FALSE)</f>
        <v>1</v>
      </c>
      <c r="AH256">
        <f>VLOOKUP(A256,[3]Sheet1!$A$2:$H$2105,8,FALSE)</f>
        <v>1652</v>
      </c>
      <c r="AI256">
        <f>VLOOKUP(A256,[3]Sheet1!$A$2:$I$2106,9,FALSE)</f>
        <v>131</v>
      </c>
      <c r="AJ256">
        <f>VLOOKUP(A256,[3]Sheet1!$A$2:$K$2105,10,FALSE)</f>
        <v>73</v>
      </c>
      <c r="AK256">
        <f>VLOOKUP(A256,[3]Sheet1!$A$2:$K$2105,11,FALSE)</f>
        <v>58</v>
      </c>
      <c r="AL256">
        <f>VLOOKUP(A256,[3]Sheet1!$A$2:$L$2106,12,FALSE)</f>
        <v>52</v>
      </c>
      <c r="AM256">
        <f>VLOOKUP(A256, [3]Sheet1!$A$2:$M$2105,13,FALSE)</f>
        <v>21</v>
      </c>
      <c r="AN256">
        <f>VLOOKUP(A256,[3]Sheet1!$A$2:$N$2106,14,FALSE)</f>
        <v>0.43</v>
      </c>
      <c r="AO256">
        <f>VLOOKUP(A256,[3]Sheet1!$A$2:$O$2106,15,FALSE)</f>
        <v>4.07</v>
      </c>
      <c r="AP256">
        <f>VLOOKUP(A256,[3]Sheet1!$A$2:$P$2105,16,FALSE)</f>
        <v>23.39</v>
      </c>
      <c r="AQ256">
        <f>VLOOKUP(A256, [3]Sheet1!$A$2:$Q$2106, 17,FALSE)</f>
        <v>1573</v>
      </c>
    </row>
    <row r="257" spans="1:43" x14ac:dyDescent="0.2">
      <c r="A257" s="10">
        <v>1207787</v>
      </c>
      <c r="B257" s="10">
        <v>60053889</v>
      </c>
      <c r="C257" s="11" t="s">
        <v>78</v>
      </c>
      <c r="D257" s="10" t="s">
        <v>61</v>
      </c>
      <c r="E257" s="17">
        <v>44097</v>
      </c>
      <c r="F257" s="13" t="str">
        <f>VLOOKUP(A257,[1]Sheet1!$K$2:$T$827,2,FALSE)</f>
        <v>VD04</v>
      </c>
      <c r="G257" s="13" t="s">
        <v>69</v>
      </c>
      <c r="H257" s="10">
        <v>15</v>
      </c>
      <c r="I257" s="10">
        <v>1.27</v>
      </c>
      <c r="J257" s="10">
        <v>1.27</v>
      </c>
      <c r="K257" s="10">
        <v>0</v>
      </c>
      <c r="L257" s="10">
        <v>19</v>
      </c>
      <c r="M257" s="10">
        <v>11</v>
      </c>
      <c r="N257" s="10">
        <v>7.5005064010620099</v>
      </c>
      <c r="O257" s="10">
        <v>8.9352483749389595</v>
      </c>
      <c r="P257" s="10">
        <v>0.214166104793549</v>
      </c>
      <c r="Q257" s="10">
        <v>-0.10744384676218</v>
      </c>
      <c r="R257" s="13">
        <f>VLOOKUP(A257,'Valores KF'!$C$2:$D$1018,2,)</f>
        <v>0.85</v>
      </c>
      <c r="S257" s="13">
        <f>VLOOKUP(A257,'[2]PESO DE COLADA DIC19-DIC-20'!$A$2:$D$2105,4, FALSE)</f>
        <v>53680</v>
      </c>
      <c r="T257" s="13">
        <f>VLOOKUP(A257,[1]Sheet1!$F$2:$H$1001,3,FALSE)</f>
        <v>1874.67057664719</v>
      </c>
      <c r="U257" s="13">
        <f>VLOOKUP(A257,[1]Sheet1!$K$2:$T$827, 3,FALSE)</f>
        <v>0.112</v>
      </c>
      <c r="V257" s="13">
        <f>VLOOKUP(A257,[1]Sheet1!$K$2:$T$827, 4,FALSE)</f>
        <v>0.27800000000000002</v>
      </c>
      <c r="W257" s="13">
        <f>VLOOKUP(A257, [1]Sheet1!$K$2:$T$827,5,FALSE)</f>
        <v>0.66700000000000004</v>
      </c>
      <c r="X257" s="13">
        <f>VLOOKUP(A257, [1]Sheet1!$K$2:$T$827,6,FALSE)</f>
        <v>2.3900000000000001E-2</v>
      </c>
      <c r="Y257" s="13">
        <f>VLOOKUP(A257, [1]Sheet1!$K$2:$T$827,7,FALSE)</f>
        <v>7.2499999999999995E-4</v>
      </c>
      <c r="Z257" s="13">
        <f>VLOOKUP(A257, [1]Sheet1!$K$2:$T$827,8,FALSE)</f>
        <v>11.89</v>
      </c>
      <c r="AA257" s="13">
        <f>VLOOKUP(A257, [1]Sheet1!$K$2:$T$827,9,FALSE)</f>
        <v>0.34399999999999997</v>
      </c>
      <c r="AB257" s="13">
        <f>VLOOKUP(A257, [1]Sheet1!$K$2:$T$827,10,FALSE)</f>
        <v>0.01</v>
      </c>
      <c r="AC257" s="13">
        <f>VLOOKUP(A257,[4]Sheet1!$A$2:$D$651,4,FALSE)</f>
        <v>0.81094699999999997</v>
      </c>
      <c r="AD257" s="13" t="s">
        <v>45</v>
      </c>
      <c r="AE257" s="13" t="s">
        <v>45</v>
      </c>
      <c r="AF257">
        <f>VLOOKUP(A257,[3]Sheet1!$A$2:$F$2106,6, FALSE)</f>
        <v>52436</v>
      </c>
      <c r="AG257">
        <f>VLOOKUP(A257,[3]Sheet1!$A$2:$G$2106,7,FALSE)</f>
        <v>1</v>
      </c>
      <c r="AH257">
        <f>VLOOKUP(A257,[3]Sheet1!$A$2:$H$2105,8,FALSE)</f>
        <v>1692</v>
      </c>
      <c r="AI257">
        <f>VLOOKUP(A257,[3]Sheet1!$A$2:$I$2106,9,FALSE)</f>
        <v>132</v>
      </c>
      <c r="AJ257">
        <f>VLOOKUP(A257,[3]Sheet1!$A$2:$K$2105,10,FALSE)</f>
        <v>65</v>
      </c>
      <c r="AK257">
        <f>VLOOKUP(A257,[3]Sheet1!$A$2:$K$2105,11,FALSE)</f>
        <v>67</v>
      </c>
      <c r="AL257">
        <f>VLOOKUP(A257,[3]Sheet1!$A$2:$L$2106,12,FALSE)</f>
        <v>50</v>
      </c>
      <c r="AM257">
        <f>VLOOKUP(A257, [3]Sheet1!$A$2:$M$2105,13,FALSE)</f>
        <v>15</v>
      </c>
      <c r="AN257">
        <f>VLOOKUP(A257,[3]Sheet1!$A$2:$N$2106,14,FALSE)</f>
        <v>0.38</v>
      </c>
      <c r="AO257">
        <f>VLOOKUP(A257,[3]Sheet1!$A$2:$O$2106,15,FALSE)</f>
        <v>4.21</v>
      </c>
      <c r="AP257">
        <f>VLOOKUP(A257,[3]Sheet1!$A$2:$P$2105,16,FALSE)</f>
        <v>25.05</v>
      </c>
      <c r="AQ257">
        <f>VLOOKUP(A257, [3]Sheet1!$A$2:$Q$2106, 17,FALSE)</f>
        <v>1568</v>
      </c>
    </row>
    <row r="258" spans="1:43" x14ac:dyDescent="0.2">
      <c r="A258" s="10">
        <v>1207788</v>
      </c>
      <c r="B258" s="10">
        <v>60054234</v>
      </c>
      <c r="C258" s="11">
        <v>4140</v>
      </c>
      <c r="D258" s="10" t="s">
        <v>56</v>
      </c>
      <c r="E258" s="17">
        <v>44097</v>
      </c>
      <c r="F258" s="13" t="str">
        <f>VLOOKUP(A258,[1]Sheet1!$K$2:$T$827,2,FALSE)</f>
        <v>VD02</v>
      </c>
      <c r="G258" s="13" t="str">
        <f>IFERROR(#REF!, "no")</f>
        <v>no</v>
      </c>
      <c r="H258" s="10">
        <v>20</v>
      </c>
      <c r="I258" s="10">
        <v>1.1000000000000001</v>
      </c>
      <c r="J258" s="10">
        <v>0.91</v>
      </c>
      <c r="K258" s="10">
        <v>-0.19</v>
      </c>
      <c r="L258" s="10">
        <v>15</v>
      </c>
      <c r="M258" s="10">
        <v>18</v>
      </c>
      <c r="N258" s="10">
        <v>6.8447537422180202</v>
      </c>
      <c r="O258" s="10">
        <v>1.6899179220199601</v>
      </c>
      <c r="P258" s="10">
        <v>0.134366124868393</v>
      </c>
      <c r="Q258" s="10">
        <v>-0.14815604686737099</v>
      </c>
      <c r="R258" s="13">
        <f>VLOOKUP(A258,'Valores KF'!$C$2:$D$1018,2,)</f>
        <v>0.75</v>
      </c>
      <c r="S258" s="13">
        <f>VLOOKUP(A258,'[2]PESO DE COLADA DIC19-DIC-20'!$A$2:$D$2105,4, FALSE)</f>
        <v>59589</v>
      </c>
      <c r="T258" s="13">
        <f>VLOOKUP(A258,[1]Sheet1!$F$2:$H$1001,3,FALSE)</f>
        <v>1865.3799521072201</v>
      </c>
      <c r="U258" s="13">
        <f>VLOOKUP(A258,[1]Sheet1!$K$2:$T$827, 3,FALSE)</f>
        <v>0.40899999999999997</v>
      </c>
      <c r="V258" s="13">
        <f>VLOOKUP(A258,[1]Sheet1!$K$2:$T$827, 4,FALSE)</f>
        <v>0.27400000000000002</v>
      </c>
      <c r="W258" s="13">
        <f>VLOOKUP(A258, [1]Sheet1!$K$2:$T$827,5,FALSE)</f>
        <v>0.878</v>
      </c>
      <c r="X258" s="13">
        <f>VLOOKUP(A258, [1]Sheet1!$K$2:$T$827,6,FALSE)</f>
        <v>1.11E-2</v>
      </c>
      <c r="Y258" s="13">
        <f>VLOOKUP(A258, [1]Sheet1!$K$2:$T$827,7,FALSE)</f>
        <v>1.5100000000000001E-3</v>
      </c>
      <c r="Z258" s="13">
        <f>VLOOKUP(A258, [1]Sheet1!$K$2:$T$827,8,FALSE)</f>
        <v>1.04</v>
      </c>
      <c r="AA258" s="13">
        <f>VLOOKUP(A258, [1]Sheet1!$K$2:$T$827,9,FALSE)</f>
        <v>0.128</v>
      </c>
      <c r="AB258" s="13">
        <f>VLOOKUP(A258, [1]Sheet1!$K$2:$T$827,10,FALSE)</f>
        <v>2.6200000000000001E-2</v>
      </c>
      <c r="AC258" s="13">
        <f>VLOOKUP(A258,[4]Sheet1!$A$2:$D$651,4,FALSE)</f>
        <v>0.64800000000000002</v>
      </c>
      <c r="AD258" s="13" t="s">
        <v>45</v>
      </c>
      <c r="AE258" s="13" t="s">
        <v>45</v>
      </c>
      <c r="AF258">
        <f>VLOOKUP(A258,[3]Sheet1!$A$2:$F$2106,6, FALSE)</f>
        <v>57848</v>
      </c>
      <c r="AG258">
        <f>VLOOKUP(A258,[3]Sheet1!$A$2:$G$2106,7,FALSE)</f>
        <v>1</v>
      </c>
      <c r="AH258">
        <f>VLOOKUP(A258,[3]Sheet1!$A$2:$H$2105,8,FALSE)</f>
        <v>1652</v>
      </c>
      <c r="AI258">
        <f>VLOOKUP(A258,[3]Sheet1!$A$2:$I$2106,9,FALSE)</f>
        <v>62</v>
      </c>
      <c r="AJ258">
        <f>VLOOKUP(A258,[3]Sheet1!$A$2:$K$2105,10,FALSE)</f>
        <v>25</v>
      </c>
      <c r="AK258">
        <f>VLOOKUP(A258,[3]Sheet1!$A$2:$K$2105,11,FALSE)</f>
        <v>37</v>
      </c>
      <c r="AL258">
        <f>VLOOKUP(A258,[3]Sheet1!$A$2:$L$2106,12,FALSE)</f>
        <v>5</v>
      </c>
      <c r="AM258">
        <f>VLOOKUP(A258, [3]Sheet1!$A$2:$M$2105,13,FALSE)</f>
        <v>20</v>
      </c>
      <c r="AN258">
        <f>VLOOKUP(A258,[3]Sheet1!$A$2:$N$2106,14,FALSE)</f>
        <v>0.41</v>
      </c>
      <c r="AO258">
        <f>VLOOKUP(A258,[3]Sheet1!$A$2:$O$2106,15,FALSE)</f>
        <v>3.79</v>
      </c>
      <c r="AP258">
        <f>VLOOKUP(A258,[3]Sheet1!$A$2:$P$2105,16,FALSE)</f>
        <v>0</v>
      </c>
      <c r="AQ258">
        <f>VLOOKUP(A258, [3]Sheet1!$A$2:$Q$2106, 17,FALSE)</f>
        <v>1562</v>
      </c>
    </row>
    <row r="259" spans="1:43" x14ac:dyDescent="0.2">
      <c r="A259" s="10">
        <v>1207789</v>
      </c>
      <c r="B259" s="10">
        <v>60054285</v>
      </c>
      <c r="C259" s="11">
        <v>4140</v>
      </c>
      <c r="D259" s="10" t="s">
        <v>59</v>
      </c>
      <c r="E259" s="17">
        <v>44098</v>
      </c>
      <c r="F259" s="13" t="str">
        <f>VLOOKUP(A259,[1]Sheet1!$K$2:$T$827,2,FALSE)</f>
        <v>VD02</v>
      </c>
      <c r="G259" s="13" t="str">
        <f>IFERROR(#REF!, "no")</f>
        <v>no</v>
      </c>
      <c r="H259" s="10">
        <v>19</v>
      </c>
      <c r="I259" s="10">
        <v>1.33</v>
      </c>
      <c r="J259" s="10">
        <v>0.7</v>
      </c>
      <c r="K259" s="10">
        <v>-0.63</v>
      </c>
      <c r="L259" s="10">
        <v>15</v>
      </c>
      <c r="M259" s="10">
        <v>17</v>
      </c>
      <c r="N259" s="10">
        <v>8.55401706695557</v>
      </c>
      <c r="O259" s="10">
        <v>2.1056530475616499</v>
      </c>
      <c r="P259" s="10">
        <v>0.389486104249954</v>
      </c>
      <c r="Q259" s="10">
        <v>-0.11448720097541799</v>
      </c>
      <c r="R259" s="13">
        <f>VLOOKUP(A259,'Valores KF'!$C$2:$D$1018,2,)</f>
        <v>0.76</v>
      </c>
      <c r="S259" s="13">
        <f>VLOOKUP(A259,'[2]PESO DE COLADA DIC19-DIC-20'!$A$2:$D$2105,4, FALSE)</f>
        <v>55660</v>
      </c>
      <c r="T259" s="13">
        <f>VLOOKUP(A259,[1]Sheet1!$F$2:$H$1001,3,FALSE)</f>
        <v>1873.53389962402</v>
      </c>
      <c r="U259" s="13">
        <f>VLOOKUP(A259,[1]Sheet1!$K$2:$T$827, 3,FALSE)</f>
        <v>0.42899999999999999</v>
      </c>
      <c r="V259" s="13">
        <f>VLOOKUP(A259,[1]Sheet1!$K$2:$T$827, 4,FALSE)</f>
        <v>0.28399999999999997</v>
      </c>
      <c r="W259" s="13">
        <f>VLOOKUP(A259, [1]Sheet1!$K$2:$T$827,5,FALSE)</f>
        <v>0.86499999999999999</v>
      </c>
      <c r="X259" s="13">
        <f>VLOOKUP(A259, [1]Sheet1!$K$2:$T$827,6,FALSE)</f>
        <v>5.7999999999999996E-3</v>
      </c>
      <c r="Y259" s="13">
        <f>VLOOKUP(A259, [1]Sheet1!$K$2:$T$827,7,FALSE)</f>
        <v>1.1100000000000001E-3</v>
      </c>
      <c r="Z259" s="13">
        <f>VLOOKUP(A259, [1]Sheet1!$K$2:$T$827,8,FALSE)</f>
        <v>1</v>
      </c>
      <c r="AA259" s="13">
        <f>VLOOKUP(A259, [1]Sheet1!$K$2:$T$827,9,FALSE)</f>
        <v>0.19800000000000001</v>
      </c>
      <c r="AB259" s="13">
        <f>VLOOKUP(A259, [1]Sheet1!$K$2:$T$827,10,FALSE)</f>
        <v>3.4599999999999999E-2</v>
      </c>
      <c r="AC259" s="13">
        <f>VLOOKUP(A259,[4]Sheet1!$A$2:$D$651,4,FALSE)</f>
        <v>0.63371999999999995</v>
      </c>
      <c r="AD259" s="13" t="s">
        <v>45</v>
      </c>
      <c r="AE259" s="13" t="s">
        <v>45</v>
      </c>
      <c r="AF259">
        <f>VLOOKUP(A259,[3]Sheet1!$A$2:$F$2106,6, FALSE)</f>
        <v>53964</v>
      </c>
      <c r="AG259">
        <f>VLOOKUP(A259,[3]Sheet1!$A$2:$G$2106,7,FALSE)</f>
        <v>1</v>
      </c>
      <c r="AH259">
        <f>VLOOKUP(A259,[3]Sheet1!$A$2:$H$2105,8,FALSE)</f>
        <v>1658</v>
      </c>
      <c r="AI259">
        <f>VLOOKUP(A259,[3]Sheet1!$A$2:$I$2106,9,FALSE)</f>
        <v>47</v>
      </c>
      <c r="AJ259">
        <f>VLOOKUP(A259,[3]Sheet1!$A$2:$K$2105,10,FALSE)</f>
        <v>24</v>
      </c>
      <c r="AK259">
        <f>VLOOKUP(A259,[3]Sheet1!$A$2:$K$2105,11,FALSE)</f>
        <v>23</v>
      </c>
      <c r="AL259">
        <f>VLOOKUP(A259,[3]Sheet1!$A$2:$L$2106,12,FALSE)</f>
        <v>5</v>
      </c>
      <c r="AM259">
        <f>VLOOKUP(A259, [3]Sheet1!$A$2:$M$2105,13,FALSE)</f>
        <v>19</v>
      </c>
      <c r="AN259">
        <f>VLOOKUP(A259,[3]Sheet1!$A$2:$N$2106,14,FALSE)</f>
        <v>0.35</v>
      </c>
      <c r="AO259">
        <f>VLOOKUP(A259,[3]Sheet1!$A$2:$O$2106,15,FALSE)</f>
        <v>1.27</v>
      </c>
      <c r="AP259">
        <f>VLOOKUP(A259,[3]Sheet1!$A$2:$P$2105,16,FALSE)</f>
        <v>0</v>
      </c>
      <c r="AQ259">
        <f>VLOOKUP(A259, [3]Sheet1!$A$2:$Q$2106, 17,FALSE)</f>
        <v>1574</v>
      </c>
    </row>
    <row r="260" spans="1:43" x14ac:dyDescent="0.2">
      <c r="A260" s="10">
        <v>1207790</v>
      </c>
      <c r="B260" s="10">
        <v>60054268</v>
      </c>
      <c r="C260" s="11">
        <v>4140</v>
      </c>
      <c r="D260" s="10" t="s">
        <v>53</v>
      </c>
      <c r="E260" s="17">
        <v>44098</v>
      </c>
      <c r="F260" s="13" t="str">
        <f>VLOOKUP(A260,[1]Sheet1!$K$2:$T$827,2,FALSE)</f>
        <v>VD02</v>
      </c>
      <c r="G260" s="13" t="str">
        <f>IFERROR(#REF!, "no")</f>
        <v>no</v>
      </c>
      <c r="H260" s="10">
        <v>20</v>
      </c>
      <c r="I260" s="10">
        <v>1</v>
      </c>
      <c r="J260" s="10">
        <v>0.5</v>
      </c>
      <c r="K260" s="10">
        <v>-0.5</v>
      </c>
      <c r="L260" s="10">
        <v>15</v>
      </c>
      <c r="M260" s="10">
        <v>18</v>
      </c>
      <c r="N260" s="10">
        <v>5.0786552429199201</v>
      </c>
      <c r="O260" s="10">
        <v>1.6754667758941699</v>
      </c>
      <c r="P260" s="10">
        <v>0.16776324808597601</v>
      </c>
      <c r="Q260" s="10">
        <v>-0.16117756068706501</v>
      </c>
      <c r="R260" s="13">
        <f>VLOOKUP(A260,'Valores KF'!$C$2:$D$1018,2,)</f>
        <v>0.73</v>
      </c>
      <c r="S260" s="13">
        <f>VLOOKUP(A260,'[2]PESO DE COLADA DIC19-DIC-20'!$A$2:$D$2105,4, FALSE)</f>
        <v>53267</v>
      </c>
      <c r="T260" s="13">
        <f>VLOOKUP(A260,[1]Sheet1!$F$2:$H$1001,3,FALSE)</f>
        <v>1840.5449921358399</v>
      </c>
      <c r="U260" s="13">
        <f>VLOOKUP(A260,[1]Sheet1!$K$2:$T$827, 3,FALSE)</f>
        <v>0.42699999999999999</v>
      </c>
      <c r="V260" s="13">
        <f>VLOOKUP(A260,[1]Sheet1!$K$2:$T$827, 4,FALSE)</f>
        <v>0.28299999999999997</v>
      </c>
      <c r="W260" s="13">
        <f>VLOOKUP(A260, [1]Sheet1!$K$2:$T$827,5,FALSE)</f>
        <v>0.88200000000000001</v>
      </c>
      <c r="X260" s="13">
        <f>VLOOKUP(A260, [1]Sheet1!$K$2:$T$827,6,FALSE)</f>
        <v>5.4999999999999997E-3</v>
      </c>
      <c r="Y260" s="13">
        <f>VLOOKUP(A260, [1]Sheet1!$K$2:$T$827,7,FALSE)</f>
        <v>6.2600000000000004E-4</v>
      </c>
      <c r="Z260" s="13">
        <f>VLOOKUP(A260, [1]Sheet1!$K$2:$T$827,8,FALSE)</f>
        <v>1.02</v>
      </c>
      <c r="AA260" s="13">
        <f>VLOOKUP(A260, [1]Sheet1!$K$2:$T$827,9,FALSE)</f>
        <v>0.186</v>
      </c>
      <c r="AB260" s="13">
        <f>VLOOKUP(A260, [1]Sheet1!$K$2:$T$827,10,FALSE)</f>
        <v>2.6599999999999999E-2</v>
      </c>
      <c r="AC260" s="13">
        <f>VLOOKUP(A260,[4]Sheet1!$A$2:$D$651,4,FALSE)</f>
        <v>0.64529199999999998</v>
      </c>
      <c r="AD260" s="13" t="s">
        <v>45</v>
      </c>
      <c r="AE260" s="13" t="s">
        <v>45</v>
      </c>
      <c r="AF260">
        <f>VLOOKUP(A260,[3]Sheet1!$A$2:$F$2106,6, FALSE)</f>
        <v>51623</v>
      </c>
      <c r="AG260">
        <f>VLOOKUP(A260,[3]Sheet1!$A$2:$G$2106,7,FALSE)</f>
        <v>1</v>
      </c>
      <c r="AH260">
        <f>VLOOKUP(A260,[3]Sheet1!$A$2:$H$2105,8,FALSE)</f>
        <v>1627</v>
      </c>
      <c r="AI260">
        <f>VLOOKUP(A260,[3]Sheet1!$A$2:$I$2106,9,FALSE)</f>
        <v>54</v>
      </c>
      <c r="AJ260">
        <f>VLOOKUP(A260,[3]Sheet1!$A$2:$K$2105,10,FALSE)</f>
        <v>25</v>
      </c>
      <c r="AK260">
        <f>VLOOKUP(A260,[3]Sheet1!$A$2:$K$2105,11,FALSE)</f>
        <v>29</v>
      </c>
      <c r="AL260">
        <f>VLOOKUP(A260,[3]Sheet1!$A$2:$L$2106,12,FALSE)</f>
        <v>5</v>
      </c>
      <c r="AM260">
        <f>VLOOKUP(A260, [3]Sheet1!$A$2:$M$2105,13,FALSE)</f>
        <v>20</v>
      </c>
      <c r="AN260">
        <f>VLOOKUP(A260,[3]Sheet1!$A$2:$N$2106,14,FALSE)</f>
        <v>0.37</v>
      </c>
      <c r="AO260">
        <f>VLOOKUP(A260,[3]Sheet1!$A$2:$O$2106,15,FALSE)</f>
        <v>2.65</v>
      </c>
      <c r="AP260">
        <f>VLOOKUP(A260,[3]Sheet1!$A$2:$P$2105,16,FALSE)</f>
        <v>0</v>
      </c>
      <c r="AQ260">
        <f>VLOOKUP(A260, [3]Sheet1!$A$2:$Q$2106, 17,FALSE)</f>
        <v>1554</v>
      </c>
    </row>
    <row r="261" spans="1:43" x14ac:dyDescent="0.2">
      <c r="A261" s="10">
        <v>1207791</v>
      </c>
      <c r="B261" s="10">
        <v>60054575</v>
      </c>
      <c r="C261" s="11">
        <v>4140</v>
      </c>
      <c r="D261" s="10" t="s">
        <v>53</v>
      </c>
      <c r="E261" s="17">
        <v>44098</v>
      </c>
      <c r="F261" s="13" t="str">
        <f>VLOOKUP(A261,[1]Sheet1!$K$2:$T$827,2,FALSE)</f>
        <v>VD02</v>
      </c>
      <c r="G261" s="13" t="str">
        <f>IFERROR(#REF!, "no")</f>
        <v>no</v>
      </c>
      <c r="H261" s="10">
        <v>21</v>
      </c>
      <c r="I261" s="10">
        <v>0.99</v>
      </c>
      <c r="J261" s="10">
        <v>0.75</v>
      </c>
      <c r="K261" s="10">
        <v>-0.24</v>
      </c>
      <c r="L261" s="10">
        <v>17</v>
      </c>
      <c r="M261" s="10">
        <v>19</v>
      </c>
      <c r="N261" s="10">
        <v>6.5701179504394496</v>
      </c>
      <c r="O261" s="10">
        <v>1.7159885168075599</v>
      </c>
      <c r="P261" s="10">
        <v>0.156347796320915</v>
      </c>
      <c r="Q261" s="10">
        <v>-0.160261020064354</v>
      </c>
      <c r="R261" s="13">
        <f>VLOOKUP(A261,'Valores KF'!$C$2:$D$1018,2,)</f>
        <v>0.74</v>
      </c>
      <c r="S261" s="13">
        <f>VLOOKUP(A261,'[2]PESO DE COLADA DIC19-DIC-20'!$A$2:$D$2105,4, FALSE)</f>
        <v>52728</v>
      </c>
      <c r="T261" s="13">
        <f>VLOOKUP(A261,[1]Sheet1!$F$2:$H$1001,3,FALSE)</f>
        <v>1854.50185930869</v>
      </c>
      <c r="U261" s="13">
        <f>VLOOKUP(A261,[1]Sheet1!$K$2:$T$827, 3,FALSE)</f>
        <v>0.41599999999999998</v>
      </c>
      <c r="V261" s="13">
        <f>VLOOKUP(A261,[1]Sheet1!$K$2:$T$827, 4,FALSE)</f>
        <v>0.28599999999999998</v>
      </c>
      <c r="W261" s="13">
        <f>VLOOKUP(A261, [1]Sheet1!$K$2:$T$827,5,FALSE)</f>
        <v>0.86399999999999999</v>
      </c>
      <c r="X261" s="13">
        <f>VLOOKUP(A261, [1]Sheet1!$K$2:$T$827,6,FALSE)</f>
        <v>8.8000000000000005E-3</v>
      </c>
      <c r="Y261" s="13">
        <f>VLOOKUP(A261, [1]Sheet1!$K$2:$T$827,7,FALSE)</f>
        <v>5.6300000000000002E-4</v>
      </c>
      <c r="Z261" s="13">
        <f>VLOOKUP(A261, [1]Sheet1!$K$2:$T$827,8,FALSE)</f>
        <v>1.02</v>
      </c>
      <c r="AA261" s="13">
        <f>VLOOKUP(A261, [1]Sheet1!$K$2:$T$827,9,FALSE)</f>
        <v>0.23400000000000001</v>
      </c>
      <c r="AB261" s="13">
        <f>VLOOKUP(A261, [1]Sheet1!$K$2:$T$827,10,FALSE)</f>
        <v>2.6100000000000002E-2</v>
      </c>
      <c r="AC261" s="13">
        <f>VLOOKUP(A261,[4]Sheet1!$A$2:$D$651,4,FALSE)</f>
        <v>0.66048700000000005</v>
      </c>
      <c r="AD261" s="13" t="s">
        <v>45</v>
      </c>
      <c r="AE261" s="13" t="s">
        <v>45</v>
      </c>
      <c r="AF261">
        <f>VLOOKUP(A261,[3]Sheet1!$A$2:$F$2106,6, FALSE)</f>
        <v>52517.01</v>
      </c>
      <c r="AG261">
        <f>VLOOKUP(A261,[3]Sheet1!$A$2:$G$2106,7,FALSE)</f>
        <v>1</v>
      </c>
      <c r="AH261">
        <f>VLOOKUP(A261,[3]Sheet1!$A$2:$H$2105,8,FALSE)</f>
        <v>1642</v>
      </c>
      <c r="AI261">
        <f>VLOOKUP(A261,[3]Sheet1!$A$2:$I$2106,9,FALSE)</f>
        <v>56</v>
      </c>
      <c r="AJ261">
        <f>VLOOKUP(A261,[3]Sheet1!$A$2:$K$2105,10,FALSE)</f>
        <v>26</v>
      </c>
      <c r="AK261">
        <f>VLOOKUP(A261,[3]Sheet1!$A$2:$K$2105,11,FALSE)</f>
        <v>30</v>
      </c>
      <c r="AL261">
        <f>VLOOKUP(A261,[3]Sheet1!$A$2:$L$2106,12,FALSE)</f>
        <v>5</v>
      </c>
      <c r="AM261">
        <f>VLOOKUP(A261, [3]Sheet1!$A$2:$M$2105,13,FALSE)</f>
        <v>21</v>
      </c>
      <c r="AN261">
        <f>VLOOKUP(A261,[3]Sheet1!$A$2:$N$2106,14,FALSE)</f>
        <v>0.37</v>
      </c>
      <c r="AO261">
        <f>VLOOKUP(A261,[3]Sheet1!$A$2:$O$2106,15,FALSE)</f>
        <v>2.73</v>
      </c>
      <c r="AP261">
        <f>VLOOKUP(A261,[3]Sheet1!$A$2:$P$2105,16,FALSE)</f>
        <v>0</v>
      </c>
      <c r="AQ261">
        <f>VLOOKUP(A261, [3]Sheet1!$A$2:$Q$2106, 17,FALSE)</f>
        <v>1557</v>
      </c>
    </row>
    <row r="262" spans="1:43" x14ac:dyDescent="0.2">
      <c r="A262" s="10">
        <v>1207792</v>
      </c>
      <c r="B262" s="10">
        <v>60054404</v>
      </c>
      <c r="C262" s="11" t="s">
        <v>54</v>
      </c>
      <c r="D262" s="10" t="s">
        <v>44</v>
      </c>
      <c r="E262" s="17">
        <v>44098</v>
      </c>
      <c r="F262" s="13" t="str">
        <f>VLOOKUP(A262,[1]Sheet1!$K$2:$T$827,2,FALSE)</f>
        <v>VD02</v>
      </c>
      <c r="G262" s="13" t="str">
        <f>IFERROR(#REF!, "no")</f>
        <v>no</v>
      </c>
      <c r="H262" s="10">
        <v>18</v>
      </c>
      <c r="I262" s="10">
        <v>1.08</v>
      </c>
      <c r="J262" s="10">
        <v>0.7</v>
      </c>
      <c r="K262" s="10">
        <v>-0.38</v>
      </c>
      <c r="L262" s="10">
        <v>16</v>
      </c>
      <c r="M262" s="10">
        <v>15</v>
      </c>
      <c r="N262" s="10">
        <v>6.8512668609619096</v>
      </c>
      <c r="O262" s="10">
        <v>1.50822269916534</v>
      </c>
      <c r="P262" s="10">
        <v>0.15088975429534901</v>
      </c>
      <c r="Q262" s="10">
        <v>-0.15335969626903501</v>
      </c>
      <c r="R262" s="13">
        <f>VLOOKUP(A262,'Valores KF'!$C$2:$D$1018,2,)</f>
        <v>0.81</v>
      </c>
      <c r="S262" s="13">
        <f>VLOOKUP(A262,'[2]PESO DE COLADA DIC19-DIC-20'!$A$2:$D$2105,4, FALSE)</f>
        <v>55468</v>
      </c>
      <c r="T262" s="13">
        <f>VLOOKUP(A262,[1]Sheet1!$F$2:$H$1001,3,FALSE)</f>
        <v>1898.29892564651</v>
      </c>
      <c r="U262" s="13">
        <f>VLOOKUP(A262,[1]Sheet1!$K$2:$T$827, 3,FALSE)</f>
        <v>0.121</v>
      </c>
      <c r="V262" s="13">
        <f>VLOOKUP(A262,[1]Sheet1!$K$2:$T$827, 4,FALSE)</f>
        <v>0.188</v>
      </c>
      <c r="W262" s="13">
        <f>VLOOKUP(A262, [1]Sheet1!$K$2:$T$827,5,FALSE)</f>
        <v>1.1100000000000001</v>
      </c>
      <c r="X262" s="13">
        <f>VLOOKUP(A262, [1]Sheet1!$K$2:$T$827,6,FALSE)</f>
        <v>5.1000000000000004E-3</v>
      </c>
      <c r="Y262" s="13">
        <f>VLOOKUP(A262, [1]Sheet1!$K$2:$T$827,7,FALSE)</f>
        <v>4.2700000000000004E-3</v>
      </c>
      <c r="Z262" s="13">
        <f>VLOOKUP(A262, [1]Sheet1!$K$2:$T$827,8,FALSE)</f>
        <v>0.192</v>
      </c>
      <c r="AA262" s="13">
        <f>VLOOKUP(A262, [1]Sheet1!$K$2:$T$827,9,FALSE)</f>
        <v>0.28999999999999998</v>
      </c>
      <c r="AB262" s="13">
        <f>VLOOKUP(A262, [1]Sheet1!$K$2:$T$827,10,FALSE)</f>
        <v>2.7099999999999999E-2</v>
      </c>
      <c r="AC262" s="13">
        <f>VLOOKUP(A262,[4]Sheet1!$A$2:$D$651,4,FALSE)</f>
        <v>0.80299299999999996</v>
      </c>
      <c r="AD262" s="13" t="s">
        <v>45</v>
      </c>
      <c r="AE262" s="13" t="s">
        <v>45</v>
      </c>
      <c r="AF262">
        <f>VLOOKUP(A262,[3]Sheet1!$A$2:$F$2106,6, FALSE)</f>
        <v>54532.01</v>
      </c>
      <c r="AG262">
        <f>VLOOKUP(A262,[3]Sheet1!$A$2:$G$2106,7,FALSE)</f>
        <v>1</v>
      </c>
      <c r="AH262">
        <f>VLOOKUP(A262,[3]Sheet1!$A$2:$H$2105,8,FALSE)</f>
        <v>1682</v>
      </c>
      <c r="AI262">
        <f>VLOOKUP(A262,[3]Sheet1!$A$2:$I$2106,9,FALSE)</f>
        <v>51</v>
      </c>
      <c r="AJ262">
        <f>VLOOKUP(A262,[3]Sheet1!$A$2:$K$2105,10,FALSE)</f>
        <v>23</v>
      </c>
      <c r="AK262">
        <f>VLOOKUP(A262,[3]Sheet1!$A$2:$K$2105,11,FALSE)</f>
        <v>28</v>
      </c>
      <c r="AL262">
        <f>VLOOKUP(A262,[3]Sheet1!$A$2:$L$2106,12,FALSE)</f>
        <v>5</v>
      </c>
      <c r="AM262">
        <f>VLOOKUP(A262, [3]Sheet1!$A$2:$M$2105,13,FALSE)</f>
        <v>18</v>
      </c>
      <c r="AN262">
        <f>VLOOKUP(A262,[3]Sheet1!$A$2:$N$2106,14,FALSE)</f>
        <v>0.52</v>
      </c>
      <c r="AO262">
        <f>VLOOKUP(A262,[3]Sheet1!$A$2:$O$2106,15,FALSE)</f>
        <v>2.5299999999999998</v>
      </c>
      <c r="AP262">
        <f>VLOOKUP(A262,[3]Sheet1!$A$2:$P$2105,16,FALSE)</f>
        <v>6.71</v>
      </c>
      <c r="AQ262">
        <f>VLOOKUP(A262, [3]Sheet1!$A$2:$Q$2106, 17,FALSE)</f>
        <v>1595</v>
      </c>
    </row>
    <row r="263" spans="1:43" x14ac:dyDescent="0.2">
      <c r="A263" s="10">
        <v>1207793</v>
      </c>
      <c r="B263" s="10">
        <v>60054416</v>
      </c>
      <c r="C263" s="11" t="s">
        <v>54</v>
      </c>
      <c r="D263" s="10" t="s">
        <v>44</v>
      </c>
      <c r="E263" s="17">
        <v>44098</v>
      </c>
      <c r="F263" s="13" t="str">
        <f>VLOOKUP(A263,[1]Sheet1!$K$2:$T$827,2,FALSE)</f>
        <v>VD02</v>
      </c>
      <c r="G263" s="13" t="str">
        <f>IFERROR(#REF!, "no")</f>
        <v>no</v>
      </c>
      <c r="H263" s="10">
        <v>15</v>
      </c>
      <c r="I263" s="10">
        <v>1.22</v>
      </c>
      <c r="J263" s="10">
        <v>0.6</v>
      </c>
      <c r="K263" s="10">
        <v>-0.62</v>
      </c>
      <c r="L263" s="10">
        <v>18</v>
      </c>
      <c r="M263" s="10">
        <v>12</v>
      </c>
      <c r="N263" s="10">
        <v>7.8757357597351101</v>
      </c>
      <c r="O263" s="10">
        <v>1.45090997219086</v>
      </c>
      <c r="P263" s="10">
        <v>9.7462885081767994E-2</v>
      </c>
      <c r="Q263" s="10">
        <v>-0.15278166532516499</v>
      </c>
      <c r="R263" s="13">
        <f>VLOOKUP(A263,'Valores KF'!$C$2:$D$1018,2,)</f>
        <v>0.81</v>
      </c>
      <c r="S263" s="13">
        <f>VLOOKUP(A263,'[2]PESO DE COLADA DIC19-DIC-20'!$A$2:$D$2105,4, FALSE)</f>
        <v>53705</v>
      </c>
      <c r="T263" s="13">
        <f>VLOOKUP(A263,[1]Sheet1!$F$2:$H$1001,3,FALSE)</f>
        <v>1889.2864268492301</v>
      </c>
      <c r="U263" s="13">
        <f>VLOOKUP(A263,[1]Sheet1!$K$2:$T$827, 3,FALSE)</f>
        <v>0.10100000000000001</v>
      </c>
      <c r="V263" s="13">
        <f>VLOOKUP(A263,[1]Sheet1!$K$2:$T$827, 4,FALSE)</f>
        <v>0.17499999999999999</v>
      </c>
      <c r="W263" s="13">
        <f>VLOOKUP(A263, [1]Sheet1!$K$2:$T$827,5,FALSE)</f>
        <v>1.1000000000000001</v>
      </c>
      <c r="X263" s="13">
        <f>VLOOKUP(A263, [1]Sheet1!$K$2:$T$827,6,FALSE)</f>
        <v>0.01</v>
      </c>
      <c r="Y263" s="13">
        <f>VLOOKUP(A263, [1]Sheet1!$K$2:$T$827,7,FALSE)</f>
        <v>4.7800000000000004E-3</v>
      </c>
      <c r="Z263" s="13">
        <f>VLOOKUP(A263, [1]Sheet1!$K$2:$T$827,8,FALSE)</f>
        <v>0.30299999999999999</v>
      </c>
      <c r="AA263" s="13">
        <f>VLOOKUP(A263, [1]Sheet1!$K$2:$T$827,9,FALSE)</f>
        <v>0.35499999999999998</v>
      </c>
      <c r="AB263" s="13">
        <f>VLOOKUP(A263, [1]Sheet1!$K$2:$T$827,10,FALSE)</f>
        <v>2.8299999999999999E-2</v>
      </c>
      <c r="AC263" s="13">
        <f>VLOOKUP(A263,[4]Sheet1!$A$2:$D$651,4,FALSE)</f>
        <v>0.88226899999999997</v>
      </c>
      <c r="AD263" s="13" t="s">
        <v>45</v>
      </c>
      <c r="AE263" s="13" t="s">
        <v>45</v>
      </c>
      <c r="AF263">
        <f>VLOOKUP(A263,[3]Sheet1!$A$2:$F$2106,6, FALSE)</f>
        <v>53950.99</v>
      </c>
      <c r="AG263">
        <f>VLOOKUP(A263,[3]Sheet1!$A$2:$G$2106,7,FALSE)</f>
        <v>1</v>
      </c>
      <c r="AH263">
        <f>VLOOKUP(A263,[3]Sheet1!$A$2:$H$2105,8,FALSE)</f>
        <v>1665</v>
      </c>
      <c r="AI263">
        <f>VLOOKUP(A263,[3]Sheet1!$A$2:$I$2106,9,FALSE)</f>
        <v>42</v>
      </c>
      <c r="AJ263">
        <f>VLOOKUP(A263,[3]Sheet1!$A$2:$K$2105,10,FALSE)</f>
        <v>20</v>
      </c>
      <c r="AK263">
        <f>VLOOKUP(A263,[3]Sheet1!$A$2:$K$2105,11,FALSE)</f>
        <v>22</v>
      </c>
      <c r="AL263">
        <f>VLOOKUP(A263,[3]Sheet1!$A$2:$L$2106,12,FALSE)</f>
        <v>5</v>
      </c>
      <c r="AM263">
        <f>VLOOKUP(A263, [3]Sheet1!$A$2:$M$2105,13,FALSE)</f>
        <v>15</v>
      </c>
      <c r="AN263">
        <f>VLOOKUP(A263,[3]Sheet1!$A$2:$N$2106,14,FALSE)</f>
        <v>0.54</v>
      </c>
      <c r="AO263">
        <f>VLOOKUP(A263,[3]Sheet1!$A$2:$O$2106,15,FALSE)</f>
        <v>2.56</v>
      </c>
      <c r="AP263">
        <f>VLOOKUP(A263,[3]Sheet1!$A$2:$P$2105,16,FALSE)</f>
        <v>4.46</v>
      </c>
      <c r="AQ263">
        <f>VLOOKUP(A263, [3]Sheet1!$A$2:$Q$2106, 17,FALSE)</f>
        <v>1600</v>
      </c>
    </row>
    <row r="264" spans="1:43" x14ac:dyDescent="0.2">
      <c r="A264" s="10">
        <v>1207794</v>
      </c>
      <c r="B264" s="10">
        <v>60054609</v>
      </c>
      <c r="C264" s="11" t="s">
        <v>54</v>
      </c>
      <c r="D264" s="10" t="s">
        <v>63</v>
      </c>
      <c r="E264" s="17">
        <v>44098</v>
      </c>
      <c r="F264" s="13" t="str">
        <f>VLOOKUP(A264,[1]Sheet1!$K$2:$T$827,2,FALSE)</f>
        <v>VD02</v>
      </c>
      <c r="G264" s="13" t="str">
        <f>IFERROR(#REF!, "no")</f>
        <v>no</v>
      </c>
      <c r="H264" s="10">
        <v>18</v>
      </c>
      <c r="I264" s="10">
        <v>0.8</v>
      </c>
      <c r="J264" s="10">
        <v>0.56000000000000005</v>
      </c>
      <c r="K264" s="10">
        <v>-0.24</v>
      </c>
      <c r="L264" s="10">
        <v>19</v>
      </c>
      <c r="M264" s="10">
        <v>15</v>
      </c>
      <c r="N264" s="10">
        <v>2.8957901000976598</v>
      </c>
      <c r="O264" s="10">
        <v>1.00155401229858</v>
      </c>
      <c r="P264" s="10">
        <v>7.81589075922966E-2</v>
      </c>
      <c r="Q264" s="10">
        <v>-0.15851710736751601</v>
      </c>
      <c r="R264" s="13">
        <f>VLOOKUP(A264,'Valores KF'!$C$2:$D$1018,2,)</f>
        <v>0.81</v>
      </c>
      <c r="S264" s="13">
        <f>VLOOKUP(A264,'[2]PESO DE COLADA DIC19-DIC-20'!$A$2:$D$2105,4, FALSE)</f>
        <v>54045</v>
      </c>
      <c r="T264" s="13">
        <f>VLOOKUP(A264,[1]Sheet1!$F$2:$H$1001,3,FALSE)</f>
        <v>1893.3464072434101</v>
      </c>
      <c r="U264" s="13">
        <f>VLOOKUP(A264,[1]Sheet1!$K$2:$T$827, 3,FALSE)</f>
        <v>0.125</v>
      </c>
      <c r="V264" s="13">
        <f>VLOOKUP(A264,[1]Sheet1!$K$2:$T$827, 4,FALSE)</f>
        <v>0.154</v>
      </c>
      <c r="W264" s="13">
        <f>VLOOKUP(A264, [1]Sheet1!$K$2:$T$827,5,FALSE)</f>
        <v>1.1100000000000001</v>
      </c>
      <c r="X264" s="13">
        <f>VLOOKUP(A264, [1]Sheet1!$K$2:$T$827,6,FALSE)</f>
        <v>1.0999999999999999E-2</v>
      </c>
      <c r="Y264" s="13">
        <f>VLOOKUP(A264, [1]Sheet1!$K$2:$T$827,7,FALSE)</f>
        <v>4.96E-3</v>
      </c>
      <c r="Z264" s="13">
        <f>VLOOKUP(A264, [1]Sheet1!$K$2:$T$827,8,FALSE)</f>
        <v>0.23100000000000001</v>
      </c>
      <c r="AA264" s="13">
        <f>VLOOKUP(A264, [1]Sheet1!$K$2:$T$827,9,FALSE)</f>
        <v>0.35799999999999998</v>
      </c>
      <c r="AB264" s="13">
        <f>VLOOKUP(A264, [1]Sheet1!$K$2:$T$827,10,FALSE)</f>
        <v>2.7300000000000001E-2</v>
      </c>
      <c r="AC264" s="13">
        <f>VLOOKUP(A264,[4]Sheet1!$A$2:$D$651,4,FALSE)</f>
        <v>0.95366099999999998</v>
      </c>
      <c r="AD264" s="13" t="s">
        <v>45</v>
      </c>
      <c r="AE264" s="13" t="s">
        <v>45</v>
      </c>
      <c r="AF264">
        <f>VLOOKUP(A264,[3]Sheet1!$A$2:$F$2106,6, FALSE)</f>
        <v>53973</v>
      </c>
      <c r="AG264">
        <f>VLOOKUP(A264,[3]Sheet1!$A$2:$G$2106,7,FALSE)</f>
        <v>1</v>
      </c>
      <c r="AH264">
        <f>VLOOKUP(A264,[3]Sheet1!$A$2:$H$2105,8,FALSE)</f>
        <v>1678</v>
      </c>
      <c r="AI264">
        <f>VLOOKUP(A264,[3]Sheet1!$A$2:$I$2106,9,FALSE)</f>
        <v>42</v>
      </c>
      <c r="AJ264">
        <f>VLOOKUP(A264,[3]Sheet1!$A$2:$K$2105,10,FALSE)</f>
        <v>23</v>
      </c>
      <c r="AK264">
        <f>VLOOKUP(A264,[3]Sheet1!$A$2:$K$2105,11,FALSE)</f>
        <v>19</v>
      </c>
      <c r="AL264">
        <f>VLOOKUP(A264,[3]Sheet1!$A$2:$L$2106,12,FALSE)</f>
        <v>5</v>
      </c>
      <c r="AM264">
        <f>VLOOKUP(A264, [3]Sheet1!$A$2:$M$2105,13,FALSE)</f>
        <v>18</v>
      </c>
      <c r="AN264">
        <f>VLOOKUP(A264,[3]Sheet1!$A$2:$N$2106,14,FALSE)</f>
        <v>0.66</v>
      </c>
      <c r="AO264">
        <f>VLOOKUP(A264,[3]Sheet1!$A$2:$O$2106,15,FALSE)</f>
        <v>5.65</v>
      </c>
      <c r="AP264">
        <f>VLOOKUP(A264,[3]Sheet1!$A$2:$P$2105,16,FALSE)</f>
        <v>2.5499999999999998</v>
      </c>
      <c r="AQ264">
        <f>VLOOKUP(A264, [3]Sheet1!$A$2:$Q$2106, 17,FALSE)</f>
        <v>1596</v>
      </c>
    </row>
    <row r="265" spans="1:43" x14ac:dyDescent="0.2">
      <c r="A265" s="10">
        <v>1207795</v>
      </c>
      <c r="B265" s="10">
        <v>60054614</v>
      </c>
      <c r="C265" s="11" t="s">
        <v>54</v>
      </c>
      <c r="D265" s="10" t="s">
        <v>63</v>
      </c>
      <c r="E265" s="17">
        <v>44098</v>
      </c>
      <c r="F265" s="13" t="str">
        <f>VLOOKUP(A265,[1]Sheet1!$K$2:$T$827,2,FALSE)</f>
        <v>VD02</v>
      </c>
      <c r="G265" s="13" t="str">
        <f>IFERROR(#REF!, "no")</f>
        <v>no</v>
      </c>
      <c r="H265" s="10">
        <v>20</v>
      </c>
      <c r="I265" s="10">
        <v>1.06</v>
      </c>
      <c r="J265" s="10">
        <v>0.83</v>
      </c>
      <c r="K265" s="10">
        <v>-0.23</v>
      </c>
      <c r="L265" s="10">
        <v>15</v>
      </c>
      <c r="M265" s="10">
        <v>18</v>
      </c>
      <c r="N265" s="10">
        <v>8.2706727981567401</v>
      </c>
      <c r="O265" s="10">
        <v>1.6981217861175499</v>
      </c>
      <c r="P265" s="10">
        <v>0.24222542345523801</v>
      </c>
      <c r="Q265" s="10">
        <v>-0.15104797482490501</v>
      </c>
      <c r="R265" s="13">
        <f>VLOOKUP(A265,'Valores KF'!$C$2:$D$1018,2,)</f>
        <v>0.8</v>
      </c>
      <c r="S265" s="13">
        <f>VLOOKUP(A265,'[2]PESO DE COLADA DIC19-DIC-20'!$A$2:$D$2105,4, FALSE)</f>
        <v>54237</v>
      </c>
      <c r="T265" s="13">
        <f>VLOOKUP(A265,[1]Sheet1!$F$2:$H$1001,3,FALSE)</f>
        <v>1888.16144709686</v>
      </c>
      <c r="U265" s="13">
        <f>VLOOKUP(A265,[1]Sheet1!$K$2:$T$827, 3,FALSE)</f>
        <v>0.10299999999999999</v>
      </c>
      <c r="V265" s="13">
        <f>VLOOKUP(A265,[1]Sheet1!$K$2:$T$827, 4,FALSE)</f>
        <v>0.184</v>
      </c>
      <c r="W265" s="13">
        <f>VLOOKUP(A265, [1]Sheet1!$K$2:$T$827,5,FALSE)</f>
        <v>1.1200000000000001</v>
      </c>
      <c r="X265" s="13">
        <f>VLOOKUP(A265, [1]Sheet1!$K$2:$T$827,6,FALSE)</f>
        <v>1.09E-2</v>
      </c>
      <c r="Y265" s="13">
        <f>VLOOKUP(A265, [1]Sheet1!$K$2:$T$827,7,FALSE)</f>
        <v>4.8500000000000001E-3</v>
      </c>
      <c r="Z265" s="13">
        <f>VLOOKUP(A265, [1]Sheet1!$K$2:$T$827,8,FALSE)</f>
        <v>0.255</v>
      </c>
      <c r="AA265" s="13">
        <f>VLOOKUP(A265, [1]Sheet1!$K$2:$T$827,9,FALSE)</f>
        <v>0.30399999999999999</v>
      </c>
      <c r="AB265" s="13">
        <f>VLOOKUP(A265, [1]Sheet1!$K$2:$T$827,10,FALSE)</f>
        <v>2.8899999999999999E-2</v>
      </c>
      <c r="AC265" s="13">
        <f>VLOOKUP(A265,[4]Sheet1!$A$2:$D$651,4,FALSE)</f>
        <v>0.60489999999999999</v>
      </c>
      <c r="AD265" s="13" t="s">
        <v>45</v>
      </c>
      <c r="AE265" s="13" t="s">
        <v>45</v>
      </c>
      <c r="AF265">
        <f>VLOOKUP(A265,[3]Sheet1!$A$2:$F$2106,6, FALSE)</f>
        <v>54155.01</v>
      </c>
      <c r="AG265">
        <f>VLOOKUP(A265,[3]Sheet1!$A$2:$G$2106,7,FALSE)</f>
        <v>1</v>
      </c>
      <c r="AH265">
        <f>VLOOKUP(A265,[3]Sheet1!$A$2:$H$2105,8,FALSE)</f>
        <v>1674</v>
      </c>
      <c r="AI265">
        <f>VLOOKUP(A265,[3]Sheet1!$A$2:$I$2106,9,FALSE)</f>
        <v>51</v>
      </c>
      <c r="AJ265">
        <f>VLOOKUP(A265,[3]Sheet1!$A$2:$K$2105,10,FALSE)</f>
        <v>25</v>
      </c>
      <c r="AK265">
        <f>VLOOKUP(A265,[3]Sheet1!$A$2:$K$2105,11,FALSE)</f>
        <v>26</v>
      </c>
      <c r="AL265">
        <f>VLOOKUP(A265,[3]Sheet1!$A$2:$L$2106,12,FALSE)</f>
        <v>5</v>
      </c>
      <c r="AM265">
        <f>VLOOKUP(A265, [3]Sheet1!$A$2:$M$2105,13,FALSE)</f>
        <v>20</v>
      </c>
      <c r="AN265">
        <f>VLOOKUP(A265,[3]Sheet1!$A$2:$N$2106,14,FALSE)</f>
        <v>0.42</v>
      </c>
      <c r="AO265">
        <f>VLOOKUP(A265,[3]Sheet1!$A$2:$O$2106,15,FALSE)</f>
        <v>1.97</v>
      </c>
      <c r="AP265">
        <f>VLOOKUP(A265,[3]Sheet1!$A$2:$P$2105,16,FALSE)</f>
        <v>3.67</v>
      </c>
      <c r="AQ265">
        <f>VLOOKUP(A265, [3]Sheet1!$A$2:$Q$2106, 17,FALSE)</f>
        <v>1597</v>
      </c>
    </row>
    <row r="266" spans="1:43" x14ac:dyDescent="0.2">
      <c r="A266" s="10">
        <v>1207796</v>
      </c>
      <c r="B266" s="10">
        <v>60054619</v>
      </c>
      <c r="C266" s="11" t="s">
        <v>54</v>
      </c>
      <c r="D266" s="10" t="s">
        <v>63</v>
      </c>
      <c r="E266" s="17">
        <v>44098</v>
      </c>
      <c r="F266" s="13" t="str">
        <f>VLOOKUP(A266,[1]Sheet1!$K$2:$T$827,2,FALSE)</f>
        <v>VD02</v>
      </c>
      <c r="G266" s="13" t="str">
        <f>IFERROR(#REF!, "no")</f>
        <v>no</v>
      </c>
      <c r="H266" s="10">
        <v>17</v>
      </c>
      <c r="I266" s="10">
        <v>1.52</v>
      </c>
      <c r="J266" s="10">
        <v>0.64</v>
      </c>
      <c r="K266" s="10">
        <v>-0.88</v>
      </c>
      <c r="L266" s="10">
        <v>15</v>
      </c>
      <c r="M266" s="10">
        <v>15</v>
      </c>
      <c r="N266" s="10">
        <v>9.1058588027954102</v>
      </c>
      <c r="O266" s="10">
        <v>2.00840187072754</v>
      </c>
      <c r="P266" s="10">
        <v>0.17863686382770499</v>
      </c>
      <c r="Q266" s="10">
        <v>-0.14863488078117401</v>
      </c>
      <c r="R266" s="13">
        <f>VLOOKUP(A266,'Valores KF'!$C$2:$D$1018,2,)</f>
        <v>0.8</v>
      </c>
      <c r="S266" s="13">
        <f>VLOOKUP(A266,'[2]PESO DE COLADA DIC19-DIC-20'!$A$2:$D$2105,4, FALSE)</f>
        <v>53152</v>
      </c>
      <c r="T266" s="13">
        <f>VLOOKUP(A266,[1]Sheet1!$F$2:$H$1001,3,FALSE)</f>
        <v>1878.28111891446</v>
      </c>
      <c r="U266" s="13">
        <f>VLOOKUP(A266,[1]Sheet1!$K$2:$T$827, 3,FALSE)</f>
        <v>0.108</v>
      </c>
      <c r="V266" s="13">
        <f>VLOOKUP(A266,[1]Sheet1!$K$2:$T$827, 4,FALSE)</f>
        <v>0.156</v>
      </c>
      <c r="W266" s="13">
        <f>VLOOKUP(A266, [1]Sheet1!$K$2:$T$827,5,FALSE)</f>
        <v>1.1100000000000001</v>
      </c>
      <c r="X266" s="13">
        <f>VLOOKUP(A266, [1]Sheet1!$K$2:$T$827,6,FALSE)</f>
        <v>1.0699999999999999E-2</v>
      </c>
      <c r="Y266" s="13">
        <f>VLOOKUP(A266, [1]Sheet1!$K$2:$T$827,7,FALSE)</f>
        <v>5.8799999999999998E-3</v>
      </c>
      <c r="Z266" s="13">
        <f>VLOOKUP(A266, [1]Sheet1!$K$2:$T$827,8,FALSE)</f>
        <v>0.23</v>
      </c>
      <c r="AA266" s="13">
        <f>VLOOKUP(A266, [1]Sheet1!$K$2:$T$827,9,FALSE)</f>
        <v>0.373</v>
      </c>
      <c r="AB266" s="13">
        <f>VLOOKUP(A266, [1]Sheet1!$K$2:$T$827,10,FALSE)</f>
        <v>2.4400000000000002E-2</v>
      </c>
      <c r="AC266" s="13">
        <f>VLOOKUP(A266,[4]Sheet1!$A$2:$D$651,4,FALSE)</f>
        <v>0.66524799999999995</v>
      </c>
      <c r="AD266" s="13" t="s">
        <v>45</v>
      </c>
      <c r="AE266" s="13" t="s">
        <v>45</v>
      </c>
      <c r="AF266">
        <f>VLOOKUP(A266,[3]Sheet1!$A$2:$F$2106,6, FALSE)</f>
        <v>53598</v>
      </c>
      <c r="AG266">
        <f>VLOOKUP(A266,[3]Sheet1!$A$2:$G$2106,7,FALSE)</f>
        <v>1</v>
      </c>
      <c r="AH266">
        <f>VLOOKUP(A266,[3]Sheet1!$A$2:$H$2105,8,FALSE)</f>
        <v>1656</v>
      </c>
      <c r="AI266">
        <f>VLOOKUP(A266,[3]Sheet1!$A$2:$I$2106,9,FALSE)</f>
        <v>54</v>
      </c>
      <c r="AJ266">
        <f>VLOOKUP(A266,[3]Sheet1!$A$2:$K$2105,10,FALSE)</f>
        <v>23</v>
      </c>
      <c r="AK266">
        <f>VLOOKUP(A266,[3]Sheet1!$A$2:$K$2105,11,FALSE)</f>
        <v>31</v>
      </c>
      <c r="AL266">
        <f>VLOOKUP(A266,[3]Sheet1!$A$2:$L$2106,12,FALSE)</f>
        <v>6</v>
      </c>
      <c r="AM266">
        <f>VLOOKUP(A266, [3]Sheet1!$A$2:$M$2105,13,FALSE)</f>
        <v>17</v>
      </c>
      <c r="AN266">
        <f>VLOOKUP(A266,[3]Sheet1!$A$2:$N$2106,14,FALSE)</f>
        <v>0.35</v>
      </c>
      <c r="AO266">
        <f>VLOOKUP(A266,[3]Sheet1!$A$2:$O$2106,15,FALSE)</f>
        <v>0.52</v>
      </c>
      <c r="AP266">
        <f>VLOOKUP(A266,[3]Sheet1!$A$2:$P$2105,16,FALSE)</f>
        <v>1.3</v>
      </c>
      <c r="AQ266">
        <f>VLOOKUP(A266, [3]Sheet1!$A$2:$Q$2106, 17,FALSE)</f>
        <v>1591</v>
      </c>
    </row>
    <row r="267" spans="1:43" x14ac:dyDescent="0.2">
      <c r="A267" s="10">
        <v>1207797</v>
      </c>
      <c r="B267" s="10">
        <v>60054624</v>
      </c>
      <c r="C267" s="11" t="s">
        <v>54</v>
      </c>
      <c r="D267" s="10" t="s">
        <v>63</v>
      </c>
      <c r="E267" s="17">
        <v>44098</v>
      </c>
      <c r="F267" s="13" t="str">
        <f>VLOOKUP(A267,[1]Sheet1!$K$2:$T$827,2,FALSE)</f>
        <v>VD02</v>
      </c>
      <c r="G267" s="13" t="str">
        <f>IFERROR(#REF!, "no")</f>
        <v>no</v>
      </c>
      <c r="H267" s="10">
        <v>19</v>
      </c>
      <c r="I267" s="10">
        <v>1.22</v>
      </c>
      <c r="J267" s="10">
        <v>0.81</v>
      </c>
      <c r="K267" s="10">
        <v>-0.41</v>
      </c>
      <c r="L267" s="10">
        <v>13</v>
      </c>
      <c r="M267" s="10">
        <v>18</v>
      </c>
      <c r="N267" s="10">
        <v>9.5059642791747994</v>
      </c>
      <c r="O267" s="10">
        <v>2.0036494731903098</v>
      </c>
      <c r="P267" s="10">
        <v>0.21314604580402399</v>
      </c>
      <c r="Q267" s="10">
        <v>-0.15087987482547799</v>
      </c>
      <c r="R267" s="13">
        <f>VLOOKUP(A267,'Valores KF'!$C$2:$D$1018,2,)</f>
        <v>0.8</v>
      </c>
      <c r="S267" s="13">
        <f>VLOOKUP(A267,'[2]PESO DE COLADA DIC19-DIC-20'!$A$2:$D$2105,4, FALSE)</f>
        <v>52439</v>
      </c>
      <c r="T267" s="13">
        <f>VLOOKUP(A267,[1]Sheet1!$F$2:$H$1001,3,FALSE)</f>
        <v>1879.6043284514401</v>
      </c>
      <c r="U267" s="13">
        <f>VLOOKUP(A267,[1]Sheet1!$K$2:$T$827, 3,FALSE)</f>
        <v>0.12</v>
      </c>
      <c r="V267" s="13">
        <f>VLOOKUP(A267,[1]Sheet1!$K$2:$T$827, 4,FALSE)</f>
        <v>0.161</v>
      </c>
      <c r="W267" s="13">
        <f>VLOOKUP(A267, [1]Sheet1!$K$2:$T$827,5,FALSE)</f>
        <v>1.1100000000000001</v>
      </c>
      <c r="X267" s="13">
        <f>VLOOKUP(A267, [1]Sheet1!$K$2:$T$827,6,FALSE)</f>
        <v>9.7999999999999997E-3</v>
      </c>
      <c r="Y267" s="13">
        <f>VLOOKUP(A267, [1]Sheet1!$K$2:$T$827,7,FALSE)</f>
        <v>5.1500000000000001E-3</v>
      </c>
      <c r="Z267" s="13">
        <f>VLOOKUP(A267, [1]Sheet1!$K$2:$T$827,8,FALSE)</f>
        <v>0.16400000000000001</v>
      </c>
      <c r="AA267" s="13">
        <f>VLOOKUP(A267, [1]Sheet1!$K$2:$T$827,9,FALSE)</f>
        <v>0.35399999999999998</v>
      </c>
      <c r="AB267" s="13">
        <f>VLOOKUP(A267, [1]Sheet1!$K$2:$T$827,10,FALSE)</f>
        <v>2.7400000000000001E-2</v>
      </c>
      <c r="AC267" s="13">
        <f>VLOOKUP(A267,[4]Sheet1!$A$2:$D$651,4,FALSE)</f>
        <v>0.72092699999999998</v>
      </c>
      <c r="AD267" s="13" t="s">
        <v>45</v>
      </c>
      <c r="AE267" s="13" t="s">
        <v>45</v>
      </c>
      <c r="AF267">
        <f>VLOOKUP(A267,[3]Sheet1!$A$2:$F$2106,6, FALSE)</f>
        <v>52912</v>
      </c>
      <c r="AG267">
        <f>VLOOKUP(A267,[3]Sheet1!$A$2:$G$2106,7,FALSE)</f>
        <v>1</v>
      </c>
      <c r="AH267">
        <f>VLOOKUP(A267,[3]Sheet1!$A$2:$H$2105,8,FALSE)</f>
        <v>1667</v>
      </c>
      <c r="AI267">
        <f>VLOOKUP(A267,[3]Sheet1!$A$2:$I$2106,9,FALSE)</f>
        <v>53</v>
      </c>
      <c r="AJ267">
        <f>VLOOKUP(A267,[3]Sheet1!$A$2:$K$2105,10,FALSE)</f>
        <v>25</v>
      </c>
      <c r="AK267">
        <f>VLOOKUP(A267,[3]Sheet1!$A$2:$K$2105,11,FALSE)</f>
        <v>28</v>
      </c>
      <c r="AL267">
        <f>VLOOKUP(A267,[3]Sheet1!$A$2:$L$2106,12,FALSE)</f>
        <v>6</v>
      </c>
      <c r="AM267">
        <f>VLOOKUP(A267, [3]Sheet1!$A$2:$M$2105,13,FALSE)</f>
        <v>19</v>
      </c>
      <c r="AN267">
        <f>VLOOKUP(A267,[3]Sheet1!$A$2:$N$2106,14,FALSE)</f>
        <v>0.37</v>
      </c>
      <c r="AO267">
        <f>VLOOKUP(A267,[3]Sheet1!$A$2:$O$2106,15,FALSE)</f>
        <v>1</v>
      </c>
      <c r="AP267">
        <f>VLOOKUP(A267,[3]Sheet1!$A$2:$P$2105,16,FALSE)</f>
        <v>1.7</v>
      </c>
      <c r="AQ267">
        <f>VLOOKUP(A267, [3]Sheet1!$A$2:$Q$2106, 17,FALSE)</f>
        <v>1591</v>
      </c>
    </row>
    <row r="268" spans="1:43" x14ac:dyDescent="0.2">
      <c r="A268" s="10">
        <v>1207798</v>
      </c>
      <c r="B268" s="10">
        <v>60054454</v>
      </c>
      <c r="C268" s="11" t="s">
        <v>97</v>
      </c>
      <c r="D268" s="10" t="s">
        <v>53</v>
      </c>
      <c r="E268" s="17">
        <v>44098</v>
      </c>
      <c r="F268" s="13" t="str">
        <f>VLOOKUP(A268,[1]Sheet1!$K$2:$T$827,2,FALSE)</f>
        <v>VD02</v>
      </c>
      <c r="G268" s="13" t="str">
        <f>IFERROR(#REF!, "no")</f>
        <v>no</v>
      </c>
      <c r="H268" s="10">
        <v>16</v>
      </c>
      <c r="I268" s="10">
        <v>0.67</v>
      </c>
      <c r="J268" s="10">
        <v>0.74</v>
      </c>
      <c r="K268" s="10">
        <v>7.0000000000000007E-2</v>
      </c>
      <c r="L268" s="10">
        <v>21</v>
      </c>
      <c r="M268" s="10">
        <v>14</v>
      </c>
      <c r="N268" s="10">
        <v>8.0914478302002006</v>
      </c>
      <c r="O268" s="10">
        <v>1.4838503599166899</v>
      </c>
      <c r="P268" s="10">
        <v>0.16452147066593201</v>
      </c>
      <c r="Q268" s="10">
        <v>-0.160055726766586</v>
      </c>
      <c r="R268" s="13">
        <f>VLOOKUP(A268,'Valores KF'!$C$2:$D$1018,2,)</f>
        <v>0.74</v>
      </c>
      <c r="S268" s="13">
        <f>VLOOKUP(A268,'[2]PESO DE COLADA DIC19-DIC-20'!$A$2:$D$2105,4, FALSE)</f>
        <v>54296</v>
      </c>
      <c r="T268" s="13">
        <f>VLOOKUP(A268,[1]Sheet1!$F$2:$H$1001,3,FALSE)</f>
        <v>1849.0365578643</v>
      </c>
      <c r="U268" s="13">
        <f>VLOOKUP(A268,[1]Sheet1!$K$2:$T$827, 3,FALSE)</f>
        <v>0.31900000000000001</v>
      </c>
      <c r="V268" s="13">
        <f>VLOOKUP(A268,[1]Sheet1!$K$2:$T$827, 4,FALSE)</f>
        <v>0.311</v>
      </c>
      <c r="W268" s="13">
        <f>VLOOKUP(A268, [1]Sheet1!$K$2:$T$827,5,FALSE)</f>
        <v>0.91700000000000004</v>
      </c>
      <c r="X268" s="13">
        <f>VLOOKUP(A268, [1]Sheet1!$K$2:$T$827,6,FALSE)</f>
        <v>9.4999999999999998E-3</v>
      </c>
      <c r="Y268" s="13">
        <f>VLOOKUP(A268, [1]Sheet1!$K$2:$T$827,7,FALSE)</f>
        <v>4.2700000000000002E-4</v>
      </c>
      <c r="Z268" s="13">
        <f>VLOOKUP(A268, [1]Sheet1!$K$2:$T$827,8,FALSE)</f>
        <v>0.97599999999999998</v>
      </c>
      <c r="AA268" s="13">
        <f>VLOOKUP(A268, [1]Sheet1!$K$2:$T$827,9,FALSE)</f>
        <v>0.878</v>
      </c>
      <c r="AB268" s="13">
        <f>VLOOKUP(A268, [1]Sheet1!$K$2:$T$827,10,FALSE)</f>
        <v>2.4899999999999999E-2</v>
      </c>
      <c r="AC268" s="13">
        <f>VLOOKUP(A268,[4]Sheet1!$A$2:$D$651,4,FALSE)</f>
        <v>0.79821399999999998</v>
      </c>
      <c r="AD268" s="13" t="s">
        <v>45</v>
      </c>
      <c r="AE268" s="13" t="s">
        <v>45</v>
      </c>
      <c r="AF268">
        <f>VLOOKUP(A268,[3]Sheet1!$A$2:$F$2106,6, FALSE)</f>
        <v>52582.99</v>
      </c>
      <c r="AG268">
        <f>VLOOKUP(A268,[3]Sheet1!$A$2:$G$2106,7,FALSE)</f>
        <v>1</v>
      </c>
      <c r="AH268">
        <f>VLOOKUP(A268,[3]Sheet1!$A$2:$H$2105,8,FALSE)</f>
        <v>1627</v>
      </c>
      <c r="AI268">
        <f>VLOOKUP(A268,[3]Sheet1!$A$2:$I$2106,9,FALSE)</f>
        <v>47</v>
      </c>
      <c r="AJ268">
        <f>VLOOKUP(A268,[3]Sheet1!$A$2:$K$2105,10,FALSE)</f>
        <v>22</v>
      </c>
      <c r="AK268">
        <f>VLOOKUP(A268,[3]Sheet1!$A$2:$K$2105,11,FALSE)</f>
        <v>25</v>
      </c>
      <c r="AL268">
        <f>VLOOKUP(A268,[3]Sheet1!$A$2:$L$2106,12,FALSE)</f>
        <v>6</v>
      </c>
      <c r="AM268">
        <f>VLOOKUP(A268, [3]Sheet1!$A$2:$M$2105,13,FALSE)</f>
        <v>16</v>
      </c>
      <c r="AN268">
        <f>VLOOKUP(A268,[3]Sheet1!$A$2:$N$2106,14,FALSE)</f>
        <v>0.43</v>
      </c>
      <c r="AO268">
        <f>VLOOKUP(A268,[3]Sheet1!$A$2:$O$2106,15,FALSE)</f>
        <v>2.87</v>
      </c>
      <c r="AP268">
        <f>VLOOKUP(A268,[3]Sheet1!$A$2:$P$2105,16,FALSE)</f>
        <v>0</v>
      </c>
      <c r="AQ268">
        <f>VLOOKUP(A268, [3]Sheet1!$A$2:$Q$2106, 17,FALSE)</f>
        <v>1567</v>
      </c>
    </row>
    <row r="269" spans="1:43" x14ac:dyDescent="0.2">
      <c r="A269" s="10">
        <v>1207799</v>
      </c>
      <c r="B269" s="10">
        <v>60054410</v>
      </c>
      <c r="C269" s="11" t="s">
        <v>54</v>
      </c>
      <c r="D269" s="10" t="s">
        <v>44</v>
      </c>
      <c r="E269" s="17">
        <v>44098</v>
      </c>
      <c r="F269" s="13" t="str">
        <f>VLOOKUP(A269,[1]Sheet1!$K$2:$T$827,2,FALSE)</f>
        <v>VD02</v>
      </c>
      <c r="G269" s="13" t="str">
        <f>IFERROR(#REF!, "no")</f>
        <v>no</v>
      </c>
      <c r="H269" s="10">
        <v>18</v>
      </c>
      <c r="I269" s="10">
        <v>1.43</v>
      </c>
      <c r="J269" s="10">
        <v>0.94</v>
      </c>
      <c r="K269" s="10">
        <v>-0.49</v>
      </c>
      <c r="L269" s="10">
        <v>16</v>
      </c>
      <c r="M269" s="10">
        <v>17</v>
      </c>
      <c r="N269" s="10">
        <v>8.7654571533203107</v>
      </c>
      <c r="O269" s="10">
        <v>2.0606453418731698</v>
      </c>
      <c r="P269" s="10">
        <v>0.33321660757064803</v>
      </c>
      <c r="Q269" s="10">
        <v>-0.150336593389511</v>
      </c>
      <c r="R269" s="13">
        <f>VLOOKUP(A269,'Valores KF'!$C$2:$D$1018,2,)</f>
        <v>0.8</v>
      </c>
      <c r="S269" s="13">
        <f>VLOOKUP(A269,'[2]PESO DE COLADA DIC19-DIC-20'!$A$2:$D$2105,4, FALSE)</f>
        <v>55167</v>
      </c>
      <c r="T269" s="13">
        <f>VLOOKUP(A269,[1]Sheet1!$F$2:$H$1001,3,FALSE)</f>
        <v>1883.2854390972</v>
      </c>
      <c r="U269" s="13">
        <f>VLOOKUP(A269,[1]Sheet1!$K$2:$T$827, 3,FALSE)</f>
        <v>9.7199999999999995E-2</v>
      </c>
      <c r="V269" s="13">
        <f>VLOOKUP(A269,[1]Sheet1!$K$2:$T$827, 4,FALSE)</f>
        <v>0.15</v>
      </c>
      <c r="W269" s="13">
        <f>VLOOKUP(A269, [1]Sheet1!$K$2:$T$827,5,FALSE)</f>
        <v>1.1000000000000001</v>
      </c>
      <c r="X269" s="13">
        <f>VLOOKUP(A269, [1]Sheet1!$K$2:$T$827,6,FALSE)</f>
        <v>1.23E-2</v>
      </c>
      <c r="Y269" s="13">
        <f>VLOOKUP(A269, [1]Sheet1!$K$2:$T$827,7,FALSE)</f>
        <v>4.6899999999999997E-3</v>
      </c>
      <c r="Z269" s="13">
        <f>VLOOKUP(A269, [1]Sheet1!$K$2:$T$827,8,FALSE)</f>
        <v>0.28199999999999997</v>
      </c>
      <c r="AA269" s="13">
        <f>VLOOKUP(A269, [1]Sheet1!$K$2:$T$827,9,FALSE)</f>
        <v>0.34</v>
      </c>
      <c r="AB269" s="13">
        <f>VLOOKUP(A269, [1]Sheet1!$K$2:$T$827,10,FALSE)</f>
        <v>3.0499999999999999E-2</v>
      </c>
      <c r="AC269" s="13">
        <f>VLOOKUP(A269,[4]Sheet1!$A$2:$D$651,4,FALSE)</f>
        <v>0.67488800000000004</v>
      </c>
      <c r="AD269" s="13" t="s">
        <v>45</v>
      </c>
      <c r="AE269" s="13" t="s">
        <v>45</v>
      </c>
      <c r="AF269">
        <f>VLOOKUP(A269,[3]Sheet1!$A$2:$F$2106,6, FALSE)</f>
        <v>55081</v>
      </c>
      <c r="AG269">
        <f>VLOOKUP(A269,[3]Sheet1!$A$2:$G$2106,7,FALSE)</f>
        <v>1</v>
      </c>
      <c r="AH269">
        <f>VLOOKUP(A269,[3]Sheet1!$A$2:$H$2105,8,FALSE)</f>
        <v>1668</v>
      </c>
      <c r="AI269">
        <f>VLOOKUP(A269,[3]Sheet1!$A$2:$I$2106,9,FALSE)</f>
        <v>53</v>
      </c>
      <c r="AJ269">
        <f>VLOOKUP(A269,[3]Sheet1!$A$2:$K$2105,10,FALSE)</f>
        <v>24</v>
      </c>
      <c r="AK269">
        <f>VLOOKUP(A269,[3]Sheet1!$A$2:$K$2105,11,FALSE)</f>
        <v>29</v>
      </c>
      <c r="AL269">
        <f>VLOOKUP(A269,[3]Sheet1!$A$2:$L$2106,12,FALSE)</f>
        <v>6</v>
      </c>
      <c r="AM269">
        <f>VLOOKUP(A269, [3]Sheet1!$A$2:$M$2105,13,FALSE)</f>
        <v>18</v>
      </c>
      <c r="AN269">
        <f>VLOOKUP(A269,[3]Sheet1!$A$2:$N$2106,14,FALSE)</f>
        <v>0.33</v>
      </c>
      <c r="AO269">
        <f>VLOOKUP(A269,[3]Sheet1!$A$2:$O$2106,15,FALSE)</f>
        <v>0.88</v>
      </c>
      <c r="AP269">
        <f>VLOOKUP(A269,[3]Sheet1!$A$2:$P$2105,16,FALSE)</f>
        <v>1.32</v>
      </c>
      <c r="AQ269">
        <f>VLOOKUP(A269, [3]Sheet1!$A$2:$Q$2106, 17,FALSE)</f>
        <v>1594</v>
      </c>
    </row>
    <row r="270" spans="1:43" x14ac:dyDescent="0.2">
      <c r="A270" s="10">
        <v>1207800</v>
      </c>
      <c r="B270" s="10">
        <v>60054720</v>
      </c>
      <c r="C270" s="11">
        <v>1035</v>
      </c>
      <c r="D270" s="10" t="s">
        <v>46</v>
      </c>
      <c r="E270" s="17">
        <v>44102</v>
      </c>
      <c r="F270" s="13" t="str">
        <f>VLOOKUP(A270,[1]Sheet1!$K$2:$T$827,2,FALSE)</f>
        <v>VD03</v>
      </c>
      <c r="G270" s="13" t="str">
        <f>IFERROR(#REF!, "no")</f>
        <v>no</v>
      </c>
      <c r="H270" s="10">
        <v>33</v>
      </c>
      <c r="I270" s="10">
        <v>1.07</v>
      </c>
      <c r="J270" s="10">
        <v>0.75</v>
      </c>
      <c r="K270" s="10">
        <v>-0.32</v>
      </c>
      <c r="L270" s="10">
        <v>17</v>
      </c>
      <c r="M270" s="10">
        <v>7</v>
      </c>
      <c r="N270" s="10">
        <v>8.8809614181518608</v>
      </c>
      <c r="O270" s="10">
        <v>1.7296932935714699</v>
      </c>
      <c r="P270" s="10">
        <v>0.79342180490493797</v>
      </c>
      <c r="Q270" s="10">
        <v>0.54499578475952104</v>
      </c>
      <c r="R270" s="13">
        <f>VLOOKUP(A270,'Valores KF'!$C$2:$D$1018,2,)</f>
        <v>0.78</v>
      </c>
      <c r="S270" s="13">
        <f>VLOOKUP(A270,'[2]PESO DE COLADA DIC19-DIC-20'!$A$2:$D$2105,4, FALSE)</f>
        <v>54626</v>
      </c>
      <c r="T270" s="13">
        <f>VLOOKUP(A270,[1]Sheet1!$F$2:$H$1001,3,FALSE)</f>
        <v>1888.12523562972</v>
      </c>
      <c r="U270" s="13">
        <f>VLOOKUP(A270,[1]Sheet1!$K$2:$T$827, 3,FALSE)</f>
        <v>0.34399999999999997</v>
      </c>
      <c r="V270" s="13">
        <f>VLOOKUP(A270,[1]Sheet1!$K$2:$T$827, 4,FALSE)</f>
        <v>0.21199999999999999</v>
      </c>
      <c r="W270" s="13">
        <f>VLOOKUP(A270, [1]Sheet1!$K$2:$T$827,5,FALSE)</f>
        <v>0.64300000000000002</v>
      </c>
      <c r="X270" s="13">
        <f>VLOOKUP(A270, [1]Sheet1!$K$2:$T$827,6,FALSE)</f>
        <v>8.6999999999999994E-3</v>
      </c>
      <c r="Y270" s="13">
        <f>VLOOKUP(A270, [1]Sheet1!$K$2:$T$827,7,FALSE)</f>
        <v>1.6799999999999999E-2</v>
      </c>
      <c r="Z270" s="13">
        <f>VLOOKUP(A270, [1]Sheet1!$K$2:$T$827,8,FALSE)</f>
        <v>0.12</v>
      </c>
      <c r="AA270" s="13">
        <f>VLOOKUP(A270, [1]Sheet1!$K$2:$T$827,9,FALSE)</f>
        <v>0.13400000000000001</v>
      </c>
      <c r="AB270" s="13">
        <f>VLOOKUP(A270, [1]Sheet1!$K$2:$T$827,10,FALSE)</f>
        <v>2.1999999999999999E-2</v>
      </c>
      <c r="AC270" s="13">
        <f>VLOOKUP(A270,[4]Sheet1!$A$2:$D$651,4,FALSE)</f>
        <v>1.33788</v>
      </c>
      <c r="AD270" s="13" t="s">
        <v>45</v>
      </c>
      <c r="AE270" s="13" t="s">
        <v>45</v>
      </c>
      <c r="AF270">
        <f>VLOOKUP(A270,[3]Sheet1!$A$2:$F$2106,6, FALSE)</f>
        <v>54448.99</v>
      </c>
      <c r="AG270">
        <f>VLOOKUP(A270,[3]Sheet1!$A$2:$G$2106,7,FALSE)</f>
        <v>2</v>
      </c>
      <c r="AH270">
        <f>VLOOKUP(A270,[3]Sheet1!$A$2:$H$2105,8,FALSE)</f>
        <v>1614</v>
      </c>
      <c r="AI270">
        <f>VLOOKUP(A270,[3]Sheet1!$A$2:$I$2106,9,FALSE)</f>
        <v>123</v>
      </c>
      <c r="AJ270">
        <f>VLOOKUP(A270,[3]Sheet1!$A$2:$K$2105,10,FALSE)</f>
        <v>46</v>
      </c>
      <c r="AK270">
        <f>VLOOKUP(A270,[3]Sheet1!$A$2:$K$2105,11,FALSE)</f>
        <v>77</v>
      </c>
      <c r="AL270">
        <f>VLOOKUP(A270,[3]Sheet1!$A$2:$L$2106,12,FALSE)</f>
        <v>13</v>
      </c>
      <c r="AM270">
        <f>VLOOKUP(A270, [3]Sheet1!$A$2:$M$2105,13,FALSE)</f>
        <v>33</v>
      </c>
      <c r="AN270">
        <f>VLOOKUP(A270,[3]Sheet1!$A$2:$N$2106,14,FALSE)</f>
        <v>0.9</v>
      </c>
      <c r="AO270">
        <f>VLOOKUP(A270,[3]Sheet1!$A$2:$O$2106,15,FALSE)</f>
        <v>37.36</v>
      </c>
      <c r="AP270">
        <f>VLOOKUP(A270,[3]Sheet1!$A$2:$P$2105,16,FALSE)</f>
        <v>0</v>
      </c>
      <c r="AQ270">
        <f>VLOOKUP(A270, [3]Sheet1!$A$2:$Q$2106, 17,FALSE)</f>
        <v>1596</v>
      </c>
    </row>
    <row r="271" spans="1:43" x14ac:dyDescent="0.2">
      <c r="A271" s="10">
        <v>1207801</v>
      </c>
      <c r="B271" s="10">
        <v>60054689</v>
      </c>
      <c r="C271" s="11" t="s">
        <v>47</v>
      </c>
      <c r="D271" s="10" t="s">
        <v>59</v>
      </c>
      <c r="E271" s="17">
        <v>44102</v>
      </c>
      <c r="F271" s="13" t="str">
        <f>VLOOKUP(A271,[1]Sheet1!$K$2:$T$827,2,FALSE)</f>
        <v>VD02</v>
      </c>
      <c r="G271" s="13" t="str">
        <f>IFERROR(#REF!, "no")</f>
        <v>no</v>
      </c>
      <c r="H271" s="10">
        <v>20</v>
      </c>
      <c r="I271" s="10">
        <v>1.1200000000000001</v>
      </c>
      <c r="J271" s="10">
        <v>0.99</v>
      </c>
      <c r="K271" s="10">
        <v>-0.13</v>
      </c>
      <c r="L271" s="10">
        <v>18</v>
      </c>
      <c r="M271" s="10">
        <v>13</v>
      </c>
      <c r="N271" s="10">
        <v>15.1400804519653</v>
      </c>
      <c r="O271" s="10">
        <v>1.7454242706298799</v>
      </c>
      <c r="P271" s="10">
        <v>0.44826763868331898</v>
      </c>
      <c r="Q271" s="10">
        <v>0.19228257238864899</v>
      </c>
      <c r="R271" s="13">
        <f>VLOOKUP(A271,'Valores KF'!$C$2:$D$1018,2,)</f>
        <v>0.81</v>
      </c>
      <c r="S271" s="13">
        <f>VLOOKUP(A271,'[2]PESO DE COLADA DIC19-DIC-20'!$A$2:$D$2105,4, FALSE)</f>
        <v>54970</v>
      </c>
      <c r="T271" s="13">
        <f>VLOOKUP(A271,[1]Sheet1!$F$2:$H$1001,3,FALSE)</f>
        <v>1897.5075561722299</v>
      </c>
      <c r="U271" s="13">
        <f>VLOOKUP(A271,[1]Sheet1!$K$2:$T$827, 3,FALSE)</f>
        <v>0.16300000000000001</v>
      </c>
      <c r="V271" s="13">
        <f>VLOOKUP(A271,[1]Sheet1!$K$2:$T$827, 4,FALSE)</f>
        <v>0.18099999999999999</v>
      </c>
      <c r="W271" s="13">
        <f>VLOOKUP(A271, [1]Sheet1!$K$2:$T$827,5,FALSE)</f>
        <v>1.1100000000000001</v>
      </c>
      <c r="X271" s="13">
        <f>VLOOKUP(A271, [1]Sheet1!$K$2:$T$827,6,FALSE)</f>
        <v>9.4000000000000004E-3</v>
      </c>
      <c r="Y271" s="13">
        <f>VLOOKUP(A271, [1]Sheet1!$K$2:$T$827,7,FALSE)</f>
        <v>2.0899999999999998E-3</v>
      </c>
      <c r="Z271" s="13">
        <f>VLOOKUP(A271, [1]Sheet1!$K$2:$T$827,8,FALSE)</f>
        <v>0.13300000000000001</v>
      </c>
      <c r="AA271" s="13">
        <f>VLOOKUP(A271, [1]Sheet1!$K$2:$T$827,9,FALSE)</f>
        <v>0.26900000000000002</v>
      </c>
      <c r="AB271" s="13">
        <f>VLOOKUP(A271, [1]Sheet1!$K$2:$T$827,10,FALSE)</f>
        <v>3.3500000000000002E-2</v>
      </c>
      <c r="AC271" s="13">
        <f>VLOOKUP(A271,[4]Sheet1!$A$2:$D$651,4,FALSE)</f>
        <v>1.16605</v>
      </c>
      <c r="AD271" s="13" t="s">
        <v>45</v>
      </c>
      <c r="AE271" s="13" t="s">
        <v>45</v>
      </c>
      <c r="AF271">
        <f>VLOOKUP(A271,[3]Sheet1!$A$2:$F$2106,6, FALSE)</f>
        <v>55601</v>
      </c>
      <c r="AG271">
        <f>VLOOKUP(A271,[3]Sheet1!$A$2:$G$2106,7,FALSE)</f>
        <v>1</v>
      </c>
      <c r="AH271">
        <f>VLOOKUP(A271,[3]Sheet1!$A$2:$H$2105,8,FALSE)</f>
        <v>1689</v>
      </c>
      <c r="AI271">
        <f>VLOOKUP(A271,[3]Sheet1!$A$2:$I$2106,9,FALSE)</f>
        <v>54</v>
      </c>
      <c r="AJ271">
        <f>VLOOKUP(A271,[3]Sheet1!$A$2:$K$2105,10,FALSE)</f>
        <v>26</v>
      </c>
      <c r="AK271">
        <f>VLOOKUP(A271,[3]Sheet1!$A$2:$K$2105,11,FALSE)</f>
        <v>28</v>
      </c>
      <c r="AL271">
        <f>VLOOKUP(A271,[3]Sheet1!$A$2:$L$2106,12,FALSE)</f>
        <v>6</v>
      </c>
      <c r="AM271">
        <f>VLOOKUP(A271, [3]Sheet1!$A$2:$M$2105,13,FALSE)</f>
        <v>20</v>
      </c>
      <c r="AN271">
        <f>VLOOKUP(A271,[3]Sheet1!$A$2:$N$2106,14,FALSE)</f>
        <v>0.82</v>
      </c>
      <c r="AO271">
        <f>VLOOKUP(A271,[3]Sheet1!$A$2:$O$2106,15,FALSE)</f>
        <v>7.21</v>
      </c>
      <c r="AP271">
        <f>VLOOKUP(A271,[3]Sheet1!$A$2:$P$2105,16,FALSE)</f>
        <v>0</v>
      </c>
      <c r="AQ271">
        <f>VLOOKUP(A271, [3]Sheet1!$A$2:$Q$2106, 17,FALSE)</f>
        <v>1602</v>
      </c>
    </row>
    <row r="272" spans="1:43" x14ac:dyDescent="0.2">
      <c r="A272" s="10">
        <v>1207802</v>
      </c>
      <c r="B272" s="10">
        <v>60054700</v>
      </c>
      <c r="C272" s="11" t="s">
        <v>76</v>
      </c>
      <c r="D272" s="10" t="s">
        <v>46</v>
      </c>
      <c r="E272" s="17">
        <v>44102</v>
      </c>
      <c r="F272" s="13" t="str">
        <f>VLOOKUP(A272,[1]Sheet1!$K$2:$T$827,2,FALSE)</f>
        <v>VD02</v>
      </c>
      <c r="G272" s="13" t="str">
        <f>IFERROR(#REF!, "no")</f>
        <v>no</v>
      </c>
      <c r="H272" s="10">
        <v>18</v>
      </c>
      <c r="I272" s="10">
        <v>1.1399999999999999</v>
      </c>
      <c r="J272" s="10">
        <v>1.3</v>
      </c>
      <c r="K272" s="10">
        <v>0.16</v>
      </c>
      <c r="L272" s="10">
        <v>14</v>
      </c>
      <c r="M272" s="10">
        <v>14</v>
      </c>
      <c r="N272" s="10">
        <v>12.213534355163601</v>
      </c>
      <c r="O272" s="10">
        <v>1.8528366088867201</v>
      </c>
      <c r="P272" s="10">
        <v>0.35406374931335399</v>
      </c>
      <c r="Q272" s="10">
        <v>-1.29399904981256E-2</v>
      </c>
      <c r="R272" s="13">
        <f>VLOOKUP(A272,'Valores KF'!$C$2:$D$1018,2,)</f>
        <v>0.8</v>
      </c>
      <c r="S272" s="13">
        <f>VLOOKUP(A272,'[2]PESO DE COLADA DIC19-DIC-20'!$A$2:$D$2105,4, FALSE)</f>
        <v>54111</v>
      </c>
      <c r="T272" s="13">
        <f>VLOOKUP(A272,[1]Sheet1!$F$2:$H$1001,3,FALSE)</f>
        <v>1897.7302017770701</v>
      </c>
      <c r="U272" s="13">
        <f>VLOOKUP(A272,[1]Sheet1!$K$2:$T$827, 3,FALSE)</f>
        <v>0.20499999999999999</v>
      </c>
      <c r="V272" s="13">
        <f>VLOOKUP(A272,[1]Sheet1!$K$2:$T$827, 4,FALSE)</f>
        <v>0.16300000000000001</v>
      </c>
      <c r="W272" s="13">
        <f>VLOOKUP(A272, [1]Sheet1!$K$2:$T$827,5,FALSE)</f>
        <v>0.82</v>
      </c>
      <c r="X272" s="13">
        <f>VLOOKUP(A272, [1]Sheet1!$K$2:$T$827,6,FALSE)</f>
        <v>9.2999999999999992E-3</v>
      </c>
      <c r="Y272" s="13">
        <f>VLOOKUP(A272, [1]Sheet1!$K$2:$T$827,7,FALSE)</f>
        <v>1.7100000000000001E-2</v>
      </c>
      <c r="Z272" s="13">
        <f>VLOOKUP(A272, [1]Sheet1!$K$2:$T$827,8,FALSE)</f>
        <v>0.13</v>
      </c>
      <c r="AA272" s="13">
        <f>VLOOKUP(A272, [1]Sheet1!$K$2:$T$827,9,FALSE)</f>
        <v>0.185</v>
      </c>
      <c r="AB272" s="13">
        <f>VLOOKUP(A272, [1]Sheet1!$K$2:$T$827,10,FALSE)</f>
        <v>3.0099999999999998E-2</v>
      </c>
      <c r="AC272" s="13">
        <f>VLOOKUP(A272,[4]Sheet1!$A$2:$D$651,4,FALSE)</f>
        <v>0.981881</v>
      </c>
      <c r="AD272" s="13" t="s">
        <v>45</v>
      </c>
      <c r="AE272" s="13" t="s">
        <v>45</v>
      </c>
      <c r="AF272">
        <f>VLOOKUP(A272,[3]Sheet1!$A$2:$F$2106,6, FALSE)</f>
        <v>53811</v>
      </c>
      <c r="AG272">
        <f>VLOOKUP(A272,[3]Sheet1!$A$2:$G$2106,7,FALSE)</f>
        <v>1</v>
      </c>
      <c r="AH272">
        <f>VLOOKUP(A272,[3]Sheet1!$A$2:$H$2105,8,FALSE)</f>
        <v>1684</v>
      </c>
      <c r="AI272">
        <f>VLOOKUP(A272,[3]Sheet1!$A$2:$I$2106,9,FALSE)</f>
        <v>66</v>
      </c>
      <c r="AJ272">
        <f>VLOOKUP(A272,[3]Sheet1!$A$2:$K$2105,10,FALSE)</f>
        <v>24</v>
      </c>
      <c r="AK272">
        <f>VLOOKUP(A272,[3]Sheet1!$A$2:$K$2105,11,FALSE)</f>
        <v>42</v>
      </c>
      <c r="AL272">
        <f>VLOOKUP(A272,[3]Sheet1!$A$2:$L$2106,12,FALSE)</f>
        <v>6</v>
      </c>
      <c r="AM272">
        <f>VLOOKUP(A272, [3]Sheet1!$A$2:$M$2105,13,FALSE)</f>
        <v>18</v>
      </c>
      <c r="AN272">
        <f>VLOOKUP(A272,[3]Sheet1!$A$2:$N$2106,14,FALSE)</f>
        <v>0.71</v>
      </c>
      <c r="AO272">
        <f>VLOOKUP(A272,[3]Sheet1!$A$2:$O$2106,15,FALSE)</f>
        <v>5.79</v>
      </c>
      <c r="AP272">
        <f>VLOOKUP(A272,[3]Sheet1!$A$2:$P$2105,16,FALSE)</f>
        <v>0</v>
      </c>
      <c r="AQ272">
        <f>VLOOKUP(A272, [3]Sheet1!$A$2:$Q$2106, 17,FALSE)</f>
        <v>1598</v>
      </c>
    </row>
    <row r="273" spans="1:43" x14ac:dyDescent="0.2">
      <c r="A273" s="10">
        <v>1207803</v>
      </c>
      <c r="B273" s="10">
        <v>60054715</v>
      </c>
      <c r="C273" s="11" t="s">
        <v>80</v>
      </c>
      <c r="D273" s="10" t="s">
        <v>53</v>
      </c>
      <c r="E273" s="17">
        <v>44102</v>
      </c>
      <c r="F273" s="13" t="str">
        <f>VLOOKUP(A273,[1]Sheet1!$K$2:$T$827,2,FALSE)</f>
        <v>VD02</v>
      </c>
      <c r="G273" s="13" t="str">
        <f>IFERROR(#REF!, "no")</f>
        <v>no</v>
      </c>
      <c r="H273" s="10">
        <v>20</v>
      </c>
      <c r="I273" s="10">
        <v>1.03</v>
      </c>
      <c r="J273" s="10">
        <v>0.79</v>
      </c>
      <c r="K273" s="10">
        <v>-0.24</v>
      </c>
      <c r="L273" s="10">
        <v>17</v>
      </c>
      <c r="M273" s="10">
        <v>14</v>
      </c>
      <c r="N273" s="10">
        <v>24.2979927062988</v>
      </c>
      <c r="O273" s="10">
        <v>1.66351819038391</v>
      </c>
      <c r="P273" s="10">
        <v>2.4210860729217498</v>
      </c>
      <c r="Q273" s="10">
        <v>5.6069269776344299E-2</v>
      </c>
      <c r="R273" s="13">
        <f>VLOOKUP(A273,'Valores KF'!$C$2:$D$1018,2,)</f>
        <v>0.82</v>
      </c>
      <c r="S273" s="13">
        <f>VLOOKUP(A273,'[2]PESO DE COLADA DIC19-DIC-20'!$A$2:$D$2105,4, FALSE)</f>
        <v>52362</v>
      </c>
      <c r="T273" s="13">
        <f>VLOOKUP(A273,[1]Sheet1!$F$2:$H$1001,3,FALSE)</f>
        <v>1898.6330340664899</v>
      </c>
      <c r="U273" s="13">
        <f>VLOOKUP(A273,[1]Sheet1!$K$2:$T$827, 3,FALSE)</f>
        <v>6.8900000000000003E-2</v>
      </c>
      <c r="V273" s="13">
        <f>VLOOKUP(A273,[1]Sheet1!$K$2:$T$827, 4,FALSE)</f>
        <v>0.20499999999999999</v>
      </c>
      <c r="W273" s="13">
        <f>VLOOKUP(A273, [1]Sheet1!$K$2:$T$827,5,FALSE)</f>
        <v>1.32</v>
      </c>
      <c r="X273" s="13">
        <f>VLOOKUP(A273, [1]Sheet1!$K$2:$T$827,6,FALSE)</f>
        <v>8.0000000000000002E-3</v>
      </c>
      <c r="Y273" s="13">
        <f>VLOOKUP(A273, [1]Sheet1!$K$2:$T$827,7,FALSE)</f>
        <v>6.3199999999999997E-4</v>
      </c>
      <c r="Z273" s="13">
        <f>VLOOKUP(A273, [1]Sheet1!$K$2:$T$827,8,FALSE)</f>
        <v>0.16400000000000001</v>
      </c>
      <c r="AA273" s="13">
        <f>VLOOKUP(A273, [1]Sheet1!$K$2:$T$827,9,FALSE)</f>
        <v>0.91300000000000003</v>
      </c>
      <c r="AB273" s="13">
        <f>VLOOKUP(A273, [1]Sheet1!$K$2:$T$827,10,FALSE)</f>
        <v>3.3000000000000002E-2</v>
      </c>
      <c r="AC273" s="13">
        <f>VLOOKUP(A273,[4]Sheet1!$A$2:$D$651,4,FALSE)</f>
        <v>1.1091200000000001</v>
      </c>
      <c r="AD273" s="13" t="s">
        <v>45</v>
      </c>
      <c r="AE273" s="13" t="s">
        <v>45</v>
      </c>
      <c r="AF273">
        <f>VLOOKUP(A273,[3]Sheet1!$A$2:$F$2106,6, FALSE)</f>
        <v>51149</v>
      </c>
      <c r="AG273">
        <f>VLOOKUP(A273,[3]Sheet1!$A$2:$G$2106,7,FALSE)</f>
        <v>1</v>
      </c>
      <c r="AH273">
        <f>VLOOKUP(A273,[3]Sheet1!$A$2:$H$2105,8,FALSE)</f>
        <v>1684</v>
      </c>
      <c r="AI273">
        <f>VLOOKUP(A273,[3]Sheet1!$A$2:$I$2106,9,FALSE)</f>
        <v>61</v>
      </c>
      <c r="AJ273">
        <f>VLOOKUP(A273,[3]Sheet1!$A$2:$K$2105,10,FALSE)</f>
        <v>27</v>
      </c>
      <c r="AK273">
        <f>VLOOKUP(A273,[3]Sheet1!$A$2:$K$2105,11,FALSE)</f>
        <v>34</v>
      </c>
      <c r="AL273">
        <f>VLOOKUP(A273,[3]Sheet1!$A$2:$L$2106,12,FALSE)</f>
        <v>7</v>
      </c>
      <c r="AM273">
        <f>VLOOKUP(A273, [3]Sheet1!$A$2:$M$2105,13,FALSE)</f>
        <v>20</v>
      </c>
      <c r="AN273">
        <f>VLOOKUP(A273,[3]Sheet1!$A$2:$N$2106,14,FALSE)</f>
        <v>0.78</v>
      </c>
      <c r="AO273">
        <f>VLOOKUP(A273,[3]Sheet1!$A$2:$O$2106,15,FALSE)</f>
        <v>5.89</v>
      </c>
      <c r="AP273">
        <f>VLOOKUP(A273,[3]Sheet1!$A$2:$P$2105,16,FALSE)</f>
        <v>0</v>
      </c>
      <c r="AQ273">
        <f>VLOOKUP(A273, [3]Sheet1!$A$2:$Q$2106, 17,FALSE)</f>
        <v>1584</v>
      </c>
    </row>
    <row r="274" spans="1:43" x14ac:dyDescent="0.2">
      <c r="A274" s="10">
        <v>1207804</v>
      </c>
      <c r="B274" s="10">
        <v>60054662</v>
      </c>
      <c r="C274" s="11" t="s">
        <v>58</v>
      </c>
      <c r="D274" s="10" t="s">
        <v>61</v>
      </c>
      <c r="E274" s="17">
        <v>44102</v>
      </c>
      <c r="F274" s="13" t="str">
        <f>VLOOKUP(A274,[1]Sheet1!$K$2:$T$827,2,FALSE)</f>
        <v>VD02</v>
      </c>
      <c r="G274" s="13" t="str">
        <f>IFERROR(#REF!, "no")</f>
        <v>no</v>
      </c>
      <c r="H274" s="10">
        <v>19</v>
      </c>
      <c r="I274" s="10">
        <v>0.8</v>
      </c>
      <c r="J274" s="10">
        <v>1.24</v>
      </c>
      <c r="K274" s="10">
        <v>0.44</v>
      </c>
      <c r="L274" s="10">
        <v>15</v>
      </c>
      <c r="M274" s="10">
        <v>11</v>
      </c>
      <c r="N274" s="10">
        <v>8.1499452590942401</v>
      </c>
      <c r="O274" s="10">
        <v>1.3341660499572801</v>
      </c>
      <c r="P274" s="10">
        <v>0.27009057998657199</v>
      </c>
      <c r="Q274" s="10">
        <v>-0.114627860486507</v>
      </c>
      <c r="R274" s="13">
        <f>VLOOKUP(A274,'Valores KF'!$C$2:$D$1018,2,)</f>
        <v>0.78</v>
      </c>
      <c r="S274" s="13">
        <f>VLOOKUP(A274,'[2]PESO DE COLADA DIC19-DIC-20'!$A$2:$D$2105,4, FALSE)</f>
        <v>52982</v>
      </c>
      <c r="T274" s="13">
        <f>VLOOKUP(A274,[1]Sheet1!$F$2:$H$1001,3,FALSE)</f>
        <v>1886.9739101068401</v>
      </c>
      <c r="U274" s="13">
        <f>VLOOKUP(A274,[1]Sheet1!$K$2:$T$827, 3,FALSE)</f>
        <v>0.32100000000000001</v>
      </c>
      <c r="V274" s="13">
        <f>VLOOKUP(A274,[1]Sheet1!$K$2:$T$827, 4,FALSE)</f>
        <v>0.26500000000000001</v>
      </c>
      <c r="W274" s="13">
        <f>VLOOKUP(A274, [1]Sheet1!$K$2:$T$827,5,FALSE)</f>
        <v>0.57599999999999996</v>
      </c>
      <c r="X274" s="13">
        <f>VLOOKUP(A274, [1]Sheet1!$K$2:$T$827,6,FALSE)</f>
        <v>6.1999999999999998E-3</v>
      </c>
      <c r="Y274" s="13">
        <f>VLOOKUP(A274, [1]Sheet1!$K$2:$T$827,7,FALSE)</f>
        <v>1.75E-3</v>
      </c>
      <c r="Z274" s="13">
        <f>VLOOKUP(A274, [1]Sheet1!$K$2:$T$827,8,FALSE)</f>
        <v>1.08</v>
      </c>
      <c r="AA274" s="13">
        <f>VLOOKUP(A274, [1]Sheet1!$K$2:$T$827,9,FALSE)</f>
        <v>0.23300000000000001</v>
      </c>
      <c r="AB274" s="13">
        <f>VLOOKUP(A274, [1]Sheet1!$K$2:$T$827,10,FALSE)</f>
        <v>2.01E-2</v>
      </c>
      <c r="AC274" s="13">
        <f>VLOOKUP(A274,[4]Sheet1!$A$2:$D$651,4,FALSE)</f>
        <v>1.2709699999999999</v>
      </c>
      <c r="AD274" s="13" t="s">
        <v>45</v>
      </c>
      <c r="AE274" s="13" t="s">
        <v>45</v>
      </c>
      <c r="AF274">
        <f>VLOOKUP(A274,[3]Sheet1!$A$2:$F$2106,6, FALSE)</f>
        <v>52665.99</v>
      </c>
      <c r="AG274">
        <f>VLOOKUP(A274,[3]Sheet1!$A$2:$G$2106,7,FALSE)</f>
        <v>1</v>
      </c>
      <c r="AH274">
        <f>VLOOKUP(A274,[3]Sheet1!$A$2:$H$2105,8,FALSE)</f>
        <v>1679</v>
      </c>
      <c r="AI274">
        <f>VLOOKUP(A274,[3]Sheet1!$A$2:$I$2106,9,FALSE)</f>
        <v>52</v>
      </c>
      <c r="AJ274">
        <f>VLOOKUP(A274,[3]Sheet1!$A$2:$K$2105,10,FALSE)</f>
        <v>25</v>
      </c>
      <c r="AK274">
        <f>VLOOKUP(A274,[3]Sheet1!$A$2:$K$2105,11,FALSE)</f>
        <v>27</v>
      </c>
      <c r="AL274">
        <f>VLOOKUP(A274,[3]Sheet1!$A$2:$L$2106,12,FALSE)</f>
        <v>6</v>
      </c>
      <c r="AM274">
        <f>VLOOKUP(A274, [3]Sheet1!$A$2:$M$2105,13,FALSE)</f>
        <v>19</v>
      </c>
      <c r="AN274">
        <f>VLOOKUP(A274,[3]Sheet1!$A$2:$N$2106,14,FALSE)</f>
        <v>0.87</v>
      </c>
      <c r="AO274">
        <f>VLOOKUP(A274,[3]Sheet1!$A$2:$O$2106,15,FALSE)</f>
        <v>8.67</v>
      </c>
      <c r="AP274">
        <f>VLOOKUP(A274,[3]Sheet1!$A$2:$P$2105,16,FALSE)</f>
        <v>0</v>
      </c>
      <c r="AQ274">
        <f>VLOOKUP(A274, [3]Sheet1!$A$2:$Q$2106, 17,FALSE)</f>
        <v>1584</v>
      </c>
    </row>
    <row r="275" spans="1:43" x14ac:dyDescent="0.2">
      <c r="A275" s="10">
        <v>1207805</v>
      </c>
      <c r="B275" s="10">
        <v>60054489</v>
      </c>
      <c r="C275" s="11" t="s">
        <v>97</v>
      </c>
      <c r="D275" s="10" t="s">
        <v>53</v>
      </c>
      <c r="E275" s="17">
        <v>44102</v>
      </c>
      <c r="F275" s="13" t="str">
        <f>VLOOKUP(A275,[1]Sheet1!$K$2:$T$827,2,FALSE)</f>
        <v>VD03</v>
      </c>
      <c r="G275" s="13" t="str">
        <f>IFERROR(#REF!, "no")</f>
        <v>no</v>
      </c>
      <c r="H275" s="10">
        <v>25</v>
      </c>
      <c r="I275" s="10">
        <v>0.69</v>
      </c>
      <c r="J275" s="10">
        <v>0.5</v>
      </c>
      <c r="K275" s="10">
        <v>-0.19</v>
      </c>
      <c r="L275" s="10">
        <v>18</v>
      </c>
      <c r="M275" s="10">
        <v>22</v>
      </c>
      <c r="N275" s="10">
        <v>8.0449628829956108</v>
      </c>
      <c r="O275" s="10">
        <v>1.5567760467529299</v>
      </c>
      <c r="P275" s="10">
        <v>8.2101009786128998E-2</v>
      </c>
      <c r="Q275" s="10">
        <v>-0.15631890296935999</v>
      </c>
      <c r="R275" s="13">
        <f>VLOOKUP(A275,'Valores KF'!$C$2:$D$1018,2,)</f>
        <v>0.75</v>
      </c>
      <c r="S275" s="13">
        <f>VLOOKUP(A275,'[2]PESO DE COLADA DIC19-DIC-20'!$A$2:$D$2105,4, FALSE)</f>
        <v>53962</v>
      </c>
      <c r="T275" s="13">
        <f>VLOOKUP(A275,[1]Sheet1!$F$2:$H$1001,3,FALSE)</f>
        <v>1850.22701248209</v>
      </c>
      <c r="U275" s="13">
        <f>VLOOKUP(A275,[1]Sheet1!$K$2:$T$827, 3,FALSE)</f>
        <v>0.32600000000000001</v>
      </c>
      <c r="V275" s="13">
        <f>VLOOKUP(A275,[1]Sheet1!$K$2:$T$827, 4,FALSE)</f>
        <v>0.32400000000000001</v>
      </c>
      <c r="W275" s="13">
        <f>VLOOKUP(A275, [1]Sheet1!$K$2:$T$827,5,FALSE)</f>
        <v>0.92500000000000004</v>
      </c>
      <c r="X275" s="13">
        <f>VLOOKUP(A275, [1]Sheet1!$K$2:$T$827,6,FALSE)</f>
        <v>5.8999999999999999E-3</v>
      </c>
      <c r="Y275" s="13">
        <f>VLOOKUP(A275, [1]Sheet1!$K$2:$T$827,7,FALSE)</f>
        <v>1.4E-3</v>
      </c>
      <c r="Z275" s="13">
        <f>VLOOKUP(A275, [1]Sheet1!$K$2:$T$827,8,FALSE)</f>
        <v>0.92800000000000005</v>
      </c>
      <c r="AA275" s="13">
        <f>VLOOKUP(A275, [1]Sheet1!$K$2:$T$827,9,FALSE)</f>
        <v>0.84799999999999998</v>
      </c>
      <c r="AB275" s="13">
        <f>VLOOKUP(A275, [1]Sheet1!$K$2:$T$827,10,FALSE)</f>
        <v>2.2200000000000001E-2</v>
      </c>
      <c r="AC275" s="13">
        <f>VLOOKUP(A275,[4]Sheet1!$A$2:$D$651,4,FALSE)</f>
        <v>1.02193</v>
      </c>
      <c r="AD275" s="13" t="s">
        <v>45</v>
      </c>
      <c r="AE275" s="13" t="s">
        <v>45</v>
      </c>
      <c r="AF275">
        <f>VLOOKUP(A275,[3]Sheet1!$A$2:$F$2106,6, FALSE)</f>
        <v>52373.99</v>
      </c>
      <c r="AG275">
        <f>VLOOKUP(A275,[3]Sheet1!$A$2:$G$2106,7,FALSE)</f>
        <v>1</v>
      </c>
      <c r="AH275">
        <f>VLOOKUP(A275,[3]Sheet1!$A$2:$H$2105,8,FALSE)</f>
        <v>1658</v>
      </c>
      <c r="AI275">
        <f>VLOOKUP(A275,[3]Sheet1!$A$2:$I$2106,9,FALSE)</f>
        <v>74</v>
      </c>
      <c r="AJ275">
        <f>VLOOKUP(A275,[3]Sheet1!$A$2:$K$2105,10,FALSE)</f>
        <v>33</v>
      </c>
      <c r="AK275">
        <f>VLOOKUP(A275,[3]Sheet1!$A$2:$K$2105,11,FALSE)</f>
        <v>41</v>
      </c>
      <c r="AL275">
        <f>VLOOKUP(A275,[3]Sheet1!$A$2:$L$2106,12,FALSE)</f>
        <v>8</v>
      </c>
      <c r="AM275">
        <f>VLOOKUP(A275, [3]Sheet1!$A$2:$M$2105,13,FALSE)</f>
        <v>25</v>
      </c>
      <c r="AN275">
        <f>VLOOKUP(A275,[3]Sheet1!$A$2:$N$2106,14,FALSE)</f>
        <v>0.61</v>
      </c>
      <c r="AO275">
        <f>VLOOKUP(A275,[3]Sheet1!$A$2:$O$2106,15,FALSE)</f>
        <v>7.42</v>
      </c>
      <c r="AP275">
        <f>VLOOKUP(A275,[3]Sheet1!$A$2:$P$2105,16,FALSE)</f>
        <v>0</v>
      </c>
      <c r="AQ275">
        <f>VLOOKUP(A275, [3]Sheet1!$A$2:$Q$2106, 17,FALSE)</f>
        <v>1558</v>
      </c>
    </row>
    <row r="276" spans="1:43" x14ac:dyDescent="0.2">
      <c r="A276" s="10">
        <v>1207806</v>
      </c>
      <c r="B276" s="10">
        <v>60054495</v>
      </c>
      <c r="C276" s="11" t="s">
        <v>97</v>
      </c>
      <c r="D276" s="10" t="s">
        <v>53</v>
      </c>
      <c r="E276" s="17">
        <v>44102</v>
      </c>
      <c r="F276" s="13" t="str">
        <f>VLOOKUP(A276,[1]Sheet1!$K$2:$T$827,2,FALSE)</f>
        <v>VD03</v>
      </c>
      <c r="G276" s="13" t="str">
        <f>IFERROR(#REF!, "no")</f>
        <v>no</v>
      </c>
      <c r="H276" s="10">
        <v>30</v>
      </c>
      <c r="I276" s="10">
        <v>0.66</v>
      </c>
      <c r="J276" s="10">
        <v>0.5</v>
      </c>
      <c r="K276" s="10">
        <v>-0.16</v>
      </c>
      <c r="L276" s="10">
        <v>28</v>
      </c>
      <c r="M276" s="10">
        <v>27</v>
      </c>
      <c r="N276" s="10">
        <v>9.9351749420165998</v>
      </c>
      <c r="O276" s="10">
        <v>1.8327010869979901</v>
      </c>
      <c r="P276" s="10">
        <v>1.5831209421157799</v>
      </c>
      <c r="Q276" s="10">
        <v>3.9173424243927002E-2</v>
      </c>
      <c r="R276" s="13">
        <f>VLOOKUP(A276,'Valores KF'!$C$2:$D$1018,2,)</f>
        <v>0.76</v>
      </c>
      <c r="S276" s="13">
        <f>VLOOKUP(A276,'[2]PESO DE COLADA DIC19-DIC-20'!$A$2:$D$2105,4, FALSE)</f>
        <v>54210</v>
      </c>
      <c r="T276" s="13">
        <f>VLOOKUP(A276,[1]Sheet1!$F$2:$H$1001,3,FALSE)</f>
        <v>1865.1775208701899</v>
      </c>
      <c r="U276" s="13">
        <f>VLOOKUP(A276,[1]Sheet1!$K$2:$T$827, 3,FALSE)</f>
        <v>0.33</v>
      </c>
      <c r="V276" s="13">
        <f>VLOOKUP(A276,[1]Sheet1!$K$2:$T$827, 4,FALSE)</f>
        <v>0.32300000000000001</v>
      </c>
      <c r="W276" s="13">
        <f>VLOOKUP(A276, [1]Sheet1!$K$2:$T$827,5,FALSE)</f>
        <v>0.91400000000000003</v>
      </c>
      <c r="X276" s="13">
        <f>VLOOKUP(A276, [1]Sheet1!$K$2:$T$827,6,FALSE)</f>
        <v>8.6E-3</v>
      </c>
      <c r="Y276" s="13">
        <f>VLOOKUP(A276, [1]Sheet1!$K$2:$T$827,7,FALSE)</f>
        <v>3.1E-4</v>
      </c>
      <c r="Z276" s="13">
        <f>VLOOKUP(A276, [1]Sheet1!$K$2:$T$827,8,FALSE)</f>
        <v>0.92900000000000005</v>
      </c>
      <c r="AA276" s="13">
        <f>VLOOKUP(A276, [1]Sheet1!$K$2:$T$827,9,FALSE)</f>
        <v>0.85299999999999998</v>
      </c>
      <c r="AB276" s="13">
        <f>VLOOKUP(A276, [1]Sheet1!$K$2:$T$827,10,FALSE)</f>
        <v>2.5399999999999999E-2</v>
      </c>
      <c r="AC276" s="13">
        <f>VLOOKUP(A276,[4]Sheet1!$A$2:$D$651,4,FALSE)</f>
        <v>0.76047299999999995</v>
      </c>
      <c r="AD276" s="13" t="s">
        <v>45</v>
      </c>
      <c r="AE276" s="13" t="s">
        <v>45</v>
      </c>
      <c r="AF276">
        <f>VLOOKUP(A276,[3]Sheet1!$A$2:$F$2106,6, FALSE)</f>
        <v>52709</v>
      </c>
      <c r="AG276">
        <f>VLOOKUP(A276,[3]Sheet1!$A$2:$G$2106,7,FALSE)</f>
        <v>1</v>
      </c>
      <c r="AH276">
        <f>VLOOKUP(A276,[3]Sheet1!$A$2:$H$2105,8,FALSE)</f>
        <v>1679</v>
      </c>
      <c r="AI276">
        <f>VLOOKUP(A276,[3]Sheet1!$A$2:$I$2106,9,FALSE)</f>
        <v>69</v>
      </c>
      <c r="AJ276">
        <f>VLOOKUP(A276,[3]Sheet1!$A$2:$K$2105,10,FALSE)</f>
        <v>36</v>
      </c>
      <c r="AK276">
        <f>VLOOKUP(A276,[3]Sheet1!$A$2:$K$2105,11,FALSE)</f>
        <v>33</v>
      </c>
      <c r="AL276">
        <f>VLOOKUP(A276,[3]Sheet1!$A$2:$L$2106,12,FALSE)</f>
        <v>6</v>
      </c>
      <c r="AM276">
        <f>VLOOKUP(A276, [3]Sheet1!$A$2:$M$2105,13,FALSE)</f>
        <v>30</v>
      </c>
      <c r="AN276">
        <f>VLOOKUP(A276,[3]Sheet1!$A$2:$N$2106,14,FALSE)</f>
        <v>0.55000000000000004</v>
      </c>
      <c r="AO276">
        <f>VLOOKUP(A276,[3]Sheet1!$A$2:$O$2106,15,FALSE)</f>
        <v>6.73</v>
      </c>
      <c r="AP276">
        <f>VLOOKUP(A276,[3]Sheet1!$A$2:$P$2105,16,FALSE)</f>
        <v>0</v>
      </c>
      <c r="AQ276">
        <f>VLOOKUP(A276, [3]Sheet1!$A$2:$Q$2106, 17,FALSE)</f>
        <v>1559</v>
      </c>
    </row>
    <row r="277" spans="1:43" x14ac:dyDescent="0.2">
      <c r="A277" s="10">
        <v>1207807</v>
      </c>
      <c r="B277" s="10">
        <v>60054604</v>
      </c>
      <c r="C277" s="11" t="s">
        <v>54</v>
      </c>
      <c r="D277" s="10" t="s">
        <v>63</v>
      </c>
      <c r="E277" s="17">
        <v>44102</v>
      </c>
      <c r="F277" s="13" t="str">
        <f>VLOOKUP(A277,[1]Sheet1!$K$2:$T$827,2,FALSE)</f>
        <v>VD02</v>
      </c>
      <c r="G277" s="13" t="str">
        <f>IFERROR(#REF!, "no")</f>
        <v>no</v>
      </c>
      <c r="H277" s="10">
        <v>20</v>
      </c>
      <c r="I277" s="10">
        <v>0.65</v>
      </c>
      <c r="J277" s="10">
        <v>0.61</v>
      </c>
      <c r="K277" s="10">
        <v>-0.04</v>
      </c>
      <c r="L277" s="10">
        <v>18</v>
      </c>
      <c r="M277" s="10">
        <v>17</v>
      </c>
      <c r="N277" s="10">
        <v>12.777931213378899</v>
      </c>
      <c r="O277" s="10">
        <v>1.73193359375</v>
      </c>
      <c r="P277" s="10">
        <v>0.26066893339157099</v>
      </c>
      <c r="Q277" s="10">
        <v>-0.15494073927402499</v>
      </c>
      <c r="R277" s="13">
        <f>VLOOKUP(A277,'Valores KF'!$C$2:$D$1018,2,)</f>
        <v>0.81</v>
      </c>
      <c r="S277" s="13">
        <f>VLOOKUP(A277,'[2]PESO DE COLADA DIC19-DIC-20'!$A$2:$D$2105,4, FALSE)</f>
        <v>53620</v>
      </c>
      <c r="T277" s="13">
        <f>VLOOKUP(A277,[1]Sheet1!$F$2:$H$1001,3,FALSE)</f>
        <v>1894.2294923709001</v>
      </c>
      <c r="U277" s="13">
        <f>VLOOKUP(A277,[1]Sheet1!$K$2:$T$827, 3,FALSE)</f>
        <v>0.108</v>
      </c>
      <c r="V277" s="13">
        <f>VLOOKUP(A277,[1]Sheet1!$K$2:$T$827, 4,FALSE)</f>
        <v>0.193</v>
      </c>
      <c r="W277" s="13">
        <f>VLOOKUP(A277, [1]Sheet1!$K$2:$T$827,5,FALSE)</f>
        <v>1.1000000000000001</v>
      </c>
      <c r="X277" s="13">
        <f>VLOOKUP(A277, [1]Sheet1!$K$2:$T$827,6,FALSE)</f>
        <v>1.04E-2</v>
      </c>
      <c r="Y277" s="13">
        <f>VLOOKUP(A277, [1]Sheet1!$K$2:$T$827,7,FALSE)</f>
        <v>6.0000000000000001E-3</v>
      </c>
      <c r="Z277" s="13">
        <f>VLOOKUP(A277, [1]Sheet1!$K$2:$T$827,8,FALSE)</f>
        <v>0.26800000000000002</v>
      </c>
      <c r="AA277" s="13">
        <f>VLOOKUP(A277, [1]Sheet1!$K$2:$T$827,9,FALSE)</f>
        <v>0.27</v>
      </c>
      <c r="AB277" s="13">
        <f>VLOOKUP(A277, [1]Sheet1!$K$2:$T$827,10,FALSE)</f>
        <v>2.5399999999999999E-2</v>
      </c>
      <c r="AC277" s="13">
        <f>VLOOKUP(A277,[4]Sheet1!$A$2:$D$651,4,FALSE)</f>
        <v>0.89227699999999999</v>
      </c>
      <c r="AD277" s="13" t="s">
        <v>45</v>
      </c>
      <c r="AE277" s="13" t="s">
        <v>45</v>
      </c>
      <c r="AF277">
        <f>VLOOKUP(A277,[3]Sheet1!$A$2:$F$2106,6, FALSE)</f>
        <v>53849</v>
      </c>
      <c r="AG277">
        <f>VLOOKUP(A277,[3]Sheet1!$A$2:$G$2106,7,FALSE)</f>
        <v>1</v>
      </c>
      <c r="AH277">
        <f>VLOOKUP(A277,[3]Sheet1!$A$2:$H$2105,8,FALSE)</f>
        <v>1682</v>
      </c>
      <c r="AI277">
        <f>VLOOKUP(A277,[3]Sheet1!$A$2:$I$2106,9,FALSE)</f>
        <v>59</v>
      </c>
      <c r="AJ277">
        <f>VLOOKUP(A277,[3]Sheet1!$A$2:$K$2105,10,FALSE)</f>
        <v>25</v>
      </c>
      <c r="AK277">
        <f>VLOOKUP(A277,[3]Sheet1!$A$2:$K$2105,11,FALSE)</f>
        <v>34</v>
      </c>
      <c r="AL277">
        <f>VLOOKUP(A277,[3]Sheet1!$A$2:$L$2106,12,FALSE)</f>
        <v>5</v>
      </c>
      <c r="AM277">
        <f>VLOOKUP(A277, [3]Sheet1!$A$2:$M$2105,13,FALSE)</f>
        <v>20</v>
      </c>
      <c r="AN277">
        <f>VLOOKUP(A277,[3]Sheet1!$A$2:$N$2106,14,FALSE)</f>
        <v>0.56999999999999995</v>
      </c>
      <c r="AO277">
        <f>VLOOKUP(A277,[3]Sheet1!$A$2:$O$2106,15,FALSE)</f>
        <v>2.66</v>
      </c>
      <c r="AP277">
        <f>VLOOKUP(A277,[3]Sheet1!$A$2:$P$2105,16,FALSE)</f>
        <v>5.25</v>
      </c>
      <c r="AQ277">
        <f>VLOOKUP(A277, [3]Sheet1!$A$2:$Q$2106, 17,FALSE)</f>
        <v>1580</v>
      </c>
    </row>
    <row r="278" spans="1:43" x14ac:dyDescent="0.2">
      <c r="A278" s="10">
        <v>1207808</v>
      </c>
      <c r="B278" s="10">
        <v>60054634</v>
      </c>
      <c r="C278" s="11" t="s">
        <v>54</v>
      </c>
      <c r="D278" s="10" t="s">
        <v>63</v>
      </c>
      <c r="E278" s="17">
        <v>44102</v>
      </c>
      <c r="F278" s="13" t="str">
        <f>VLOOKUP(A278,[1]Sheet1!$K$2:$T$827,2,FALSE)</f>
        <v>VD02</v>
      </c>
      <c r="G278" s="13" t="str">
        <f>IFERROR(#REF!, "no")</f>
        <v>no</v>
      </c>
      <c r="H278" s="10">
        <v>16</v>
      </c>
      <c r="I278" s="10">
        <v>1.28</v>
      </c>
      <c r="J278" s="10">
        <v>0.76</v>
      </c>
      <c r="K278" s="10">
        <v>-0.52</v>
      </c>
      <c r="L278" s="10">
        <v>15</v>
      </c>
      <c r="M278" s="10">
        <v>14</v>
      </c>
      <c r="N278" s="10">
        <v>13.2677545547485</v>
      </c>
      <c r="O278" s="10">
        <v>1.73974704742432</v>
      </c>
      <c r="P278" s="10">
        <v>0.33084723353385898</v>
      </c>
      <c r="Q278" s="10">
        <v>-0.113985151052475</v>
      </c>
      <c r="R278" s="13">
        <f>VLOOKUP(A278,'Valores KF'!$C$2:$D$1018,2,)</f>
        <v>0.8</v>
      </c>
      <c r="S278" s="13">
        <f>VLOOKUP(A278,'[2]PESO DE COLADA DIC19-DIC-20'!$A$2:$D$2105,4, FALSE)</f>
        <v>53445</v>
      </c>
      <c r="T278" s="13">
        <f>VLOOKUP(A278,[1]Sheet1!$F$2:$H$1001,3,FALSE)</f>
        <v>1883.2962667239001</v>
      </c>
      <c r="U278" s="13">
        <f>VLOOKUP(A278,[1]Sheet1!$K$2:$T$827, 3,FALSE)</f>
        <v>0.11700000000000001</v>
      </c>
      <c r="V278" s="13">
        <f>VLOOKUP(A278,[1]Sheet1!$K$2:$T$827, 4,FALSE)</f>
        <v>0.186</v>
      </c>
      <c r="W278" s="13">
        <f>VLOOKUP(A278, [1]Sheet1!$K$2:$T$827,5,FALSE)</f>
        <v>1.1000000000000001</v>
      </c>
      <c r="X278" s="13">
        <f>VLOOKUP(A278, [1]Sheet1!$K$2:$T$827,6,FALSE)</f>
        <v>8.3000000000000001E-3</v>
      </c>
      <c r="Y278" s="13">
        <f>VLOOKUP(A278, [1]Sheet1!$K$2:$T$827,7,FALSE)</f>
        <v>5.7800000000000004E-3</v>
      </c>
      <c r="Z278" s="13">
        <f>VLOOKUP(A278, [1]Sheet1!$K$2:$T$827,8,FALSE)</f>
        <v>0.183</v>
      </c>
      <c r="AA278" s="13">
        <f>VLOOKUP(A278, [1]Sheet1!$K$2:$T$827,9,FALSE)</f>
        <v>0.29599999999999999</v>
      </c>
      <c r="AB278" s="13">
        <f>VLOOKUP(A278, [1]Sheet1!$K$2:$T$827,10,FALSE)</f>
        <v>2.7E-2</v>
      </c>
      <c r="AC278" s="13">
        <f>VLOOKUP(A278,[4]Sheet1!$A$2:$D$651,4,FALSE)</f>
        <v>0.90963000000000005</v>
      </c>
      <c r="AD278" s="13" t="s">
        <v>45</v>
      </c>
      <c r="AE278" s="13" t="s">
        <v>45</v>
      </c>
      <c r="AF278">
        <f>VLOOKUP(A278,[3]Sheet1!$A$2:$F$2106,6, FALSE)</f>
        <v>53765.01</v>
      </c>
      <c r="AG278">
        <f>VLOOKUP(A278,[3]Sheet1!$A$2:$G$2106,7,FALSE)</f>
        <v>1</v>
      </c>
      <c r="AH278">
        <f>VLOOKUP(A278,[3]Sheet1!$A$2:$H$2105,8,FALSE)</f>
        <v>1575</v>
      </c>
      <c r="AI278">
        <f>VLOOKUP(A278,[3]Sheet1!$A$2:$I$2106,9,FALSE)</f>
        <v>45</v>
      </c>
      <c r="AJ278">
        <f>VLOOKUP(A278,[3]Sheet1!$A$2:$K$2105,10,FALSE)</f>
        <v>21</v>
      </c>
      <c r="AK278">
        <f>VLOOKUP(A278,[3]Sheet1!$A$2:$K$2105,11,FALSE)</f>
        <v>24</v>
      </c>
      <c r="AL278">
        <f>VLOOKUP(A278,[3]Sheet1!$A$2:$L$2106,12,FALSE)</f>
        <v>5</v>
      </c>
      <c r="AM278">
        <f>VLOOKUP(A278, [3]Sheet1!$A$2:$M$2105,13,FALSE)</f>
        <v>16</v>
      </c>
      <c r="AN278">
        <f>VLOOKUP(A278,[3]Sheet1!$A$2:$N$2106,14,FALSE)</f>
        <v>0.6</v>
      </c>
      <c r="AO278">
        <f>VLOOKUP(A278,[3]Sheet1!$A$2:$O$2106,15,FALSE)</f>
        <v>2.13</v>
      </c>
      <c r="AP278">
        <f>VLOOKUP(A278,[3]Sheet1!$A$2:$P$2105,16,FALSE)</f>
        <v>5.78</v>
      </c>
      <c r="AQ278">
        <f>VLOOKUP(A278, [3]Sheet1!$A$2:$Q$2106, 17,FALSE)</f>
        <v>1597</v>
      </c>
    </row>
    <row r="279" spans="1:43" x14ac:dyDescent="0.2">
      <c r="A279" s="10">
        <v>1207809</v>
      </c>
      <c r="B279" s="10">
        <v>60054541</v>
      </c>
      <c r="C279" s="11" t="s">
        <v>54</v>
      </c>
      <c r="D279" s="10" t="s">
        <v>44</v>
      </c>
      <c r="E279" s="17">
        <v>44102</v>
      </c>
      <c r="F279" s="13" t="str">
        <f>VLOOKUP(A279,[1]Sheet1!$K$2:$T$827,2,FALSE)</f>
        <v>VD02</v>
      </c>
      <c r="G279" s="13" t="str">
        <f>IFERROR(#REF!, "no")</f>
        <v>no</v>
      </c>
      <c r="H279" s="10">
        <v>18</v>
      </c>
      <c r="I279" s="10">
        <v>0.96</v>
      </c>
      <c r="J279" s="10">
        <v>0.93</v>
      </c>
      <c r="K279" s="10">
        <v>-0.03</v>
      </c>
      <c r="L279" s="10">
        <v>16</v>
      </c>
      <c r="M279" s="10">
        <v>15</v>
      </c>
      <c r="N279" s="10">
        <v>9.83367919921875</v>
      </c>
      <c r="O279" s="10">
        <v>1.6676998138427701</v>
      </c>
      <c r="P279" s="10">
        <v>0.187071397900581</v>
      </c>
      <c r="Q279" s="10">
        <v>-0.14633852243423501</v>
      </c>
      <c r="R279" s="13">
        <f>VLOOKUP(A279,'Valores KF'!$C$2:$D$1018,2,)</f>
        <v>0.81</v>
      </c>
      <c r="S279" s="13">
        <f>VLOOKUP(A279,'[2]PESO DE COLADA DIC19-DIC-20'!$A$2:$D$2105,4, FALSE)</f>
        <v>50473</v>
      </c>
      <c r="T279" s="13">
        <f>VLOOKUP(A279,[1]Sheet1!$F$2:$H$1001,3,FALSE)</f>
        <v>1890.3247992644101</v>
      </c>
      <c r="U279" s="13">
        <f>VLOOKUP(A279,[1]Sheet1!$K$2:$T$827, 3,FALSE)</f>
        <v>0.11700000000000001</v>
      </c>
      <c r="V279" s="13">
        <f>VLOOKUP(A279,[1]Sheet1!$K$2:$T$827, 4,FALSE)</f>
        <v>0.19500000000000001</v>
      </c>
      <c r="W279" s="13">
        <f>VLOOKUP(A279, [1]Sheet1!$K$2:$T$827,5,FALSE)</f>
        <v>1.1100000000000001</v>
      </c>
      <c r="X279" s="13">
        <f>VLOOKUP(A279, [1]Sheet1!$K$2:$T$827,6,FALSE)</f>
        <v>8.8999999999999999E-3</v>
      </c>
      <c r="Y279" s="13">
        <f>VLOOKUP(A279, [1]Sheet1!$K$2:$T$827,7,FALSE)</f>
        <v>5.4200000000000003E-3</v>
      </c>
      <c r="Z279" s="13">
        <f>VLOOKUP(A279, [1]Sheet1!$K$2:$T$827,8,FALSE)</f>
        <v>0.17</v>
      </c>
      <c r="AA279" s="13">
        <f>VLOOKUP(A279, [1]Sheet1!$K$2:$T$827,9,FALSE)</f>
        <v>0.26700000000000002</v>
      </c>
      <c r="AB279" s="13">
        <f>VLOOKUP(A279, [1]Sheet1!$K$2:$T$827,10,FALSE)</f>
        <v>2.8400000000000002E-2</v>
      </c>
      <c r="AC279" s="13">
        <f>VLOOKUP(A279,[4]Sheet1!$A$2:$D$651,4,FALSE)</f>
        <v>0.88414000000000004</v>
      </c>
      <c r="AD279" s="13" t="s">
        <v>45</v>
      </c>
      <c r="AE279" s="13" t="s">
        <v>45</v>
      </c>
      <c r="AF279">
        <f>VLOOKUP(A279,[3]Sheet1!$A$2:$F$2106,6, FALSE)</f>
        <v>50269</v>
      </c>
      <c r="AG279">
        <f>VLOOKUP(A279,[3]Sheet1!$A$2:$G$2106,7,FALSE)</f>
        <v>1</v>
      </c>
      <c r="AH279">
        <f>VLOOKUP(A279,[3]Sheet1!$A$2:$H$2105,8,FALSE)</f>
        <v>1673</v>
      </c>
      <c r="AI279">
        <f>VLOOKUP(A279,[3]Sheet1!$A$2:$I$2106,9,FALSE)</f>
        <v>45</v>
      </c>
      <c r="AJ279">
        <f>VLOOKUP(A279,[3]Sheet1!$A$2:$K$2105,10,FALSE)</f>
        <v>23</v>
      </c>
      <c r="AK279">
        <f>VLOOKUP(A279,[3]Sheet1!$A$2:$K$2105,11,FALSE)</f>
        <v>22</v>
      </c>
      <c r="AL279">
        <f>VLOOKUP(A279,[3]Sheet1!$A$2:$L$2106,12,FALSE)</f>
        <v>5</v>
      </c>
      <c r="AM279">
        <f>VLOOKUP(A279, [3]Sheet1!$A$2:$M$2105,13,FALSE)</f>
        <v>18</v>
      </c>
      <c r="AN279">
        <f>VLOOKUP(A279,[3]Sheet1!$A$2:$N$2106,14,FALSE)</f>
        <v>0.61</v>
      </c>
      <c r="AO279">
        <f>VLOOKUP(A279,[3]Sheet1!$A$2:$O$2106,15,FALSE)</f>
        <v>3.13</v>
      </c>
      <c r="AP279">
        <f>VLOOKUP(A279,[3]Sheet1!$A$2:$P$2105,16,FALSE)</f>
        <v>6.1</v>
      </c>
      <c r="AQ279">
        <f>VLOOKUP(A279, [3]Sheet1!$A$2:$Q$2106, 17,FALSE)</f>
        <v>1587</v>
      </c>
    </row>
    <row r="280" spans="1:43" x14ac:dyDescent="0.2">
      <c r="A280" s="10">
        <v>1207810</v>
      </c>
      <c r="B280" s="10">
        <v>60054674</v>
      </c>
      <c r="C280" s="11" t="s">
        <v>58</v>
      </c>
      <c r="D280" s="10" t="s">
        <v>63</v>
      </c>
      <c r="E280" s="17">
        <v>44102</v>
      </c>
      <c r="F280" s="13" t="str">
        <f>VLOOKUP(A280,[1]Sheet1!$K$2:$T$827,2,FALSE)</f>
        <v>VD04</v>
      </c>
      <c r="G280" s="13" t="str">
        <f>IFERROR(#REF!, "no")</f>
        <v>no</v>
      </c>
      <c r="H280" s="10">
        <v>17</v>
      </c>
      <c r="I280" s="10">
        <v>1.03</v>
      </c>
      <c r="J280" s="10">
        <v>1.0900000000000001</v>
      </c>
      <c r="K280" s="10">
        <v>0.06</v>
      </c>
      <c r="L280" s="10">
        <v>14</v>
      </c>
      <c r="M280" s="10">
        <v>13</v>
      </c>
      <c r="N280" s="10">
        <v>10.0237770080566</v>
      </c>
      <c r="O280" s="10">
        <v>1.4638743400573699</v>
      </c>
      <c r="P280" s="10">
        <v>0.45534199476242099</v>
      </c>
      <c r="Q280" s="10">
        <v>-0.15773321688175199</v>
      </c>
      <c r="R280" s="13">
        <f>VLOOKUP(A280,'Valores KF'!$C$2:$D$1018,2,)</f>
        <v>0.77</v>
      </c>
      <c r="S280" s="13">
        <f>VLOOKUP(A280,'[2]PESO DE COLADA DIC19-DIC-20'!$A$2:$D$2105,4, FALSE)</f>
        <v>52986</v>
      </c>
      <c r="T280" s="13">
        <f>VLOOKUP(A280,[1]Sheet1!$F$2:$H$1001,3,FALSE)</f>
        <v>1877.6430574731201</v>
      </c>
      <c r="U280" s="13">
        <f>VLOOKUP(A280,[1]Sheet1!$K$2:$T$827, 3,FALSE)</f>
        <v>0.32500000000000001</v>
      </c>
      <c r="V280" s="13">
        <f>VLOOKUP(A280,[1]Sheet1!$K$2:$T$827, 4,FALSE)</f>
        <v>0.30399999999999999</v>
      </c>
      <c r="W280" s="13">
        <f>VLOOKUP(A280, [1]Sheet1!$K$2:$T$827,5,FALSE)</f>
        <v>0.59799999999999998</v>
      </c>
      <c r="X280" s="13">
        <f>VLOOKUP(A280, [1]Sheet1!$K$2:$T$827,6,FALSE)</f>
        <v>8.6E-3</v>
      </c>
      <c r="Y280" s="13">
        <f>VLOOKUP(A280, [1]Sheet1!$K$2:$T$827,7,FALSE)</f>
        <v>9.0799999999999995E-4</v>
      </c>
      <c r="Z280" s="13">
        <f>VLOOKUP(A280, [1]Sheet1!$K$2:$T$827,8,FALSE)</f>
        <v>1.06</v>
      </c>
      <c r="AA280" s="13">
        <f>VLOOKUP(A280, [1]Sheet1!$K$2:$T$827,9,FALSE)</f>
        <v>0.222</v>
      </c>
      <c r="AB280" s="13">
        <f>VLOOKUP(A280, [1]Sheet1!$K$2:$T$827,10,FALSE)</f>
        <v>2.4400000000000002E-2</v>
      </c>
      <c r="AC280" s="13">
        <f>VLOOKUP(A280,[4]Sheet1!$A$2:$D$651,4,FALSE)</f>
        <v>1.02152</v>
      </c>
      <c r="AD280" s="13" t="s">
        <v>45</v>
      </c>
      <c r="AE280" s="13" t="s">
        <v>45</v>
      </c>
      <c r="AF280">
        <f>VLOOKUP(A280,[3]Sheet1!$A$2:$F$2106,6, FALSE)</f>
        <v>52257</v>
      </c>
      <c r="AG280">
        <f>VLOOKUP(A280,[3]Sheet1!$A$2:$G$2106,7,FALSE)</f>
        <v>1</v>
      </c>
      <c r="AH280">
        <f>VLOOKUP(A280,[3]Sheet1!$A$2:$H$2105,8,FALSE)</f>
        <v>1660</v>
      </c>
      <c r="AI280">
        <f>VLOOKUP(A280,[3]Sheet1!$A$2:$I$2106,9,FALSE)</f>
        <v>68</v>
      </c>
      <c r="AJ280">
        <f>VLOOKUP(A280,[3]Sheet1!$A$2:$K$2105,10,FALSE)</f>
        <v>23</v>
      </c>
      <c r="AK280">
        <f>VLOOKUP(A280,[3]Sheet1!$A$2:$K$2105,11,FALSE)</f>
        <v>45</v>
      </c>
      <c r="AL280">
        <f>VLOOKUP(A280,[3]Sheet1!$A$2:$L$2106,12,FALSE)</f>
        <v>6</v>
      </c>
      <c r="AM280">
        <f>VLOOKUP(A280, [3]Sheet1!$A$2:$M$2105,13,FALSE)</f>
        <v>17</v>
      </c>
      <c r="AN280">
        <f>VLOOKUP(A280,[3]Sheet1!$A$2:$N$2106,14,FALSE)</f>
        <v>0.62</v>
      </c>
      <c r="AO280">
        <f>VLOOKUP(A280,[3]Sheet1!$A$2:$O$2106,15,FALSE)</f>
        <v>7.33</v>
      </c>
      <c r="AP280">
        <f>VLOOKUP(A280,[3]Sheet1!$A$2:$P$2105,16,FALSE)</f>
        <v>0</v>
      </c>
      <c r="AQ280">
        <f>VLOOKUP(A280, [3]Sheet1!$A$2:$Q$2106, 17,FALSE)</f>
        <v>1571</v>
      </c>
    </row>
    <row r="281" spans="1:43" x14ac:dyDescent="0.2">
      <c r="A281" s="10">
        <v>1207811</v>
      </c>
      <c r="B281" s="10">
        <v>60054746</v>
      </c>
      <c r="C281" s="11" t="s">
        <v>58</v>
      </c>
      <c r="D281" s="10" t="s">
        <v>61</v>
      </c>
      <c r="E281" s="17">
        <v>44102</v>
      </c>
      <c r="F281" s="13" t="str">
        <f>VLOOKUP(A281,[1]Sheet1!$K$2:$T$827,2,FALSE)</f>
        <v>VD02</v>
      </c>
      <c r="G281" s="13" t="str">
        <f>IFERROR(#REF!, "no")</f>
        <v>no</v>
      </c>
      <c r="H281" s="10">
        <v>15</v>
      </c>
      <c r="I281" s="10">
        <v>1.27</v>
      </c>
      <c r="J281" s="10">
        <v>1</v>
      </c>
      <c r="K281" s="10">
        <v>-0.27</v>
      </c>
      <c r="L281" s="10">
        <v>20</v>
      </c>
      <c r="M281" s="10">
        <v>12</v>
      </c>
      <c r="N281" s="10">
        <v>8.5146160125732404</v>
      </c>
      <c r="O281" s="10">
        <v>1.8161028623580899</v>
      </c>
      <c r="P281" s="10">
        <v>0.48221164941787698</v>
      </c>
      <c r="Q281" s="10">
        <v>-0.12323260307312001</v>
      </c>
      <c r="R281" s="13">
        <f>VLOOKUP(A281,'Valores KF'!$C$2:$D$1018,2,)</f>
        <v>0.76</v>
      </c>
      <c r="S281" s="13">
        <f>VLOOKUP(A281,'[2]PESO DE COLADA DIC19-DIC-20'!$A$2:$D$2105,4, FALSE)</f>
        <v>53432</v>
      </c>
      <c r="T281" s="13">
        <f>VLOOKUP(A281,[1]Sheet1!$F$2:$H$1001,3,FALSE)</f>
        <v>1869.82617804089</v>
      </c>
      <c r="U281" s="13">
        <f>VLOOKUP(A281,[1]Sheet1!$K$2:$T$827, 3,FALSE)</f>
        <v>0.316</v>
      </c>
      <c r="V281" s="13">
        <f>VLOOKUP(A281,[1]Sheet1!$K$2:$T$827, 4,FALSE)</f>
        <v>0.3</v>
      </c>
      <c r="W281" s="13">
        <f>VLOOKUP(A281, [1]Sheet1!$K$2:$T$827,5,FALSE)</f>
        <v>0.59499999999999997</v>
      </c>
      <c r="X281" s="13">
        <f>VLOOKUP(A281, [1]Sheet1!$K$2:$T$827,6,FALSE)</f>
        <v>7.7999999999999996E-3</v>
      </c>
      <c r="Y281" s="13">
        <f>VLOOKUP(A281, [1]Sheet1!$K$2:$T$827,7,FALSE)</f>
        <v>1.41E-3</v>
      </c>
      <c r="Z281" s="13">
        <f>VLOOKUP(A281, [1]Sheet1!$K$2:$T$827,8,FALSE)</f>
        <v>1.06</v>
      </c>
      <c r="AA281" s="13">
        <f>VLOOKUP(A281, [1]Sheet1!$K$2:$T$827,9,FALSE)</f>
        <v>0.222</v>
      </c>
      <c r="AB281" s="13">
        <f>VLOOKUP(A281, [1]Sheet1!$K$2:$T$827,10,FALSE)</f>
        <v>2.7300000000000001E-2</v>
      </c>
      <c r="AC281" s="13">
        <f>VLOOKUP(A281,[4]Sheet1!$A$2:$D$651,4,FALSE)</f>
        <v>0.92825999999999997</v>
      </c>
      <c r="AD281" s="13" t="s">
        <v>45</v>
      </c>
      <c r="AE281" s="13" t="s">
        <v>45</v>
      </c>
      <c r="AF281">
        <f>VLOOKUP(A281,[3]Sheet1!$A$2:$F$2106,6, FALSE)</f>
        <v>52182</v>
      </c>
      <c r="AG281">
        <f>VLOOKUP(A281,[3]Sheet1!$A$2:$G$2106,7,FALSE)</f>
        <v>1</v>
      </c>
      <c r="AH281">
        <f>VLOOKUP(A281,[3]Sheet1!$A$2:$H$2105,8,FALSE)</f>
        <v>1646</v>
      </c>
      <c r="AI281">
        <f>VLOOKUP(A281,[3]Sheet1!$A$2:$I$2106,9,FALSE)</f>
        <v>54</v>
      </c>
      <c r="AJ281">
        <f>VLOOKUP(A281,[3]Sheet1!$A$2:$K$2105,10,FALSE)</f>
        <v>21</v>
      </c>
      <c r="AK281">
        <f>VLOOKUP(A281,[3]Sheet1!$A$2:$K$2105,11,FALSE)</f>
        <v>33</v>
      </c>
      <c r="AL281">
        <f>VLOOKUP(A281,[3]Sheet1!$A$2:$L$2106,12,FALSE)</f>
        <v>6</v>
      </c>
      <c r="AM281">
        <f>VLOOKUP(A281, [3]Sheet1!$A$2:$M$2105,13,FALSE)</f>
        <v>15</v>
      </c>
      <c r="AN281">
        <f>VLOOKUP(A281,[3]Sheet1!$A$2:$N$2106,14,FALSE)</f>
        <v>0.54</v>
      </c>
      <c r="AO281">
        <f>VLOOKUP(A281,[3]Sheet1!$A$2:$O$2106,15,FALSE)</f>
        <v>4.2300000000000004</v>
      </c>
      <c r="AP281">
        <f>VLOOKUP(A281,[3]Sheet1!$A$2:$P$2105,16,FALSE)</f>
        <v>0</v>
      </c>
      <c r="AQ281">
        <f>VLOOKUP(A281, [3]Sheet1!$A$2:$Q$2106, 17,FALSE)</f>
        <v>1571</v>
      </c>
    </row>
    <row r="282" spans="1:43" x14ac:dyDescent="0.2">
      <c r="A282" s="10">
        <v>1207812</v>
      </c>
      <c r="B282" s="10">
        <v>60054593</v>
      </c>
      <c r="C282" s="11" t="s">
        <v>43</v>
      </c>
      <c r="D282" s="10" t="s">
        <v>44</v>
      </c>
      <c r="E282" s="17">
        <v>44103</v>
      </c>
      <c r="F282" s="13" t="str">
        <f>VLOOKUP(A282,[1]Sheet1!$K$2:$T$827,2,FALSE)</f>
        <v>VD02</v>
      </c>
      <c r="G282" s="13" t="str">
        <f>IFERROR(#REF!, "no")</f>
        <v>no</v>
      </c>
      <c r="H282" s="10">
        <v>20</v>
      </c>
      <c r="I282" s="10">
        <v>1.05</v>
      </c>
      <c r="J282" s="10">
        <v>1.1200000000000001</v>
      </c>
      <c r="K282" s="10">
        <v>7.0000000000000007E-2</v>
      </c>
      <c r="L282" s="10">
        <v>18</v>
      </c>
      <c r="M282" s="10">
        <v>18</v>
      </c>
      <c r="N282" s="10">
        <v>9.43768310546875</v>
      </c>
      <c r="O282" s="10">
        <v>1.6611618995666499</v>
      </c>
      <c r="P282" s="10">
        <v>0.17815722525119801</v>
      </c>
      <c r="Q282" s="10">
        <v>-0.154245510697365</v>
      </c>
      <c r="R282" s="13">
        <f>VLOOKUP(A282,'Valores KF'!$C$2:$D$1018,2,)</f>
        <v>0.75</v>
      </c>
      <c r="S282" s="13">
        <f>VLOOKUP(A282,'[2]PESO DE COLADA DIC19-DIC-20'!$A$2:$D$2105,4, FALSE)</f>
        <v>60178</v>
      </c>
      <c r="T282" s="13">
        <f>VLOOKUP(A282,[1]Sheet1!$F$2:$H$1001,3,FALSE)</f>
        <v>1863.0295702579499</v>
      </c>
      <c r="U282" s="13">
        <f>VLOOKUP(A282,[1]Sheet1!$K$2:$T$827, 3,FALSE)</f>
        <v>0.41299999999999998</v>
      </c>
      <c r="V282" s="13">
        <f>VLOOKUP(A282,[1]Sheet1!$K$2:$T$827, 4,FALSE)</f>
        <v>0.20599999999999999</v>
      </c>
      <c r="W282" s="13">
        <f>VLOOKUP(A282, [1]Sheet1!$K$2:$T$827,5,FALSE)</f>
        <v>0.876</v>
      </c>
      <c r="X282" s="13">
        <f>VLOOKUP(A282, [1]Sheet1!$K$2:$T$827,6,FALSE)</f>
        <v>1.03E-2</v>
      </c>
      <c r="Y282" s="13">
        <f>VLOOKUP(A282, [1]Sheet1!$K$2:$T$827,7,FALSE)</f>
        <v>1.6000000000000001E-3</v>
      </c>
      <c r="Z282" s="13">
        <f>VLOOKUP(A282, [1]Sheet1!$K$2:$T$827,8,FALSE)</f>
        <v>0.96699999999999997</v>
      </c>
      <c r="AA282" s="13">
        <f>VLOOKUP(A282, [1]Sheet1!$K$2:$T$827,9,FALSE)</f>
        <v>0.20499999999999999</v>
      </c>
      <c r="AB282" s="13">
        <f>VLOOKUP(A282, [1]Sheet1!$K$2:$T$827,10,FALSE)</f>
        <v>2.5600000000000001E-2</v>
      </c>
      <c r="AC282" s="13">
        <f>VLOOKUP(A282,[4]Sheet1!$A$2:$D$651,4,FALSE)</f>
        <v>0.81390300000000004</v>
      </c>
      <c r="AD282" s="13" t="s">
        <v>45</v>
      </c>
      <c r="AE282" s="13" t="s">
        <v>45</v>
      </c>
      <c r="AF282">
        <f>VLOOKUP(A282,[3]Sheet1!$A$2:$F$2106,6, FALSE)</f>
        <v>59806</v>
      </c>
      <c r="AG282">
        <f>VLOOKUP(A282,[3]Sheet1!$A$2:$G$2106,7,FALSE)</f>
        <v>1</v>
      </c>
      <c r="AH282">
        <f>VLOOKUP(A282,[3]Sheet1!$A$2:$H$2105,8,FALSE)</f>
        <v>1650</v>
      </c>
      <c r="AI282">
        <f>VLOOKUP(A282,[3]Sheet1!$A$2:$I$2106,9,FALSE)</f>
        <v>51</v>
      </c>
      <c r="AJ282">
        <f>VLOOKUP(A282,[3]Sheet1!$A$2:$K$2105,10,FALSE)</f>
        <v>25</v>
      </c>
      <c r="AK282">
        <f>VLOOKUP(A282,[3]Sheet1!$A$2:$K$2105,11,FALSE)</f>
        <v>26</v>
      </c>
      <c r="AL282">
        <f>VLOOKUP(A282,[3]Sheet1!$A$2:$L$2106,12,FALSE)</f>
        <v>5</v>
      </c>
      <c r="AM282">
        <f>VLOOKUP(A282, [3]Sheet1!$A$2:$M$2105,13,FALSE)</f>
        <v>20</v>
      </c>
      <c r="AN282">
        <f>VLOOKUP(A282,[3]Sheet1!$A$2:$N$2106,14,FALSE)</f>
        <v>0.54</v>
      </c>
      <c r="AO282">
        <f>VLOOKUP(A282,[3]Sheet1!$A$2:$O$2106,15,FALSE)</f>
        <v>5.5</v>
      </c>
      <c r="AP282">
        <f>VLOOKUP(A282,[3]Sheet1!$A$2:$P$2105,16,FALSE)</f>
        <v>0</v>
      </c>
      <c r="AQ282">
        <f>VLOOKUP(A282, [3]Sheet1!$A$2:$Q$2106, 17,FALSE)</f>
        <v>1579</v>
      </c>
    </row>
    <row r="283" spans="1:43" x14ac:dyDescent="0.2">
      <c r="A283" s="10">
        <v>1207813</v>
      </c>
      <c r="B283" s="10">
        <v>60054599</v>
      </c>
      <c r="C283" s="11" t="s">
        <v>43</v>
      </c>
      <c r="D283" s="10" t="s">
        <v>44</v>
      </c>
      <c r="E283" s="17">
        <v>44103</v>
      </c>
      <c r="F283" s="13" t="str">
        <f>VLOOKUP(A283,[1]Sheet1!$K$2:$T$827,2,FALSE)</f>
        <v>VD03</v>
      </c>
      <c r="G283" s="13" t="str">
        <f>IFERROR(#REF!, "no")</f>
        <v>no</v>
      </c>
      <c r="H283" s="10">
        <v>15</v>
      </c>
      <c r="I283" s="10">
        <v>1.47</v>
      </c>
      <c r="J283" s="10">
        <v>1.39</v>
      </c>
      <c r="K283" s="10">
        <v>-0.08</v>
      </c>
      <c r="L283" s="10">
        <v>18</v>
      </c>
      <c r="M283" s="10">
        <v>12</v>
      </c>
      <c r="N283" s="10">
        <v>13.6597995758057</v>
      </c>
      <c r="O283" s="10">
        <v>1.70831787586212</v>
      </c>
      <c r="P283" s="10">
        <v>0.238378435373306</v>
      </c>
      <c r="Q283" s="10">
        <v>-0.14776584506034901</v>
      </c>
      <c r="R283" s="13">
        <f>VLOOKUP(A283,'Valores KF'!$C$2:$D$1018,2,)</f>
        <v>0.73</v>
      </c>
      <c r="S283" s="13">
        <f>VLOOKUP(A283,'[2]PESO DE COLADA DIC19-DIC-20'!$A$2:$D$2105,4, FALSE)</f>
        <v>59297</v>
      </c>
      <c r="T283" s="13">
        <f>VLOOKUP(A283,[1]Sheet1!$F$2:$H$1001,3,FALSE)</f>
        <v>1844.1050841724</v>
      </c>
      <c r="U283" s="13">
        <f>VLOOKUP(A283,[1]Sheet1!$K$2:$T$827, 3,FALSE)</f>
        <v>0.40899999999999997</v>
      </c>
      <c r="V283" s="13">
        <f>VLOOKUP(A283,[1]Sheet1!$K$2:$T$827, 4,FALSE)</f>
        <v>0.21099999999999999</v>
      </c>
      <c r="W283" s="13">
        <f>VLOOKUP(A283, [1]Sheet1!$K$2:$T$827,5,FALSE)</f>
        <v>0.86599999999999999</v>
      </c>
      <c r="X283" s="13">
        <f>VLOOKUP(A283, [1]Sheet1!$K$2:$T$827,6,FALSE)</f>
        <v>9.9000000000000008E-3</v>
      </c>
      <c r="Y283" s="13">
        <f>VLOOKUP(A283, [1]Sheet1!$K$2:$T$827,7,FALSE)</f>
        <v>1.4400000000000001E-3</v>
      </c>
      <c r="Z283" s="13">
        <f>VLOOKUP(A283, [1]Sheet1!$K$2:$T$827,8,FALSE)</f>
        <v>0.95399999999999996</v>
      </c>
      <c r="AA283" s="13">
        <f>VLOOKUP(A283, [1]Sheet1!$K$2:$T$827,9,FALSE)</f>
        <v>0.20499999999999999</v>
      </c>
      <c r="AB283" s="13">
        <f>VLOOKUP(A283, [1]Sheet1!$K$2:$T$827,10,FALSE)</f>
        <v>2.98E-2</v>
      </c>
      <c r="AC283" s="13">
        <f>VLOOKUP(A283,[4]Sheet1!$A$2:$D$651,4,FALSE)</f>
        <v>0.87179700000000004</v>
      </c>
      <c r="AD283" s="13" t="s">
        <v>45</v>
      </c>
      <c r="AE283" s="13" t="s">
        <v>45</v>
      </c>
      <c r="AF283">
        <f>VLOOKUP(A283,[3]Sheet1!$A$2:$F$2106,6, FALSE)</f>
        <v>59022</v>
      </c>
      <c r="AG283">
        <f>VLOOKUP(A283,[3]Sheet1!$A$2:$G$2106,7,FALSE)</f>
        <v>1</v>
      </c>
      <c r="AH283">
        <f>VLOOKUP(A283,[3]Sheet1!$A$2:$H$2105,8,FALSE)</f>
        <v>1615</v>
      </c>
      <c r="AI283">
        <f>VLOOKUP(A283,[3]Sheet1!$A$2:$I$2106,9,FALSE)</f>
        <v>78</v>
      </c>
      <c r="AJ283">
        <f>VLOOKUP(A283,[3]Sheet1!$A$2:$K$2105,10,FALSE)</f>
        <v>20</v>
      </c>
      <c r="AK283">
        <f>VLOOKUP(A283,[3]Sheet1!$A$2:$K$2105,11,FALSE)</f>
        <v>58</v>
      </c>
      <c r="AL283">
        <f>VLOOKUP(A283,[3]Sheet1!$A$2:$L$2106,12,FALSE)</f>
        <v>5</v>
      </c>
      <c r="AM283">
        <f>VLOOKUP(A283, [3]Sheet1!$A$2:$M$2105,13,FALSE)</f>
        <v>15</v>
      </c>
      <c r="AN283">
        <f>VLOOKUP(A283,[3]Sheet1!$A$2:$N$2106,14,FALSE)</f>
        <v>0.57999999999999996</v>
      </c>
      <c r="AO283">
        <f>VLOOKUP(A283,[3]Sheet1!$A$2:$O$2106,15,FALSE)</f>
        <v>5.17</v>
      </c>
      <c r="AP283">
        <f>VLOOKUP(A283,[3]Sheet1!$A$2:$P$2105,16,FALSE)</f>
        <v>0</v>
      </c>
      <c r="AQ283">
        <f>VLOOKUP(A283, [3]Sheet1!$A$2:$Q$2106, 17,FALSE)</f>
        <v>1552</v>
      </c>
    </row>
    <row r="284" spans="1:43" x14ac:dyDescent="0.2">
      <c r="A284" s="10">
        <v>1207814</v>
      </c>
      <c r="B284" s="10">
        <v>60054529</v>
      </c>
      <c r="C284" s="11" t="s">
        <v>97</v>
      </c>
      <c r="D284" s="10" t="s">
        <v>48</v>
      </c>
      <c r="E284" s="17">
        <v>44103</v>
      </c>
      <c r="F284" s="13" t="str">
        <f>VLOOKUP(A284,[1]Sheet1!$K$2:$T$827,2,FALSE)</f>
        <v>VD03</v>
      </c>
      <c r="G284" s="13" t="str">
        <f>IFERROR(#REF!, "no")</f>
        <v>no</v>
      </c>
      <c r="H284" s="10">
        <v>30</v>
      </c>
      <c r="I284" s="10">
        <v>0.74</v>
      </c>
      <c r="J284" s="10">
        <v>1.02</v>
      </c>
      <c r="K284" s="10">
        <v>0.28000000000000003</v>
      </c>
      <c r="L284" s="10">
        <v>18</v>
      </c>
      <c r="M284" s="10">
        <v>26</v>
      </c>
      <c r="N284" s="10">
        <v>2.6229581832885698</v>
      </c>
      <c r="O284" s="10">
        <v>1.0506461858749401</v>
      </c>
      <c r="P284" s="10">
        <v>0.88038480281829801</v>
      </c>
      <c r="Q284" s="10">
        <v>-0.16514004766941101</v>
      </c>
      <c r="R284" s="13">
        <f>VLOOKUP(A284,'Valores KF'!$C$2:$D$1018,2,)</f>
        <v>0.75</v>
      </c>
      <c r="S284" s="13">
        <f>VLOOKUP(A284,'[2]PESO DE COLADA DIC19-DIC-20'!$A$2:$D$2105,4, FALSE)</f>
        <v>53638</v>
      </c>
      <c r="T284" s="13">
        <f>VLOOKUP(A284,[1]Sheet1!$F$2:$H$1001,3,FALSE)</f>
        <v>1853.43546415939</v>
      </c>
      <c r="U284" s="13">
        <f>VLOOKUP(A284,[1]Sheet1!$K$2:$T$827, 3,FALSE)</f>
        <v>0.33100000000000002</v>
      </c>
      <c r="V284" s="13">
        <f>VLOOKUP(A284,[1]Sheet1!$K$2:$T$827, 4,FALSE)</f>
        <v>0.33800000000000002</v>
      </c>
      <c r="W284" s="13">
        <f>VLOOKUP(A284, [1]Sheet1!$K$2:$T$827,5,FALSE)</f>
        <v>0.93400000000000005</v>
      </c>
      <c r="X284" s="13">
        <f>VLOOKUP(A284, [1]Sheet1!$K$2:$T$827,6,FALSE)</f>
        <v>7.1999999999999998E-3</v>
      </c>
      <c r="Y284" s="13">
        <f>VLOOKUP(A284, [1]Sheet1!$K$2:$T$827,7,FALSE)</f>
        <v>7.0399999999999998E-4</v>
      </c>
      <c r="Z284" s="13">
        <f>VLOOKUP(A284, [1]Sheet1!$K$2:$T$827,8,FALSE)</f>
        <v>0.94199999999999995</v>
      </c>
      <c r="AA284" s="13">
        <f>VLOOKUP(A284, [1]Sheet1!$K$2:$T$827,9,FALSE)</f>
        <v>0.86599999999999999</v>
      </c>
      <c r="AB284" s="13">
        <f>VLOOKUP(A284, [1]Sheet1!$K$2:$T$827,10,FALSE)</f>
        <v>2.3599999999999999E-2</v>
      </c>
      <c r="AC284" s="13">
        <f>VLOOKUP(A284,[4]Sheet1!$A$2:$D$651,4,FALSE)</f>
        <v>1.0168900000000001</v>
      </c>
      <c r="AD284" s="13" t="s">
        <v>45</v>
      </c>
      <c r="AE284" s="13" t="s">
        <v>45</v>
      </c>
      <c r="AF284">
        <f>VLOOKUP(A284,[3]Sheet1!$A$2:$F$2106,6, FALSE)</f>
        <v>52468.01</v>
      </c>
      <c r="AG284">
        <f>VLOOKUP(A284,[3]Sheet1!$A$2:$G$2106,7,FALSE)</f>
        <v>1</v>
      </c>
      <c r="AH284">
        <f>VLOOKUP(A284,[3]Sheet1!$A$2:$H$2105,8,FALSE)</f>
        <v>1665</v>
      </c>
      <c r="AI284">
        <f>VLOOKUP(A284,[3]Sheet1!$A$2:$I$2106,9,FALSE)</f>
        <v>83</v>
      </c>
      <c r="AJ284">
        <f>VLOOKUP(A284,[3]Sheet1!$A$2:$K$2105,10,FALSE)</f>
        <v>35</v>
      </c>
      <c r="AK284">
        <f>VLOOKUP(A284,[3]Sheet1!$A$2:$K$2105,11,FALSE)</f>
        <v>48</v>
      </c>
      <c r="AL284">
        <f>VLOOKUP(A284,[3]Sheet1!$A$2:$L$2106,12,FALSE)</f>
        <v>5</v>
      </c>
      <c r="AM284">
        <f>VLOOKUP(A284, [3]Sheet1!$A$2:$M$2105,13,FALSE)</f>
        <v>30</v>
      </c>
      <c r="AN284">
        <f>VLOOKUP(A284,[3]Sheet1!$A$2:$N$2106,14,FALSE)</f>
        <v>0.78</v>
      </c>
      <c r="AO284">
        <f>VLOOKUP(A284,[3]Sheet1!$A$2:$O$2106,15,FALSE)</f>
        <v>13.65</v>
      </c>
      <c r="AP284">
        <f>VLOOKUP(A284,[3]Sheet1!$A$2:$P$2105,16,FALSE)</f>
        <v>0</v>
      </c>
      <c r="AQ284">
        <f>VLOOKUP(A284, [3]Sheet1!$A$2:$Q$2106, 17,FALSE)</f>
        <v>1557</v>
      </c>
    </row>
    <row r="285" spans="1:43" x14ac:dyDescent="0.2">
      <c r="A285" s="10">
        <v>1207815</v>
      </c>
      <c r="B285" s="10">
        <v>60054523</v>
      </c>
      <c r="C285" s="11" t="s">
        <v>97</v>
      </c>
      <c r="D285" s="10" t="s">
        <v>48</v>
      </c>
      <c r="E285" s="17">
        <v>44103</v>
      </c>
      <c r="F285" s="13" t="str">
        <f>VLOOKUP(A285,[1]Sheet1!$K$2:$T$827,2,FALSE)</f>
        <v>VD02</v>
      </c>
      <c r="G285" s="13" t="str">
        <f>IFERROR(#REF!, "no")</f>
        <v>no</v>
      </c>
      <c r="H285" s="10">
        <v>30</v>
      </c>
      <c r="I285" s="10">
        <v>0.62</v>
      </c>
      <c r="J285" s="10">
        <v>0.5</v>
      </c>
      <c r="K285" s="10">
        <v>-0.12</v>
      </c>
      <c r="L285" s="10">
        <v>20</v>
      </c>
      <c r="M285" s="10">
        <v>28</v>
      </c>
      <c r="N285" s="10">
        <v>2.8454294204711901</v>
      </c>
      <c r="O285" s="10">
        <v>1.3871502876281701</v>
      </c>
      <c r="P285" s="10">
        <v>0.180204153060913</v>
      </c>
      <c r="Q285" s="10">
        <v>-0.16310359537601499</v>
      </c>
      <c r="R285" s="13">
        <f>VLOOKUP(A285,'Valores KF'!$C$2:$D$1018,2,)</f>
        <v>0.75</v>
      </c>
      <c r="S285" s="13">
        <f>VLOOKUP(A285,'[2]PESO DE COLADA DIC19-DIC-20'!$A$2:$D$2105,4, FALSE)</f>
        <v>53785</v>
      </c>
      <c r="T285" s="13">
        <f>VLOOKUP(A285,[1]Sheet1!$F$2:$H$1001,3,FALSE)</f>
        <v>1856.3668435283601</v>
      </c>
      <c r="U285" s="13">
        <f>VLOOKUP(A285,[1]Sheet1!$K$2:$T$827, 3,FALSE)</f>
        <v>0.32100000000000001</v>
      </c>
      <c r="V285" s="13">
        <f>VLOOKUP(A285,[1]Sheet1!$K$2:$T$827, 4,FALSE)</f>
        <v>0.30399999999999999</v>
      </c>
      <c r="W285" s="13">
        <f>VLOOKUP(A285, [1]Sheet1!$K$2:$T$827,5,FALSE)</f>
        <v>0.92700000000000005</v>
      </c>
      <c r="X285" s="13">
        <f>VLOOKUP(A285, [1]Sheet1!$K$2:$T$827,6,FALSE)</f>
        <v>7.7999999999999996E-3</v>
      </c>
      <c r="Y285" s="13">
        <f>VLOOKUP(A285, [1]Sheet1!$K$2:$T$827,7,FALSE)</f>
        <v>7.1299999999999998E-4</v>
      </c>
      <c r="Z285" s="13">
        <f>VLOOKUP(A285, [1]Sheet1!$K$2:$T$827,8,FALSE)</f>
        <v>0.93799999999999994</v>
      </c>
      <c r="AA285" s="13">
        <f>VLOOKUP(A285, [1]Sheet1!$K$2:$T$827,9,FALSE)</f>
        <v>0.85599999999999998</v>
      </c>
      <c r="AB285" s="13">
        <f>VLOOKUP(A285, [1]Sheet1!$K$2:$T$827,10,FALSE)</f>
        <v>2.1899999999999999E-2</v>
      </c>
      <c r="AC285" s="13">
        <f>VLOOKUP(A285,[4]Sheet1!$A$2:$D$651,4,FALSE)</f>
        <v>0.68660299999999996</v>
      </c>
      <c r="AD285" s="13" t="s">
        <v>45</v>
      </c>
      <c r="AE285" s="13" t="s">
        <v>45</v>
      </c>
      <c r="AF285">
        <f>VLOOKUP(A285,[3]Sheet1!$A$2:$F$2106,6, FALSE)</f>
        <v>52376</v>
      </c>
      <c r="AG285">
        <f>VLOOKUP(A285,[3]Sheet1!$A$2:$G$2106,7,FALSE)</f>
        <v>1</v>
      </c>
      <c r="AH285">
        <f>VLOOKUP(A285,[3]Sheet1!$A$2:$H$2105,8,FALSE)</f>
        <v>1665</v>
      </c>
      <c r="AI285">
        <f>VLOOKUP(A285,[3]Sheet1!$A$2:$I$2106,9,FALSE)</f>
        <v>65</v>
      </c>
      <c r="AJ285">
        <f>VLOOKUP(A285,[3]Sheet1!$A$2:$K$2105,10,FALSE)</f>
        <v>36</v>
      </c>
      <c r="AK285">
        <f>VLOOKUP(A285,[3]Sheet1!$A$2:$K$2105,11,FALSE)</f>
        <v>29</v>
      </c>
      <c r="AL285">
        <f>VLOOKUP(A285,[3]Sheet1!$A$2:$L$2106,12,FALSE)</f>
        <v>6</v>
      </c>
      <c r="AM285">
        <f>VLOOKUP(A285, [3]Sheet1!$A$2:$M$2105,13,FALSE)</f>
        <v>30</v>
      </c>
      <c r="AN285">
        <f>VLOOKUP(A285,[3]Sheet1!$A$2:$N$2106,14,FALSE)</f>
        <v>0.5</v>
      </c>
      <c r="AO285">
        <f>VLOOKUP(A285,[3]Sheet1!$A$2:$O$2106,15,FALSE)</f>
        <v>6.32</v>
      </c>
      <c r="AP285">
        <f>VLOOKUP(A285,[3]Sheet1!$A$2:$P$2105,16,FALSE)</f>
        <v>0</v>
      </c>
      <c r="AQ285">
        <f>VLOOKUP(A285, [3]Sheet1!$A$2:$Q$2106, 17,FALSE)</f>
        <v>1569</v>
      </c>
    </row>
    <row r="286" spans="1:43" x14ac:dyDescent="0.2">
      <c r="A286" s="10">
        <v>1207816</v>
      </c>
      <c r="B286" s="10">
        <v>60054512</v>
      </c>
      <c r="C286" s="11" t="s">
        <v>97</v>
      </c>
      <c r="D286" s="10" t="s">
        <v>51</v>
      </c>
      <c r="E286" s="17">
        <v>44103</v>
      </c>
      <c r="F286" s="13" t="str">
        <f>VLOOKUP(A286,[1]Sheet1!$K$2:$T$827,2,FALSE)</f>
        <v>VD02</v>
      </c>
      <c r="G286" s="13" t="str">
        <f>IFERROR(#REF!, "no")</f>
        <v>no</v>
      </c>
      <c r="H286" s="10">
        <v>31</v>
      </c>
      <c r="I286" s="10">
        <v>0.59</v>
      </c>
      <c r="J286" s="10">
        <v>0.57999999999999996</v>
      </c>
      <c r="K286" s="10">
        <v>-0.01</v>
      </c>
      <c r="L286" s="10">
        <v>15</v>
      </c>
      <c r="M286" s="10">
        <v>28</v>
      </c>
      <c r="N286" s="10">
        <v>0.64816331863403298</v>
      </c>
      <c r="O286" s="10">
        <v>1.2261208295822099</v>
      </c>
      <c r="P286" s="10">
        <v>7.7811181545257596E-2</v>
      </c>
      <c r="Q286" s="10">
        <v>-0.16413849592208901</v>
      </c>
      <c r="R286" s="13">
        <f>VLOOKUP(A286,'Valores KF'!$C$2:$D$1018,2,)</f>
        <v>0.76</v>
      </c>
      <c r="S286" s="13">
        <f>VLOOKUP(A286,'[2]PESO DE COLADA DIC19-DIC-20'!$A$2:$D$2105,4, FALSE)</f>
        <v>50024</v>
      </c>
      <c r="T286" s="13">
        <f>VLOOKUP(A286,[1]Sheet1!$F$2:$H$1001,3,FALSE)</f>
        <v>1857.77968400189</v>
      </c>
      <c r="U286" s="13">
        <f>VLOOKUP(A286,[1]Sheet1!$K$2:$T$827, 3,FALSE)</f>
        <v>0.32700000000000001</v>
      </c>
      <c r="V286" s="13">
        <f>VLOOKUP(A286,[1]Sheet1!$K$2:$T$827, 4,FALSE)</f>
        <v>0.28599999999999998</v>
      </c>
      <c r="W286" s="13">
        <f>VLOOKUP(A286, [1]Sheet1!$K$2:$T$827,5,FALSE)</f>
        <v>0.89600000000000002</v>
      </c>
      <c r="X286" s="13">
        <f>VLOOKUP(A286, [1]Sheet1!$K$2:$T$827,6,FALSE)</f>
        <v>6.3E-3</v>
      </c>
      <c r="Y286" s="13">
        <f>VLOOKUP(A286, [1]Sheet1!$K$2:$T$827,7,FALSE)</f>
        <v>7.7899999999999996E-4</v>
      </c>
      <c r="Z286" s="13">
        <f>VLOOKUP(A286, [1]Sheet1!$K$2:$T$827,8,FALSE)</f>
        <v>0.94399999999999995</v>
      </c>
      <c r="AA286" s="13">
        <f>VLOOKUP(A286, [1]Sheet1!$K$2:$T$827,9,FALSE)</f>
        <v>0.85099999999999998</v>
      </c>
      <c r="AB286" s="13">
        <f>VLOOKUP(A286, [1]Sheet1!$K$2:$T$827,10,FALSE)</f>
        <v>2.6499999999999999E-2</v>
      </c>
      <c r="AC286" s="13">
        <f>VLOOKUP(A286,[4]Sheet1!$A$2:$D$651,4,FALSE)</f>
        <v>0.73102900000000004</v>
      </c>
      <c r="AD286" s="13" t="s">
        <v>45</v>
      </c>
      <c r="AE286" s="13" t="s">
        <v>45</v>
      </c>
      <c r="AF286">
        <f>VLOOKUP(A286,[3]Sheet1!$A$2:$F$2106,6, FALSE)</f>
        <v>49091</v>
      </c>
      <c r="AG286">
        <f>VLOOKUP(A286,[3]Sheet1!$A$2:$G$2106,7,FALSE)</f>
        <v>1</v>
      </c>
      <c r="AH286">
        <f>VLOOKUP(A286,[3]Sheet1!$A$2:$H$2105,8,FALSE)</f>
        <v>1673</v>
      </c>
      <c r="AI286">
        <f>VLOOKUP(A286,[3]Sheet1!$A$2:$I$2106,9,FALSE)</f>
        <v>71</v>
      </c>
      <c r="AJ286">
        <f>VLOOKUP(A286,[3]Sheet1!$A$2:$K$2105,10,FALSE)</f>
        <v>36</v>
      </c>
      <c r="AK286">
        <f>VLOOKUP(A286,[3]Sheet1!$A$2:$K$2105,11,FALSE)</f>
        <v>35</v>
      </c>
      <c r="AL286">
        <f>VLOOKUP(A286,[3]Sheet1!$A$2:$L$2106,12,FALSE)</f>
        <v>5</v>
      </c>
      <c r="AM286">
        <f>VLOOKUP(A286, [3]Sheet1!$A$2:$M$2105,13,FALSE)</f>
        <v>31</v>
      </c>
      <c r="AN286">
        <f>VLOOKUP(A286,[3]Sheet1!$A$2:$N$2106,14,FALSE)</f>
        <v>0.56000000000000005</v>
      </c>
      <c r="AO286">
        <f>VLOOKUP(A286,[3]Sheet1!$A$2:$O$2106,15,FALSE)</f>
        <v>8.44</v>
      </c>
      <c r="AP286">
        <f>VLOOKUP(A286,[3]Sheet1!$A$2:$P$2105,16,FALSE)</f>
        <v>0</v>
      </c>
      <c r="AQ286">
        <f>VLOOKUP(A286, [3]Sheet1!$A$2:$Q$2106, 17,FALSE)</f>
        <v>1553</v>
      </c>
    </row>
    <row r="287" spans="1:43" x14ac:dyDescent="0.2">
      <c r="A287" s="10">
        <v>1207817</v>
      </c>
      <c r="B287" s="10">
        <v>60054274</v>
      </c>
      <c r="C287" s="11" t="s">
        <v>78</v>
      </c>
      <c r="D287" s="10" t="s">
        <v>53</v>
      </c>
      <c r="E287" s="17">
        <v>44103</v>
      </c>
      <c r="F287" s="13" t="str">
        <f>VLOOKUP(A287,[1]Sheet1!$K$2:$T$827,2,FALSE)</f>
        <v>VD04</v>
      </c>
      <c r="G287" s="13" t="s">
        <v>69</v>
      </c>
      <c r="H287" s="10">
        <v>15</v>
      </c>
      <c r="I287" s="10">
        <v>0.9</v>
      </c>
      <c r="J287" s="10">
        <v>0.9</v>
      </c>
      <c r="K287" s="10">
        <v>0</v>
      </c>
      <c r="L287" s="10">
        <v>24</v>
      </c>
      <c r="M287" s="10">
        <v>11</v>
      </c>
      <c r="N287" s="10">
        <v>5.3803753852844203</v>
      </c>
      <c r="O287" s="10">
        <v>1.29629755020142</v>
      </c>
      <c r="P287" s="10">
        <v>0.20732232928276101</v>
      </c>
      <c r="Q287" s="10">
        <v>-0.13276173174381301</v>
      </c>
      <c r="R287" s="13">
        <f>VLOOKUP(A287,'Valores KF'!$C$2:$D$1018,2,)</f>
        <v>0.84</v>
      </c>
      <c r="S287" s="13">
        <f>VLOOKUP(A287,'[2]PESO DE COLADA DIC19-DIC-20'!$A$2:$D$2105,4, FALSE)</f>
        <v>53273</v>
      </c>
      <c r="T287" s="13">
        <f>VLOOKUP(A287,[1]Sheet1!$F$2:$H$1001,3,FALSE)</f>
        <v>1873.9523567620199</v>
      </c>
      <c r="U287" s="13">
        <f>VLOOKUP(A287,[1]Sheet1!$K$2:$T$827, 3,FALSE)</f>
        <v>0.112</v>
      </c>
      <c r="V287" s="13">
        <f>VLOOKUP(A287,[1]Sheet1!$K$2:$T$827, 4,FALSE)</f>
        <v>0.34499999999999997</v>
      </c>
      <c r="W287" s="13">
        <f>VLOOKUP(A287, [1]Sheet1!$K$2:$T$827,5,FALSE)</f>
        <v>0.69099999999999995</v>
      </c>
      <c r="X287" s="13">
        <f>VLOOKUP(A287, [1]Sheet1!$K$2:$T$827,6,FALSE)</f>
        <v>2.5000000000000001E-2</v>
      </c>
      <c r="Y287" s="13">
        <f>VLOOKUP(A287, [1]Sheet1!$K$2:$T$827,7,FALSE)</f>
        <v>1.6000000000000001E-3</v>
      </c>
      <c r="Z287" s="13">
        <f>VLOOKUP(A287, [1]Sheet1!$K$2:$T$827,8,FALSE)</f>
        <v>11.76</v>
      </c>
      <c r="AA287" s="13">
        <f>VLOOKUP(A287, [1]Sheet1!$K$2:$T$827,9,FALSE)</f>
        <v>0.40699999999999997</v>
      </c>
      <c r="AB287" s="13">
        <f>VLOOKUP(A287, [1]Sheet1!$K$2:$T$827,10,FALSE)</f>
        <v>2.0400000000000001E-2</v>
      </c>
      <c r="AC287" s="13">
        <f>VLOOKUP(A287,[4]Sheet1!$A$2:$D$651,4,FALSE)</f>
        <v>1.23705</v>
      </c>
      <c r="AD287" s="13" t="s">
        <v>45</v>
      </c>
      <c r="AE287" s="13" t="s">
        <v>45</v>
      </c>
      <c r="AF287">
        <f>VLOOKUP(A287,[3]Sheet1!$A$2:$F$2106,6, FALSE)</f>
        <v>52707</v>
      </c>
      <c r="AG287">
        <f>VLOOKUP(A287,[3]Sheet1!$A$2:$G$2106,7,FALSE)</f>
        <v>1</v>
      </c>
      <c r="AH287">
        <f>VLOOKUP(A287,[3]Sheet1!$A$2:$H$2105,8,FALSE)</f>
        <v>1658</v>
      </c>
      <c r="AI287">
        <f>VLOOKUP(A287,[3]Sheet1!$A$2:$I$2106,9,FALSE)</f>
        <v>133</v>
      </c>
      <c r="AJ287">
        <f>VLOOKUP(A287,[3]Sheet1!$A$2:$K$2105,10,FALSE)</f>
        <v>68</v>
      </c>
      <c r="AK287">
        <f>VLOOKUP(A287,[3]Sheet1!$A$2:$K$2105,11,FALSE)</f>
        <v>65</v>
      </c>
      <c r="AL287">
        <f>VLOOKUP(A287,[3]Sheet1!$A$2:$L$2106,12,FALSE)</f>
        <v>53</v>
      </c>
      <c r="AM287">
        <f>VLOOKUP(A287, [3]Sheet1!$A$2:$M$2105,13,FALSE)</f>
        <v>15</v>
      </c>
      <c r="AN287">
        <f>VLOOKUP(A287,[3]Sheet1!$A$2:$N$2106,14,FALSE)</f>
        <v>0.82</v>
      </c>
      <c r="AO287">
        <f>VLOOKUP(A287,[3]Sheet1!$A$2:$O$2106,15,FALSE)</f>
        <v>10.33</v>
      </c>
      <c r="AP287">
        <f>VLOOKUP(A287,[3]Sheet1!$A$2:$P$2105,16,FALSE)</f>
        <v>17.16</v>
      </c>
      <c r="AQ287">
        <f>VLOOKUP(A287, [3]Sheet1!$A$2:$Q$2106, 17,FALSE)</f>
        <v>1578</v>
      </c>
    </row>
    <row r="288" spans="1:43" x14ac:dyDescent="0.2">
      <c r="A288" s="10">
        <v>1207818</v>
      </c>
      <c r="B288" s="10">
        <v>60054581</v>
      </c>
      <c r="C288" s="11" t="s">
        <v>43</v>
      </c>
      <c r="D288" s="10" t="s">
        <v>50</v>
      </c>
      <c r="E288" s="17">
        <v>44103</v>
      </c>
      <c r="F288" s="13" t="str">
        <f>VLOOKUP(A288,[1]Sheet1!$K$2:$T$827,2,FALSE)</f>
        <v>VD03</v>
      </c>
      <c r="G288" s="13" t="str">
        <f>IFERROR(#REF!, "no")</f>
        <v>no</v>
      </c>
      <c r="H288" s="10">
        <v>21</v>
      </c>
      <c r="I288" s="10">
        <v>0.85</v>
      </c>
      <c r="J288" s="10">
        <v>0.63</v>
      </c>
      <c r="K288" s="10">
        <v>-0.22</v>
      </c>
      <c r="L288" s="10">
        <v>22</v>
      </c>
      <c r="M288" s="10">
        <v>19</v>
      </c>
      <c r="N288" s="10">
        <v>6.1098675727844203</v>
      </c>
      <c r="O288" s="10">
        <v>1.3846844434738199</v>
      </c>
      <c r="P288" s="10">
        <v>0.25117444992065402</v>
      </c>
      <c r="Q288" s="10">
        <v>-0.15637937188148501</v>
      </c>
      <c r="R288" s="13">
        <f>VLOOKUP(A288,'Valores KF'!$C$2:$D$1018,2,)</f>
        <v>0.78</v>
      </c>
      <c r="S288" s="13">
        <f>VLOOKUP(A288,'[2]PESO DE COLADA DIC19-DIC-20'!$A$2:$D$2105,4, FALSE)</f>
        <v>58107</v>
      </c>
      <c r="T288" s="13">
        <f>VLOOKUP(A288,[1]Sheet1!$F$2:$H$1001,3,FALSE)</f>
        <v>1886.27108548453</v>
      </c>
      <c r="U288" s="13">
        <f>VLOOKUP(A288,[1]Sheet1!$K$2:$T$827, 3,FALSE)</f>
        <v>0.41199999999999998</v>
      </c>
      <c r="V288" s="13">
        <f>VLOOKUP(A288,[1]Sheet1!$K$2:$T$827, 4,FALSE)</f>
        <v>0.192</v>
      </c>
      <c r="W288" s="13">
        <f>VLOOKUP(A288, [1]Sheet1!$K$2:$T$827,5,FALSE)</f>
        <v>0.86599999999999999</v>
      </c>
      <c r="X288" s="13">
        <f>VLOOKUP(A288, [1]Sheet1!$K$2:$T$827,6,FALSE)</f>
        <v>1.0500000000000001E-2</v>
      </c>
      <c r="Y288" s="13">
        <f>VLOOKUP(A288, [1]Sheet1!$K$2:$T$827,7,FALSE)</f>
        <v>1.91E-3</v>
      </c>
      <c r="Z288" s="13">
        <f>VLOOKUP(A288, [1]Sheet1!$K$2:$T$827,8,FALSE)</f>
        <v>0.97899999999999998</v>
      </c>
      <c r="AA288" s="13">
        <f>VLOOKUP(A288, [1]Sheet1!$K$2:$T$827,9,FALSE)</f>
        <v>0.21199999999999999</v>
      </c>
      <c r="AB288" s="13">
        <f>VLOOKUP(A288, [1]Sheet1!$K$2:$T$827,10,FALSE)</f>
        <v>2.5399999999999999E-2</v>
      </c>
      <c r="AC288" s="13">
        <f>VLOOKUP(A288,[4]Sheet1!$A$2:$D$651,4,FALSE)</f>
        <v>0.90073999999999999</v>
      </c>
      <c r="AD288" s="13" t="s">
        <v>45</v>
      </c>
      <c r="AE288" s="13" t="s">
        <v>45</v>
      </c>
      <c r="AF288">
        <f>VLOOKUP(A288,[3]Sheet1!$A$2:$F$2106,6, FALSE)</f>
        <v>56585.99</v>
      </c>
      <c r="AG288">
        <f>VLOOKUP(A288,[3]Sheet1!$A$2:$G$2106,7,FALSE)</f>
        <v>1</v>
      </c>
      <c r="AH288">
        <f>VLOOKUP(A288,[3]Sheet1!$A$2:$H$2105,8,FALSE)</f>
        <v>1679</v>
      </c>
      <c r="AI288">
        <f>VLOOKUP(A288,[3]Sheet1!$A$2:$I$2106,9,FALSE)</f>
        <v>59</v>
      </c>
      <c r="AJ288">
        <f>VLOOKUP(A288,[3]Sheet1!$A$2:$K$2105,10,FALSE)</f>
        <v>26</v>
      </c>
      <c r="AK288">
        <f>VLOOKUP(A288,[3]Sheet1!$A$2:$K$2105,11,FALSE)</f>
        <v>33</v>
      </c>
      <c r="AL288">
        <f>VLOOKUP(A288,[3]Sheet1!$A$2:$L$2106,12,FALSE)</f>
        <v>5</v>
      </c>
      <c r="AM288">
        <f>VLOOKUP(A288, [3]Sheet1!$A$2:$M$2105,13,FALSE)</f>
        <v>21</v>
      </c>
      <c r="AN288">
        <f>VLOOKUP(A288,[3]Sheet1!$A$2:$N$2106,14,FALSE)</f>
        <v>0.7</v>
      </c>
      <c r="AO288">
        <f>VLOOKUP(A288,[3]Sheet1!$A$2:$O$2106,15,FALSE)</f>
        <v>7.54</v>
      </c>
      <c r="AP288">
        <f>VLOOKUP(A288,[3]Sheet1!$A$2:$P$2105,16,FALSE)</f>
        <v>0</v>
      </c>
      <c r="AQ288">
        <f>VLOOKUP(A288, [3]Sheet1!$A$2:$Q$2106, 17,FALSE)</f>
        <v>1582</v>
      </c>
    </row>
    <row r="289" spans="1:43" x14ac:dyDescent="0.2">
      <c r="A289" s="10">
        <v>1207819</v>
      </c>
      <c r="B289" s="10">
        <v>60054587</v>
      </c>
      <c r="C289" s="11" t="s">
        <v>43</v>
      </c>
      <c r="D289" s="10" t="s">
        <v>44</v>
      </c>
      <c r="E289" s="17">
        <v>44103</v>
      </c>
      <c r="F289" s="13" t="str">
        <f>VLOOKUP(A289,[1]Sheet1!$K$2:$T$827,2,FALSE)</f>
        <v>VD06</v>
      </c>
      <c r="G289" s="13" t="str">
        <f>IFERROR(#REF!, "no")</f>
        <v>no</v>
      </c>
      <c r="H289" s="10">
        <v>40</v>
      </c>
      <c r="I289" s="10">
        <v>0.86</v>
      </c>
      <c r="J289" s="10">
        <v>0.7</v>
      </c>
      <c r="K289" s="10">
        <v>-0.16</v>
      </c>
      <c r="L289" s="10">
        <v>20</v>
      </c>
      <c r="M289" s="10">
        <v>17</v>
      </c>
      <c r="N289" s="10">
        <v>8.2574729919433594</v>
      </c>
      <c r="O289" s="10">
        <v>1.5296047925949099</v>
      </c>
      <c r="P289" s="10">
        <v>0.45468205213546797</v>
      </c>
      <c r="Q289" s="10">
        <v>-0.143200904130936</v>
      </c>
      <c r="R289" s="13">
        <f>VLOOKUP(A289,'Valores KF'!$C$2:$D$1018,2,)</f>
        <v>0.76</v>
      </c>
      <c r="S289" s="13">
        <f>VLOOKUP(A289,'[2]PESO DE COLADA DIC19-DIC-20'!$A$2:$D$2105,4, FALSE)</f>
        <v>58859</v>
      </c>
      <c r="T289" s="13">
        <f>VLOOKUP(A289,[1]Sheet1!$F$2:$H$1001,3,FALSE)</f>
        <v>1863.8485853392399</v>
      </c>
      <c r="U289" s="13">
        <f>VLOOKUP(A289,[1]Sheet1!$K$2:$T$827, 3,FALSE)</f>
        <v>0.41399999999999998</v>
      </c>
      <c r="V289" s="13">
        <f>VLOOKUP(A289,[1]Sheet1!$K$2:$T$827, 4,FALSE)</f>
        <v>0.182</v>
      </c>
      <c r="W289" s="13">
        <f>VLOOKUP(A289, [1]Sheet1!$K$2:$T$827,5,FALSE)</f>
        <v>0.86299999999999999</v>
      </c>
      <c r="X289" s="13">
        <f>VLOOKUP(A289, [1]Sheet1!$K$2:$T$827,6,FALSE)</f>
        <v>1.15E-2</v>
      </c>
      <c r="Y289" s="13">
        <f>VLOOKUP(A289, [1]Sheet1!$K$2:$T$827,7,FALSE)</f>
        <v>1.8500000000000001E-3</v>
      </c>
      <c r="Z289" s="13">
        <f>VLOOKUP(A289, [1]Sheet1!$K$2:$T$827,8,FALSE)</f>
        <v>0.96199999999999997</v>
      </c>
      <c r="AA289" s="13">
        <f>VLOOKUP(A289, [1]Sheet1!$K$2:$T$827,9,FALSE)</f>
        <v>0.193</v>
      </c>
      <c r="AB289" s="13">
        <f>VLOOKUP(A289, [1]Sheet1!$K$2:$T$827,10,FALSE)</f>
        <v>2.53E-2</v>
      </c>
      <c r="AC289" s="13">
        <f>VLOOKUP(A289,[4]Sheet1!$A$2:$D$651,4,FALSE)</f>
        <v>0.94096500000000005</v>
      </c>
      <c r="AD289" s="13" t="s">
        <v>45</v>
      </c>
      <c r="AE289" s="13" t="s">
        <v>45</v>
      </c>
      <c r="AF289">
        <f>VLOOKUP(A289,[3]Sheet1!$A$2:$F$2106,6, FALSE)</f>
        <v>58407</v>
      </c>
      <c r="AG289">
        <f>VLOOKUP(A289,[3]Sheet1!$A$2:$G$2106,7,FALSE)</f>
        <v>2</v>
      </c>
      <c r="AH289">
        <f>VLOOKUP(A289,[3]Sheet1!$A$2:$H$2105,8,FALSE)</f>
        <v>1660</v>
      </c>
      <c r="AI289">
        <f>VLOOKUP(A289,[3]Sheet1!$A$2:$I$2106,9,FALSE)</f>
        <v>154</v>
      </c>
      <c r="AJ289">
        <f>VLOOKUP(A289,[3]Sheet1!$A$2:$K$2105,10,FALSE)</f>
        <v>50</v>
      </c>
      <c r="AK289">
        <f>VLOOKUP(A289,[3]Sheet1!$A$2:$K$2105,11,FALSE)</f>
        <v>104</v>
      </c>
      <c r="AL289">
        <f>VLOOKUP(A289,[3]Sheet1!$A$2:$L$2106,12,FALSE)</f>
        <v>10</v>
      </c>
      <c r="AM289">
        <f>VLOOKUP(A289, [3]Sheet1!$A$2:$M$2105,13,FALSE)</f>
        <v>40</v>
      </c>
      <c r="AN289">
        <f>VLOOKUP(A289,[3]Sheet1!$A$2:$N$2106,14,FALSE)</f>
        <v>0.66</v>
      </c>
      <c r="AO289">
        <f>VLOOKUP(A289,[3]Sheet1!$A$2:$O$2106,15,FALSE)</f>
        <v>17.95</v>
      </c>
      <c r="AP289">
        <f>VLOOKUP(A289,[3]Sheet1!$A$2:$P$2105,16,FALSE)</f>
        <v>0</v>
      </c>
      <c r="AQ289">
        <f>VLOOKUP(A289, [3]Sheet1!$A$2:$Q$2106, 17,FALSE)</f>
        <v>1570</v>
      </c>
    </row>
    <row r="290" spans="1:43" x14ac:dyDescent="0.2">
      <c r="A290" s="10">
        <v>1207820</v>
      </c>
      <c r="B290" s="10">
        <v>60054535</v>
      </c>
      <c r="C290" s="11" t="s">
        <v>47</v>
      </c>
      <c r="D290" s="10" t="s">
        <v>53</v>
      </c>
      <c r="E290" s="17">
        <v>44103</v>
      </c>
      <c r="F290" s="13" t="str">
        <f>VLOOKUP(A290,[1]Sheet1!$K$2:$T$827,2,FALSE)</f>
        <v>VD02</v>
      </c>
      <c r="G290" s="13" t="str">
        <f>IFERROR(#REF!, "no")</f>
        <v>no</v>
      </c>
      <c r="H290" s="10">
        <v>20</v>
      </c>
      <c r="I290" s="10">
        <v>0.9</v>
      </c>
      <c r="J290" s="10">
        <v>0.5</v>
      </c>
      <c r="K290" s="10">
        <v>-0.4</v>
      </c>
      <c r="L290" s="10">
        <v>15</v>
      </c>
      <c r="M290" s="10">
        <v>18</v>
      </c>
      <c r="N290" s="10">
        <v>7.2977161407470703</v>
      </c>
      <c r="O290" s="10">
        <v>1.61132872104645</v>
      </c>
      <c r="P290" s="10">
        <v>1.73724982887506E-2</v>
      </c>
      <c r="Q290" s="10">
        <v>-0.153128236532211</v>
      </c>
      <c r="R290" s="13">
        <f>VLOOKUP(A290,'Valores KF'!$C$2:$D$1018,2,)</f>
        <v>0.79</v>
      </c>
      <c r="S290" s="13">
        <f>VLOOKUP(A290,'[2]PESO DE COLADA DIC19-DIC-20'!$A$2:$D$2105,4, FALSE)</f>
        <v>53133</v>
      </c>
      <c r="T290" s="13">
        <f>VLOOKUP(A290,[1]Sheet1!$F$2:$H$1001,3,FALSE)</f>
        <v>1879.07178630671</v>
      </c>
      <c r="U290" s="13">
        <f>VLOOKUP(A290,[1]Sheet1!$K$2:$T$827, 3,FALSE)</f>
        <v>0.16</v>
      </c>
      <c r="V290" s="13">
        <f>VLOOKUP(A290,[1]Sheet1!$K$2:$T$827, 4,FALSE)</f>
        <v>0.16600000000000001</v>
      </c>
      <c r="W290" s="13">
        <f>VLOOKUP(A290, [1]Sheet1!$K$2:$T$827,5,FALSE)</f>
        <v>1.1299999999999999</v>
      </c>
      <c r="X290" s="13">
        <f>VLOOKUP(A290, [1]Sheet1!$K$2:$T$827,6,FALSE)</f>
        <v>8.6999999999999994E-3</v>
      </c>
      <c r="Y290" s="13">
        <f>VLOOKUP(A290, [1]Sheet1!$K$2:$T$827,7,FALSE)</f>
        <v>9.4899999999999997E-4</v>
      </c>
      <c r="Z290" s="13">
        <f>VLOOKUP(A290, [1]Sheet1!$K$2:$T$827,8,FALSE)</f>
        <v>0.17899999999999999</v>
      </c>
      <c r="AA290" s="13">
        <f>VLOOKUP(A290, [1]Sheet1!$K$2:$T$827,9,FALSE)</f>
        <v>0.18</v>
      </c>
      <c r="AB290" s="13">
        <f>VLOOKUP(A290, [1]Sheet1!$K$2:$T$827,10,FALSE)</f>
        <v>2.63E-2</v>
      </c>
      <c r="AC290" s="13">
        <f>VLOOKUP(A290,[4]Sheet1!$A$2:$D$651,4,FALSE)</f>
        <v>0.82444700000000004</v>
      </c>
      <c r="AD290" s="13" t="s">
        <v>45</v>
      </c>
      <c r="AE290" s="13" t="s">
        <v>45</v>
      </c>
      <c r="AF290">
        <f>VLOOKUP(A290,[3]Sheet1!$A$2:$F$2106,6, FALSE)</f>
        <v>52630</v>
      </c>
      <c r="AG290">
        <f>VLOOKUP(A290,[3]Sheet1!$A$2:$G$2106,7,FALSE)</f>
        <v>1</v>
      </c>
      <c r="AH290">
        <f>VLOOKUP(A290,[3]Sheet1!$A$2:$H$2105,8,FALSE)</f>
        <v>1668</v>
      </c>
      <c r="AI290">
        <f>VLOOKUP(A290,[3]Sheet1!$A$2:$I$2106,9,FALSE)</f>
        <v>50</v>
      </c>
      <c r="AJ290">
        <f>VLOOKUP(A290,[3]Sheet1!$A$2:$K$2105,10,FALSE)</f>
        <v>25</v>
      </c>
      <c r="AK290">
        <f>VLOOKUP(A290,[3]Sheet1!$A$2:$K$2105,11,FALSE)</f>
        <v>25</v>
      </c>
      <c r="AL290">
        <f>VLOOKUP(A290,[3]Sheet1!$A$2:$L$2106,12,FALSE)</f>
        <v>5</v>
      </c>
      <c r="AM290">
        <f>VLOOKUP(A290, [3]Sheet1!$A$2:$M$2105,13,FALSE)</f>
        <v>20</v>
      </c>
      <c r="AN290">
        <f>VLOOKUP(A290,[3]Sheet1!$A$2:$N$2106,14,FALSE)</f>
        <v>0.56999999999999995</v>
      </c>
      <c r="AO290">
        <f>VLOOKUP(A290,[3]Sheet1!$A$2:$O$2106,15,FALSE)</f>
        <v>5.47</v>
      </c>
      <c r="AP290">
        <f>VLOOKUP(A290,[3]Sheet1!$A$2:$P$2105,16,FALSE)</f>
        <v>0</v>
      </c>
      <c r="AQ290">
        <f>VLOOKUP(A290, [3]Sheet1!$A$2:$Q$2106, 17,FALSE)</f>
        <v>1580</v>
      </c>
    </row>
    <row r="291" spans="1:43" x14ac:dyDescent="0.2">
      <c r="A291" s="10">
        <v>1207821</v>
      </c>
      <c r="B291" s="10">
        <v>60054639</v>
      </c>
      <c r="C291" s="11" t="s">
        <v>54</v>
      </c>
      <c r="D291" s="10" t="s">
        <v>63</v>
      </c>
      <c r="E291" s="17">
        <v>44103</v>
      </c>
      <c r="F291" s="13" t="str">
        <f>VLOOKUP(A291,[1]Sheet1!$K$2:$T$827,2,FALSE)</f>
        <v>VD02</v>
      </c>
      <c r="G291" s="13" t="str">
        <f>IFERROR(#REF!, "no")</f>
        <v>no</v>
      </c>
      <c r="H291" s="10">
        <v>18</v>
      </c>
      <c r="I291" s="10">
        <v>0.87</v>
      </c>
      <c r="J291" s="10">
        <v>0.54</v>
      </c>
      <c r="K291" s="10">
        <v>-0.33</v>
      </c>
      <c r="L291" s="10">
        <v>19</v>
      </c>
      <c r="M291" s="10">
        <v>11</v>
      </c>
      <c r="N291" s="10">
        <v>4.6528034210205096</v>
      </c>
      <c r="O291" s="10">
        <v>1.18329441547394</v>
      </c>
      <c r="P291" s="10">
        <v>0.14307215809822099</v>
      </c>
      <c r="Q291" s="10">
        <v>-0.14674136042594901</v>
      </c>
      <c r="R291" s="13">
        <f>VLOOKUP(A291,'Valores KF'!$C$2:$D$1018,2,)</f>
        <v>0.81</v>
      </c>
      <c r="S291" s="13">
        <f>VLOOKUP(A291,'[2]PESO DE COLADA DIC19-DIC-20'!$A$2:$D$2105,4, FALSE)</f>
        <v>54437</v>
      </c>
      <c r="T291" s="13">
        <f>VLOOKUP(A291,[1]Sheet1!$F$2:$H$1001,3,FALSE)</f>
        <v>1891.1417505981201</v>
      </c>
      <c r="U291" s="13">
        <f>VLOOKUP(A291,[1]Sheet1!$K$2:$T$827, 3,FALSE)</f>
        <v>0.11799999999999999</v>
      </c>
      <c r="V291" s="13">
        <f>VLOOKUP(A291,[1]Sheet1!$K$2:$T$827, 4,FALSE)</f>
        <v>0.20399999999999999</v>
      </c>
      <c r="W291" s="13">
        <f>VLOOKUP(A291, [1]Sheet1!$K$2:$T$827,5,FALSE)</f>
        <v>1.1399999999999999</v>
      </c>
      <c r="X291" s="13">
        <f>VLOOKUP(A291, [1]Sheet1!$K$2:$T$827,6,FALSE)</f>
        <v>8.3999999999999995E-3</v>
      </c>
      <c r="Y291" s="13">
        <f>VLOOKUP(A291, [1]Sheet1!$K$2:$T$827,7,FALSE)</f>
        <v>6.4700000000000001E-3</v>
      </c>
      <c r="Z291" s="13">
        <f>VLOOKUP(A291, [1]Sheet1!$K$2:$T$827,8,FALSE)</f>
        <v>0.252</v>
      </c>
      <c r="AA291" s="13">
        <f>VLOOKUP(A291, [1]Sheet1!$K$2:$T$827,9,FALSE)</f>
        <v>0.14299999999999999</v>
      </c>
      <c r="AB291" s="13">
        <f>VLOOKUP(A291, [1]Sheet1!$K$2:$T$827,10,FALSE)</f>
        <v>2.1600000000000001E-2</v>
      </c>
      <c r="AC291" s="13">
        <f>VLOOKUP(A291,[4]Sheet1!$A$2:$D$651,4,FALSE)</f>
        <v>1.1679999999999999</v>
      </c>
      <c r="AD291" s="13" t="s">
        <v>45</v>
      </c>
      <c r="AE291" s="13" t="s">
        <v>45</v>
      </c>
      <c r="AF291">
        <f>VLOOKUP(A291,[3]Sheet1!$A$2:$F$2106,6, FALSE)</f>
        <v>53983</v>
      </c>
      <c r="AG291">
        <f>VLOOKUP(A291,[3]Sheet1!$A$2:$G$2106,7,FALSE)</f>
        <v>1</v>
      </c>
      <c r="AH291">
        <f>VLOOKUP(A291,[3]Sheet1!$A$2:$H$2105,8,FALSE)</f>
        <v>1677</v>
      </c>
      <c r="AI291">
        <f>VLOOKUP(A291,[3]Sheet1!$A$2:$I$2106,9,FALSE)</f>
        <v>52</v>
      </c>
      <c r="AJ291">
        <f>VLOOKUP(A291,[3]Sheet1!$A$2:$K$2105,10,FALSE)</f>
        <v>23</v>
      </c>
      <c r="AK291">
        <f>VLOOKUP(A291,[3]Sheet1!$A$2:$K$2105,11,FALSE)</f>
        <v>29</v>
      </c>
      <c r="AL291">
        <f>VLOOKUP(A291,[3]Sheet1!$A$2:$L$2106,12,FALSE)</f>
        <v>5</v>
      </c>
      <c r="AM291">
        <f>VLOOKUP(A291, [3]Sheet1!$A$2:$M$2105,13,FALSE)</f>
        <v>18</v>
      </c>
      <c r="AN291">
        <f>VLOOKUP(A291,[3]Sheet1!$A$2:$N$2106,14,FALSE)</f>
        <v>0.82</v>
      </c>
      <c r="AO291">
        <f>VLOOKUP(A291,[3]Sheet1!$A$2:$O$2106,15,FALSE)</f>
        <v>6.34</v>
      </c>
      <c r="AP291">
        <f>VLOOKUP(A291,[3]Sheet1!$A$2:$P$2105,16,FALSE)</f>
        <v>5.07</v>
      </c>
      <c r="AQ291">
        <f>VLOOKUP(A291, [3]Sheet1!$A$2:$Q$2106, 17,FALSE)</f>
        <v>1603</v>
      </c>
    </row>
    <row r="292" spans="1:43" x14ac:dyDescent="0.2">
      <c r="A292" s="10">
        <v>1207822</v>
      </c>
      <c r="B292" s="10">
        <v>60054684</v>
      </c>
      <c r="C292" s="11" t="s">
        <v>87</v>
      </c>
      <c r="D292" s="10" t="s">
        <v>50</v>
      </c>
      <c r="E292" s="17">
        <v>44103</v>
      </c>
      <c r="F292" s="13" t="str">
        <f>VLOOKUP(A292,[1]Sheet1!$K$2:$T$827,2,FALSE)</f>
        <v>VD02</v>
      </c>
      <c r="G292" s="13" t="str">
        <f>IFERROR(#REF!, "no")</f>
        <v>no</v>
      </c>
      <c r="H292" s="10">
        <v>17</v>
      </c>
      <c r="I292" s="10">
        <v>1.0900000000000001</v>
      </c>
      <c r="J292" s="10">
        <v>0.92</v>
      </c>
      <c r="K292" s="10">
        <v>-0.17</v>
      </c>
      <c r="L292" s="10">
        <v>15</v>
      </c>
      <c r="M292" s="10">
        <v>14</v>
      </c>
      <c r="N292" s="10">
        <v>9.3887891769409197</v>
      </c>
      <c r="O292" s="10">
        <v>1.4803222417831401</v>
      </c>
      <c r="P292" s="10">
        <v>9.1339625418186202E-2</v>
      </c>
      <c r="Q292" s="10">
        <v>-0.152060016989708</v>
      </c>
      <c r="R292" s="13">
        <f>VLOOKUP(A292,'Valores KF'!$C$2:$D$1018,2,)</f>
        <v>0.79</v>
      </c>
      <c r="S292" s="13">
        <f>VLOOKUP(A292,'[2]PESO DE COLADA DIC19-DIC-20'!$A$2:$D$2105,4, FALSE)</f>
        <v>56400</v>
      </c>
      <c r="T292" s="13">
        <f>VLOOKUP(A292,[1]Sheet1!$F$2:$H$1001,3,FALSE)</f>
        <v>1886.7918194992601</v>
      </c>
      <c r="U292" s="13">
        <f>VLOOKUP(A292,[1]Sheet1!$K$2:$T$827, 3,FALSE)</f>
        <v>0.17799999999999999</v>
      </c>
      <c r="V292" s="13">
        <f>VLOOKUP(A292,[1]Sheet1!$K$2:$T$827, 4,FALSE)</f>
        <v>0.28999999999999998</v>
      </c>
      <c r="W292" s="13">
        <f>VLOOKUP(A292, [1]Sheet1!$K$2:$T$827,5,FALSE)</f>
        <v>1.37</v>
      </c>
      <c r="X292" s="13">
        <f>VLOOKUP(A292, [1]Sheet1!$K$2:$T$827,6,FALSE)</f>
        <v>1.38E-2</v>
      </c>
      <c r="Y292" s="13">
        <f>VLOOKUP(A292, [1]Sheet1!$K$2:$T$827,7,FALSE)</f>
        <v>1.2800000000000001E-2</v>
      </c>
      <c r="Z292" s="13">
        <f>VLOOKUP(A292, [1]Sheet1!$K$2:$T$827,8,FALSE)</f>
        <v>0.17699999999999999</v>
      </c>
      <c r="AA292" s="13">
        <f>VLOOKUP(A292, [1]Sheet1!$K$2:$T$827,9,FALSE)</f>
        <v>0.187</v>
      </c>
      <c r="AB292" s="13">
        <f>VLOOKUP(A292, [1]Sheet1!$K$2:$T$827,10,FALSE)</f>
        <v>3.85E-2</v>
      </c>
      <c r="AC292" s="13">
        <f>VLOOKUP(A292,[4]Sheet1!$A$2:$D$651,4,FALSE)</f>
        <v>0.905783</v>
      </c>
      <c r="AD292" s="13" t="s">
        <v>45</v>
      </c>
      <c r="AE292" s="13" t="s">
        <v>45</v>
      </c>
      <c r="AF292">
        <f>VLOOKUP(A292,[3]Sheet1!$A$2:$F$2106,6, FALSE)</f>
        <v>56691</v>
      </c>
      <c r="AG292">
        <f>VLOOKUP(A292,[3]Sheet1!$A$2:$G$2106,7,FALSE)</f>
        <v>1</v>
      </c>
      <c r="AH292">
        <f>VLOOKUP(A292,[3]Sheet1!$A$2:$H$2105,8,FALSE)</f>
        <v>1667</v>
      </c>
      <c r="AI292">
        <f>VLOOKUP(A292,[3]Sheet1!$A$2:$I$2106,9,FALSE)</f>
        <v>47</v>
      </c>
      <c r="AJ292">
        <f>VLOOKUP(A292,[3]Sheet1!$A$2:$K$2105,10,FALSE)</f>
        <v>22</v>
      </c>
      <c r="AK292">
        <f>VLOOKUP(A292,[3]Sheet1!$A$2:$K$2105,11,FALSE)</f>
        <v>25</v>
      </c>
      <c r="AL292">
        <f>VLOOKUP(A292,[3]Sheet1!$A$2:$L$2106,12,FALSE)</f>
        <v>5</v>
      </c>
      <c r="AM292">
        <f>VLOOKUP(A292, [3]Sheet1!$A$2:$M$2105,13,FALSE)</f>
        <v>17</v>
      </c>
      <c r="AN292">
        <f>VLOOKUP(A292,[3]Sheet1!$A$2:$N$2106,14,FALSE)</f>
        <v>0.64</v>
      </c>
      <c r="AO292">
        <f>VLOOKUP(A292,[3]Sheet1!$A$2:$O$2106,15,FALSE)</f>
        <v>5.67</v>
      </c>
      <c r="AP292">
        <f>VLOOKUP(A292,[3]Sheet1!$A$2:$P$2105,16,FALSE)</f>
        <v>0</v>
      </c>
      <c r="AQ292">
        <f>VLOOKUP(A292, [3]Sheet1!$A$2:$Q$2106, 17,FALSE)</f>
        <v>1591</v>
      </c>
    </row>
    <row r="293" spans="1:43" x14ac:dyDescent="0.2">
      <c r="A293" s="10">
        <v>1207823</v>
      </c>
      <c r="B293" s="10">
        <v>60054644</v>
      </c>
      <c r="C293" s="11" t="s">
        <v>54</v>
      </c>
      <c r="D293" s="10" t="s">
        <v>63</v>
      </c>
      <c r="E293" s="17">
        <v>44103</v>
      </c>
      <c r="F293" s="13" t="str">
        <f>VLOOKUP(A293,[1]Sheet1!$K$2:$T$827,2,FALSE)</f>
        <v>VD02</v>
      </c>
      <c r="G293" s="13" t="str">
        <f>IFERROR(#REF!, "no")</f>
        <v>no</v>
      </c>
      <c r="H293" s="10">
        <v>16</v>
      </c>
      <c r="I293" s="10">
        <v>1.23</v>
      </c>
      <c r="J293" s="10">
        <v>0.82</v>
      </c>
      <c r="K293" s="10">
        <v>-0.41</v>
      </c>
      <c r="L293" s="10">
        <v>15</v>
      </c>
      <c r="M293" s="10">
        <v>14</v>
      </c>
      <c r="N293" s="10">
        <v>9.6612358093261701</v>
      </c>
      <c r="O293" s="10">
        <v>1.5036365985870399</v>
      </c>
      <c r="P293" s="10">
        <v>0.29066389799117998</v>
      </c>
      <c r="Q293" s="10">
        <v>-0.15563939511776001</v>
      </c>
      <c r="R293" s="13">
        <f>VLOOKUP(A293,'Valores KF'!$C$2:$D$1018,2,)</f>
        <v>0.8</v>
      </c>
      <c r="S293" s="13">
        <f>VLOOKUP(A293,'[2]PESO DE COLADA DIC19-DIC-20'!$A$2:$D$2105,4, FALSE)</f>
        <v>53511</v>
      </c>
      <c r="T293" s="13">
        <f>VLOOKUP(A293,[1]Sheet1!$F$2:$H$1001,3,FALSE)</f>
        <v>1879.5387462006499</v>
      </c>
      <c r="U293" s="13">
        <f>VLOOKUP(A293,[1]Sheet1!$K$2:$T$827, 3,FALSE)</f>
        <v>0.11</v>
      </c>
      <c r="V293" s="13">
        <f>VLOOKUP(A293,[1]Sheet1!$K$2:$T$827, 4,FALSE)</f>
        <v>0.20200000000000001</v>
      </c>
      <c r="W293" s="13">
        <f>VLOOKUP(A293, [1]Sheet1!$K$2:$T$827,5,FALSE)</f>
        <v>1.1000000000000001</v>
      </c>
      <c r="X293" s="13">
        <f>VLOOKUP(A293, [1]Sheet1!$K$2:$T$827,6,FALSE)</f>
        <v>1.09E-2</v>
      </c>
      <c r="Y293" s="13">
        <f>VLOOKUP(A293, [1]Sheet1!$K$2:$T$827,7,FALSE)</f>
        <v>5.2599999999999999E-3</v>
      </c>
      <c r="Z293" s="13">
        <f>VLOOKUP(A293, [1]Sheet1!$K$2:$T$827,8,FALSE)</f>
        <v>0.19600000000000001</v>
      </c>
      <c r="AA293" s="13">
        <f>VLOOKUP(A293, [1]Sheet1!$K$2:$T$827,9,FALSE)</f>
        <v>0.34499999999999997</v>
      </c>
      <c r="AB293" s="13">
        <f>VLOOKUP(A293, [1]Sheet1!$K$2:$T$827,10,FALSE)</f>
        <v>2.6599999999999999E-2</v>
      </c>
      <c r="AC293" s="13">
        <f>VLOOKUP(A293,[4]Sheet1!$A$2:$D$651,4,FALSE)</f>
        <v>0.92934099999999997</v>
      </c>
      <c r="AD293" s="13" t="s">
        <v>45</v>
      </c>
      <c r="AE293" s="13" t="s">
        <v>45</v>
      </c>
      <c r="AF293">
        <f>VLOOKUP(A293,[3]Sheet1!$A$2:$F$2106,6, FALSE)</f>
        <v>53353</v>
      </c>
      <c r="AG293">
        <f>VLOOKUP(A293,[3]Sheet1!$A$2:$G$2106,7,FALSE)</f>
        <v>1</v>
      </c>
      <c r="AH293">
        <f>VLOOKUP(A293,[3]Sheet1!$A$2:$H$2105,8,FALSE)</f>
        <v>1658</v>
      </c>
      <c r="AI293">
        <f>VLOOKUP(A293,[3]Sheet1!$A$2:$I$2106,9,FALSE)</f>
        <v>51</v>
      </c>
      <c r="AJ293">
        <f>VLOOKUP(A293,[3]Sheet1!$A$2:$K$2105,10,FALSE)</f>
        <v>21</v>
      </c>
      <c r="AK293">
        <f>VLOOKUP(A293,[3]Sheet1!$A$2:$K$2105,11,FALSE)</f>
        <v>30</v>
      </c>
      <c r="AL293">
        <f>VLOOKUP(A293,[3]Sheet1!$A$2:$L$2106,12,FALSE)</f>
        <v>5</v>
      </c>
      <c r="AM293">
        <f>VLOOKUP(A293, [3]Sheet1!$A$2:$M$2105,13,FALSE)</f>
        <v>16</v>
      </c>
      <c r="AN293">
        <f>VLOOKUP(A293,[3]Sheet1!$A$2:$N$2106,14,FALSE)</f>
        <v>0.64</v>
      </c>
      <c r="AO293">
        <f>VLOOKUP(A293,[3]Sheet1!$A$2:$O$2106,15,FALSE)</f>
        <v>2.85</v>
      </c>
      <c r="AP293">
        <f>VLOOKUP(A293,[3]Sheet1!$A$2:$P$2105,16,FALSE)</f>
        <v>1.7</v>
      </c>
      <c r="AQ293">
        <f>VLOOKUP(A293, [3]Sheet1!$A$2:$Q$2106, 17,FALSE)</f>
        <v>1580</v>
      </c>
    </row>
    <row r="294" spans="1:43" x14ac:dyDescent="0.2">
      <c r="A294" s="10">
        <v>1207824</v>
      </c>
      <c r="B294" s="10">
        <v>60054547</v>
      </c>
      <c r="C294" s="11" t="s">
        <v>54</v>
      </c>
      <c r="D294" s="10" t="s">
        <v>44</v>
      </c>
      <c r="E294" s="17">
        <v>44104</v>
      </c>
      <c r="F294" s="13" t="str">
        <f>VLOOKUP(A294,[1]Sheet1!$K$2:$T$827,2,FALSE)</f>
        <v>VD02</v>
      </c>
      <c r="G294" s="13" t="str">
        <f>IFERROR(#REF!, "no")</f>
        <v>no</v>
      </c>
      <c r="H294" s="10">
        <v>18</v>
      </c>
      <c r="I294" s="10">
        <v>0.9</v>
      </c>
      <c r="J294" s="10">
        <v>0.52</v>
      </c>
      <c r="K294" s="10">
        <v>-0.38</v>
      </c>
      <c r="L294" s="10">
        <v>18</v>
      </c>
      <c r="M294" s="10">
        <v>15</v>
      </c>
      <c r="N294" s="10">
        <v>2.9555428028106698</v>
      </c>
      <c r="O294" s="10">
        <v>0.83430790901184104</v>
      </c>
      <c r="P294" s="10">
        <v>0.15558788180351299</v>
      </c>
      <c r="Q294" s="10">
        <v>-0.16108335554599801</v>
      </c>
      <c r="R294" s="13">
        <f>VLOOKUP(A294,'Valores KF'!$C$2:$D$1018,2,)</f>
        <v>0.81</v>
      </c>
      <c r="S294" s="13">
        <f>VLOOKUP(A294,'[2]PESO DE COLADA DIC19-DIC-20'!$A$2:$D$2105,4, FALSE)</f>
        <v>51507</v>
      </c>
      <c r="T294" s="13">
        <f>VLOOKUP(A294,[1]Sheet1!$F$2:$H$1001,3,FALSE)</f>
        <v>1892.0920482446199</v>
      </c>
      <c r="U294" s="13">
        <f>VLOOKUP(A294,[1]Sheet1!$K$2:$T$827, 3,FALSE)</f>
        <v>9.5100000000000004E-2</v>
      </c>
      <c r="V294" s="13">
        <f>VLOOKUP(A294,[1]Sheet1!$K$2:$T$827, 4,FALSE)</f>
        <v>0.20499999999999999</v>
      </c>
      <c r="W294" s="13">
        <f>VLOOKUP(A294, [1]Sheet1!$K$2:$T$827,5,FALSE)</f>
        <v>1.1000000000000001</v>
      </c>
      <c r="X294" s="13">
        <f>VLOOKUP(A294, [1]Sheet1!$K$2:$T$827,6,FALSE)</f>
        <v>1.21E-2</v>
      </c>
      <c r="Y294" s="13">
        <f>VLOOKUP(A294, [1]Sheet1!$K$2:$T$827,7,FALSE)</f>
        <v>5.1000000000000004E-3</v>
      </c>
      <c r="Z294" s="13">
        <f>VLOOKUP(A294, [1]Sheet1!$K$2:$T$827,8,FALSE)</f>
        <v>0.26200000000000001</v>
      </c>
      <c r="AA294" s="13">
        <f>VLOOKUP(A294, [1]Sheet1!$K$2:$T$827,9,FALSE)</f>
        <v>0.46500000000000002</v>
      </c>
      <c r="AB294" s="13">
        <f>VLOOKUP(A294, [1]Sheet1!$K$2:$T$827,10,FALSE)</f>
        <v>2.6800000000000001E-2</v>
      </c>
      <c r="AC294" s="13">
        <f>VLOOKUP(A294,[4]Sheet1!$A$2:$D$651,4,FALSE)</f>
        <v>1.10182</v>
      </c>
      <c r="AD294" s="13" t="s">
        <v>45</v>
      </c>
      <c r="AE294" s="13" t="s">
        <v>45</v>
      </c>
      <c r="AF294">
        <f>VLOOKUP(A294,[3]Sheet1!$A$2:$F$2106,6, FALSE)</f>
        <v>52549</v>
      </c>
      <c r="AG294">
        <f>VLOOKUP(A294,[3]Sheet1!$A$2:$G$2106,7,FALSE)</f>
        <v>1</v>
      </c>
      <c r="AH294">
        <f>VLOOKUP(A294,[3]Sheet1!$A$2:$H$2105,8,FALSE)</f>
        <v>1677</v>
      </c>
      <c r="AI294">
        <f>VLOOKUP(A294,[3]Sheet1!$A$2:$I$2106,9,FALSE)</f>
        <v>48</v>
      </c>
      <c r="AJ294">
        <f>VLOOKUP(A294,[3]Sheet1!$A$2:$K$2105,10,FALSE)</f>
        <v>23</v>
      </c>
      <c r="AK294">
        <f>VLOOKUP(A294,[3]Sheet1!$A$2:$K$2105,11,FALSE)</f>
        <v>25</v>
      </c>
      <c r="AL294">
        <f>VLOOKUP(A294,[3]Sheet1!$A$2:$L$2106,12,FALSE)</f>
        <v>5</v>
      </c>
      <c r="AM294">
        <f>VLOOKUP(A294, [3]Sheet1!$A$2:$M$2105,13,FALSE)</f>
        <v>18</v>
      </c>
      <c r="AN294">
        <f>VLOOKUP(A294,[3]Sheet1!$A$2:$N$2106,14,FALSE)</f>
        <v>0.67</v>
      </c>
      <c r="AO294">
        <f>VLOOKUP(A294,[3]Sheet1!$A$2:$O$2106,15,FALSE)</f>
        <v>6.2</v>
      </c>
      <c r="AP294">
        <f>VLOOKUP(A294,[3]Sheet1!$A$2:$P$2105,16,FALSE)</f>
        <v>5.14</v>
      </c>
      <c r="AQ294">
        <f>VLOOKUP(A294, [3]Sheet1!$A$2:$Q$2106, 17,FALSE)</f>
        <v>1597</v>
      </c>
    </row>
    <row r="295" spans="1:43" x14ac:dyDescent="0.2">
      <c r="A295" s="10">
        <v>1207825</v>
      </c>
      <c r="B295" s="10">
        <v>60054629</v>
      </c>
      <c r="C295" s="11" t="s">
        <v>54</v>
      </c>
      <c r="D295" s="10" t="s">
        <v>63</v>
      </c>
      <c r="E295" s="17">
        <v>44104</v>
      </c>
      <c r="F295" s="13" t="str">
        <f>VLOOKUP(A295,[1]Sheet1!$K$2:$T$827,2,FALSE)</f>
        <v>VD02</v>
      </c>
      <c r="G295" s="13" t="str">
        <f>IFERROR(#REF!, "no")</f>
        <v>no</v>
      </c>
      <c r="H295" s="10">
        <v>16</v>
      </c>
      <c r="I295" s="10">
        <v>0.92</v>
      </c>
      <c r="J295" s="10">
        <v>0.5</v>
      </c>
      <c r="K295" s="10">
        <v>-0.42</v>
      </c>
      <c r="L295" s="10">
        <v>15</v>
      </c>
      <c r="M295" s="10">
        <v>13</v>
      </c>
      <c r="N295" s="10">
        <v>3.2861244678497301</v>
      </c>
      <c r="O295" s="10">
        <v>1.4877618551254299</v>
      </c>
      <c r="P295" s="10">
        <v>6.2616661190986606E-2</v>
      </c>
      <c r="Q295" s="10">
        <v>-0.162271052598953</v>
      </c>
      <c r="R295" s="13">
        <f>VLOOKUP(A295,'Valores KF'!$C$2:$D$1018,2,)</f>
        <v>0.8</v>
      </c>
      <c r="S295" s="13">
        <f>VLOOKUP(A295,'[2]PESO DE COLADA DIC19-DIC-20'!$A$2:$D$2105,4, FALSE)</f>
        <v>52026</v>
      </c>
      <c r="T295" s="13">
        <f>VLOOKUP(A295,[1]Sheet1!$F$2:$H$1001,3,FALSE)</f>
        <v>1884.1774168811601</v>
      </c>
      <c r="U295" s="13">
        <f>VLOOKUP(A295,[1]Sheet1!$K$2:$T$827, 3,FALSE)</f>
        <v>0.105</v>
      </c>
      <c r="V295" s="13">
        <f>VLOOKUP(A295,[1]Sheet1!$K$2:$T$827, 4,FALSE)</f>
        <v>0.16700000000000001</v>
      </c>
      <c r="W295" s="13">
        <f>VLOOKUP(A295, [1]Sheet1!$K$2:$T$827,5,FALSE)</f>
        <v>1.1000000000000001</v>
      </c>
      <c r="X295" s="13">
        <f>VLOOKUP(A295, [1]Sheet1!$K$2:$T$827,6,FALSE)</f>
        <v>1.21E-2</v>
      </c>
      <c r="Y295" s="13">
        <f>VLOOKUP(A295, [1]Sheet1!$K$2:$T$827,7,FALSE)</f>
        <v>5.4400000000000004E-3</v>
      </c>
      <c r="Z295" s="13">
        <f>VLOOKUP(A295, [1]Sheet1!$K$2:$T$827,8,FALSE)</f>
        <v>0.24099999999999999</v>
      </c>
      <c r="AA295" s="13">
        <f>VLOOKUP(A295, [1]Sheet1!$K$2:$T$827,9,FALSE)</f>
        <v>0.34300000000000003</v>
      </c>
      <c r="AB295" s="13">
        <f>VLOOKUP(A295, [1]Sheet1!$K$2:$T$827,10,FALSE)</f>
        <v>2.29E-2</v>
      </c>
      <c r="AC295" s="13">
        <f>VLOOKUP(A295,[4]Sheet1!$A$2:$D$651,4,FALSE)</f>
        <v>1.0238499999999999</v>
      </c>
      <c r="AD295" s="13" t="s">
        <v>45</v>
      </c>
      <c r="AE295" s="13" t="s">
        <v>45</v>
      </c>
      <c r="AF295">
        <f>VLOOKUP(A295,[3]Sheet1!$A$2:$F$2106,6, FALSE)</f>
        <v>52006.99</v>
      </c>
      <c r="AG295">
        <f>VLOOKUP(A295,[3]Sheet1!$A$2:$G$2106,7,FALSE)</f>
        <v>1</v>
      </c>
      <c r="AH295">
        <f>VLOOKUP(A295,[3]Sheet1!$A$2:$H$2105,8,FALSE)</f>
        <v>1665</v>
      </c>
      <c r="AI295">
        <f>VLOOKUP(A295,[3]Sheet1!$A$2:$I$2106,9,FALSE)</f>
        <v>43</v>
      </c>
      <c r="AJ295">
        <f>VLOOKUP(A295,[3]Sheet1!$A$2:$K$2105,10,FALSE)</f>
        <v>22</v>
      </c>
      <c r="AK295">
        <f>VLOOKUP(A295,[3]Sheet1!$A$2:$K$2105,11,FALSE)</f>
        <v>21</v>
      </c>
      <c r="AL295">
        <f>VLOOKUP(A295,[3]Sheet1!$A$2:$L$2106,12,FALSE)</f>
        <v>6</v>
      </c>
      <c r="AM295">
        <f>VLOOKUP(A295, [3]Sheet1!$A$2:$M$2105,13,FALSE)</f>
        <v>16</v>
      </c>
      <c r="AN295">
        <f>VLOOKUP(A295,[3]Sheet1!$A$2:$N$2106,14,FALSE)</f>
        <v>0.65</v>
      </c>
      <c r="AO295">
        <f>VLOOKUP(A295,[3]Sheet1!$A$2:$O$2106,15,FALSE)</f>
        <v>3.95</v>
      </c>
      <c r="AP295">
        <f>VLOOKUP(A295,[3]Sheet1!$A$2:$P$2105,16,FALSE)</f>
        <v>2.42</v>
      </c>
      <c r="AQ295">
        <f>VLOOKUP(A295, [3]Sheet1!$A$2:$Q$2106, 17,FALSE)</f>
        <v>1587</v>
      </c>
    </row>
    <row r="296" spans="1:43" x14ac:dyDescent="0.2">
      <c r="A296" s="10">
        <v>1207826</v>
      </c>
      <c r="B296" s="10">
        <v>60054479</v>
      </c>
      <c r="C296" s="11">
        <v>1045</v>
      </c>
      <c r="D296" s="10" t="s">
        <v>51</v>
      </c>
      <c r="E296" s="17">
        <v>44104</v>
      </c>
      <c r="F296" s="13" t="str">
        <f>VLOOKUP(A296,[1]Sheet1!$K$2:$T$827,2,FALSE)</f>
        <v>VD02</v>
      </c>
      <c r="G296" s="13" t="str">
        <f>IFERROR(#REF!, "no")</f>
        <v>no</v>
      </c>
      <c r="H296" s="10">
        <v>18</v>
      </c>
      <c r="I296" s="10">
        <v>0.75</v>
      </c>
      <c r="J296" s="10">
        <v>0.5</v>
      </c>
      <c r="K296" s="10">
        <v>-0.25</v>
      </c>
      <c r="L296" s="10">
        <v>11</v>
      </c>
      <c r="M296" s="10">
        <v>12</v>
      </c>
      <c r="N296" s="10">
        <v>0.26261270046234098</v>
      </c>
      <c r="O296" s="10">
        <v>0.85795336961746205</v>
      </c>
      <c r="P296" s="10">
        <v>0.11475493758916901</v>
      </c>
      <c r="Q296" s="10">
        <v>-0.159886389970779</v>
      </c>
      <c r="R296" s="13">
        <f>VLOOKUP(A296,'Valores KF'!$C$2:$D$1018,2,)</f>
        <v>0.73</v>
      </c>
      <c r="S296" s="13">
        <f>VLOOKUP(A296,'[2]PESO DE COLADA DIC19-DIC-20'!$A$2:$D$2105,4, FALSE)</f>
        <v>49899</v>
      </c>
      <c r="T296" s="13">
        <f>VLOOKUP(A296,[1]Sheet1!$F$2:$H$1001,3,FALSE)</f>
        <v>1857.1667080816201</v>
      </c>
      <c r="U296" s="13">
        <f>VLOOKUP(A296,[1]Sheet1!$K$2:$T$827, 3,FALSE)</f>
        <v>0.47399999999999998</v>
      </c>
      <c r="V296" s="13">
        <f>VLOOKUP(A296,[1]Sheet1!$K$2:$T$827, 4,FALSE)</f>
        <v>0.182</v>
      </c>
      <c r="W296" s="13">
        <f>VLOOKUP(A296, [1]Sheet1!$K$2:$T$827,5,FALSE)</f>
        <v>0.66300000000000003</v>
      </c>
      <c r="X296" s="13">
        <f>VLOOKUP(A296, [1]Sheet1!$K$2:$T$827,6,FALSE)</f>
        <v>1.0200000000000001E-2</v>
      </c>
      <c r="Y296" s="13">
        <f>VLOOKUP(A296, [1]Sheet1!$K$2:$T$827,7,FALSE)</f>
        <v>1.2899999999999999E-3</v>
      </c>
      <c r="Z296" s="13">
        <f>VLOOKUP(A296, [1]Sheet1!$K$2:$T$827,8,FALSE)</f>
        <v>0.126</v>
      </c>
      <c r="AA296" s="13">
        <f>VLOOKUP(A296, [1]Sheet1!$K$2:$T$827,9,FALSE)</f>
        <v>0.20599999999999999</v>
      </c>
      <c r="AB296" s="13">
        <f>VLOOKUP(A296, [1]Sheet1!$K$2:$T$827,10,FALSE)</f>
        <v>2.64E-2</v>
      </c>
      <c r="AC296" s="13">
        <f>VLOOKUP(A296,[4]Sheet1!$A$2:$D$651,4,FALSE)</f>
        <v>1.17754</v>
      </c>
      <c r="AD296" s="13" t="s">
        <v>45</v>
      </c>
      <c r="AE296" s="13" t="s">
        <v>45</v>
      </c>
      <c r="AF296">
        <f>VLOOKUP(A296,[3]Sheet1!$A$2:$F$2106,6, FALSE)</f>
        <v>49646</v>
      </c>
      <c r="AG296">
        <f>VLOOKUP(A296,[3]Sheet1!$A$2:$G$2106,7,FALSE)</f>
        <v>1</v>
      </c>
      <c r="AH296">
        <f>VLOOKUP(A296,[3]Sheet1!$A$2:$H$2105,8,FALSE)</f>
        <v>1641</v>
      </c>
      <c r="AI296">
        <f>VLOOKUP(A296,[3]Sheet1!$A$2:$I$2106,9,FALSE)</f>
        <v>49</v>
      </c>
      <c r="AJ296">
        <f>VLOOKUP(A296,[3]Sheet1!$A$2:$K$2105,10,FALSE)</f>
        <v>23</v>
      </c>
      <c r="AK296">
        <f>VLOOKUP(A296,[3]Sheet1!$A$2:$K$2105,11,FALSE)</f>
        <v>26</v>
      </c>
      <c r="AL296">
        <f>VLOOKUP(A296,[3]Sheet1!$A$2:$L$2106,12,FALSE)</f>
        <v>5</v>
      </c>
      <c r="AM296">
        <f>VLOOKUP(A296, [3]Sheet1!$A$2:$M$2105,13,FALSE)</f>
        <v>18</v>
      </c>
      <c r="AN296">
        <f>VLOOKUP(A296,[3]Sheet1!$A$2:$N$2106,14,FALSE)</f>
        <v>0.84</v>
      </c>
      <c r="AO296">
        <f>VLOOKUP(A296,[3]Sheet1!$A$2:$O$2106,15,FALSE)</f>
        <v>9.14</v>
      </c>
      <c r="AP296">
        <f>VLOOKUP(A296,[3]Sheet1!$A$2:$P$2105,16,FALSE)</f>
        <v>0</v>
      </c>
      <c r="AQ296">
        <f>VLOOKUP(A296, [3]Sheet1!$A$2:$Q$2106, 17,FALSE)</f>
        <v>1551</v>
      </c>
    </row>
    <row r="297" spans="1:43" x14ac:dyDescent="0.2">
      <c r="A297" s="10">
        <v>1207827</v>
      </c>
      <c r="B297" s="10">
        <v>60054559</v>
      </c>
      <c r="C297" s="11">
        <v>1045</v>
      </c>
      <c r="D297" s="10" t="s">
        <v>48</v>
      </c>
      <c r="E297" s="17">
        <v>44104</v>
      </c>
      <c r="F297" s="13" t="str">
        <f>VLOOKUP(A297,[1]Sheet1!$K$2:$T$827,2,FALSE)</f>
        <v>VD02</v>
      </c>
      <c r="G297" s="13" t="str">
        <f>IFERROR(#REF!, "no")</f>
        <v>no</v>
      </c>
      <c r="H297" s="10">
        <v>16</v>
      </c>
      <c r="I297" s="10">
        <v>1.01</v>
      </c>
      <c r="J297" s="10">
        <v>0.64</v>
      </c>
      <c r="K297" s="10">
        <v>-0.37</v>
      </c>
      <c r="L297" s="10">
        <v>16</v>
      </c>
      <c r="M297" s="10">
        <v>12</v>
      </c>
      <c r="N297" s="10">
        <v>4.7741823196411097</v>
      </c>
      <c r="O297" s="10">
        <v>1.29553878307343</v>
      </c>
      <c r="P297" s="10">
        <v>0.37851580977439903</v>
      </c>
      <c r="Q297" s="10">
        <v>-0.149690181016922</v>
      </c>
      <c r="R297" s="13">
        <f>VLOOKUP(A297,'Valores KF'!$C$2:$D$1018,2,)</f>
        <v>0.73</v>
      </c>
      <c r="S297" s="13">
        <f>VLOOKUP(A297,'[2]PESO DE COLADA DIC19-DIC-20'!$A$2:$D$2105,4, FALSE)</f>
        <v>53541</v>
      </c>
      <c r="T297" s="13">
        <f>VLOOKUP(A297,[1]Sheet1!$F$2:$H$1001,3,FALSE)</f>
        <v>1848.2185826259499</v>
      </c>
      <c r="U297" s="13">
        <f>VLOOKUP(A297,[1]Sheet1!$K$2:$T$827, 3,FALSE)</f>
        <v>0.46500000000000002</v>
      </c>
      <c r="V297" s="13">
        <f>VLOOKUP(A297,[1]Sheet1!$K$2:$T$827, 4,FALSE)</f>
        <v>0.19700000000000001</v>
      </c>
      <c r="W297" s="13">
        <f>VLOOKUP(A297, [1]Sheet1!$K$2:$T$827,5,FALSE)</f>
        <v>0.66300000000000003</v>
      </c>
      <c r="X297" s="13">
        <f>VLOOKUP(A297, [1]Sheet1!$K$2:$T$827,6,FALSE)</f>
        <v>9.5999999999999992E-3</v>
      </c>
      <c r="Y297" s="13">
        <f>VLOOKUP(A297, [1]Sheet1!$K$2:$T$827,7,FALSE)</f>
        <v>1.98E-3</v>
      </c>
      <c r="Z297" s="13">
        <f>VLOOKUP(A297, [1]Sheet1!$K$2:$T$827,8,FALSE)</f>
        <v>0.13900000000000001</v>
      </c>
      <c r="AA297" s="13">
        <f>VLOOKUP(A297, [1]Sheet1!$K$2:$T$827,9,FALSE)</f>
        <v>0.20499999999999999</v>
      </c>
      <c r="AB297" s="13">
        <f>VLOOKUP(A297, [1]Sheet1!$K$2:$T$827,10,FALSE)</f>
        <v>2.8899999999999999E-2</v>
      </c>
      <c r="AC297" s="13">
        <f>VLOOKUP(A297,[4]Sheet1!$A$2:$D$651,4,FALSE)</f>
        <v>1.0427999999999999</v>
      </c>
      <c r="AD297" s="13" t="s">
        <v>45</v>
      </c>
      <c r="AE297" s="13" t="s">
        <v>45</v>
      </c>
      <c r="AF297">
        <f>VLOOKUP(A297,[3]Sheet1!$A$2:$F$2106,6, FALSE)</f>
        <v>53260</v>
      </c>
      <c r="AG297">
        <f>VLOOKUP(A297,[3]Sheet1!$A$2:$G$2106,7,FALSE)</f>
        <v>1</v>
      </c>
      <c r="AH297">
        <f>VLOOKUP(A297,[3]Sheet1!$A$2:$H$2105,8,FALSE)</f>
        <v>1626</v>
      </c>
      <c r="AI297">
        <f>VLOOKUP(A297,[3]Sheet1!$A$2:$I$2106,9,FALSE)</f>
        <v>65</v>
      </c>
      <c r="AJ297">
        <f>VLOOKUP(A297,[3]Sheet1!$A$2:$K$2105,10,FALSE)</f>
        <v>21</v>
      </c>
      <c r="AK297">
        <f>VLOOKUP(A297,[3]Sheet1!$A$2:$K$2105,11,FALSE)</f>
        <v>44</v>
      </c>
      <c r="AL297">
        <f>VLOOKUP(A297,[3]Sheet1!$A$2:$L$2106,12,FALSE)</f>
        <v>5</v>
      </c>
      <c r="AM297">
        <f>VLOOKUP(A297, [3]Sheet1!$A$2:$M$2105,13,FALSE)</f>
        <v>16</v>
      </c>
      <c r="AN297">
        <f>VLOOKUP(A297,[3]Sheet1!$A$2:$N$2106,14,FALSE)</f>
        <v>0.76</v>
      </c>
      <c r="AO297">
        <f>VLOOKUP(A297,[3]Sheet1!$A$2:$O$2106,15,FALSE)</f>
        <v>8.4600000000000009</v>
      </c>
      <c r="AP297">
        <f>VLOOKUP(A297,[3]Sheet1!$A$2:$P$2105,16,FALSE)</f>
        <v>0</v>
      </c>
      <c r="AQ297">
        <f>VLOOKUP(A297, [3]Sheet1!$A$2:$Q$2106, 17,FALSE)</f>
        <v>1544</v>
      </c>
    </row>
    <row r="298" spans="1:43" x14ac:dyDescent="0.2">
      <c r="A298" s="10">
        <v>1207828</v>
      </c>
      <c r="B298" s="10">
        <v>60054695</v>
      </c>
      <c r="C298" s="11" t="s">
        <v>54</v>
      </c>
      <c r="D298" s="10" t="s">
        <v>44</v>
      </c>
      <c r="E298" s="17">
        <v>44104</v>
      </c>
      <c r="F298" s="13" t="str">
        <f>VLOOKUP(A298,[1]Sheet1!$K$2:$T$827,2,FALSE)</f>
        <v>VD02</v>
      </c>
      <c r="G298" s="13" t="str">
        <f>IFERROR(#REF!, "no")</f>
        <v>no</v>
      </c>
      <c r="H298" s="10">
        <v>21</v>
      </c>
      <c r="I298" s="10">
        <v>0.99</v>
      </c>
      <c r="J298" s="10">
        <v>1.1499999999999999</v>
      </c>
      <c r="K298" s="10">
        <v>0.16</v>
      </c>
      <c r="L298" s="10">
        <v>14</v>
      </c>
      <c r="M298" s="10">
        <v>18</v>
      </c>
      <c r="N298" s="10">
        <v>6.3301620483398402</v>
      </c>
      <c r="O298" s="10">
        <v>1.8230286836624101</v>
      </c>
      <c r="P298" s="10">
        <v>0.227445334196091</v>
      </c>
      <c r="Q298" s="10">
        <v>-0.16093344986438801</v>
      </c>
      <c r="R298" s="13">
        <f>VLOOKUP(A298,'Valores KF'!$C$2:$D$1018,2,)</f>
        <v>0.81</v>
      </c>
      <c r="S298" s="13">
        <f>VLOOKUP(A298,'[2]PESO DE COLADA DIC19-DIC-20'!$A$2:$D$2105,4, FALSE)</f>
        <v>58925</v>
      </c>
      <c r="T298" s="13">
        <f>VLOOKUP(A298,[1]Sheet1!$F$2:$H$1001,3,FALSE)</f>
        <v>1890.93277625629</v>
      </c>
      <c r="U298" s="13">
        <f>VLOOKUP(A298,[1]Sheet1!$K$2:$T$827, 3,FALSE)</f>
        <v>0.11799999999999999</v>
      </c>
      <c r="V298" s="13">
        <f>VLOOKUP(A298,[1]Sheet1!$K$2:$T$827, 4,FALSE)</f>
        <v>0.14599999999999999</v>
      </c>
      <c r="W298" s="13">
        <f>VLOOKUP(A298, [1]Sheet1!$K$2:$T$827,5,FALSE)</f>
        <v>1.1000000000000001</v>
      </c>
      <c r="X298" s="13">
        <f>VLOOKUP(A298, [1]Sheet1!$K$2:$T$827,6,FALSE)</f>
        <v>1.0500000000000001E-2</v>
      </c>
      <c r="Y298" s="13">
        <f>VLOOKUP(A298, [1]Sheet1!$K$2:$T$827,7,FALSE)</f>
        <v>4.8700000000000002E-3</v>
      </c>
      <c r="Z298" s="13">
        <f>VLOOKUP(A298, [1]Sheet1!$K$2:$T$827,8,FALSE)</f>
        <v>0.16900000000000001</v>
      </c>
      <c r="AA298" s="13">
        <f>VLOOKUP(A298, [1]Sheet1!$K$2:$T$827,9,FALSE)</f>
        <v>0.35099999999999998</v>
      </c>
      <c r="AB298" s="13">
        <f>VLOOKUP(A298, [1]Sheet1!$K$2:$T$827,10,FALSE)</f>
        <v>2.8199999999999999E-2</v>
      </c>
      <c r="AC298" s="13">
        <f>VLOOKUP(A298,[4]Sheet1!$A$2:$D$651,4,FALSE)</f>
        <v>0.82310799999999995</v>
      </c>
      <c r="AD298" s="13" t="s">
        <v>45</v>
      </c>
      <c r="AE298" s="13" t="s">
        <v>45</v>
      </c>
      <c r="AF298">
        <f>VLOOKUP(A298,[3]Sheet1!$A$2:$F$2106,6, FALSE)</f>
        <v>58704</v>
      </c>
      <c r="AG298">
        <f>VLOOKUP(A298,[3]Sheet1!$A$2:$G$2106,7,FALSE)</f>
        <v>1</v>
      </c>
      <c r="AH298">
        <f>VLOOKUP(A298,[3]Sheet1!$A$2:$H$2105,8,FALSE)</f>
        <v>1683</v>
      </c>
      <c r="AI298">
        <f>VLOOKUP(A298,[3]Sheet1!$A$2:$I$2106,9,FALSE)</f>
        <v>61</v>
      </c>
      <c r="AJ298">
        <f>VLOOKUP(A298,[3]Sheet1!$A$2:$K$2105,10,FALSE)</f>
        <v>26</v>
      </c>
      <c r="AK298">
        <f>VLOOKUP(A298,[3]Sheet1!$A$2:$K$2105,11,FALSE)</f>
        <v>35</v>
      </c>
      <c r="AL298">
        <f>VLOOKUP(A298,[3]Sheet1!$A$2:$L$2106,12,FALSE)</f>
        <v>5</v>
      </c>
      <c r="AM298">
        <f>VLOOKUP(A298, [3]Sheet1!$A$2:$M$2105,13,FALSE)</f>
        <v>21</v>
      </c>
      <c r="AN298">
        <f>VLOOKUP(A298,[3]Sheet1!$A$2:$N$2106,14,FALSE)</f>
        <v>0.56000000000000005</v>
      </c>
      <c r="AO298">
        <f>VLOOKUP(A298,[3]Sheet1!$A$2:$O$2106,15,FALSE)</f>
        <v>3.11</v>
      </c>
      <c r="AP298">
        <f>VLOOKUP(A298,[3]Sheet1!$A$2:$P$2105,16,FALSE)</f>
        <v>3.92</v>
      </c>
      <c r="AQ298">
        <f>VLOOKUP(A298, [3]Sheet1!$A$2:$Q$2106, 17,FALSE)</f>
        <v>1596</v>
      </c>
    </row>
    <row r="299" spans="1:43" x14ac:dyDescent="0.2">
      <c r="A299" s="10">
        <v>1207829</v>
      </c>
      <c r="B299" s="10">
        <v>60054650</v>
      </c>
      <c r="C299" s="11">
        <v>1080</v>
      </c>
      <c r="D299" s="10" t="s">
        <v>44</v>
      </c>
      <c r="E299" s="17">
        <v>44104</v>
      </c>
      <c r="F299" s="13" t="str">
        <f>VLOOKUP(A299,[1]Sheet1!$K$2:$T$827,2,FALSE)</f>
        <v>VD02</v>
      </c>
      <c r="G299" s="13" t="str">
        <f>IFERROR(#REF!, "no")</f>
        <v>no</v>
      </c>
      <c r="H299" s="10">
        <v>22</v>
      </c>
      <c r="I299" s="10">
        <v>0.81</v>
      </c>
      <c r="J299" s="10">
        <v>0.5</v>
      </c>
      <c r="K299" s="10">
        <v>-0.31</v>
      </c>
      <c r="L299" s="10">
        <v>18</v>
      </c>
      <c r="M299" s="10">
        <v>20</v>
      </c>
      <c r="N299" s="10">
        <v>3.35772705078125</v>
      </c>
      <c r="O299" s="10">
        <v>1.55409848690033</v>
      </c>
      <c r="P299" s="10">
        <v>4.2662758380174602E-2</v>
      </c>
      <c r="Q299" s="10">
        <v>-0.154201284050941</v>
      </c>
      <c r="R299" s="13">
        <f>VLOOKUP(A299,'Valores KF'!$C$2:$D$1018,2,)</f>
        <v>0.7</v>
      </c>
      <c r="S299" s="13">
        <f>VLOOKUP(A299,'[2]PESO DE COLADA DIC19-DIC-20'!$A$2:$D$2105,4, FALSE)</f>
        <v>55194</v>
      </c>
      <c r="T299" s="13">
        <f>VLOOKUP(A299,[1]Sheet1!$F$2:$H$1001,3,FALSE)</f>
        <v>1846.74175060122</v>
      </c>
      <c r="U299" s="13">
        <f>VLOOKUP(A299,[1]Sheet1!$K$2:$T$827, 3,FALSE)</f>
        <v>0.78</v>
      </c>
      <c r="V299" s="13">
        <f>VLOOKUP(A299,[1]Sheet1!$K$2:$T$827, 4,FALSE)</f>
        <v>0.16900000000000001</v>
      </c>
      <c r="W299" s="13">
        <f>VLOOKUP(A299, [1]Sheet1!$K$2:$T$827,5,FALSE)</f>
        <v>0.75</v>
      </c>
      <c r="X299" s="13">
        <f>VLOOKUP(A299, [1]Sheet1!$K$2:$T$827,6,FALSE)</f>
        <v>1.03E-2</v>
      </c>
      <c r="Y299" s="13">
        <f>VLOOKUP(A299, [1]Sheet1!$K$2:$T$827,7,FALSE)</f>
        <v>1.34E-2</v>
      </c>
      <c r="Z299" s="13">
        <f>VLOOKUP(A299, [1]Sheet1!$K$2:$T$827,8,FALSE)</f>
        <v>0.13</v>
      </c>
      <c r="AA299" s="13">
        <f>VLOOKUP(A299, [1]Sheet1!$K$2:$T$827,9,FALSE)</f>
        <v>0.18099999999999999</v>
      </c>
      <c r="AB299" s="13">
        <f>VLOOKUP(A299, [1]Sheet1!$K$2:$T$827,10,FALSE)</f>
        <v>1.61E-2</v>
      </c>
      <c r="AC299" s="13">
        <f>VLOOKUP(A299,[4]Sheet1!$A$2:$D$651,4,FALSE)</f>
        <v>0.73942399999999997</v>
      </c>
      <c r="AD299" s="13" t="s">
        <v>45</v>
      </c>
      <c r="AE299" s="13" t="s">
        <v>45</v>
      </c>
      <c r="AF299">
        <f>VLOOKUP(A299,[3]Sheet1!$A$2:$F$2106,6, FALSE)</f>
        <v>54509</v>
      </c>
      <c r="AG299">
        <f>VLOOKUP(A299,[3]Sheet1!$A$2:$G$2106,7,FALSE)</f>
        <v>1</v>
      </c>
      <c r="AH299">
        <f>VLOOKUP(A299,[3]Sheet1!$A$2:$H$2105,8,FALSE)</f>
        <v>1639</v>
      </c>
      <c r="AI299">
        <f>VLOOKUP(A299,[3]Sheet1!$A$2:$I$2106,9,FALSE)</f>
        <v>59</v>
      </c>
      <c r="AJ299">
        <f>VLOOKUP(A299,[3]Sheet1!$A$2:$K$2105,10,FALSE)</f>
        <v>28</v>
      </c>
      <c r="AK299">
        <f>VLOOKUP(A299,[3]Sheet1!$A$2:$K$2105,11,FALSE)</f>
        <v>31</v>
      </c>
      <c r="AL299">
        <f>VLOOKUP(A299,[3]Sheet1!$A$2:$L$2106,12,FALSE)</f>
        <v>6</v>
      </c>
      <c r="AM299">
        <f>VLOOKUP(A299, [3]Sheet1!$A$2:$M$2105,13,FALSE)</f>
        <v>22</v>
      </c>
      <c r="AN299">
        <f>VLOOKUP(A299,[3]Sheet1!$A$2:$N$2106,14,FALSE)</f>
        <v>0.56000000000000005</v>
      </c>
      <c r="AO299">
        <f>VLOOKUP(A299,[3]Sheet1!$A$2:$O$2106,15,FALSE)</f>
        <v>5.35</v>
      </c>
      <c r="AP299">
        <f>VLOOKUP(A299,[3]Sheet1!$A$2:$P$2105,16,FALSE)</f>
        <v>0</v>
      </c>
      <c r="AQ299">
        <f>VLOOKUP(A299, [3]Sheet1!$A$2:$Q$2106, 17,FALSE)</f>
        <v>1556</v>
      </c>
    </row>
    <row r="300" spans="1:43" x14ac:dyDescent="0.2">
      <c r="A300" s="10">
        <v>1207830</v>
      </c>
      <c r="B300" s="10">
        <v>60053894</v>
      </c>
      <c r="C300" s="11">
        <v>1020</v>
      </c>
      <c r="D300" s="10" t="s">
        <v>50</v>
      </c>
      <c r="E300" s="17">
        <v>44104</v>
      </c>
      <c r="F300" s="13" t="str">
        <f>VLOOKUP(A300,[1]Sheet1!$K$2:$T$827,2,FALSE)</f>
        <v>VD03</v>
      </c>
      <c r="G300" s="13" t="str">
        <f>IFERROR(#REF!, "no")</f>
        <v>no</v>
      </c>
      <c r="H300" s="10">
        <v>21</v>
      </c>
      <c r="I300" s="10">
        <v>0.88</v>
      </c>
      <c r="J300" s="10">
        <v>0.88</v>
      </c>
      <c r="K300" s="10">
        <v>0</v>
      </c>
      <c r="L300" s="10">
        <v>19</v>
      </c>
      <c r="M300" s="10">
        <v>17</v>
      </c>
      <c r="N300" s="10">
        <v>4.4298720359802202</v>
      </c>
      <c r="O300" s="10">
        <v>1.67585813999176</v>
      </c>
      <c r="P300" s="10">
        <v>0.52534770965576205</v>
      </c>
      <c r="Q300" s="10">
        <v>-0.15837202966213201</v>
      </c>
      <c r="R300" s="13">
        <f>VLOOKUP(A300,'Valores KF'!$C$2:$D$1018,2,)</f>
        <v>0.8</v>
      </c>
      <c r="S300" s="13">
        <f>VLOOKUP(A300,'[2]PESO DE COLADA DIC19-DIC-20'!$A$2:$D$2105,4, FALSE)</f>
        <v>52344</v>
      </c>
      <c r="T300" s="13">
        <f>VLOOKUP(A300,[1]Sheet1!$F$2:$H$1001,3,FALSE)</f>
        <v>1896.2029950459801</v>
      </c>
      <c r="U300" s="13">
        <f>VLOOKUP(A300,[1]Sheet1!$K$2:$T$827, 3,FALSE)</f>
        <v>0.184</v>
      </c>
      <c r="V300" s="13">
        <f>VLOOKUP(A300,[1]Sheet1!$K$2:$T$827, 4,FALSE)</f>
        <v>0.17</v>
      </c>
      <c r="W300" s="13">
        <f>VLOOKUP(A300, [1]Sheet1!$K$2:$T$827,5,FALSE)</f>
        <v>0.437</v>
      </c>
      <c r="X300" s="13">
        <f>VLOOKUP(A300, [1]Sheet1!$K$2:$T$827,6,FALSE)</f>
        <v>5.7000000000000002E-3</v>
      </c>
      <c r="Y300" s="13">
        <f>VLOOKUP(A300, [1]Sheet1!$K$2:$T$827,7,FALSE)</f>
        <v>1.66E-2</v>
      </c>
      <c r="Z300" s="13">
        <f>VLOOKUP(A300, [1]Sheet1!$K$2:$T$827,8,FALSE)</f>
        <v>0.13100000000000001</v>
      </c>
      <c r="AA300" s="13">
        <f>VLOOKUP(A300, [1]Sheet1!$K$2:$T$827,9,FALSE)</f>
        <v>0.41599999999999998</v>
      </c>
      <c r="AB300" s="13">
        <f>VLOOKUP(A300, [1]Sheet1!$K$2:$T$827,10,FALSE)</f>
        <v>2.23E-2</v>
      </c>
      <c r="AC300" s="13">
        <f>VLOOKUP(A300,[4]Sheet1!$A$2:$D$651,4,FALSE)</f>
        <v>0.82879199999999997</v>
      </c>
      <c r="AD300" s="13" t="s">
        <v>45</v>
      </c>
      <c r="AE300" s="13" t="s">
        <v>45</v>
      </c>
      <c r="AF300">
        <f>VLOOKUP(A300,[3]Sheet1!$A$2:$F$2106,6, FALSE)</f>
        <v>56728</v>
      </c>
      <c r="AG300">
        <f>VLOOKUP(A300,[3]Sheet1!$A$2:$G$2106,7,FALSE)</f>
        <v>1</v>
      </c>
      <c r="AH300">
        <f>VLOOKUP(A300,[3]Sheet1!$A$2:$H$2105,8,FALSE)</f>
        <v>1687</v>
      </c>
      <c r="AI300">
        <f>VLOOKUP(A300,[3]Sheet1!$A$2:$I$2106,9,FALSE)</f>
        <v>48</v>
      </c>
      <c r="AJ300">
        <f>VLOOKUP(A300,[3]Sheet1!$A$2:$K$2105,10,FALSE)</f>
        <v>26</v>
      </c>
      <c r="AK300">
        <f>VLOOKUP(A300,[3]Sheet1!$A$2:$K$2105,11,FALSE)</f>
        <v>22</v>
      </c>
      <c r="AL300">
        <f>VLOOKUP(A300,[3]Sheet1!$A$2:$L$2106,12,FALSE)</f>
        <v>5</v>
      </c>
      <c r="AM300">
        <f>VLOOKUP(A300, [3]Sheet1!$A$2:$M$2105,13,FALSE)</f>
        <v>21</v>
      </c>
      <c r="AN300">
        <f>VLOOKUP(A300,[3]Sheet1!$A$2:$N$2106,14,FALSE)</f>
        <v>0.52</v>
      </c>
      <c r="AO300">
        <f>VLOOKUP(A300,[3]Sheet1!$A$2:$O$2106,15,FALSE)</f>
        <v>5.64</v>
      </c>
      <c r="AP300">
        <f>VLOOKUP(A300,[3]Sheet1!$A$2:$P$2105,16,FALSE)</f>
        <v>0</v>
      </c>
      <c r="AQ300">
        <f>VLOOKUP(A300, [3]Sheet1!$A$2:$Q$2106, 17,FALSE)</f>
        <v>1606</v>
      </c>
    </row>
    <row r="301" spans="1:43" x14ac:dyDescent="0.2">
      <c r="A301" s="10">
        <v>1207831</v>
      </c>
      <c r="B301" s="10">
        <v>60054473</v>
      </c>
      <c r="C301" s="11" t="s">
        <v>47</v>
      </c>
      <c r="D301" s="10" t="s">
        <v>44</v>
      </c>
      <c r="E301" s="17">
        <v>44104</v>
      </c>
      <c r="F301" s="13" t="str">
        <f>VLOOKUP(A301,[1]Sheet1!$K$2:$T$827,2,FALSE)</f>
        <v>VD02</v>
      </c>
      <c r="G301" s="13" t="str">
        <f>IFERROR(#REF!, "no")</f>
        <v>no</v>
      </c>
      <c r="H301" s="10">
        <v>19</v>
      </c>
      <c r="I301" s="10">
        <v>0.95</v>
      </c>
      <c r="J301" s="10">
        <v>1.03</v>
      </c>
      <c r="K301" s="10">
        <v>0.08</v>
      </c>
      <c r="L301" s="10">
        <v>16</v>
      </c>
      <c r="M301" s="10">
        <v>17</v>
      </c>
      <c r="N301" s="10">
        <v>6.2195062637329102</v>
      </c>
      <c r="O301" s="10">
        <v>1.4959063529968299</v>
      </c>
      <c r="P301" s="10">
        <v>0.11072514206171</v>
      </c>
      <c r="Q301" s="10">
        <v>-0.158169209957123</v>
      </c>
      <c r="R301" s="13">
        <f>VLOOKUP(A301,'Valores KF'!$C$2:$D$1018,2,)</f>
        <v>0.8</v>
      </c>
      <c r="S301" s="13">
        <f>VLOOKUP(A301,'[2]PESO DE COLADA DIC19-DIC-20'!$A$2:$D$2105,4, FALSE)</f>
        <v>54757</v>
      </c>
      <c r="T301" s="13">
        <f>VLOOKUP(A301,[1]Sheet1!$F$2:$H$1001,3,FALSE)</f>
        <v>1887.9585042303099</v>
      </c>
      <c r="U301" s="13">
        <f>VLOOKUP(A301,[1]Sheet1!$K$2:$T$827, 3,FALSE)</f>
        <v>0.157</v>
      </c>
      <c r="V301" s="13">
        <f>VLOOKUP(A301,[1]Sheet1!$K$2:$T$827, 4,FALSE)</f>
        <v>0.17499999999999999</v>
      </c>
      <c r="W301" s="13">
        <f>VLOOKUP(A301, [1]Sheet1!$K$2:$T$827,5,FALSE)</f>
        <v>1.1000000000000001</v>
      </c>
      <c r="X301" s="13">
        <f>VLOOKUP(A301, [1]Sheet1!$K$2:$T$827,6,FALSE)</f>
        <v>1.09E-2</v>
      </c>
      <c r="Y301" s="13">
        <f>VLOOKUP(A301, [1]Sheet1!$K$2:$T$827,7,FALSE)</f>
        <v>2.8300000000000001E-3</v>
      </c>
      <c r="Z301" s="13">
        <f>VLOOKUP(A301, [1]Sheet1!$K$2:$T$827,8,FALSE)</f>
        <v>0.17</v>
      </c>
      <c r="AA301" s="13">
        <f>VLOOKUP(A301, [1]Sheet1!$K$2:$T$827,9,FALSE)</f>
        <v>0.25900000000000001</v>
      </c>
      <c r="AB301" s="13">
        <f>VLOOKUP(A301, [1]Sheet1!$K$2:$T$827,10,FALSE)</f>
        <v>2.7199999999999998E-2</v>
      </c>
      <c r="AC301" s="13">
        <f>VLOOKUP(A301,[4]Sheet1!$A$2:$D$651,4,FALSE)</f>
        <v>0.825376</v>
      </c>
      <c r="AD301" s="13" t="s">
        <v>45</v>
      </c>
      <c r="AE301" s="13" t="s">
        <v>45</v>
      </c>
      <c r="AF301">
        <f>VLOOKUP(A301,[3]Sheet1!$A$2:$F$2106,6, FALSE)</f>
        <v>55017</v>
      </c>
      <c r="AG301">
        <f>VLOOKUP(A301,[3]Sheet1!$A$2:$G$2106,7,FALSE)</f>
        <v>1</v>
      </c>
      <c r="AH301">
        <f>VLOOKUP(A301,[3]Sheet1!$A$2:$H$2105,8,FALSE)</f>
        <v>1673</v>
      </c>
      <c r="AI301">
        <f>VLOOKUP(A301,[3]Sheet1!$A$2:$I$2106,9,FALSE)</f>
        <v>48</v>
      </c>
      <c r="AJ301">
        <f>VLOOKUP(A301,[3]Sheet1!$A$2:$K$2105,10,FALSE)</f>
        <v>24</v>
      </c>
      <c r="AK301">
        <f>VLOOKUP(A301,[3]Sheet1!$A$2:$K$2105,11,FALSE)</f>
        <v>24</v>
      </c>
      <c r="AL301">
        <f>VLOOKUP(A301,[3]Sheet1!$A$2:$L$2106,12,FALSE)</f>
        <v>5</v>
      </c>
      <c r="AM301">
        <f>VLOOKUP(A301, [3]Sheet1!$A$2:$M$2105,13,FALSE)</f>
        <v>19</v>
      </c>
      <c r="AN301">
        <f>VLOOKUP(A301,[3]Sheet1!$A$2:$N$2106,14,FALSE)</f>
        <v>0.57999999999999996</v>
      </c>
      <c r="AO301">
        <f>VLOOKUP(A301,[3]Sheet1!$A$2:$O$2106,15,FALSE)</f>
        <v>5.41</v>
      </c>
      <c r="AP301">
        <f>VLOOKUP(A301,[3]Sheet1!$A$2:$P$2105,16,FALSE)</f>
        <v>0</v>
      </c>
      <c r="AQ301">
        <f>VLOOKUP(A301, [3]Sheet1!$A$2:$Q$2106, 17,FALSE)</f>
        <v>1594</v>
      </c>
    </row>
    <row r="302" spans="1:43" x14ac:dyDescent="0.2">
      <c r="A302" s="10">
        <v>1207832</v>
      </c>
      <c r="B302" s="10">
        <v>60054842</v>
      </c>
      <c r="C302" s="11" t="s">
        <v>54</v>
      </c>
      <c r="D302" s="10" t="s">
        <v>44</v>
      </c>
      <c r="E302" s="17">
        <v>44104</v>
      </c>
      <c r="F302" s="13" t="str">
        <f>VLOOKUP(A302,[1]Sheet1!$K$2:$T$827,2,FALSE)</f>
        <v>VD02</v>
      </c>
      <c r="G302" s="13" t="str">
        <f>IFERROR(#REF!, "no")</f>
        <v>no</v>
      </c>
      <c r="H302" s="10">
        <v>20</v>
      </c>
      <c r="I302" s="10">
        <v>3.5</v>
      </c>
      <c r="J302" s="10">
        <v>0.62</v>
      </c>
      <c r="K302" s="10">
        <v>-2.88</v>
      </c>
      <c r="L302" s="10">
        <v>13</v>
      </c>
      <c r="M302" s="10">
        <v>18</v>
      </c>
      <c r="N302" s="10">
        <v>5.1526823043823198</v>
      </c>
      <c r="O302" s="10">
        <v>1.64449787139893</v>
      </c>
      <c r="P302" s="10">
        <v>0.13300225138664201</v>
      </c>
      <c r="Q302" s="10">
        <v>-0.16156116127967801</v>
      </c>
      <c r="R302" s="13">
        <f>VLOOKUP(A302,'Valores KF'!$C$2:$D$1018,2,)</f>
        <v>0.81</v>
      </c>
      <c r="S302" s="13">
        <f>VLOOKUP(A302,'[2]PESO DE COLADA DIC19-DIC-20'!$A$2:$D$2105,4, FALSE)</f>
        <v>55636</v>
      </c>
      <c r="T302" s="13">
        <f>VLOOKUP(A302,[1]Sheet1!$F$2:$H$1001,3,FALSE)</f>
        <v>1892.67636169143</v>
      </c>
      <c r="U302" s="13">
        <f>VLOOKUP(A302,[1]Sheet1!$K$2:$T$827, 3,FALSE)</f>
        <v>0.11700000000000001</v>
      </c>
      <c r="V302" s="13">
        <f>VLOOKUP(A302,[1]Sheet1!$K$2:$T$827, 4,FALSE)</f>
        <v>0.17199999999999999</v>
      </c>
      <c r="W302" s="13">
        <f>VLOOKUP(A302, [1]Sheet1!$K$2:$T$827,5,FALSE)</f>
        <v>1.1100000000000001</v>
      </c>
      <c r="X302" s="13">
        <f>VLOOKUP(A302, [1]Sheet1!$K$2:$T$827,6,FALSE)</f>
        <v>1.0500000000000001E-2</v>
      </c>
      <c r="Y302" s="13">
        <f>VLOOKUP(A302, [1]Sheet1!$K$2:$T$827,7,FALSE)</f>
        <v>5.3699999999999998E-3</v>
      </c>
      <c r="Z302" s="13">
        <f>VLOOKUP(A302, [1]Sheet1!$K$2:$T$827,8,FALSE)</f>
        <v>0.14599999999999999</v>
      </c>
      <c r="AA302" s="13">
        <f>VLOOKUP(A302, [1]Sheet1!$K$2:$T$827,9,FALSE)</f>
        <v>0.18</v>
      </c>
      <c r="AB302" s="13">
        <f>VLOOKUP(A302, [1]Sheet1!$K$2:$T$827,10,FALSE)</f>
        <v>2.53E-2</v>
      </c>
      <c r="AC302" s="13">
        <f>VLOOKUP(A302,[4]Sheet1!$A$2:$D$651,4,FALSE)</f>
        <v>0.82033100000000003</v>
      </c>
      <c r="AD302" s="13" t="s">
        <v>45</v>
      </c>
      <c r="AE302" s="13" t="s">
        <v>45</v>
      </c>
      <c r="AF302">
        <f>VLOOKUP(A302,[3]Sheet1!$A$2:$F$2106,6, FALSE)</f>
        <v>54482</v>
      </c>
      <c r="AG302">
        <f>VLOOKUP(A302,[3]Sheet1!$A$2:$G$2106,7,FALSE)</f>
        <v>1</v>
      </c>
      <c r="AH302">
        <f>VLOOKUP(A302,[3]Sheet1!$A$2:$H$2105,8,FALSE)</f>
        <v>1682</v>
      </c>
      <c r="AI302">
        <f>VLOOKUP(A302,[3]Sheet1!$A$2:$I$2106,9,FALSE)</f>
        <v>51</v>
      </c>
      <c r="AJ302">
        <f>VLOOKUP(A302,[3]Sheet1!$A$2:$K$2105,10,FALSE)</f>
        <v>25</v>
      </c>
      <c r="AK302">
        <f>VLOOKUP(A302,[3]Sheet1!$A$2:$K$2105,11,FALSE)</f>
        <v>26</v>
      </c>
      <c r="AL302">
        <f>VLOOKUP(A302,[3]Sheet1!$A$2:$L$2106,12,FALSE)</f>
        <v>5</v>
      </c>
      <c r="AM302">
        <f>VLOOKUP(A302, [3]Sheet1!$A$2:$M$2105,13,FALSE)</f>
        <v>20</v>
      </c>
      <c r="AN302">
        <f>VLOOKUP(A302,[3]Sheet1!$A$2:$N$2106,14,FALSE)</f>
        <v>0.52</v>
      </c>
      <c r="AO302">
        <f>VLOOKUP(A302,[3]Sheet1!$A$2:$O$2106,15,FALSE)</f>
        <v>2.92</v>
      </c>
      <c r="AP302">
        <f>VLOOKUP(A302,[3]Sheet1!$A$2:$P$2105,16,FALSE)</f>
        <v>1.97</v>
      </c>
      <c r="AQ302">
        <f>VLOOKUP(A302, [3]Sheet1!$A$2:$Q$2106, 17,FALSE)</f>
        <v>1591</v>
      </c>
    </row>
    <row r="303" spans="1:43" x14ac:dyDescent="0.2">
      <c r="A303" s="10">
        <v>1207833</v>
      </c>
      <c r="B303" s="10">
        <v>60054679</v>
      </c>
      <c r="C303" s="11" t="s">
        <v>98</v>
      </c>
      <c r="D303" s="10" t="s">
        <v>44</v>
      </c>
      <c r="E303" s="17">
        <v>44104</v>
      </c>
      <c r="F303" s="13" t="str">
        <f>VLOOKUP(A303,[1]Sheet1!$K$2:$T$827,2,FALSE)</f>
        <v>VD03</v>
      </c>
      <c r="G303" s="13" t="str">
        <f>IFERROR(#REF!, "no")</f>
        <v>no</v>
      </c>
      <c r="H303" s="10">
        <v>19</v>
      </c>
      <c r="I303" s="10">
        <v>0.77</v>
      </c>
      <c r="J303" s="10">
        <v>1.1299999999999999</v>
      </c>
      <c r="K303" s="10">
        <v>0.36</v>
      </c>
      <c r="L303" s="10">
        <v>13</v>
      </c>
      <c r="M303" s="10">
        <v>12</v>
      </c>
      <c r="N303" s="10">
        <v>4.2320055961608896</v>
      </c>
      <c r="O303" s="10">
        <v>1.3287204504013099</v>
      </c>
      <c r="P303" s="10">
        <v>0.19114726781845101</v>
      </c>
      <c r="Q303" s="10">
        <v>-0.16084472835063901</v>
      </c>
      <c r="R303" s="13">
        <f>VLOOKUP(A303,'Valores KF'!$C$2:$D$1018,2,)</f>
        <v>0.78</v>
      </c>
      <c r="S303" s="13">
        <f>VLOOKUP(A303,'[2]PESO DE COLADA DIC19-DIC-20'!$A$2:$D$2105,4, FALSE)</f>
        <v>55101</v>
      </c>
      <c r="T303" s="13">
        <f>VLOOKUP(A303,[1]Sheet1!$F$2:$H$1001,3,FALSE)</f>
        <v>1878.23980814024</v>
      </c>
      <c r="U303" s="13">
        <f>VLOOKUP(A303,[1]Sheet1!$K$2:$T$827, 3,FALSE)</f>
        <v>0.14599999999999999</v>
      </c>
      <c r="V303" s="13">
        <f>VLOOKUP(A303,[1]Sheet1!$K$2:$T$827, 4,FALSE)</f>
        <v>0.46400000000000002</v>
      </c>
      <c r="W303" s="13">
        <f>VLOOKUP(A303, [1]Sheet1!$K$2:$T$827,5,FALSE)</f>
        <v>1.22</v>
      </c>
      <c r="X303" s="13">
        <f>VLOOKUP(A303, [1]Sheet1!$K$2:$T$827,6,FALSE)</f>
        <v>1.34E-2</v>
      </c>
      <c r="Y303" s="13">
        <f>VLOOKUP(A303, [1]Sheet1!$K$2:$T$827,7,FALSE)</f>
        <v>7.7000000000000002E-3</v>
      </c>
      <c r="Z303" s="13">
        <f>VLOOKUP(A303, [1]Sheet1!$K$2:$T$827,8,FALSE)</f>
        <v>0.60199999999999998</v>
      </c>
      <c r="AA303" s="13">
        <f>VLOOKUP(A303, [1]Sheet1!$K$2:$T$827,9,FALSE)</f>
        <v>0.12</v>
      </c>
      <c r="AB303" s="13">
        <f>VLOOKUP(A303, [1]Sheet1!$K$2:$T$827,10,FALSE)</f>
        <v>2.6599999999999999E-2</v>
      </c>
      <c r="AC303" s="13">
        <f>VLOOKUP(A303,[4]Sheet1!$A$2:$D$651,4,FALSE)</f>
        <v>1.0512300000000001</v>
      </c>
      <c r="AD303" s="13" t="s">
        <v>45</v>
      </c>
      <c r="AE303" s="13" t="s">
        <v>45</v>
      </c>
      <c r="AF303">
        <f>VLOOKUP(A303,[3]Sheet1!$A$2:$F$2106,6, FALSE)</f>
        <v>54643</v>
      </c>
      <c r="AG303">
        <f>VLOOKUP(A303,[3]Sheet1!$A$2:$G$2106,7,FALSE)</f>
        <v>1</v>
      </c>
      <c r="AH303">
        <f>VLOOKUP(A303,[3]Sheet1!$A$2:$H$2105,8,FALSE)</f>
        <v>1664</v>
      </c>
      <c r="AI303">
        <f>VLOOKUP(A303,[3]Sheet1!$A$2:$I$2106,9,FALSE)</f>
        <v>56</v>
      </c>
      <c r="AJ303">
        <f>VLOOKUP(A303,[3]Sheet1!$A$2:$K$2105,10,FALSE)</f>
        <v>24</v>
      </c>
      <c r="AK303">
        <f>VLOOKUP(A303,[3]Sheet1!$A$2:$K$2105,11,FALSE)</f>
        <v>32</v>
      </c>
      <c r="AL303">
        <f>VLOOKUP(A303,[3]Sheet1!$A$2:$L$2106,12,FALSE)</f>
        <v>5</v>
      </c>
      <c r="AM303">
        <f>VLOOKUP(A303, [3]Sheet1!$A$2:$M$2105,13,FALSE)</f>
        <v>19</v>
      </c>
      <c r="AN303">
        <f>VLOOKUP(A303,[3]Sheet1!$A$2:$N$2106,14,FALSE)</f>
        <v>0.62</v>
      </c>
      <c r="AO303">
        <f>VLOOKUP(A303,[3]Sheet1!$A$2:$O$2106,15,FALSE)</f>
        <v>10.85</v>
      </c>
      <c r="AP303">
        <f>VLOOKUP(A303,[3]Sheet1!$A$2:$P$2105,16,FALSE)</f>
        <v>0</v>
      </c>
      <c r="AQ303">
        <f>VLOOKUP(A303, [3]Sheet1!$A$2:$Q$2106, 17,FALSE)</f>
        <v>1586</v>
      </c>
    </row>
    <row r="304" spans="1:43" x14ac:dyDescent="0.2">
      <c r="A304" s="10">
        <v>1207834</v>
      </c>
      <c r="B304" s="10">
        <v>60054006</v>
      </c>
      <c r="C304" s="11" t="s">
        <v>52</v>
      </c>
      <c r="D304" s="10" t="s">
        <v>53</v>
      </c>
      <c r="E304" s="17">
        <v>44104</v>
      </c>
      <c r="F304" s="13" t="str">
        <f>VLOOKUP(A304,[1]Sheet1!$K$2:$T$827,2,FALSE)</f>
        <v>VD02</v>
      </c>
      <c r="G304" s="13" t="str">
        <f>IFERROR(#REF!, "no")</f>
        <v>no</v>
      </c>
      <c r="H304" s="10">
        <v>19</v>
      </c>
      <c r="I304" s="10">
        <v>0.85</v>
      </c>
      <c r="J304" s="10">
        <v>1.1599999999999999</v>
      </c>
      <c r="K304" s="10">
        <v>0.31</v>
      </c>
      <c r="L304" s="10">
        <v>16</v>
      </c>
      <c r="M304" s="10">
        <v>16</v>
      </c>
      <c r="N304" s="10">
        <v>6.6052303314209002</v>
      </c>
      <c r="O304" s="10">
        <v>1.2913450002670299</v>
      </c>
      <c r="P304" s="10">
        <v>9.60350856184959E-2</v>
      </c>
      <c r="Q304" s="10">
        <v>-0.16046443581581099</v>
      </c>
      <c r="R304" s="13">
        <f>VLOOKUP(A304,'Valores KF'!$C$2:$D$1018,2,)</f>
        <v>0.8</v>
      </c>
      <c r="S304" s="13">
        <f>VLOOKUP(A304,'[2]PESO DE COLADA DIC19-DIC-20'!$A$2:$D$2105,4, FALSE)</f>
        <v>51452</v>
      </c>
      <c r="T304" s="13">
        <f>VLOOKUP(A304,[1]Sheet1!$F$2:$H$1001,3,FALSE)</f>
        <v>1873.9792696404199</v>
      </c>
      <c r="U304" s="13">
        <f>VLOOKUP(A304,[1]Sheet1!$K$2:$T$827, 3,FALSE)</f>
        <v>0.127</v>
      </c>
      <c r="V304" s="13">
        <f>VLOOKUP(A304,[1]Sheet1!$K$2:$T$827, 4,FALSE)</f>
        <v>0.16600000000000001</v>
      </c>
      <c r="W304" s="13">
        <f>VLOOKUP(A304, [1]Sheet1!$K$2:$T$827,5,FALSE)</f>
        <v>0.52900000000000003</v>
      </c>
      <c r="X304" s="13">
        <f>VLOOKUP(A304, [1]Sheet1!$K$2:$T$827,6,FALSE)</f>
        <v>7.6E-3</v>
      </c>
      <c r="Y304" s="13">
        <f>VLOOKUP(A304, [1]Sheet1!$K$2:$T$827,7,FALSE)</f>
        <v>1.73E-3</v>
      </c>
      <c r="Z304" s="13">
        <f>VLOOKUP(A304, [1]Sheet1!$K$2:$T$827,8,FALSE)</f>
        <v>2.4</v>
      </c>
      <c r="AA304" s="13">
        <f>VLOOKUP(A304, [1]Sheet1!$K$2:$T$827,9,FALSE)</f>
        <v>0.13700000000000001</v>
      </c>
      <c r="AB304" s="13">
        <f>VLOOKUP(A304, [1]Sheet1!$K$2:$T$827,10,FALSE)</f>
        <v>2.6499999999999999E-2</v>
      </c>
      <c r="AC304" s="13">
        <f>VLOOKUP(A304,[4]Sheet1!$A$2:$D$651,4,FALSE)</f>
        <v>0.87987099999999996</v>
      </c>
      <c r="AD304" s="13" t="s">
        <v>45</v>
      </c>
      <c r="AE304" s="13" t="s">
        <v>45</v>
      </c>
      <c r="AF304">
        <f>VLOOKUP(A304,[3]Sheet1!$A$2:$F$2106,6, FALSE)</f>
        <v>51603</v>
      </c>
      <c r="AG304">
        <f>VLOOKUP(A304,[3]Sheet1!$A$2:$G$2106,7,FALSE)</f>
        <v>1</v>
      </c>
      <c r="AH304">
        <f>VLOOKUP(A304,[3]Sheet1!$A$2:$H$2105,8,FALSE)</f>
        <v>1659</v>
      </c>
      <c r="AI304">
        <f>VLOOKUP(A304,[3]Sheet1!$A$2:$I$2106,9,FALSE)</f>
        <v>54</v>
      </c>
      <c r="AJ304">
        <f>VLOOKUP(A304,[3]Sheet1!$A$2:$K$2105,10,FALSE)</f>
        <v>24</v>
      </c>
      <c r="AK304">
        <f>VLOOKUP(A304,[3]Sheet1!$A$2:$K$2105,11,FALSE)</f>
        <v>30</v>
      </c>
      <c r="AL304">
        <f>VLOOKUP(A304,[3]Sheet1!$A$2:$L$2106,12,FALSE)</f>
        <v>5</v>
      </c>
      <c r="AM304">
        <f>VLOOKUP(A304, [3]Sheet1!$A$2:$M$2105,13,FALSE)</f>
        <v>19</v>
      </c>
      <c r="AN304">
        <f>VLOOKUP(A304,[3]Sheet1!$A$2:$N$2106,14,FALSE)</f>
        <v>0.65</v>
      </c>
      <c r="AO304">
        <f>VLOOKUP(A304,[3]Sheet1!$A$2:$O$2106,15,FALSE)</f>
        <v>7.32</v>
      </c>
      <c r="AP304">
        <f>VLOOKUP(A304,[3]Sheet1!$A$2:$P$2105,16,FALSE)</f>
        <v>0</v>
      </c>
      <c r="AQ304">
        <f>VLOOKUP(A304, [3]Sheet1!$A$2:$Q$2106, 17,FALSE)</f>
        <v>1574</v>
      </c>
    </row>
    <row r="305" spans="1:43" x14ac:dyDescent="0.2">
      <c r="A305" s="10">
        <v>1207835</v>
      </c>
      <c r="B305" s="10">
        <v>60054706</v>
      </c>
      <c r="C305" s="11" t="s">
        <v>90</v>
      </c>
      <c r="D305" s="10" t="s">
        <v>91</v>
      </c>
      <c r="E305" s="17">
        <v>44104</v>
      </c>
      <c r="F305" s="13" t="str">
        <f>VLOOKUP(A305,[1]Sheet1!$K$2:$T$827,2,FALSE)</f>
        <v>VD03</v>
      </c>
      <c r="G305" s="13" t="str">
        <f>IFERROR(#REF!, "no")</f>
        <v>no</v>
      </c>
      <c r="H305" s="10">
        <v>19</v>
      </c>
      <c r="I305" s="10">
        <v>1.06</v>
      </c>
      <c r="J305" s="10">
        <v>0.94</v>
      </c>
      <c r="K305" s="10">
        <v>-0.12</v>
      </c>
      <c r="L305" s="10">
        <v>18</v>
      </c>
      <c r="M305" s="10">
        <v>18</v>
      </c>
      <c r="N305" s="10">
        <v>6.9884700775146502</v>
      </c>
      <c r="O305" s="10">
        <v>1.6296362876892101</v>
      </c>
      <c r="P305" s="10">
        <v>0.22860690951347401</v>
      </c>
      <c r="Q305" s="10">
        <v>-0.161265343427658</v>
      </c>
      <c r="R305" s="13">
        <f>VLOOKUP(A305,'Valores KF'!$C$2:$D$1018,2,)</f>
        <v>0.79</v>
      </c>
      <c r="S305" s="13">
        <f>VLOOKUP(A305,'[2]PESO DE COLADA DIC19-DIC-20'!$A$2:$D$2105,4, FALSE)</f>
        <v>56577</v>
      </c>
      <c r="T305" s="13">
        <f>VLOOKUP(A305,[1]Sheet1!$F$2:$H$1001,3,FALSE)</f>
        <v>1870.92432372284</v>
      </c>
      <c r="U305" s="13">
        <f>VLOOKUP(A305,[1]Sheet1!$K$2:$T$827, 3,FALSE)</f>
        <v>0.13800000000000001</v>
      </c>
      <c r="V305" s="13">
        <f>VLOOKUP(A305,[1]Sheet1!$K$2:$T$827, 4,FALSE)</f>
        <v>0.17699999999999999</v>
      </c>
      <c r="W305" s="13">
        <f>VLOOKUP(A305, [1]Sheet1!$K$2:$T$827,5,FALSE)</f>
        <v>0.55900000000000005</v>
      </c>
      <c r="X305" s="13">
        <f>VLOOKUP(A305, [1]Sheet1!$K$2:$T$827,6,FALSE)</f>
        <v>6.1000000000000004E-3</v>
      </c>
      <c r="Y305" s="13">
        <f>VLOOKUP(A305, [1]Sheet1!$K$2:$T$827,7,FALSE)</f>
        <v>1.4499999999999999E-3</v>
      </c>
      <c r="Z305" s="13">
        <f>VLOOKUP(A305, [1]Sheet1!$K$2:$T$827,8,FALSE)</f>
        <v>2.21</v>
      </c>
      <c r="AA305" s="13">
        <f>VLOOKUP(A305, [1]Sheet1!$K$2:$T$827,9,FALSE)</f>
        <v>0.20899999999999999</v>
      </c>
      <c r="AB305" s="13">
        <f>VLOOKUP(A305, [1]Sheet1!$K$2:$T$827,10,FALSE)</f>
        <v>2.76E-2</v>
      </c>
      <c r="AC305" s="13">
        <f>VLOOKUP(A305,[4]Sheet1!$A$2:$D$651,4,FALSE)</f>
        <v>0.75575599999999998</v>
      </c>
      <c r="AD305" s="13" t="s">
        <v>45</v>
      </c>
      <c r="AE305" s="13" t="s">
        <v>45</v>
      </c>
      <c r="AF305">
        <f>VLOOKUP(A305,[3]Sheet1!$A$2:$F$2106,6, FALSE)</f>
        <v>56120</v>
      </c>
      <c r="AG305">
        <f>VLOOKUP(A305,[3]Sheet1!$A$2:$G$2106,7,FALSE)</f>
        <v>1</v>
      </c>
      <c r="AH305">
        <f>VLOOKUP(A305,[3]Sheet1!$A$2:$H$2105,8,FALSE)</f>
        <v>1657</v>
      </c>
      <c r="AI305">
        <f>VLOOKUP(A305,[3]Sheet1!$A$2:$I$2106,9,FALSE)</f>
        <v>59</v>
      </c>
      <c r="AJ305">
        <f>VLOOKUP(A305,[3]Sheet1!$A$2:$K$2105,10,FALSE)</f>
        <v>25</v>
      </c>
      <c r="AK305">
        <f>VLOOKUP(A305,[3]Sheet1!$A$2:$K$2105,11,FALSE)</f>
        <v>34</v>
      </c>
      <c r="AL305">
        <f>VLOOKUP(A305,[3]Sheet1!$A$2:$L$2106,12,FALSE)</f>
        <v>6</v>
      </c>
      <c r="AM305">
        <f>VLOOKUP(A305, [3]Sheet1!$A$2:$M$2105,13,FALSE)</f>
        <v>19</v>
      </c>
      <c r="AN305">
        <f>VLOOKUP(A305,[3]Sheet1!$A$2:$N$2106,14,FALSE)</f>
        <v>0.5</v>
      </c>
      <c r="AO305">
        <f>VLOOKUP(A305,[3]Sheet1!$A$2:$O$2106,15,FALSE)</f>
        <v>5.01</v>
      </c>
      <c r="AP305">
        <f>VLOOKUP(A305,[3]Sheet1!$A$2:$P$2105,16,FALSE)</f>
        <v>0</v>
      </c>
      <c r="AQ305">
        <f>VLOOKUP(A305, [3]Sheet1!$A$2:$Q$2106, 17,FALSE)</f>
        <v>1582</v>
      </c>
    </row>
    <row r="306" spans="1:43" x14ac:dyDescent="0.2">
      <c r="A306" s="10">
        <v>1207836</v>
      </c>
      <c r="B306" s="10">
        <v>60054553</v>
      </c>
      <c r="C306" s="11">
        <v>4140</v>
      </c>
      <c r="D306" s="10" t="s">
        <v>63</v>
      </c>
      <c r="E306" s="17">
        <v>44104</v>
      </c>
      <c r="F306" s="13" t="str">
        <f>VLOOKUP(A306,[1]Sheet1!$K$2:$T$827,2,FALSE)</f>
        <v>VD02</v>
      </c>
      <c r="G306" s="13" t="str">
        <f>IFERROR(#REF!, "no")</f>
        <v>no</v>
      </c>
      <c r="H306" s="10">
        <v>18</v>
      </c>
      <c r="I306" s="10">
        <v>0.83</v>
      </c>
      <c r="J306" s="10">
        <v>0.51</v>
      </c>
      <c r="K306" s="10">
        <v>-0.32</v>
      </c>
      <c r="L306" s="10">
        <v>10</v>
      </c>
      <c r="M306" s="10">
        <v>16</v>
      </c>
      <c r="N306" s="10">
        <v>3.5544686317443799</v>
      </c>
      <c r="O306" s="10">
        <v>1.4169067144393901</v>
      </c>
      <c r="P306" s="10">
        <v>2.80406847596169E-2</v>
      </c>
      <c r="Q306" s="10">
        <v>-0.16367359459400199</v>
      </c>
      <c r="R306" s="13">
        <f>VLOOKUP(A306,'Valores KF'!$C$2:$D$1018,2,)</f>
        <v>0.75</v>
      </c>
      <c r="S306" s="13">
        <f>VLOOKUP(A306,'[2]PESO DE COLADA DIC19-DIC-20'!$A$2:$D$2105,4, FALSE)</f>
        <v>47960</v>
      </c>
      <c r="T306" s="13">
        <f>VLOOKUP(A306,[1]Sheet1!$F$2:$H$1001,3,FALSE)</f>
        <v>1864.6868453565801</v>
      </c>
      <c r="U306" s="13">
        <f>VLOOKUP(A306,[1]Sheet1!$K$2:$T$827, 3,FALSE)</f>
        <v>0.42799999999999999</v>
      </c>
      <c r="V306" s="13">
        <f>VLOOKUP(A306,[1]Sheet1!$K$2:$T$827, 4,FALSE)</f>
        <v>0.317</v>
      </c>
      <c r="W306" s="13">
        <f>VLOOKUP(A306, [1]Sheet1!$K$2:$T$827,5,FALSE)</f>
        <v>0.873</v>
      </c>
      <c r="X306" s="13">
        <f>VLOOKUP(A306, [1]Sheet1!$K$2:$T$827,6,FALSE)</f>
        <v>5.3E-3</v>
      </c>
      <c r="Y306" s="13">
        <f>VLOOKUP(A306, [1]Sheet1!$K$2:$T$827,7,FALSE)</f>
        <v>7.36E-4</v>
      </c>
      <c r="Z306" s="13">
        <f>VLOOKUP(A306, [1]Sheet1!$K$2:$T$827,8,FALSE)</f>
        <v>1.06</v>
      </c>
      <c r="AA306" s="13">
        <f>VLOOKUP(A306, [1]Sheet1!$K$2:$T$827,9,FALSE)</f>
        <v>0.13</v>
      </c>
      <c r="AB306" s="13">
        <f>VLOOKUP(A306, [1]Sheet1!$K$2:$T$827,10,FALSE)</f>
        <v>2.8199999999999999E-2</v>
      </c>
      <c r="AC306" s="13">
        <f>VLOOKUP(A306,[4]Sheet1!$A$2:$D$651,4,FALSE)</f>
        <v>0.85226500000000005</v>
      </c>
      <c r="AD306" s="13" t="s">
        <v>45</v>
      </c>
      <c r="AE306" s="13" t="s">
        <v>45</v>
      </c>
      <c r="AF306">
        <f>VLOOKUP(A306,[3]Sheet1!$A$2:$F$2106,6, FALSE)</f>
        <v>48435</v>
      </c>
      <c r="AG306">
        <f>VLOOKUP(A306,[3]Sheet1!$A$2:$G$2106,7,FALSE)</f>
        <v>1</v>
      </c>
      <c r="AH306">
        <f>VLOOKUP(A306,[3]Sheet1!$A$2:$H$2105,8,FALSE)</f>
        <v>1648</v>
      </c>
      <c r="AI306">
        <f>VLOOKUP(A306,[3]Sheet1!$A$2:$I$2106,9,FALSE)</f>
        <v>54</v>
      </c>
      <c r="AJ306">
        <f>VLOOKUP(A306,[3]Sheet1!$A$2:$K$2105,10,FALSE)</f>
        <v>24</v>
      </c>
      <c r="AK306">
        <f>VLOOKUP(A306,[3]Sheet1!$A$2:$K$2105,11,FALSE)</f>
        <v>30</v>
      </c>
      <c r="AL306">
        <f>VLOOKUP(A306,[3]Sheet1!$A$2:$L$2106,12,FALSE)</f>
        <v>6</v>
      </c>
      <c r="AM306">
        <f>VLOOKUP(A306, [3]Sheet1!$A$2:$M$2105,13,FALSE)</f>
        <v>18</v>
      </c>
      <c r="AN306">
        <f>VLOOKUP(A306,[3]Sheet1!$A$2:$N$2106,14,FALSE)</f>
        <v>0.56999999999999995</v>
      </c>
      <c r="AO306">
        <f>VLOOKUP(A306,[3]Sheet1!$A$2:$O$2106,15,FALSE)</f>
        <v>4.92</v>
      </c>
      <c r="AP306">
        <f>VLOOKUP(A306,[3]Sheet1!$A$2:$P$2105,16,FALSE)</f>
        <v>0</v>
      </c>
      <c r="AQ306">
        <f>VLOOKUP(A306, [3]Sheet1!$A$2:$Q$2106, 17,FALSE)</f>
        <v>1552</v>
      </c>
    </row>
    <row r="307" spans="1:43" x14ac:dyDescent="0.2">
      <c r="A307" s="10">
        <v>1207837</v>
      </c>
      <c r="B307" s="10">
        <v>60054858</v>
      </c>
      <c r="C307" s="11" t="s">
        <v>99</v>
      </c>
      <c r="D307" s="10" t="s">
        <v>56</v>
      </c>
      <c r="E307" s="17">
        <v>44104</v>
      </c>
      <c r="F307" s="13" t="str">
        <f>VLOOKUP(A307,[1]Sheet1!$K$2:$T$827,2,FALSE)</f>
        <v>VD05</v>
      </c>
      <c r="G307" s="13" t="s">
        <v>69</v>
      </c>
      <c r="H307" s="10">
        <v>12</v>
      </c>
      <c r="I307" s="10">
        <v>0.97</v>
      </c>
      <c r="J307" s="10">
        <v>0.97</v>
      </c>
      <c r="K307" s="10">
        <v>0</v>
      </c>
      <c r="L307" s="10">
        <v>22</v>
      </c>
      <c r="M307" s="10">
        <v>12</v>
      </c>
      <c r="N307" s="10">
        <v>5.08500003814697</v>
      </c>
      <c r="O307" s="10">
        <v>1.31974160671234</v>
      </c>
      <c r="P307" s="10">
        <v>0.65854007005691495</v>
      </c>
      <c r="Q307" s="10">
        <v>-0.14633642137050601</v>
      </c>
      <c r="R307" s="13">
        <f>VLOOKUP(A307,'Valores KF'!$C$2:$D$1018,2,)</f>
        <v>0.85</v>
      </c>
      <c r="S307" s="13">
        <f>VLOOKUP(A307,'[2]PESO DE COLADA DIC19-DIC-20'!$A$2:$D$2105,4, FALSE)</f>
        <v>48144</v>
      </c>
      <c r="T307" s="13">
        <f>VLOOKUP(A307,[1]Sheet1!$F$2:$H$1001,3,FALSE)</f>
        <v>1839.8749779229499</v>
      </c>
      <c r="U307" s="13">
        <f>VLOOKUP(A307,[1]Sheet1!$K$2:$T$827, 3,FALSE)</f>
        <v>1.61E-2</v>
      </c>
      <c r="V307" s="13">
        <f>VLOOKUP(A307,[1]Sheet1!$K$2:$T$827, 4,FALSE)</f>
        <v>0.34</v>
      </c>
      <c r="W307" s="13">
        <f>VLOOKUP(A307, [1]Sheet1!$K$2:$T$827,5,FALSE)</f>
        <v>1.35</v>
      </c>
      <c r="X307" s="13">
        <f>VLOOKUP(A307, [1]Sheet1!$K$2:$T$827,6,FALSE)</f>
        <v>3.5900000000000001E-2</v>
      </c>
      <c r="Y307" s="13">
        <f>VLOOKUP(A307, [1]Sheet1!$K$2:$T$827,7,FALSE)</f>
        <v>2.6100000000000002E-2</v>
      </c>
      <c r="Z307" s="13">
        <f>VLOOKUP(A307, [1]Sheet1!$K$2:$T$827,8,FALSE)</f>
        <v>16.05</v>
      </c>
      <c r="AA307" s="13">
        <f>VLOOKUP(A307, [1]Sheet1!$K$2:$T$827,9,FALSE)</f>
        <v>10.18</v>
      </c>
      <c r="AB307" s="13">
        <f>VLOOKUP(A307, [1]Sheet1!$K$2:$T$827,10,FALSE)</f>
        <v>3.7000000000000002E-3</v>
      </c>
      <c r="AC307" s="13">
        <f>VLOOKUP(A307,[4]Sheet1!$A$2:$D$651,4,FALSE)</f>
        <v>1.0752600000000001</v>
      </c>
      <c r="AD307" s="13" t="s">
        <v>45</v>
      </c>
      <c r="AE307" s="13" t="s">
        <v>45</v>
      </c>
      <c r="AF307">
        <f>VLOOKUP(A307,[3]Sheet1!$A$2:$F$2106,6, FALSE)</f>
        <v>55470</v>
      </c>
      <c r="AG307">
        <f>VLOOKUP(A307,[3]Sheet1!$A$2:$G$2106,7,FALSE)</f>
        <v>1</v>
      </c>
      <c r="AH307">
        <f>VLOOKUP(A307,[3]Sheet1!$A$2:$H$2105,8,FALSE)</f>
        <v>1618</v>
      </c>
      <c r="AI307">
        <f>VLOOKUP(A307,[3]Sheet1!$A$2:$I$2106,9,FALSE)</f>
        <v>282</v>
      </c>
      <c r="AJ307">
        <f>VLOOKUP(A307,[3]Sheet1!$A$2:$K$2105,10,FALSE)</f>
        <v>125</v>
      </c>
      <c r="AK307">
        <f>VLOOKUP(A307,[3]Sheet1!$A$2:$K$2105,11,FALSE)</f>
        <v>157</v>
      </c>
      <c r="AL307">
        <f>VLOOKUP(A307,[3]Sheet1!$A$2:$L$2106,12,FALSE)</f>
        <v>113</v>
      </c>
      <c r="AM307">
        <f>VLOOKUP(A307, [3]Sheet1!$A$2:$M$2105,13,FALSE)</f>
        <v>12</v>
      </c>
      <c r="AN307">
        <f>VLOOKUP(A307,[3]Sheet1!$A$2:$N$2106,14,FALSE)</f>
        <v>0.78</v>
      </c>
      <c r="AO307">
        <f>VLOOKUP(A307,[3]Sheet1!$A$2:$O$2106,15,FALSE)</f>
        <v>29.27</v>
      </c>
      <c r="AP307">
        <f>VLOOKUP(A307,[3]Sheet1!$A$2:$P$2105,16,FALSE)</f>
        <v>28.91</v>
      </c>
      <c r="AQ307">
        <f>VLOOKUP(A307, [3]Sheet1!$A$2:$Q$2106, 17,FALSE)</f>
        <v>1522</v>
      </c>
    </row>
    <row r="308" spans="1:43" x14ac:dyDescent="0.2">
      <c r="A308" s="10">
        <v>1207838</v>
      </c>
      <c r="B308" s="10">
        <v>60054808</v>
      </c>
      <c r="C308" s="11" t="s">
        <v>95</v>
      </c>
      <c r="D308" s="10" t="s">
        <v>56</v>
      </c>
      <c r="E308" s="17">
        <v>44105</v>
      </c>
      <c r="F308" s="13" t="str">
        <f>VLOOKUP(A308,[1]Sheet1!$K$2:$T$827,2,FALSE)</f>
        <v>VD09</v>
      </c>
      <c r="G308" s="13" t="s">
        <v>69</v>
      </c>
      <c r="H308" s="10">
        <v>15</v>
      </c>
      <c r="I308" s="10">
        <v>2.25</v>
      </c>
      <c r="J308" s="10">
        <v>2.25</v>
      </c>
      <c r="K308" s="10">
        <v>0</v>
      </c>
      <c r="L308" s="10">
        <v>20</v>
      </c>
      <c r="M308" s="10">
        <v>6</v>
      </c>
      <c r="N308" s="10">
        <v>17.548963546752901</v>
      </c>
      <c r="O308" s="10">
        <v>2.0004656314849898</v>
      </c>
      <c r="P308" s="10">
        <v>2.75425028800964</v>
      </c>
      <c r="Q308" s="10">
        <v>1.1993815898895299</v>
      </c>
      <c r="R308" s="13">
        <f>VLOOKUP(A308,'Valores KF'!$C$2:$D$1018,2,)</f>
        <v>0.88</v>
      </c>
      <c r="S308" s="13">
        <f>VLOOKUP(A308,'[2]PESO DE COLADA DIC19-DIC-20'!$A$2:$D$2105,4, FALSE)</f>
        <v>48993</v>
      </c>
      <c r="T308" s="13">
        <f>VLOOKUP(A308,[1]Sheet1!$F$2:$H$1001,3,FALSE)</f>
        <v>1858.51017072899</v>
      </c>
      <c r="U308" s="13">
        <f>VLOOKUP(A308,[1]Sheet1!$K$2:$T$827, 3,FALSE)</f>
        <v>4.5600000000000002E-2</v>
      </c>
      <c r="V308" s="13">
        <f>VLOOKUP(A308,[1]Sheet1!$K$2:$T$827, 4,FALSE)</f>
        <v>0.30499999999999999</v>
      </c>
      <c r="W308" s="13">
        <f>VLOOKUP(A308, [1]Sheet1!$K$2:$T$827,5,FALSE)</f>
        <v>1.33</v>
      </c>
      <c r="X308" s="13">
        <f>VLOOKUP(A308, [1]Sheet1!$K$2:$T$827,6,FALSE)</f>
        <v>3.6400000000000002E-2</v>
      </c>
      <c r="Y308" s="13">
        <f>VLOOKUP(A308, [1]Sheet1!$K$2:$T$827,7,FALSE)</f>
        <v>2.2799999999999999E-3</v>
      </c>
      <c r="Z308" s="13">
        <f>VLOOKUP(A308, [1]Sheet1!$K$2:$T$827,8,FALSE)</f>
        <v>17.16</v>
      </c>
      <c r="AA308" s="13">
        <f>VLOOKUP(A308, [1]Sheet1!$K$2:$T$827,9,FALSE)</f>
        <v>9.14</v>
      </c>
      <c r="AB308" s="13">
        <f>VLOOKUP(A308, [1]Sheet1!$K$2:$T$827,10,FALSE)</f>
        <v>9.1000000000000004E-3</v>
      </c>
      <c r="AC308" s="13">
        <f>VLOOKUP(A308,[4]Sheet1!$A$2:$D$651,4,FALSE)</f>
        <v>1.17963</v>
      </c>
      <c r="AD308" s="13" t="s">
        <v>45</v>
      </c>
      <c r="AE308" s="13" t="s">
        <v>45</v>
      </c>
      <c r="AF308">
        <f>VLOOKUP(A308,[3]Sheet1!$A$2:$F$2106,6, FALSE)</f>
        <v>54821</v>
      </c>
      <c r="AG308">
        <f>VLOOKUP(A308,[3]Sheet1!$A$2:$G$2106,7,FALSE)</f>
        <v>1</v>
      </c>
      <c r="AH308">
        <f>VLOOKUP(A308,[3]Sheet1!$A$2:$H$2105,8,FALSE)</f>
        <v>1646</v>
      </c>
      <c r="AI308">
        <f>VLOOKUP(A308,[3]Sheet1!$A$2:$I$2106,9,FALSE)</f>
        <v>211</v>
      </c>
      <c r="AJ308">
        <f>VLOOKUP(A308,[3]Sheet1!$A$2:$K$2105,10,FALSE)</f>
        <v>79</v>
      </c>
      <c r="AK308">
        <f>VLOOKUP(A308,[3]Sheet1!$A$2:$K$2105,11,FALSE)</f>
        <v>132</v>
      </c>
      <c r="AL308">
        <f>VLOOKUP(A308,[3]Sheet1!$A$2:$L$2106,12,FALSE)</f>
        <v>64</v>
      </c>
      <c r="AM308">
        <f>VLOOKUP(A308, [3]Sheet1!$A$2:$M$2105,13,FALSE)</f>
        <v>15</v>
      </c>
      <c r="AN308">
        <f>VLOOKUP(A308,[3]Sheet1!$A$2:$N$2106,14,FALSE)</f>
        <v>0.76</v>
      </c>
      <c r="AO308">
        <f>VLOOKUP(A308,[3]Sheet1!$A$2:$O$2106,15,FALSE)</f>
        <v>25.81</v>
      </c>
      <c r="AP308">
        <f>VLOOKUP(A308,[3]Sheet1!$A$2:$P$2105,16,FALSE)</f>
        <v>0.64</v>
      </c>
      <c r="AQ308">
        <f>VLOOKUP(A308, [3]Sheet1!$A$2:$Q$2106, 17,FALSE)</f>
        <v>1526</v>
      </c>
    </row>
    <row r="309" spans="1:43" x14ac:dyDescent="0.2">
      <c r="A309" s="10">
        <v>1207839</v>
      </c>
      <c r="B309" s="10">
        <v>60054869</v>
      </c>
      <c r="C309" s="11" t="s">
        <v>95</v>
      </c>
      <c r="D309" s="10" t="s">
        <v>56</v>
      </c>
      <c r="E309" s="17">
        <v>44105</v>
      </c>
      <c r="F309" s="13" t="str">
        <f>VLOOKUP(A309,[1]Sheet1!$K$2:$T$827,2,FALSE)</f>
        <v>VD05</v>
      </c>
      <c r="G309" s="13" t="s">
        <v>69</v>
      </c>
      <c r="H309" s="10">
        <v>20</v>
      </c>
      <c r="I309" s="10">
        <v>1.23</v>
      </c>
      <c r="J309" s="10">
        <v>1.23</v>
      </c>
      <c r="K309" s="10">
        <v>0</v>
      </c>
      <c r="L309" s="10">
        <v>18</v>
      </c>
      <c r="M309" s="10">
        <v>12</v>
      </c>
      <c r="N309" s="10">
        <v>11.9954719543457</v>
      </c>
      <c r="O309" s="10">
        <v>1.6396247148513801</v>
      </c>
      <c r="P309" s="10">
        <v>0.52995479106903098</v>
      </c>
      <c r="Q309" s="10">
        <v>-0.123260751366615</v>
      </c>
      <c r="R309" s="13">
        <f>VLOOKUP(A309,'Valores KF'!$C$2:$D$1018,2,)</f>
        <v>0.89</v>
      </c>
      <c r="S309" s="13">
        <f>VLOOKUP(A309,'[2]PESO DE COLADA DIC19-DIC-20'!$A$2:$D$2105,4, FALSE)</f>
        <v>52250</v>
      </c>
      <c r="T309" s="13">
        <f>VLOOKUP(A309,[1]Sheet1!$F$2:$H$1001,3,FALSE)</f>
        <v>1863.9101403163199</v>
      </c>
      <c r="U309" s="13">
        <f>VLOOKUP(A309,[1]Sheet1!$K$2:$T$827, 3,FALSE)</f>
        <v>4.7500000000000001E-2</v>
      </c>
      <c r="V309" s="13">
        <f>VLOOKUP(A309,[1]Sheet1!$K$2:$T$827, 4,FALSE)</f>
        <v>0.316</v>
      </c>
      <c r="W309" s="13">
        <f>VLOOKUP(A309, [1]Sheet1!$K$2:$T$827,5,FALSE)</f>
        <v>1.49</v>
      </c>
      <c r="X309" s="13">
        <f>VLOOKUP(A309, [1]Sheet1!$K$2:$T$827,6,FALSE)</f>
        <v>3.27E-2</v>
      </c>
      <c r="Y309" s="13">
        <f>VLOOKUP(A309, [1]Sheet1!$K$2:$T$827,7,FALSE)</f>
        <v>2.1099999999999999E-3</v>
      </c>
      <c r="Z309" s="13">
        <f>VLOOKUP(A309, [1]Sheet1!$K$2:$T$827,8,FALSE)</f>
        <v>17.190000000000001</v>
      </c>
      <c r="AA309" s="13">
        <f>VLOOKUP(A309, [1]Sheet1!$K$2:$T$827,9,FALSE)</f>
        <v>9.35</v>
      </c>
      <c r="AB309" s="13">
        <f>VLOOKUP(A309, [1]Sheet1!$K$2:$T$827,10,FALSE)</f>
        <v>1.12E-2</v>
      </c>
      <c r="AC309" s="13">
        <f>VLOOKUP(A309,[4]Sheet1!$A$2:$D$651,4,FALSE)</f>
        <v>0.97279599999999999</v>
      </c>
      <c r="AD309" s="13" t="s">
        <v>45</v>
      </c>
      <c r="AE309" s="13" t="s">
        <v>45</v>
      </c>
      <c r="AF309">
        <f>VLOOKUP(A309,[3]Sheet1!$A$2:$F$2106,6, FALSE)</f>
        <v>51875</v>
      </c>
      <c r="AG309">
        <f>VLOOKUP(A309,[3]Sheet1!$A$2:$G$2106,7,FALSE)</f>
        <v>1</v>
      </c>
      <c r="AH309">
        <f>VLOOKUP(A309,[3]Sheet1!$A$2:$H$2105,8,FALSE)</f>
        <v>1655</v>
      </c>
      <c r="AI309">
        <f>VLOOKUP(A309,[3]Sheet1!$A$2:$I$2106,9,FALSE)</f>
        <v>189</v>
      </c>
      <c r="AJ309">
        <f>VLOOKUP(A309,[3]Sheet1!$A$2:$K$2105,10,FALSE)</f>
        <v>83</v>
      </c>
      <c r="AK309">
        <f>VLOOKUP(A309,[3]Sheet1!$A$2:$K$2105,11,FALSE)</f>
        <v>106</v>
      </c>
      <c r="AL309">
        <f>VLOOKUP(A309,[3]Sheet1!$A$2:$L$2106,12,FALSE)</f>
        <v>63</v>
      </c>
      <c r="AM309">
        <f>VLOOKUP(A309, [3]Sheet1!$A$2:$M$2105,13,FALSE)</f>
        <v>20</v>
      </c>
      <c r="AN309">
        <f>VLOOKUP(A309,[3]Sheet1!$A$2:$N$2106,14,FALSE)</f>
        <v>0.69</v>
      </c>
      <c r="AO309">
        <f>VLOOKUP(A309,[3]Sheet1!$A$2:$O$2106,15,FALSE)</f>
        <v>21.83</v>
      </c>
      <c r="AP309">
        <f>VLOOKUP(A309,[3]Sheet1!$A$2:$P$2105,16,FALSE)</f>
        <v>9.02</v>
      </c>
      <c r="AQ309">
        <f>VLOOKUP(A309, [3]Sheet1!$A$2:$Q$2106, 17,FALSE)</f>
        <v>1538</v>
      </c>
    </row>
    <row r="310" spans="1:43" x14ac:dyDescent="0.2">
      <c r="A310" s="10">
        <v>1207840</v>
      </c>
      <c r="B310" s="10">
        <v>60054507</v>
      </c>
      <c r="C310" s="11" t="s">
        <v>97</v>
      </c>
      <c r="D310" s="10" t="s">
        <v>53</v>
      </c>
      <c r="E310" s="17">
        <v>44105</v>
      </c>
      <c r="F310" s="13" t="str">
        <f>VLOOKUP(A310,[1]Sheet1!$K$2:$T$827,2,FALSE)</f>
        <v>VD03</v>
      </c>
      <c r="G310" s="13" t="str">
        <f>IFERROR(#REF!, "no")</f>
        <v>no</v>
      </c>
      <c r="H310" s="10">
        <v>31</v>
      </c>
      <c r="I310" s="10">
        <v>0.72</v>
      </c>
      <c r="J310" s="10">
        <v>0.7</v>
      </c>
      <c r="K310" s="10">
        <v>-0.02</v>
      </c>
      <c r="L310" s="10">
        <v>17</v>
      </c>
      <c r="M310" s="10">
        <v>29</v>
      </c>
      <c r="N310" s="10">
        <v>-0.43180677294731101</v>
      </c>
      <c r="O310" s="10">
        <v>0.95629858970642101</v>
      </c>
      <c r="P310" s="10">
        <v>0.21238058805465701</v>
      </c>
      <c r="Q310" s="10">
        <v>-0.163524374365807</v>
      </c>
      <c r="R310" s="13">
        <f>VLOOKUP(A310,'Valores KF'!$C$2:$D$1018,2,)</f>
        <v>0.75</v>
      </c>
      <c r="S310" s="13">
        <f>VLOOKUP(A310,'[2]PESO DE COLADA DIC19-DIC-20'!$A$2:$D$2105,4, FALSE)</f>
        <v>54461</v>
      </c>
      <c r="T310" s="13">
        <f>VLOOKUP(A310,[1]Sheet1!$F$2:$H$1001,3,FALSE)</f>
        <v>1857.6902543133599</v>
      </c>
      <c r="U310" s="13">
        <f>VLOOKUP(A310,[1]Sheet1!$K$2:$T$827, 3,FALSE)</f>
        <v>0.32900000000000001</v>
      </c>
      <c r="V310" s="13">
        <f>VLOOKUP(A310,[1]Sheet1!$K$2:$T$827, 4,FALSE)</f>
        <v>0.32600000000000001</v>
      </c>
      <c r="W310" s="13">
        <f>VLOOKUP(A310, [1]Sheet1!$K$2:$T$827,5,FALSE)</f>
        <v>0.93300000000000005</v>
      </c>
      <c r="X310" s="13">
        <f>VLOOKUP(A310, [1]Sheet1!$K$2:$T$827,6,FALSE)</f>
        <v>9.9000000000000008E-3</v>
      </c>
      <c r="Y310" s="13">
        <f>VLOOKUP(A310, [1]Sheet1!$K$2:$T$827,7,FALSE)</f>
        <v>9.68E-4</v>
      </c>
      <c r="Z310" s="13">
        <f>VLOOKUP(A310, [1]Sheet1!$K$2:$T$827,8,FALSE)</f>
        <v>0.93200000000000005</v>
      </c>
      <c r="AA310" s="13">
        <f>VLOOKUP(A310, [1]Sheet1!$K$2:$T$827,9,FALSE)</f>
        <v>0.84799999999999998</v>
      </c>
      <c r="AB310" s="13">
        <f>VLOOKUP(A310, [1]Sheet1!$K$2:$T$827,10,FALSE)</f>
        <v>2.1999999999999999E-2</v>
      </c>
      <c r="AC310" s="13">
        <f>VLOOKUP(A310,[4]Sheet1!$A$2:$D$651,4,FALSE)</f>
        <v>0.99578699999999998</v>
      </c>
      <c r="AD310" s="13" t="s">
        <v>45</v>
      </c>
      <c r="AE310" s="13" t="s">
        <v>45</v>
      </c>
      <c r="AF310">
        <f>VLOOKUP(A310,[3]Sheet1!$A$2:$F$2106,6, FALSE)</f>
        <v>53529.01</v>
      </c>
      <c r="AG310">
        <f>VLOOKUP(A310,[3]Sheet1!$A$2:$G$2106,7,FALSE)</f>
        <v>1</v>
      </c>
      <c r="AH310">
        <f>VLOOKUP(A310,[3]Sheet1!$A$2:$H$2105,8,FALSE)</f>
        <v>1676</v>
      </c>
      <c r="AI310">
        <f>VLOOKUP(A310,[3]Sheet1!$A$2:$I$2106,9,FALSE)</f>
        <v>79</v>
      </c>
      <c r="AJ310">
        <f>VLOOKUP(A310,[3]Sheet1!$A$2:$K$2105,10,FALSE)</f>
        <v>37</v>
      </c>
      <c r="AK310">
        <f>VLOOKUP(A310,[3]Sheet1!$A$2:$K$2105,11,FALSE)</f>
        <v>42</v>
      </c>
      <c r="AL310">
        <f>VLOOKUP(A310,[3]Sheet1!$A$2:$L$2106,12,FALSE)</f>
        <v>6</v>
      </c>
      <c r="AM310">
        <f>VLOOKUP(A310, [3]Sheet1!$A$2:$M$2105,13,FALSE)</f>
        <v>31</v>
      </c>
      <c r="AN310">
        <f>VLOOKUP(A310,[3]Sheet1!$A$2:$N$2106,14,FALSE)</f>
        <v>0.67</v>
      </c>
      <c r="AO310">
        <f>VLOOKUP(A310,[3]Sheet1!$A$2:$O$2106,15,FALSE)</f>
        <v>22.24</v>
      </c>
      <c r="AP310">
        <f>VLOOKUP(A310,[3]Sheet1!$A$2:$P$2105,16,FALSE)</f>
        <v>0</v>
      </c>
      <c r="AQ310">
        <f>VLOOKUP(A310, [3]Sheet1!$A$2:$Q$2106, 17,FALSE)</f>
        <v>1556</v>
      </c>
    </row>
    <row r="311" spans="1:43" x14ac:dyDescent="0.2">
      <c r="A311" s="10">
        <v>1207841</v>
      </c>
      <c r="B311" s="10">
        <v>60054517</v>
      </c>
      <c r="C311" s="11" t="s">
        <v>97</v>
      </c>
      <c r="D311" s="10" t="s">
        <v>51</v>
      </c>
      <c r="E311" s="17">
        <v>44105</v>
      </c>
      <c r="F311" s="13" t="str">
        <f>VLOOKUP(A311,[1]Sheet1!$K$2:$T$827,2,FALSE)</f>
        <v>VD03</v>
      </c>
      <c r="G311" s="13" t="str">
        <f>IFERROR(#REF!, "no")</f>
        <v>no</v>
      </c>
      <c r="H311" s="10">
        <v>31</v>
      </c>
      <c r="I311" s="10">
        <v>0.54</v>
      </c>
      <c r="J311" s="10">
        <v>0.5</v>
      </c>
      <c r="K311" s="10">
        <v>-0.04</v>
      </c>
      <c r="L311" s="10">
        <v>22</v>
      </c>
      <c r="M311" s="10">
        <v>29</v>
      </c>
      <c r="N311" s="10">
        <v>2.1544539928436302</v>
      </c>
      <c r="O311" s="10">
        <v>1.73637676239014</v>
      </c>
      <c r="P311" s="10">
        <v>0.20306308567524001</v>
      </c>
      <c r="Q311" s="10">
        <v>-0.16340965032577501</v>
      </c>
      <c r="R311" s="13">
        <f>VLOOKUP(A311,'Valores KF'!$C$2:$D$1018,2,)</f>
        <v>0.76</v>
      </c>
      <c r="S311" s="13">
        <f>VLOOKUP(A311,'[2]PESO DE COLADA DIC19-DIC-20'!$A$2:$D$2105,4, FALSE)</f>
        <v>49834</v>
      </c>
      <c r="T311" s="13">
        <f>VLOOKUP(A311,[1]Sheet1!$F$2:$H$1001,3,FALSE)</f>
        <v>1858.82904137632</v>
      </c>
      <c r="U311" s="13">
        <f>VLOOKUP(A311,[1]Sheet1!$K$2:$T$827, 3,FALSE)</f>
        <v>0.32900000000000001</v>
      </c>
      <c r="V311" s="13">
        <f>VLOOKUP(A311,[1]Sheet1!$K$2:$T$827, 4,FALSE)</f>
        <v>0.27600000000000002</v>
      </c>
      <c r="W311" s="13">
        <f>VLOOKUP(A311, [1]Sheet1!$K$2:$T$827,5,FALSE)</f>
        <v>0.92600000000000005</v>
      </c>
      <c r="X311" s="13">
        <f>VLOOKUP(A311, [1]Sheet1!$K$2:$T$827,6,FALSE)</f>
        <v>5.4000000000000003E-3</v>
      </c>
      <c r="Y311" s="13">
        <f>VLOOKUP(A311, [1]Sheet1!$K$2:$T$827,7,FALSE)</f>
        <v>1.4499999999999999E-3</v>
      </c>
      <c r="Z311" s="13">
        <f>VLOOKUP(A311, [1]Sheet1!$K$2:$T$827,8,FALSE)</f>
        <v>0.92900000000000005</v>
      </c>
      <c r="AA311" s="13">
        <f>VLOOKUP(A311, [1]Sheet1!$K$2:$T$827,9,FALSE)</f>
        <v>0.877</v>
      </c>
      <c r="AB311" s="13">
        <f>VLOOKUP(A311, [1]Sheet1!$K$2:$T$827,10,FALSE)</f>
        <v>2.1399999999999999E-2</v>
      </c>
      <c r="AC311" s="13">
        <f>VLOOKUP(A311,[4]Sheet1!$A$2:$D$651,4,FALSE)</f>
        <v>0.68753299999999995</v>
      </c>
      <c r="AD311" s="13" t="s">
        <v>45</v>
      </c>
      <c r="AE311" s="13" t="s">
        <v>45</v>
      </c>
      <c r="AF311">
        <f>VLOOKUP(A311,[3]Sheet1!$A$2:$F$2106,6, FALSE)</f>
        <v>48805</v>
      </c>
      <c r="AG311">
        <f>VLOOKUP(A311,[3]Sheet1!$A$2:$G$2106,7,FALSE)</f>
        <v>1</v>
      </c>
      <c r="AH311">
        <f>VLOOKUP(A311,[3]Sheet1!$A$2:$H$2105,8,FALSE)</f>
        <v>1675</v>
      </c>
      <c r="AI311">
        <f>VLOOKUP(A311,[3]Sheet1!$A$2:$I$2106,9,FALSE)</f>
        <v>78</v>
      </c>
      <c r="AJ311">
        <f>VLOOKUP(A311,[3]Sheet1!$A$2:$K$2105,10,FALSE)</f>
        <v>37</v>
      </c>
      <c r="AK311">
        <f>VLOOKUP(A311,[3]Sheet1!$A$2:$K$2105,11,FALSE)</f>
        <v>41</v>
      </c>
      <c r="AL311">
        <f>VLOOKUP(A311,[3]Sheet1!$A$2:$L$2106,12,FALSE)</f>
        <v>6</v>
      </c>
      <c r="AM311">
        <f>VLOOKUP(A311, [3]Sheet1!$A$2:$M$2105,13,FALSE)</f>
        <v>31</v>
      </c>
      <c r="AN311">
        <f>VLOOKUP(A311,[3]Sheet1!$A$2:$N$2106,14,FALSE)</f>
        <v>0.49</v>
      </c>
      <c r="AO311">
        <f>VLOOKUP(A311,[3]Sheet1!$A$2:$O$2106,15,FALSE)</f>
        <v>6.21</v>
      </c>
      <c r="AP311">
        <f>VLOOKUP(A311,[3]Sheet1!$A$2:$P$2105,16,FALSE)</f>
        <v>0</v>
      </c>
      <c r="AQ311">
        <f>VLOOKUP(A311, [3]Sheet1!$A$2:$Q$2106, 17,FALSE)</f>
        <v>1551</v>
      </c>
    </row>
    <row r="312" spans="1:43" x14ac:dyDescent="0.2">
      <c r="A312" s="10">
        <v>1207842</v>
      </c>
      <c r="B312" s="10">
        <v>60054501</v>
      </c>
      <c r="C312" s="11" t="s">
        <v>97</v>
      </c>
      <c r="D312" s="10" t="s">
        <v>53</v>
      </c>
      <c r="E312" s="17">
        <v>44105</v>
      </c>
      <c r="F312" s="13" t="str">
        <f>VLOOKUP(A312,[1]Sheet1!$K$2:$T$827,2,FALSE)</f>
        <v>VD03</v>
      </c>
      <c r="G312" s="13" t="str">
        <f>IFERROR(#REF!, "no")</f>
        <v>no</v>
      </c>
      <c r="H312" s="10">
        <v>29</v>
      </c>
      <c r="I312" s="10">
        <v>0.61</v>
      </c>
      <c r="J312" s="10">
        <v>0.52</v>
      </c>
      <c r="K312" s="10">
        <v>-0.09</v>
      </c>
      <c r="L312" s="10">
        <v>16</v>
      </c>
      <c r="M312" s="10">
        <v>26</v>
      </c>
      <c r="N312" s="10">
        <v>1.52439141273499</v>
      </c>
      <c r="O312" s="10">
        <v>1.68344509601593</v>
      </c>
      <c r="P312" s="10">
        <v>6.1425317078828798E-2</v>
      </c>
      <c r="Q312" s="10">
        <v>-0.16861218214035001</v>
      </c>
      <c r="R312" s="13">
        <f>VLOOKUP(A312,'Valores KF'!$C$2:$D$1018,2,)</f>
        <v>0.75</v>
      </c>
      <c r="S312" s="13">
        <f>VLOOKUP(A312,'[2]PESO DE COLADA DIC19-DIC-20'!$A$2:$D$2105,4, FALSE)</f>
        <v>53765</v>
      </c>
      <c r="T312" s="13">
        <f>VLOOKUP(A312,[1]Sheet1!$F$2:$H$1001,3,FALSE)</f>
        <v>1851.28987967689</v>
      </c>
      <c r="U312" s="13">
        <f>VLOOKUP(A312,[1]Sheet1!$K$2:$T$827, 3,FALSE)</f>
        <v>0.32700000000000001</v>
      </c>
      <c r="V312" s="13">
        <f>VLOOKUP(A312,[1]Sheet1!$K$2:$T$827, 4,FALSE)</f>
        <v>0.32500000000000001</v>
      </c>
      <c r="W312" s="13">
        <f>VLOOKUP(A312, [1]Sheet1!$K$2:$T$827,5,FALSE)</f>
        <v>0.93600000000000005</v>
      </c>
      <c r="X312" s="13">
        <f>VLOOKUP(A312, [1]Sheet1!$K$2:$T$827,6,FALSE)</f>
        <v>6.3E-3</v>
      </c>
      <c r="Y312" s="13">
        <f>VLOOKUP(A312, [1]Sheet1!$K$2:$T$827,7,FALSE)</f>
        <v>1.09E-3</v>
      </c>
      <c r="Z312" s="13">
        <f>VLOOKUP(A312, [1]Sheet1!$K$2:$T$827,8,FALSE)</f>
        <v>0.93500000000000005</v>
      </c>
      <c r="AA312" s="13">
        <f>VLOOKUP(A312, [1]Sheet1!$K$2:$T$827,9,FALSE)</f>
        <v>0.871</v>
      </c>
      <c r="AB312" s="13">
        <f>VLOOKUP(A312, [1]Sheet1!$K$2:$T$827,10,FALSE)</f>
        <v>2.4899999999999999E-2</v>
      </c>
      <c r="AC312" s="13">
        <f>VLOOKUP(A312,[4]Sheet1!$A$2:$D$651,4,FALSE)</f>
        <v>0.74961900000000004</v>
      </c>
      <c r="AD312" s="13" t="s">
        <v>45</v>
      </c>
      <c r="AE312" s="13" t="s">
        <v>45</v>
      </c>
      <c r="AF312">
        <f>VLOOKUP(A312,[3]Sheet1!$A$2:$F$2106,6, FALSE)</f>
        <v>52592.01</v>
      </c>
      <c r="AG312">
        <f>VLOOKUP(A312,[3]Sheet1!$A$2:$G$2106,7,FALSE)</f>
        <v>1</v>
      </c>
      <c r="AH312">
        <f>VLOOKUP(A312,[3]Sheet1!$A$2:$H$2105,8,FALSE)</f>
        <v>1661</v>
      </c>
      <c r="AI312">
        <f>VLOOKUP(A312,[3]Sheet1!$A$2:$I$2106,9,FALSE)</f>
        <v>77</v>
      </c>
      <c r="AJ312">
        <f>VLOOKUP(A312,[3]Sheet1!$A$2:$K$2105,10,FALSE)</f>
        <v>35</v>
      </c>
      <c r="AK312">
        <f>VLOOKUP(A312,[3]Sheet1!$A$2:$K$2105,11,FALSE)</f>
        <v>42</v>
      </c>
      <c r="AL312">
        <f>VLOOKUP(A312,[3]Sheet1!$A$2:$L$2106,12,FALSE)</f>
        <v>6</v>
      </c>
      <c r="AM312">
        <f>VLOOKUP(A312, [3]Sheet1!$A$2:$M$2105,13,FALSE)</f>
        <v>29</v>
      </c>
      <c r="AN312">
        <f>VLOOKUP(A312,[3]Sheet1!$A$2:$N$2106,14,FALSE)</f>
        <v>0.49</v>
      </c>
      <c r="AO312">
        <f>VLOOKUP(A312,[3]Sheet1!$A$2:$O$2106,15,FALSE)</f>
        <v>8</v>
      </c>
      <c r="AP312">
        <f>VLOOKUP(A312,[3]Sheet1!$A$2:$P$2105,16,FALSE)</f>
        <v>0</v>
      </c>
      <c r="AQ312">
        <f>VLOOKUP(A312, [3]Sheet1!$A$2:$Q$2106, 17,FALSE)</f>
        <v>1554</v>
      </c>
    </row>
    <row r="313" spans="1:43" x14ac:dyDescent="0.2">
      <c r="A313" s="10">
        <v>1207843</v>
      </c>
      <c r="B313" s="10">
        <v>60054836</v>
      </c>
      <c r="C313" s="11" t="s">
        <v>83</v>
      </c>
      <c r="D313" s="10" t="s">
        <v>46</v>
      </c>
      <c r="E313" s="17">
        <v>44105</v>
      </c>
      <c r="F313" s="13" t="str">
        <f>VLOOKUP(A313,[1]Sheet1!$K$2:$T$827,2,FALSE)</f>
        <v>VD02</v>
      </c>
      <c r="G313" s="13" t="str">
        <f>IFERROR(#REF!, "no")</f>
        <v>no</v>
      </c>
      <c r="H313" s="10">
        <v>20</v>
      </c>
      <c r="I313" s="10">
        <v>0.84</v>
      </c>
      <c r="J313" s="10">
        <v>0.5</v>
      </c>
      <c r="K313" s="10">
        <v>-0.34</v>
      </c>
      <c r="L313" s="10">
        <v>17</v>
      </c>
      <c r="M313" s="10">
        <v>17</v>
      </c>
      <c r="N313" s="10">
        <v>2.9639446735382098</v>
      </c>
      <c r="O313" s="10">
        <v>1.3909314870834399</v>
      </c>
      <c r="P313" s="10">
        <v>4.5328568667173399E-2</v>
      </c>
      <c r="Q313" s="10">
        <v>-0.16422988474368999</v>
      </c>
      <c r="R313" s="13">
        <f>VLOOKUP(A313,'Valores KF'!$C$2:$D$1018,2,)</f>
        <v>0.8</v>
      </c>
      <c r="S313" s="13">
        <f>VLOOKUP(A313,'[2]PESO DE COLADA DIC19-DIC-20'!$A$2:$D$2105,4, FALSE)</f>
        <v>53921</v>
      </c>
      <c r="T313" s="13">
        <f>VLOOKUP(A313,[1]Sheet1!$F$2:$H$1001,3,FALSE)</f>
        <v>1896.1552115470899</v>
      </c>
      <c r="U313" s="13">
        <f>VLOOKUP(A313,[1]Sheet1!$K$2:$T$827, 3,FALSE)</f>
        <v>0.224</v>
      </c>
      <c r="V313" s="13">
        <f>VLOOKUP(A313,[1]Sheet1!$K$2:$T$827, 4,FALSE)</f>
        <v>0.24299999999999999</v>
      </c>
      <c r="W313" s="13">
        <f>VLOOKUP(A313, [1]Sheet1!$K$2:$T$827,5,FALSE)</f>
        <v>0.89800000000000002</v>
      </c>
      <c r="X313" s="13">
        <f>VLOOKUP(A313, [1]Sheet1!$K$2:$T$827,6,FALSE)</f>
        <v>7.3000000000000001E-3</v>
      </c>
      <c r="Y313" s="13">
        <f>VLOOKUP(A313, [1]Sheet1!$K$2:$T$827,7,FALSE)</f>
        <v>1.2600000000000001E-3</v>
      </c>
      <c r="Z313" s="13">
        <f>VLOOKUP(A313, [1]Sheet1!$K$2:$T$827,8,FALSE)</f>
        <v>0.54300000000000004</v>
      </c>
      <c r="AA313" s="13">
        <f>VLOOKUP(A313, [1]Sheet1!$K$2:$T$827,9,FALSE)</f>
        <v>0.51600000000000001</v>
      </c>
      <c r="AB313" s="13">
        <f>VLOOKUP(A313, [1]Sheet1!$K$2:$T$827,10,FALSE)</f>
        <v>2.24E-2</v>
      </c>
      <c r="AC313" s="13">
        <f>VLOOKUP(A313,[4]Sheet1!$A$2:$D$651,4,FALSE)</f>
        <v>0.91446499999999997</v>
      </c>
      <c r="AD313" s="13" t="s">
        <v>45</v>
      </c>
      <c r="AE313" s="13" t="s">
        <v>45</v>
      </c>
      <c r="AF313">
        <f>VLOOKUP(A313,[3]Sheet1!$A$2:$F$2106,6, FALSE)</f>
        <v>53297</v>
      </c>
      <c r="AG313">
        <f>VLOOKUP(A313,[3]Sheet1!$A$2:$G$2106,7,FALSE)</f>
        <v>1</v>
      </c>
      <c r="AH313">
        <f>VLOOKUP(A313,[3]Sheet1!$A$2:$H$2105,8,FALSE)</f>
        <v>1685</v>
      </c>
      <c r="AI313">
        <f>VLOOKUP(A313,[3]Sheet1!$A$2:$I$2106,9,FALSE)</f>
        <v>59</v>
      </c>
      <c r="AJ313">
        <f>VLOOKUP(A313,[3]Sheet1!$A$2:$K$2105,10,FALSE)</f>
        <v>25</v>
      </c>
      <c r="AK313">
        <f>VLOOKUP(A313,[3]Sheet1!$A$2:$K$2105,11,FALSE)</f>
        <v>34</v>
      </c>
      <c r="AL313">
        <f>VLOOKUP(A313,[3]Sheet1!$A$2:$L$2106,12,FALSE)</f>
        <v>5</v>
      </c>
      <c r="AM313">
        <f>VLOOKUP(A313, [3]Sheet1!$A$2:$M$2105,13,FALSE)</f>
        <v>20</v>
      </c>
      <c r="AN313">
        <f>VLOOKUP(A313,[3]Sheet1!$A$2:$N$2106,14,FALSE)</f>
        <v>0.67</v>
      </c>
      <c r="AO313">
        <f>VLOOKUP(A313,[3]Sheet1!$A$2:$O$2106,15,FALSE)</f>
        <v>6.82</v>
      </c>
      <c r="AP313">
        <f>VLOOKUP(A313,[3]Sheet1!$A$2:$P$2105,16,FALSE)</f>
        <v>0</v>
      </c>
      <c r="AQ313">
        <f>VLOOKUP(A313, [3]Sheet1!$A$2:$Q$2106, 17,FALSE)</f>
        <v>1592</v>
      </c>
    </row>
    <row r="314" spans="1:43" x14ac:dyDescent="0.2">
      <c r="A314" s="10">
        <v>1207844</v>
      </c>
      <c r="B314" s="10">
        <v>60054848</v>
      </c>
      <c r="C314" s="11" t="s">
        <v>54</v>
      </c>
      <c r="D314" s="10" t="s">
        <v>44</v>
      </c>
      <c r="E314" s="17">
        <v>44105</v>
      </c>
      <c r="F314" s="13" t="str">
        <f>VLOOKUP(A314,[1]Sheet1!$K$2:$T$827,2,FALSE)</f>
        <v>VD02</v>
      </c>
      <c r="G314" s="13" t="str">
        <f>IFERROR(#REF!, "no")</f>
        <v>no</v>
      </c>
      <c r="H314" s="10">
        <v>17</v>
      </c>
      <c r="I314" s="10">
        <v>0.93</v>
      </c>
      <c r="J314" s="10">
        <v>0.71</v>
      </c>
      <c r="K314" s="10">
        <v>-0.22</v>
      </c>
      <c r="L314" s="10">
        <v>15</v>
      </c>
      <c r="M314" s="10">
        <v>14</v>
      </c>
      <c r="N314" s="10">
        <v>3.0109839439392099</v>
      </c>
      <c r="O314" s="10">
        <v>1.02207207679749</v>
      </c>
      <c r="P314" s="10">
        <v>0.12181562185287501</v>
      </c>
      <c r="Q314" s="10">
        <v>-0.162082970142365</v>
      </c>
      <c r="R314" s="13">
        <f>VLOOKUP(A314,'Valores KF'!$C$2:$D$1018,2,)</f>
        <v>0.8</v>
      </c>
      <c r="S314" s="13">
        <f>VLOOKUP(A314,'[2]PESO DE COLADA DIC19-DIC-20'!$A$2:$D$2105,4, FALSE)</f>
        <v>55555</v>
      </c>
      <c r="T314" s="13">
        <f>VLOOKUP(A314,[1]Sheet1!$F$2:$H$1001,3,FALSE)</f>
        <v>1884.9107820965401</v>
      </c>
      <c r="U314" s="13">
        <f>VLOOKUP(A314,[1]Sheet1!$K$2:$T$827, 3,FALSE)</f>
        <v>0.11799999999999999</v>
      </c>
      <c r="V314" s="13">
        <f>VLOOKUP(A314,[1]Sheet1!$K$2:$T$827, 4,FALSE)</f>
        <v>0.17499999999999999</v>
      </c>
      <c r="W314" s="13">
        <f>VLOOKUP(A314, [1]Sheet1!$K$2:$T$827,5,FALSE)</f>
        <v>1.1100000000000001</v>
      </c>
      <c r="X314" s="13">
        <f>VLOOKUP(A314, [1]Sheet1!$K$2:$T$827,6,FALSE)</f>
        <v>7.3000000000000001E-3</v>
      </c>
      <c r="Y314" s="13">
        <f>VLOOKUP(A314, [1]Sheet1!$K$2:$T$827,7,FALSE)</f>
        <v>5.96E-3</v>
      </c>
      <c r="Z314" s="13">
        <f>VLOOKUP(A314, [1]Sheet1!$K$2:$T$827,8,FALSE)</f>
        <v>0.22900000000000001</v>
      </c>
      <c r="AA314" s="13">
        <f>VLOOKUP(A314, [1]Sheet1!$K$2:$T$827,9,FALSE)</f>
        <v>0.216</v>
      </c>
      <c r="AB314" s="13">
        <f>VLOOKUP(A314, [1]Sheet1!$K$2:$T$827,10,FALSE)</f>
        <v>3.0099999999999998E-2</v>
      </c>
      <c r="AC314" s="13">
        <f>VLOOKUP(A314,[4]Sheet1!$A$2:$D$651,4,FALSE)</f>
        <v>1.0289299999999999</v>
      </c>
      <c r="AD314" s="13" t="s">
        <v>45</v>
      </c>
      <c r="AE314" s="13" t="s">
        <v>45</v>
      </c>
      <c r="AF314">
        <f>VLOOKUP(A314,[3]Sheet1!$A$2:$F$2106,6, FALSE)</f>
        <v>55090</v>
      </c>
      <c r="AG314">
        <f>VLOOKUP(A314,[3]Sheet1!$A$2:$G$2106,7,FALSE)</f>
        <v>1</v>
      </c>
      <c r="AH314">
        <f>VLOOKUP(A314,[3]Sheet1!$A$2:$H$2105,8,FALSE)</f>
        <v>1665</v>
      </c>
      <c r="AI314">
        <f>VLOOKUP(A314,[3]Sheet1!$A$2:$I$2106,9,FALSE)</f>
        <v>58</v>
      </c>
      <c r="AJ314">
        <f>VLOOKUP(A314,[3]Sheet1!$A$2:$K$2105,10,FALSE)</f>
        <v>21</v>
      </c>
      <c r="AK314">
        <f>VLOOKUP(A314,[3]Sheet1!$A$2:$K$2105,11,FALSE)</f>
        <v>37</v>
      </c>
      <c r="AL314">
        <f>VLOOKUP(A314,[3]Sheet1!$A$2:$L$2106,12,FALSE)</f>
        <v>4</v>
      </c>
      <c r="AM314">
        <f>VLOOKUP(A314, [3]Sheet1!$A$2:$M$2105,13,FALSE)</f>
        <v>17</v>
      </c>
      <c r="AN314">
        <f>VLOOKUP(A314,[3]Sheet1!$A$2:$N$2106,14,FALSE)</f>
        <v>0.82</v>
      </c>
      <c r="AO314">
        <f>VLOOKUP(A314,[3]Sheet1!$A$2:$O$2106,15,FALSE)</f>
        <v>5.14</v>
      </c>
      <c r="AP314">
        <f>VLOOKUP(A314,[3]Sheet1!$A$2:$P$2105,16,FALSE)</f>
        <v>8.07</v>
      </c>
      <c r="AQ314">
        <f>VLOOKUP(A314, [3]Sheet1!$A$2:$Q$2106, 17,FALSE)</f>
        <v>1595</v>
      </c>
    </row>
    <row r="315" spans="1:43" x14ac:dyDescent="0.2">
      <c r="A315" s="10">
        <v>1207845</v>
      </c>
      <c r="B315" s="10">
        <v>60054776</v>
      </c>
      <c r="C315" s="11" t="s">
        <v>54</v>
      </c>
      <c r="D315" s="10" t="s">
        <v>44</v>
      </c>
      <c r="E315" s="17">
        <v>44105</v>
      </c>
      <c r="F315" s="13" t="str">
        <f>VLOOKUP(A315,[1]Sheet1!$K$2:$T$827,2,FALSE)</f>
        <v>VD02</v>
      </c>
      <c r="G315" s="13" t="str">
        <f>IFERROR(#REF!, "no")</f>
        <v>no</v>
      </c>
      <c r="H315" s="10">
        <v>18</v>
      </c>
      <c r="I315" s="10">
        <v>1.0900000000000001</v>
      </c>
      <c r="J315" s="10">
        <v>0.78</v>
      </c>
      <c r="K315" s="10">
        <v>-0.31</v>
      </c>
      <c r="L315" s="10">
        <v>16</v>
      </c>
      <c r="M315" s="10">
        <v>14</v>
      </c>
      <c r="N315" s="10">
        <v>6.9060430526733398</v>
      </c>
      <c r="O315" s="10">
        <v>1.67969822883606</v>
      </c>
      <c r="P315" s="10">
        <v>0.109709613025188</v>
      </c>
      <c r="Q315" s="10">
        <v>-0.14289978146553001</v>
      </c>
      <c r="R315" s="13">
        <f>VLOOKUP(A315,'Valores KF'!$C$2:$D$1018,2,)</f>
        <v>0.8</v>
      </c>
      <c r="S315" s="13">
        <f>VLOOKUP(A315,'[2]PESO DE COLADA DIC19-DIC-20'!$A$2:$D$2105,4, FALSE)</f>
        <v>54220</v>
      </c>
      <c r="T315" s="13">
        <f>VLOOKUP(A315,[1]Sheet1!$F$2:$H$1001,3,FALSE)</f>
        <v>1888.9617441918599</v>
      </c>
      <c r="U315" s="13">
        <f>VLOOKUP(A315,[1]Sheet1!$K$2:$T$827, 3,FALSE)</f>
        <v>0.112</v>
      </c>
      <c r="V315" s="13">
        <f>VLOOKUP(A315,[1]Sheet1!$K$2:$T$827, 4,FALSE)</f>
        <v>0.19</v>
      </c>
      <c r="W315" s="13">
        <f>VLOOKUP(A315, [1]Sheet1!$K$2:$T$827,5,FALSE)</f>
        <v>1.1100000000000001</v>
      </c>
      <c r="X315" s="13">
        <f>VLOOKUP(A315, [1]Sheet1!$K$2:$T$827,6,FALSE)</f>
        <v>1.0999999999999999E-2</v>
      </c>
      <c r="Y315" s="13">
        <f>VLOOKUP(A315, [1]Sheet1!$K$2:$T$827,7,FALSE)</f>
        <v>6.3600000000000002E-3</v>
      </c>
      <c r="Z315" s="13">
        <f>VLOOKUP(A315, [1]Sheet1!$K$2:$T$827,8,FALSE)</f>
        <v>0.20599999999999999</v>
      </c>
      <c r="AA315" s="13">
        <f>VLOOKUP(A315, [1]Sheet1!$K$2:$T$827,9,FALSE)</f>
        <v>0.375</v>
      </c>
      <c r="AB315" s="13">
        <f>VLOOKUP(A315, [1]Sheet1!$K$2:$T$827,10,FALSE)</f>
        <v>3.1199999999999999E-2</v>
      </c>
      <c r="AC315" s="13">
        <f>VLOOKUP(A315,[4]Sheet1!$A$2:$D$651,4,FALSE)</f>
        <v>0.86132500000000001</v>
      </c>
      <c r="AD315" s="13" t="s">
        <v>45</v>
      </c>
      <c r="AE315" s="13" t="s">
        <v>45</v>
      </c>
      <c r="AF315">
        <f>VLOOKUP(A315,[3]Sheet1!$A$2:$F$2106,6, FALSE)</f>
        <v>54521</v>
      </c>
      <c r="AG315">
        <f>VLOOKUP(A315,[3]Sheet1!$A$2:$G$2106,7,FALSE)</f>
        <v>1</v>
      </c>
      <c r="AH315">
        <f>VLOOKUP(A315,[3]Sheet1!$A$2:$H$2105,8,FALSE)</f>
        <v>1671</v>
      </c>
      <c r="AI315">
        <f>VLOOKUP(A315,[3]Sheet1!$A$2:$I$2106,9,FALSE)</f>
        <v>49</v>
      </c>
      <c r="AJ315">
        <f>VLOOKUP(A315,[3]Sheet1!$A$2:$K$2105,10,FALSE)</f>
        <v>23</v>
      </c>
      <c r="AK315">
        <f>VLOOKUP(A315,[3]Sheet1!$A$2:$K$2105,11,FALSE)</f>
        <v>26</v>
      </c>
      <c r="AL315">
        <f>VLOOKUP(A315,[3]Sheet1!$A$2:$L$2106,12,FALSE)</f>
        <v>5</v>
      </c>
      <c r="AM315">
        <f>VLOOKUP(A315, [3]Sheet1!$A$2:$M$2105,13,FALSE)</f>
        <v>18</v>
      </c>
      <c r="AN315">
        <f>VLOOKUP(A315,[3]Sheet1!$A$2:$N$2106,14,FALSE)</f>
        <v>0.55000000000000004</v>
      </c>
      <c r="AO315">
        <f>VLOOKUP(A315,[3]Sheet1!$A$2:$O$2106,15,FALSE)</f>
        <v>2.4700000000000002</v>
      </c>
      <c r="AP315">
        <f>VLOOKUP(A315,[3]Sheet1!$A$2:$P$2105,16,FALSE)</f>
        <v>4.45</v>
      </c>
      <c r="AQ315">
        <f>VLOOKUP(A315, [3]Sheet1!$A$2:$Q$2106, 17,FALSE)</f>
        <v>1595</v>
      </c>
    </row>
    <row r="316" spans="1:43" x14ac:dyDescent="0.2">
      <c r="A316" s="10">
        <v>1207846</v>
      </c>
      <c r="B316" s="10">
        <v>60054782</v>
      </c>
      <c r="C316" s="11" t="s">
        <v>54</v>
      </c>
      <c r="D316" s="10" t="s">
        <v>44</v>
      </c>
      <c r="E316" s="17">
        <v>44105</v>
      </c>
      <c r="F316" s="13" t="str">
        <f>VLOOKUP(A316,[1]Sheet1!$K$2:$T$827,2,FALSE)</f>
        <v>VD02</v>
      </c>
      <c r="G316" s="13" t="str">
        <f>IFERROR(#REF!, "no")</f>
        <v>no</v>
      </c>
      <c r="H316" s="10">
        <v>17</v>
      </c>
      <c r="I316" s="10">
        <v>0.88</v>
      </c>
      <c r="J316" s="10">
        <v>0.74</v>
      </c>
      <c r="K316" s="10">
        <v>-0.14000000000000001</v>
      </c>
      <c r="L316" s="10">
        <v>15</v>
      </c>
      <c r="M316" s="10">
        <v>13</v>
      </c>
      <c r="N316" s="10">
        <v>2.0519676208496098</v>
      </c>
      <c r="O316" s="10">
        <v>1.0112569332122801</v>
      </c>
      <c r="P316" s="10">
        <v>1.06896683573723E-2</v>
      </c>
      <c r="Q316" s="10">
        <v>-0.15185423195362099</v>
      </c>
      <c r="R316" s="13">
        <f>VLOOKUP(A316,'Valores KF'!$C$2:$D$1018,2,)</f>
        <v>0.8</v>
      </c>
      <c r="S316" s="13">
        <f>VLOOKUP(A316,'[2]PESO DE COLADA DIC19-DIC-20'!$A$2:$D$2105,4, FALSE)</f>
        <v>54460</v>
      </c>
      <c r="T316" s="13">
        <f>VLOOKUP(A316,[1]Sheet1!$F$2:$H$1001,3,FALSE)</f>
        <v>1881.4956323373001</v>
      </c>
      <c r="U316" s="13">
        <f>VLOOKUP(A316,[1]Sheet1!$K$2:$T$827, 3,FALSE)</f>
        <v>9.69E-2</v>
      </c>
      <c r="V316" s="13">
        <f>VLOOKUP(A316,[1]Sheet1!$K$2:$T$827, 4,FALSE)</f>
        <v>0.17799999999999999</v>
      </c>
      <c r="W316" s="13">
        <f>VLOOKUP(A316, [1]Sheet1!$K$2:$T$827,5,FALSE)</f>
        <v>1.1200000000000001</v>
      </c>
      <c r="X316" s="13">
        <f>VLOOKUP(A316, [1]Sheet1!$K$2:$T$827,6,FALSE)</f>
        <v>1.23E-2</v>
      </c>
      <c r="Y316" s="13">
        <f>VLOOKUP(A316, [1]Sheet1!$K$2:$T$827,7,FALSE)</f>
        <v>5.8100000000000001E-3</v>
      </c>
      <c r="Z316" s="13">
        <f>VLOOKUP(A316, [1]Sheet1!$K$2:$T$827,8,FALSE)</f>
        <v>0.248</v>
      </c>
      <c r="AA316" s="13">
        <f>VLOOKUP(A316, [1]Sheet1!$K$2:$T$827,9,FALSE)</f>
        <v>0.44800000000000001</v>
      </c>
      <c r="AB316" s="13">
        <f>VLOOKUP(A316, [1]Sheet1!$K$2:$T$827,10,FALSE)</f>
        <v>2.86E-2</v>
      </c>
      <c r="AC316" s="13">
        <f>VLOOKUP(A316,[4]Sheet1!$A$2:$D$651,4,FALSE)</f>
        <v>1.1267799999999999</v>
      </c>
      <c r="AD316" s="13" t="s">
        <v>45</v>
      </c>
      <c r="AE316" s="13" t="s">
        <v>45</v>
      </c>
      <c r="AF316">
        <f>VLOOKUP(A316,[3]Sheet1!$A$2:$F$2106,6, FALSE)</f>
        <v>54940.99</v>
      </c>
      <c r="AG316">
        <f>VLOOKUP(A316,[3]Sheet1!$A$2:$G$2106,7,FALSE)</f>
        <v>1</v>
      </c>
      <c r="AH316">
        <f>VLOOKUP(A316,[3]Sheet1!$A$2:$H$2105,8,FALSE)</f>
        <v>1663</v>
      </c>
      <c r="AI316">
        <f>VLOOKUP(A316,[3]Sheet1!$A$2:$I$2106,9,FALSE)</f>
        <v>50</v>
      </c>
      <c r="AJ316">
        <f>VLOOKUP(A316,[3]Sheet1!$A$2:$K$2105,10,FALSE)</f>
        <v>22</v>
      </c>
      <c r="AK316">
        <f>VLOOKUP(A316,[3]Sheet1!$A$2:$K$2105,11,FALSE)</f>
        <v>28</v>
      </c>
      <c r="AL316">
        <f>VLOOKUP(A316,[3]Sheet1!$A$2:$L$2106,12,FALSE)</f>
        <v>5</v>
      </c>
      <c r="AM316">
        <f>VLOOKUP(A316, [3]Sheet1!$A$2:$M$2105,13,FALSE)</f>
        <v>17</v>
      </c>
      <c r="AN316">
        <f>VLOOKUP(A316,[3]Sheet1!$A$2:$N$2106,14,FALSE)</f>
        <v>0.85</v>
      </c>
      <c r="AO316">
        <f>VLOOKUP(A316,[3]Sheet1!$A$2:$O$2106,15,FALSE)</f>
        <v>6.19</v>
      </c>
      <c r="AP316">
        <f>VLOOKUP(A316,[3]Sheet1!$A$2:$P$2105,16,FALSE)</f>
        <v>3.34</v>
      </c>
      <c r="AQ316">
        <f>VLOOKUP(A316, [3]Sheet1!$A$2:$Q$2106, 17,FALSE)</f>
        <v>1591</v>
      </c>
    </row>
    <row r="317" spans="1:43" x14ac:dyDescent="0.2">
      <c r="A317" s="10">
        <v>1207847</v>
      </c>
      <c r="B317" s="10">
        <v>60054825</v>
      </c>
      <c r="C317" s="11">
        <v>1552</v>
      </c>
      <c r="D317" s="10" t="s">
        <v>59</v>
      </c>
      <c r="E317" s="17">
        <v>44106</v>
      </c>
      <c r="F317" s="13" t="str">
        <f>VLOOKUP(A317,[1]Sheet1!$K$2:$T$827,2,FALSE)</f>
        <v>VD02</v>
      </c>
      <c r="G317" s="13" t="str">
        <f>IFERROR(#REF!, "no")</f>
        <v>no</v>
      </c>
      <c r="H317" s="10">
        <v>15</v>
      </c>
      <c r="I317" s="10">
        <v>0.68</v>
      </c>
      <c r="J317" s="10">
        <v>0.85</v>
      </c>
      <c r="K317" s="10">
        <v>0.17</v>
      </c>
      <c r="L317" s="10">
        <v>15</v>
      </c>
      <c r="M317" s="10">
        <v>12</v>
      </c>
      <c r="N317" s="10">
        <v>5.1197185516357404</v>
      </c>
      <c r="O317" s="10">
        <v>1.3107109069824201</v>
      </c>
      <c r="P317" s="10">
        <v>9.1881044209003407E-2</v>
      </c>
      <c r="Q317" s="10">
        <v>-0.14552819728851299</v>
      </c>
      <c r="R317" s="13">
        <f>VLOOKUP(A317,'Valores KF'!$C$2:$D$1018,2,)</f>
        <v>0.74</v>
      </c>
      <c r="S317" s="13">
        <f>VLOOKUP(A317,'[2]PESO DE COLADA DIC19-DIC-20'!$A$2:$D$2105,4, FALSE)</f>
        <v>53521</v>
      </c>
      <c r="T317" s="13">
        <f>VLOOKUP(A317,[1]Sheet1!$F$2:$H$1001,3,FALSE)</f>
        <v>1861.1236781386999</v>
      </c>
      <c r="U317" s="13">
        <f>VLOOKUP(A317,[1]Sheet1!$K$2:$T$827, 3,FALSE)</f>
        <v>0.48099999999999998</v>
      </c>
      <c r="V317" s="13">
        <f>VLOOKUP(A317,[1]Sheet1!$K$2:$T$827, 4,FALSE)</f>
        <v>0.23599999999999999</v>
      </c>
      <c r="W317" s="13">
        <f>VLOOKUP(A317, [1]Sheet1!$K$2:$T$827,5,FALSE)</f>
        <v>1.32</v>
      </c>
      <c r="X317" s="13">
        <f>VLOOKUP(A317, [1]Sheet1!$K$2:$T$827,6,FALSE)</f>
        <v>1.55E-2</v>
      </c>
      <c r="Y317" s="13">
        <f>VLOOKUP(A317, [1]Sheet1!$K$2:$T$827,7,FALSE)</f>
        <v>1.11E-2</v>
      </c>
      <c r="Z317" s="13">
        <f>VLOOKUP(A317, [1]Sheet1!$K$2:$T$827,8,FALSE)</f>
        <v>0.25600000000000001</v>
      </c>
      <c r="AA317" s="13">
        <f>VLOOKUP(A317, [1]Sheet1!$K$2:$T$827,9,FALSE)</f>
        <v>0.44700000000000001</v>
      </c>
      <c r="AB317" s="13">
        <f>VLOOKUP(A317, [1]Sheet1!$K$2:$T$827,10,FALSE)</f>
        <v>2.5100000000000001E-2</v>
      </c>
      <c r="AC317" s="13">
        <f>VLOOKUP(A317,[4]Sheet1!$A$2:$D$651,4,FALSE)</f>
        <v>1.03294</v>
      </c>
      <c r="AD317" s="13" t="s">
        <v>45</v>
      </c>
      <c r="AE317" s="13" t="s">
        <v>45</v>
      </c>
      <c r="AF317">
        <f>VLOOKUP(A317,[3]Sheet1!$A$2:$F$2106,6, FALSE)</f>
        <v>53949</v>
      </c>
      <c r="AG317">
        <f>VLOOKUP(A317,[3]Sheet1!$A$2:$G$2106,7,FALSE)</f>
        <v>1</v>
      </c>
      <c r="AH317">
        <f>VLOOKUP(A317,[3]Sheet1!$A$2:$H$2105,8,FALSE)</f>
        <v>1637</v>
      </c>
      <c r="AI317">
        <f>VLOOKUP(A317,[3]Sheet1!$A$2:$I$2106,9,FALSE)</f>
        <v>46</v>
      </c>
      <c r="AJ317">
        <f>VLOOKUP(A317,[3]Sheet1!$A$2:$K$2105,10,FALSE)</f>
        <v>20</v>
      </c>
      <c r="AK317">
        <f>VLOOKUP(A317,[3]Sheet1!$A$2:$K$2105,11,FALSE)</f>
        <v>26</v>
      </c>
      <c r="AL317">
        <f>VLOOKUP(A317,[3]Sheet1!$A$2:$L$2106,12,FALSE)</f>
        <v>5</v>
      </c>
      <c r="AM317">
        <f>VLOOKUP(A317, [3]Sheet1!$A$2:$M$2105,13,FALSE)</f>
        <v>15</v>
      </c>
      <c r="AN317">
        <f>VLOOKUP(A317,[3]Sheet1!$A$2:$N$2106,14,FALSE)</f>
        <v>0.73</v>
      </c>
      <c r="AO317">
        <f>VLOOKUP(A317,[3]Sheet1!$A$2:$O$2106,15,FALSE)</f>
        <v>5.41</v>
      </c>
      <c r="AP317">
        <f>VLOOKUP(A317,[3]Sheet1!$A$2:$P$2105,16,FALSE)</f>
        <v>0</v>
      </c>
      <c r="AQ317">
        <f>VLOOKUP(A317, [3]Sheet1!$A$2:$Q$2106, 17,FALSE)</f>
        <v>1569</v>
      </c>
    </row>
    <row r="318" spans="1:43" x14ac:dyDescent="0.2">
      <c r="A318" s="10">
        <v>1207848</v>
      </c>
      <c r="B318" s="10">
        <v>60054819</v>
      </c>
      <c r="C318" s="11">
        <v>4130</v>
      </c>
      <c r="D318" s="10" t="s">
        <v>56</v>
      </c>
      <c r="E318" s="17">
        <v>44106</v>
      </c>
      <c r="F318" s="13" t="str">
        <f>VLOOKUP(A318,[1]Sheet1!$K$2:$T$827,2,FALSE)</f>
        <v>VD02</v>
      </c>
      <c r="G318" s="13" t="str">
        <f>IFERROR(#REF!, "no")</f>
        <v>no</v>
      </c>
      <c r="H318" s="10">
        <v>16</v>
      </c>
      <c r="I318" s="10">
        <v>1.04</v>
      </c>
      <c r="J318" s="10">
        <v>0.72</v>
      </c>
      <c r="K318" s="10">
        <v>-0.32</v>
      </c>
      <c r="L318" s="10">
        <v>17</v>
      </c>
      <c r="M318" s="10">
        <v>11</v>
      </c>
      <c r="N318" s="10">
        <v>2.3723795413970898</v>
      </c>
      <c r="O318" s="10">
        <v>1.0175988674163801</v>
      </c>
      <c r="P318" s="10">
        <v>6.19904883205891E-2</v>
      </c>
      <c r="Q318" s="10">
        <v>-0.15938620269298601</v>
      </c>
      <c r="R318" s="13">
        <f>VLOOKUP(A318,'Valores KF'!$C$2:$D$1018,2,)</f>
        <v>0.76</v>
      </c>
      <c r="S318" s="13">
        <f>VLOOKUP(A318,'[2]PESO DE COLADA DIC19-DIC-20'!$A$2:$D$2105,4, FALSE)</f>
        <v>58009</v>
      </c>
      <c r="T318" s="13">
        <f>VLOOKUP(A318,[1]Sheet1!$F$2:$H$1001,3,FALSE)</f>
        <v>1860.5642372248001</v>
      </c>
      <c r="U318" s="13">
        <f>VLOOKUP(A318,[1]Sheet1!$K$2:$T$827, 3,FALSE)</f>
        <v>0.32400000000000001</v>
      </c>
      <c r="V318" s="13">
        <f>VLOOKUP(A318,[1]Sheet1!$K$2:$T$827, 4,FALSE)</f>
        <v>0.28599999999999998</v>
      </c>
      <c r="W318" s="13">
        <f>VLOOKUP(A318, [1]Sheet1!$K$2:$T$827,5,FALSE)</f>
        <v>0.58599999999999997</v>
      </c>
      <c r="X318" s="13">
        <f>VLOOKUP(A318, [1]Sheet1!$K$2:$T$827,6,FALSE)</f>
        <v>8.6E-3</v>
      </c>
      <c r="Y318" s="13">
        <f>VLOOKUP(A318, [1]Sheet1!$K$2:$T$827,7,FALSE)</f>
        <v>1.14E-3</v>
      </c>
      <c r="Z318" s="13">
        <f>VLOOKUP(A318, [1]Sheet1!$K$2:$T$827,8,FALSE)</f>
        <v>1.04</v>
      </c>
      <c r="AA318" s="13">
        <f>VLOOKUP(A318, [1]Sheet1!$K$2:$T$827,9,FALSE)</f>
        <v>0.22600000000000001</v>
      </c>
      <c r="AB318" s="13">
        <f>VLOOKUP(A318, [1]Sheet1!$K$2:$T$827,10,FALSE)</f>
        <v>2.9499999999999998E-2</v>
      </c>
      <c r="AC318" s="13">
        <f>VLOOKUP(A318,[4]Sheet1!$A$2:$D$651,4,FALSE)</f>
        <v>1.18554</v>
      </c>
      <c r="AD318" s="13" t="s">
        <v>45</v>
      </c>
      <c r="AE318" s="13" t="s">
        <v>45</v>
      </c>
      <c r="AF318">
        <f>VLOOKUP(A318,[3]Sheet1!$A$2:$F$2106,6, FALSE)</f>
        <v>57295</v>
      </c>
      <c r="AG318">
        <f>VLOOKUP(A318,[3]Sheet1!$A$2:$G$2106,7,FALSE)</f>
        <v>1</v>
      </c>
      <c r="AH318">
        <f>VLOOKUP(A318,[3]Sheet1!$A$2:$H$2105,8,FALSE)</f>
        <v>1638</v>
      </c>
      <c r="AI318">
        <f>VLOOKUP(A318,[3]Sheet1!$A$2:$I$2106,9,FALSE)</f>
        <v>48</v>
      </c>
      <c r="AJ318">
        <f>VLOOKUP(A318,[3]Sheet1!$A$2:$K$2105,10,FALSE)</f>
        <v>21</v>
      </c>
      <c r="AK318">
        <f>VLOOKUP(A318,[3]Sheet1!$A$2:$K$2105,11,FALSE)</f>
        <v>27</v>
      </c>
      <c r="AL318">
        <f>VLOOKUP(A318,[3]Sheet1!$A$2:$L$2106,12,FALSE)</f>
        <v>5</v>
      </c>
      <c r="AM318">
        <f>VLOOKUP(A318, [3]Sheet1!$A$2:$M$2105,13,FALSE)</f>
        <v>16</v>
      </c>
      <c r="AN318">
        <f>VLOOKUP(A318,[3]Sheet1!$A$2:$N$2106,14,FALSE)</f>
        <v>0.69</v>
      </c>
      <c r="AO318">
        <f>VLOOKUP(A318,[3]Sheet1!$A$2:$O$2106,15,FALSE)</f>
        <v>7.86</v>
      </c>
      <c r="AP318">
        <f>VLOOKUP(A318,[3]Sheet1!$A$2:$P$2105,16,FALSE)</f>
        <v>0</v>
      </c>
      <c r="AQ318">
        <f>VLOOKUP(A318, [3]Sheet1!$A$2:$Q$2106, 17,FALSE)</f>
        <v>1563</v>
      </c>
    </row>
    <row r="319" spans="1:43" x14ac:dyDescent="0.2">
      <c r="A319" s="10">
        <v>1207849</v>
      </c>
      <c r="B319" s="10">
        <v>60054864</v>
      </c>
      <c r="C319" s="11" t="s">
        <v>58</v>
      </c>
      <c r="D319" s="10" t="s">
        <v>53</v>
      </c>
      <c r="E319" s="17">
        <v>44106</v>
      </c>
      <c r="F319" s="13" t="str">
        <f>VLOOKUP(A319,[1]Sheet1!$K$2:$T$827,2,FALSE)</f>
        <v>VD02</v>
      </c>
      <c r="G319" s="13" t="str">
        <f>IFERROR(#REF!, "no")</f>
        <v>no</v>
      </c>
      <c r="H319" s="10">
        <v>16</v>
      </c>
      <c r="I319" s="10">
        <v>1.1200000000000001</v>
      </c>
      <c r="J319" s="10">
        <v>0.5</v>
      </c>
      <c r="K319" s="10">
        <v>-0.62</v>
      </c>
      <c r="L319" s="10">
        <v>16</v>
      </c>
      <c r="M319" s="10">
        <v>14</v>
      </c>
      <c r="N319" s="10">
        <v>4.5959506034851101</v>
      </c>
      <c r="O319" s="10">
        <v>1.59652328491211</v>
      </c>
      <c r="P319" s="10">
        <v>0.317506194114685</v>
      </c>
      <c r="Q319" s="10">
        <v>-0.15713261067867301</v>
      </c>
      <c r="R319" s="13">
        <f>VLOOKUP(A319,'Valores KF'!$C$2:$D$1018,2,)</f>
        <v>0.76</v>
      </c>
      <c r="S319" s="13">
        <f>VLOOKUP(A319,'[2]PESO DE COLADA DIC19-DIC-20'!$A$2:$D$2105,4, FALSE)</f>
        <v>53302</v>
      </c>
      <c r="T319" s="13">
        <f>VLOOKUP(A319,[1]Sheet1!$F$2:$H$1001,3,FALSE)</f>
        <v>1863.2601068392901</v>
      </c>
      <c r="U319" s="13">
        <f>VLOOKUP(A319,[1]Sheet1!$K$2:$T$827, 3,FALSE)</f>
        <v>0.33200000000000002</v>
      </c>
      <c r="V319" s="13">
        <f>VLOOKUP(A319,[1]Sheet1!$K$2:$T$827, 4,FALSE)</f>
        <v>0.29299999999999998</v>
      </c>
      <c r="W319" s="13">
        <f>VLOOKUP(A319, [1]Sheet1!$K$2:$T$827,5,FALSE)</f>
        <v>0.59599999999999997</v>
      </c>
      <c r="X319" s="13">
        <f>VLOOKUP(A319, [1]Sheet1!$K$2:$T$827,6,FALSE)</f>
        <v>7.1000000000000004E-3</v>
      </c>
      <c r="Y319" s="13">
        <f>VLOOKUP(A319, [1]Sheet1!$K$2:$T$827,7,FALSE)</f>
        <v>1.1000000000000001E-3</v>
      </c>
      <c r="Z319" s="13">
        <f>VLOOKUP(A319, [1]Sheet1!$K$2:$T$827,8,FALSE)</f>
        <v>1.07</v>
      </c>
      <c r="AA319" s="13">
        <f>VLOOKUP(A319, [1]Sheet1!$K$2:$T$827,9,FALSE)</f>
        <v>0.23</v>
      </c>
      <c r="AB319" s="13">
        <f>VLOOKUP(A319, [1]Sheet1!$K$2:$T$827,10,FALSE)</f>
        <v>2.8199999999999999E-2</v>
      </c>
      <c r="AC319" s="13">
        <f>VLOOKUP(A319,[4]Sheet1!$A$2:$D$651,4,FALSE)</f>
        <v>0.86687099999999995</v>
      </c>
      <c r="AD319" s="13" t="s">
        <v>45</v>
      </c>
      <c r="AE319" s="13" t="s">
        <v>45</v>
      </c>
      <c r="AF319">
        <f>VLOOKUP(A319,[3]Sheet1!$A$2:$F$2106,6, FALSE)</f>
        <v>51963</v>
      </c>
      <c r="AG319">
        <f>VLOOKUP(A319,[3]Sheet1!$A$2:$G$2106,7,FALSE)</f>
        <v>1</v>
      </c>
      <c r="AH319">
        <f>VLOOKUP(A319,[3]Sheet1!$A$2:$H$2105,8,FALSE)</f>
        <v>1642</v>
      </c>
      <c r="AI319">
        <f>VLOOKUP(A319,[3]Sheet1!$A$2:$I$2106,9,FALSE)</f>
        <v>62</v>
      </c>
      <c r="AJ319">
        <f>VLOOKUP(A319,[3]Sheet1!$A$2:$K$2105,10,FALSE)</f>
        <v>22</v>
      </c>
      <c r="AK319">
        <f>VLOOKUP(A319,[3]Sheet1!$A$2:$K$2105,11,FALSE)</f>
        <v>40</v>
      </c>
      <c r="AL319">
        <f>VLOOKUP(A319,[3]Sheet1!$A$2:$L$2106,12,FALSE)</f>
        <v>6</v>
      </c>
      <c r="AM319">
        <f>VLOOKUP(A319, [3]Sheet1!$A$2:$M$2105,13,FALSE)</f>
        <v>16</v>
      </c>
      <c r="AN319">
        <f>VLOOKUP(A319,[3]Sheet1!$A$2:$N$2106,14,FALSE)</f>
        <v>0.56000000000000005</v>
      </c>
      <c r="AO319">
        <f>VLOOKUP(A319,[3]Sheet1!$A$2:$O$2106,15,FALSE)</f>
        <v>5.35</v>
      </c>
      <c r="AP319">
        <f>VLOOKUP(A319,[3]Sheet1!$A$2:$P$2105,16,FALSE)</f>
        <v>0</v>
      </c>
      <c r="AQ319">
        <f>VLOOKUP(A319, [3]Sheet1!$A$2:$Q$2106, 17,FALSE)</f>
        <v>1560</v>
      </c>
    </row>
    <row r="320" spans="1:43" x14ac:dyDescent="0.2">
      <c r="A320" s="10">
        <v>1207850</v>
      </c>
      <c r="B320" s="10">
        <v>60054875</v>
      </c>
      <c r="C320" s="11" t="s">
        <v>58</v>
      </c>
      <c r="D320" s="10" t="s">
        <v>56</v>
      </c>
      <c r="E320" s="17">
        <v>44106</v>
      </c>
      <c r="F320" s="13" t="str">
        <f>VLOOKUP(A320,[1]Sheet1!$K$2:$T$827,2,FALSE)</f>
        <v>VD02</v>
      </c>
      <c r="G320" s="13" t="str">
        <f>IFERROR(#REF!, "no")</f>
        <v>no</v>
      </c>
      <c r="H320" s="10">
        <v>18</v>
      </c>
      <c r="I320" s="10">
        <v>1.18</v>
      </c>
      <c r="J320" s="10">
        <v>1.03</v>
      </c>
      <c r="K320" s="10">
        <v>-0.15</v>
      </c>
      <c r="L320" s="10">
        <v>16</v>
      </c>
      <c r="M320" s="10">
        <v>13</v>
      </c>
      <c r="N320" s="10">
        <v>4.3877458572387704</v>
      </c>
      <c r="O320" s="10">
        <v>1.4821194410324099</v>
      </c>
      <c r="P320" s="10">
        <v>0.31202399730682401</v>
      </c>
      <c r="Q320" s="10">
        <v>3.00587527453899E-2</v>
      </c>
      <c r="R320" s="13">
        <f>VLOOKUP(A320,'Valores KF'!$C$2:$D$1018,2,)</f>
        <v>0.76</v>
      </c>
      <c r="S320" s="13">
        <f>VLOOKUP(A320,'[2]PESO DE COLADA DIC19-DIC-20'!$A$2:$D$2105,4, FALSE)</f>
        <v>57668</v>
      </c>
      <c r="T320" s="13">
        <f>VLOOKUP(A320,[1]Sheet1!$F$2:$H$1001,3,FALSE)</f>
        <v>1862.8944181888901</v>
      </c>
      <c r="U320" s="13">
        <f>VLOOKUP(A320,[1]Sheet1!$K$2:$T$827, 3,FALSE)</f>
        <v>0.33</v>
      </c>
      <c r="V320" s="13">
        <f>VLOOKUP(A320,[1]Sheet1!$K$2:$T$827, 4,FALSE)</f>
        <v>0.27800000000000002</v>
      </c>
      <c r="W320" s="13">
        <f>VLOOKUP(A320, [1]Sheet1!$K$2:$T$827,5,FALSE)</f>
        <v>0.59399999999999997</v>
      </c>
      <c r="X320" s="13">
        <f>VLOOKUP(A320, [1]Sheet1!$K$2:$T$827,6,FALSE)</f>
        <v>6.4999999999999997E-3</v>
      </c>
      <c r="Y320" s="13">
        <f>VLOOKUP(A320, [1]Sheet1!$K$2:$T$827,7,FALSE)</f>
        <v>1.1800000000000001E-3</v>
      </c>
      <c r="Z320" s="13">
        <f>VLOOKUP(A320, [1]Sheet1!$K$2:$T$827,8,FALSE)</f>
        <v>1.07</v>
      </c>
      <c r="AA320" s="13">
        <f>VLOOKUP(A320, [1]Sheet1!$K$2:$T$827,9,FALSE)</f>
        <v>0.221</v>
      </c>
      <c r="AB320" s="13">
        <f>VLOOKUP(A320, [1]Sheet1!$K$2:$T$827,10,FALSE)</f>
        <v>3.5200000000000002E-2</v>
      </c>
      <c r="AC320" s="13">
        <f>VLOOKUP(A320,[4]Sheet1!$A$2:$D$651,4,FALSE)</f>
        <v>1.0275000000000001</v>
      </c>
      <c r="AD320" s="13" t="s">
        <v>45</v>
      </c>
      <c r="AE320" s="13" t="s">
        <v>45</v>
      </c>
      <c r="AF320">
        <f>VLOOKUP(A320,[3]Sheet1!$A$2:$F$2106,6, FALSE)</f>
        <v>57676</v>
      </c>
      <c r="AG320">
        <f>VLOOKUP(A320,[3]Sheet1!$A$2:$G$2106,7,FALSE)</f>
        <v>1</v>
      </c>
      <c r="AH320">
        <f>VLOOKUP(A320,[3]Sheet1!$A$2:$H$2105,8,FALSE)</f>
        <v>1645</v>
      </c>
      <c r="AI320">
        <f>VLOOKUP(A320,[3]Sheet1!$A$2:$I$2106,9,FALSE)</f>
        <v>52</v>
      </c>
      <c r="AJ320">
        <f>VLOOKUP(A320,[3]Sheet1!$A$2:$K$2105,10,FALSE)</f>
        <v>23</v>
      </c>
      <c r="AK320">
        <f>VLOOKUP(A320,[3]Sheet1!$A$2:$K$2105,11,FALSE)</f>
        <v>29</v>
      </c>
      <c r="AL320">
        <f>VLOOKUP(A320,[3]Sheet1!$A$2:$L$2106,12,FALSE)</f>
        <v>5</v>
      </c>
      <c r="AM320">
        <f>VLOOKUP(A320, [3]Sheet1!$A$2:$M$2105,13,FALSE)</f>
        <v>18</v>
      </c>
      <c r="AN320">
        <f>VLOOKUP(A320,[3]Sheet1!$A$2:$N$2106,14,FALSE)</f>
        <v>0.79</v>
      </c>
      <c r="AO320">
        <f>VLOOKUP(A320,[3]Sheet1!$A$2:$O$2106,15,FALSE)</f>
        <v>5.64</v>
      </c>
      <c r="AP320">
        <f>VLOOKUP(A320,[3]Sheet1!$A$2:$P$2105,16,FALSE)</f>
        <v>0</v>
      </c>
      <c r="AQ320">
        <f>VLOOKUP(A320, [3]Sheet1!$A$2:$Q$2106, 17,FALSE)</f>
        <v>1571</v>
      </c>
    </row>
    <row r="321" spans="1:43" x14ac:dyDescent="0.2">
      <c r="A321" s="10">
        <v>1207851</v>
      </c>
      <c r="B321" s="10">
        <v>60054885</v>
      </c>
      <c r="C321" s="11" t="s">
        <v>47</v>
      </c>
      <c r="D321" s="10" t="s">
        <v>63</v>
      </c>
      <c r="E321" s="17">
        <v>44106</v>
      </c>
      <c r="F321" s="13" t="str">
        <f>VLOOKUP(A321,[1]Sheet1!$K$2:$T$827,2,FALSE)</f>
        <v>VD02</v>
      </c>
      <c r="G321" s="13" t="str">
        <f>IFERROR(#REF!, "no")</f>
        <v>no</v>
      </c>
      <c r="H321" s="10">
        <v>21</v>
      </c>
      <c r="I321" s="10">
        <v>0.86</v>
      </c>
      <c r="J321" s="10">
        <v>0.67</v>
      </c>
      <c r="K321" s="10">
        <v>-0.19</v>
      </c>
      <c r="L321" s="10">
        <v>13</v>
      </c>
      <c r="M321" s="10">
        <v>20</v>
      </c>
      <c r="N321" s="10">
        <v>3.9705810546875</v>
      </c>
      <c r="O321" s="10">
        <v>1.4370778799057</v>
      </c>
      <c r="P321" s="10">
        <v>0.10429954528808601</v>
      </c>
      <c r="Q321" s="10">
        <v>-0.16064913570880901</v>
      </c>
      <c r="R321" s="13">
        <f>VLOOKUP(A321,'Valores KF'!$C$2:$D$1018,2,)</f>
        <v>0.81</v>
      </c>
      <c r="S321" s="13">
        <f>VLOOKUP(A321,'[2]PESO DE COLADA DIC19-DIC-20'!$A$2:$D$2105,4, FALSE)</f>
        <v>52985</v>
      </c>
      <c r="T321" s="13">
        <f>VLOOKUP(A321,[1]Sheet1!$F$2:$H$1001,3,FALSE)</f>
        <v>1897.6937785538</v>
      </c>
      <c r="U321" s="13">
        <f>VLOOKUP(A321,[1]Sheet1!$K$2:$T$827, 3,FALSE)</f>
        <v>0.16400000000000001</v>
      </c>
      <c r="V321" s="13">
        <f>VLOOKUP(A321,[1]Sheet1!$K$2:$T$827, 4,FALSE)</f>
        <v>0.16600000000000001</v>
      </c>
      <c r="W321" s="13">
        <f>VLOOKUP(A321, [1]Sheet1!$K$2:$T$827,5,FALSE)</f>
        <v>1.1100000000000001</v>
      </c>
      <c r="X321" s="13">
        <f>VLOOKUP(A321, [1]Sheet1!$K$2:$T$827,6,FALSE)</f>
        <v>9.4000000000000004E-3</v>
      </c>
      <c r="Y321" s="13">
        <f>VLOOKUP(A321, [1]Sheet1!$K$2:$T$827,7,FALSE)</f>
        <v>2.0400000000000001E-3</v>
      </c>
      <c r="Z321" s="13">
        <f>VLOOKUP(A321, [1]Sheet1!$K$2:$T$827,8,FALSE)</f>
        <v>0.185</v>
      </c>
      <c r="AA321" s="13">
        <f>VLOOKUP(A321, [1]Sheet1!$K$2:$T$827,9,FALSE)</f>
        <v>0.218</v>
      </c>
      <c r="AB321" s="13">
        <f>VLOOKUP(A321, [1]Sheet1!$K$2:$T$827,10,FALSE)</f>
        <v>2.81E-2</v>
      </c>
      <c r="AC321" s="13">
        <f>VLOOKUP(A321,[4]Sheet1!$A$2:$D$651,4,FALSE)</f>
        <v>0.870861</v>
      </c>
      <c r="AD321" s="13" t="s">
        <v>45</v>
      </c>
      <c r="AE321" s="13" t="s">
        <v>45</v>
      </c>
      <c r="AF321">
        <f>VLOOKUP(A321,[3]Sheet1!$A$2:$F$2106,6, FALSE)</f>
        <v>51953</v>
      </c>
      <c r="AG321">
        <f>VLOOKUP(A321,[3]Sheet1!$A$2:$G$2106,7,FALSE)</f>
        <v>1</v>
      </c>
      <c r="AH321">
        <f>VLOOKUP(A321,[3]Sheet1!$A$2:$H$2105,8,FALSE)</f>
        <v>1691</v>
      </c>
      <c r="AI321">
        <f>VLOOKUP(A321,[3]Sheet1!$A$2:$I$2106,9,FALSE)</f>
        <v>53</v>
      </c>
      <c r="AJ321">
        <f>VLOOKUP(A321,[3]Sheet1!$A$2:$K$2105,10,FALSE)</f>
        <v>27</v>
      </c>
      <c r="AK321">
        <f>VLOOKUP(A321,[3]Sheet1!$A$2:$K$2105,11,FALSE)</f>
        <v>26</v>
      </c>
      <c r="AL321">
        <f>VLOOKUP(A321,[3]Sheet1!$A$2:$L$2106,12,FALSE)</f>
        <v>6</v>
      </c>
      <c r="AM321">
        <f>VLOOKUP(A321, [3]Sheet1!$A$2:$M$2105,13,FALSE)</f>
        <v>21</v>
      </c>
      <c r="AN321">
        <f>VLOOKUP(A321,[3]Sheet1!$A$2:$N$2106,14,FALSE)</f>
        <v>0.65</v>
      </c>
      <c r="AO321">
        <f>VLOOKUP(A321,[3]Sheet1!$A$2:$O$2106,15,FALSE)</f>
        <v>5.55</v>
      </c>
      <c r="AP321">
        <f>VLOOKUP(A321,[3]Sheet1!$A$2:$P$2105,16,FALSE)</f>
        <v>0</v>
      </c>
      <c r="AQ321">
        <f>VLOOKUP(A321, [3]Sheet1!$A$2:$Q$2106, 17,FALSE)</f>
        <v>1595</v>
      </c>
    </row>
    <row r="322" spans="1:43" x14ac:dyDescent="0.2">
      <c r="A322" s="10">
        <v>1207852</v>
      </c>
      <c r="B322" s="10">
        <v>60054880</v>
      </c>
      <c r="C322" s="11" t="s">
        <v>47</v>
      </c>
      <c r="D322" s="10" t="s">
        <v>44</v>
      </c>
      <c r="E322" s="17">
        <v>44106</v>
      </c>
      <c r="F322" s="13" t="str">
        <f>VLOOKUP(A322,[1]Sheet1!$K$2:$T$827,2,FALSE)</f>
        <v>VD02</v>
      </c>
      <c r="G322" s="13" t="str">
        <f>IFERROR(#REF!, "no")</f>
        <v>no</v>
      </c>
      <c r="H322" s="10">
        <v>20</v>
      </c>
      <c r="I322" s="10">
        <v>0.96</v>
      </c>
      <c r="J322" s="10">
        <v>0.78</v>
      </c>
      <c r="K322" s="10">
        <v>-0.18</v>
      </c>
      <c r="L322" s="10">
        <v>10</v>
      </c>
      <c r="M322" s="10">
        <v>19</v>
      </c>
      <c r="N322" s="10">
        <v>5.8468809127807599</v>
      </c>
      <c r="O322" s="10">
        <v>1.5629404783248899</v>
      </c>
      <c r="P322" s="10">
        <v>0.20675705373287201</v>
      </c>
      <c r="Q322" s="10">
        <v>-0.15909193456172899</v>
      </c>
      <c r="R322" s="13">
        <f>VLOOKUP(A322,'Valores KF'!$C$2:$D$1018,2,)</f>
        <v>0.81</v>
      </c>
      <c r="S322" s="13">
        <f>VLOOKUP(A322,'[2]PESO DE COLADA DIC19-DIC-20'!$A$2:$D$2105,4, FALSE)</f>
        <v>57283</v>
      </c>
      <c r="T322" s="13">
        <f>VLOOKUP(A322,[1]Sheet1!$F$2:$H$1001,3,FALSE)</f>
        <v>1894.3883637438</v>
      </c>
      <c r="U322" s="13">
        <f>VLOOKUP(A322,[1]Sheet1!$K$2:$T$827, 3,FALSE)</f>
        <v>0.158</v>
      </c>
      <c r="V322" s="13">
        <f>VLOOKUP(A322,[1]Sheet1!$K$2:$T$827, 4,FALSE)</f>
        <v>0.186</v>
      </c>
      <c r="W322" s="13">
        <f>VLOOKUP(A322, [1]Sheet1!$K$2:$T$827,5,FALSE)</f>
        <v>1.1100000000000001</v>
      </c>
      <c r="X322" s="13">
        <f>VLOOKUP(A322, [1]Sheet1!$K$2:$T$827,6,FALSE)</f>
        <v>7.7000000000000002E-3</v>
      </c>
      <c r="Y322" s="13">
        <f>VLOOKUP(A322, [1]Sheet1!$K$2:$T$827,7,FALSE)</f>
        <v>2.1900000000000001E-3</v>
      </c>
      <c r="Z322" s="13">
        <f>VLOOKUP(A322, [1]Sheet1!$K$2:$T$827,8,FALSE)</f>
        <v>0.16</v>
      </c>
      <c r="AA322" s="13">
        <f>VLOOKUP(A322, [1]Sheet1!$K$2:$T$827,9,FALSE)</f>
        <v>0.24</v>
      </c>
      <c r="AB322" s="13">
        <f>VLOOKUP(A322, [1]Sheet1!$K$2:$T$827,10,FALSE)</f>
        <v>3.4299999999999997E-2</v>
      </c>
      <c r="AC322" s="13">
        <f>VLOOKUP(A322,[4]Sheet1!$A$2:$D$651,4,FALSE)</f>
        <v>0.83098099999999997</v>
      </c>
      <c r="AD322" s="13" t="s">
        <v>45</v>
      </c>
      <c r="AE322" s="13" t="s">
        <v>45</v>
      </c>
      <c r="AF322">
        <f>VLOOKUP(A322,[3]Sheet1!$A$2:$F$2106,6, FALSE)</f>
        <v>52422</v>
      </c>
      <c r="AG322">
        <f>VLOOKUP(A322,[3]Sheet1!$A$2:$G$2106,7,FALSE)</f>
        <v>1</v>
      </c>
      <c r="AH322">
        <f>VLOOKUP(A322,[3]Sheet1!$A$2:$H$2105,8,FALSE)</f>
        <v>1684</v>
      </c>
      <c r="AI322">
        <f>VLOOKUP(A322,[3]Sheet1!$A$2:$I$2106,9,FALSE)</f>
        <v>53</v>
      </c>
      <c r="AJ322">
        <f>VLOOKUP(A322,[3]Sheet1!$A$2:$K$2105,10,FALSE)</f>
        <v>25</v>
      </c>
      <c r="AK322">
        <f>VLOOKUP(A322,[3]Sheet1!$A$2:$K$2105,11,FALSE)</f>
        <v>28</v>
      </c>
      <c r="AL322">
        <f>VLOOKUP(A322,[3]Sheet1!$A$2:$L$2106,12,FALSE)</f>
        <v>5</v>
      </c>
      <c r="AM322">
        <f>VLOOKUP(A322, [3]Sheet1!$A$2:$M$2105,13,FALSE)</f>
        <v>20</v>
      </c>
      <c r="AN322">
        <f>VLOOKUP(A322,[3]Sheet1!$A$2:$N$2106,14,FALSE)</f>
        <v>0.61</v>
      </c>
      <c r="AO322">
        <f>VLOOKUP(A322,[3]Sheet1!$A$2:$O$2106,15,FALSE)</f>
        <v>5.16</v>
      </c>
      <c r="AP322">
        <f>VLOOKUP(A322,[3]Sheet1!$A$2:$P$2105,16,FALSE)</f>
        <v>0</v>
      </c>
      <c r="AQ322">
        <f>VLOOKUP(A322, [3]Sheet1!$A$2:$Q$2106, 17,FALSE)</f>
        <v>1590</v>
      </c>
    </row>
    <row r="323" spans="1:43" x14ac:dyDescent="0.2">
      <c r="A323" s="10">
        <v>1207853</v>
      </c>
      <c r="B323" s="10">
        <v>60054897</v>
      </c>
      <c r="C323" s="11" t="s">
        <v>75</v>
      </c>
      <c r="D323" s="10" t="s">
        <v>48</v>
      </c>
      <c r="E323" s="17">
        <v>44106</v>
      </c>
      <c r="F323" s="13" t="str">
        <f>VLOOKUP(A323,[1]Sheet1!$K$2:$T$827,2,FALSE)</f>
        <v>VD04</v>
      </c>
      <c r="G323" s="13" t="str">
        <f>IFERROR(#REF!, "no")</f>
        <v>no</v>
      </c>
      <c r="H323" s="10">
        <v>22</v>
      </c>
      <c r="I323" s="10">
        <v>0.72</v>
      </c>
      <c r="J323" s="10">
        <v>0.95</v>
      </c>
      <c r="K323" s="10">
        <v>0.23</v>
      </c>
      <c r="L323" s="10">
        <v>17</v>
      </c>
      <c r="M323" s="10">
        <v>20</v>
      </c>
      <c r="N323" s="10">
        <v>5.4009871482849103</v>
      </c>
      <c r="O323" s="10">
        <v>1.3213963508605999</v>
      </c>
      <c r="P323" s="10">
        <v>4.7305043786764103E-2</v>
      </c>
      <c r="Q323" s="10">
        <v>-0.16033633053302801</v>
      </c>
      <c r="R323" s="13">
        <f>VLOOKUP(A323,'Valores KF'!$C$2:$D$1018,2,)</f>
        <v>0.83</v>
      </c>
      <c r="S323" s="13">
        <f>VLOOKUP(A323,'[2]PESO DE COLADA DIC19-DIC-20'!$A$2:$D$2105,4, FALSE)</f>
        <v>52754</v>
      </c>
      <c r="T323" s="13">
        <f>VLOOKUP(A323,[1]Sheet1!$F$2:$H$1001,3,FALSE)</f>
        <v>1910.17486682461</v>
      </c>
      <c r="U323" s="13">
        <f>VLOOKUP(A323,[1]Sheet1!$K$2:$T$827, 3,FALSE)</f>
        <v>8.5099999999999995E-2</v>
      </c>
      <c r="V323" s="13">
        <f>VLOOKUP(A323,[1]Sheet1!$K$2:$T$827, 4,FALSE)</f>
        <v>0.254</v>
      </c>
      <c r="W323" s="13">
        <f>VLOOKUP(A323, [1]Sheet1!$K$2:$T$827,5,FALSE)</f>
        <v>1.32</v>
      </c>
      <c r="X323" s="13">
        <f>VLOOKUP(A323, [1]Sheet1!$K$2:$T$827,6,FALSE)</f>
        <v>1.0999999999999999E-2</v>
      </c>
      <c r="Y323" s="13">
        <f>VLOOKUP(A323, [1]Sheet1!$K$2:$T$827,7,FALSE)</f>
        <v>1.9300000000000001E-3</v>
      </c>
      <c r="Z323" s="13">
        <f>VLOOKUP(A323, [1]Sheet1!$K$2:$T$827,8,FALSE)</f>
        <v>0.16300000000000001</v>
      </c>
      <c r="AA323" s="13">
        <f>VLOOKUP(A323, [1]Sheet1!$K$2:$T$827,9,FALSE)</f>
        <v>0.35699999999999998</v>
      </c>
      <c r="AB323" s="13">
        <f>VLOOKUP(A323, [1]Sheet1!$K$2:$T$827,10,FALSE)</f>
        <v>1.7999999999999999E-2</v>
      </c>
      <c r="AC323" s="13">
        <f>VLOOKUP(A323,[4]Sheet1!$A$2:$D$651,4,FALSE)</f>
        <v>0.91829899999999998</v>
      </c>
      <c r="AD323" s="13" t="s">
        <v>45</v>
      </c>
      <c r="AE323" s="13" t="s">
        <v>45</v>
      </c>
      <c r="AF323">
        <f>VLOOKUP(A323,[3]Sheet1!$A$2:$F$2106,6, FALSE)</f>
        <v>52814</v>
      </c>
      <c r="AG323">
        <f>VLOOKUP(A323,[3]Sheet1!$A$2:$G$2106,7,FALSE)</f>
        <v>1</v>
      </c>
      <c r="AH323">
        <f>VLOOKUP(A323,[3]Sheet1!$A$2:$H$2105,8,FALSE)</f>
        <v>1709</v>
      </c>
      <c r="AI323">
        <f>VLOOKUP(A323,[3]Sheet1!$A$2:$I$2106,9,FALSE)</f>
        <v>78</v>
      </c>
      <c r="AJ323">
        <f>VLOOKUP(A323,[3]Sheet1!$A$2:$K$2105,10,FALSE)</f>
        <v>28</v>
      </c>
      <c r="AK323">
        <f>VLOOKUP(A323,[3]Sheet1!$A$2:$K$2105,11,FALSE)</f>
        <v>50</v>
      </c>
      <c r="AL323">
        <f>VLOOKUP(A323,[3]Sheet1!$A$2:$L$2106,12,FALSE)</f>
        <v>6</v>
      </c>
      <c r="AM323">
        <f>VLOOKUP(A323, [3]Sheet1!$A$2:$M$2105,13,FALSE)</f>
        <v>22</v>
      </c>
      <c r="AN323">
        <f>VLOOKUP(A323,[3]Sheet1!$A$2:$N$2106,14,FALSE)</f>
        <v>0.53</v>
      </c>
      <c r="AO323">
        <f>VLOOKUP(A323,[3]Sheet1!$A$2:$O$2106,15,FALSE)</f>
        <v>7.22</v>
      </c>
      <c r="AP323">
        <f>VLOOKUP(A323,[3]Sheet1!$A$2:$P$2105,16,FALSE)</f>
        <v>10.81</v>
      </c>
      <c r="AQ323">
        <f>VLOOKUP(A323, [3]Sheet1!$A$2:$Q$2106, 17,FALSE)</f>
        <v>1584</v>
      </c>
    </row>
    <row r="324" spans="1:43" x14ac:dyDescent="0.2">
      <c r="A324" s="10">
        <v>1207854</v>
      </c>
      <c r="B324" s="10">
        <v>60054891</v>
      </c>
      <c r="C324" s="11" t="s">
        <v>100</v>
      </c>
      <c r="D324" s="10" t="s">
        <v>59</v>
      </c>
      <c r="E324" s="17">
        <v>44106</v>
      </c>
      <c r="F324" s="13" t="str">
        <f>VLOOKUP(A324,[1]Sheet1!$K$2:$T$827,2,FALSE)</f>
        <v>VD03</v>
      </c>
      <c r="G324" s="13" t="str">
        <f>IFERROR(#REF!, "no")</f>
        <v>no</v>
      </c>
      <c r="H324" s="10">
        <v>19</v>
      </c>
      <c r="I324" s="10">
        <v>0.8</v>
      </c>
      <c r="J324" s="10">
        <v>0.88</v>
      </c>
      <c r="K324" s="10">
        <v>0.08</v>
      </c>
      <c r="L324" s="10">
        <v>22</v>
      </c>
      <c r="M324" s="10">
        <v>18</v>
      </c>
      <c r="N324" s="10">
        <v>1.387202501297</v>
      </c>
      <c r="O324" s="10">
        <v>0.74828684329986594</v>
      </c>
      <c r="P324" s="10">
        <v>0.22660602629184701</v>
      </c>
      <c r="Q324" s="10">
        <v>-0.16330131888389601</v>
      </c>
      <c r="R324" s="13">
        <f>VLOOKUP(A324,'Valores KF'!$C$2:$D$1018,2,)</f>
        <v>0.77</v>
      </c>
      <c r="S324" s="13">
        <f>VLOOKUP(A324,'[2]PESO DE COLADA DIC19-DIC-20'!$A$2:$D$2105,4, FALSE)</f>
        <v>53722</v>
      </c>
      <c r="T324" s="13">
        <f>VLOOKUP(A324,[1]Sheet1!$F$2:$H$1001,3,FALSE)</f>
        <v>1882.2971859914701</v>
      </c>
      <c r="U324" s="13">
        <f>VLOOKUP(A324,[1]Sheet1!$K$2:$T$827, 3,FALSE)</f>
        <v>0.41</v>
      </c>
      <c r="V324" s="13">
        <f>VLOOKUP(A324,[1]Sheet1!$K$2:$T$827, 4,FALSE)</f>
        <v>0.158</v>
      </c>
      <c r="W324" s="13">
        <f>VLOOKUP(A324, [1]Sheet1!$K$2:$T$827,5,FALSE)</f>
        <v>0.63700000000000001</v>
      </c>
      <c r="X324" s="13">
        <f>VLOOKUP(A324, [1]Sheet1!$K$2:$T$827,6,FALSE)</f>
        <v>1.0800000000000001E-2</v>
      </c>
      <c r="Y324" s="13">
        <f>VLOOKUP(A324, [1]Sheet1!$K$2:$T$827,7,FALSE)</f>
        <v>1.14E-3</v>
      </c>
      <c r="Z324" s="13">
        <f>VLOOKUP(A324, [1]Sheet1!$K$2:$T$827,8,FALSE)</f>
        <v>0.19700000000000001</v>
      </c>
      <c r="AA324" s="13">
        <f>VLOOKUP(A324, [1]Sheet1!$K$2:$T$827,9,FALSE)</f>
        <v>0.27600000000000002</v>
      </c>
      <c r="AB324" s="13">
        <f>VLOOKUP(A324, [1]Sheet1!$K$2:$T$827,10,FALSE)</f>
        <v>1.7899999999999999E-2</v>
      </c>
      <c r="AC324" s="13">
        <f>VLOOKUP(A324,[4]Sheet1!$A$2:$D$651,4,FALSE)</f>
        <v>1.1109899999999999</v>
      </c>
      <c r="AD324" s="13" t="s">
        <v>45</v>
      </c>
      <c r="AE324" s="13" t="s">
        <v>45</v>
      </c>
      <c r="AF324">
        <f>VLOOKUP(A324,[3]Sheet1!$A$2:$F$2106,6, FALSE)</f>
        <v>53971</v>
      </c>
      <c r="AG324">
        <f>VLOOKUP(A324,[3]Sheet1!$A$2:$G$2106,7,FALSE)</f>
        <v>1</v>
      </c>
      <c r="AH324">
        <f>VLOOKUP(A324,[3]Sheet1!$A$2:$H$2105,8,FALSE)</f>
        <v>1673</v>
      </c>
      <c r="AI324">
        <f>VLOOKUP(A324,[3]Sheet1!$A$2:$I$2106,9,FALSE)</f>
        <v>60</v>
      </c>
      <c r="AJ324">
        <f>VLOOKUP(A324,[3]Sheet1!$A$2:$K$2105,10,FALSE)</f>
        <v>25</v>
      </c>
      <c r="AK324">
        <f>VLOOKUP(A324,[3]Sheet1!$A$2:$K$2105,11,FALSE)</f>
        <v>35</v>
      </c>
      <c r="AL324">
        <f>VLOOKUP(A324,[3]Sheet1!$A$2:$L$2106,12,FALSE)</f>
        <v>6</v>
      </c>
      <c r="AM324">
        <f>VLOOKUP(A324, [3]Sheet1!$A$2:$M$2105,13,FALSE)</f>
        <v>19</v>
      </c>
      <c r="AN324">
        <f>VLOOKUP(A324,[3]Sheet1!$A$2:$N$2106,14,FALSE)</f>
        <v>0.8</v>
      </c>
      <c r="AO324">
        <f>VLOOKUP(A324,[3]Sheet1!$A$2:$O$2106,15,FALSE)</f>
        <v>10.4</v>
      </c>
      <c r="AP324">
        <f>VLOOKUP(A324,[3]Sheet1!$A$2:$P$2105,16,FALSE)</f>
        <v>0</v>
      </c>
      <c r="AQ324">
        <f>VLOOKUP(A324, [3]Sheet1!$A$2:$Q$2106, 17,FALSE)</f>
        <v>1589</v>
      </c>
    </row>
    <row r="325" spans="1:43" x14ac:dyDescent="0.2">
      <c r="A325" s="10">
        <v>1207855</v>
      </c>
      <c r="B325" s="10">
        <v>60054668</v>
      </c>
      <c r="C325" s="11" t="s">
        <v>58</v>
      </c>
      <c r="D325" s="10" t="s">
        <v>61</v>
      </c>
      <c r="E325" s="17">
        <v>44106</v>
      </c>
      <c r="F325" s="13" t="str">
        <f>VLOOKUP(A325,[1]Sheet1!$K$2:$T$827,2,FALSE)</f>
        <v>VD02</v>
      </c>
      <c r="G325" s="13" t="str">
        <f>IFERROR(#REF!, "no")</f>
        <v>no</v>
      </c>
      <c r="H325" s="10">
        <v>20</v>
      </c>
      <c r="I325" s="10">
        <v>0.81</v>
      </c>
      <c r="J325" s="10">
        <v>1.38</v>
      </c>
      <c r="K325" s="10">
        <v>0.56999999999999995</v>
      </c>
      <c r="L325" s="10">
        <v>37</v>
      </c>
      <c r="M325" s="10">
        <v>18</v>
      </c>
      <c r="N325" s="10">
        <v>3.4616553783416699</v>
      </c>
      <c r="O325" s="10">
        <v>1.3422987461090099</v>
      </c>
      <c r="P325" s="10">
        <v>0.18660636246204401</v>
      </c>
      <c r="Q325" s="10">
        <v>-0.16016420722007799</v>
      </c>
      <c r="R325" s="13">
        <f>VLOOKUP(A325,'Valores KF'!$C$2:$D$1018,2,)</f>
        <v>0.77</v>
      </c>
      <c r="S325" s="13">
        <f>VLOOKUP(A325,'[2]PESO DE COLADA DIC19-DIC-20'!$A$2:$D$2105,4, FALSE)</f>
        <v>52362</v>
      </c>
      <c r="T325" s="13">
        <f>VLOOKUP(A325,[1]Sheet1!$F$2:$H$1001,3,FALSE)</f>
        <v>1874.0643470832499</v>
      </c>
      <c r="U325" s="13">
        <f>VLOOKUP(A325,[1]Sheet1!$K$2:$T$827, 3,FALSE)</f>
        <v>0.32100000000000001</v>
      </c>
      <c r="V325" s="13">
        <f>VLOOKUP(A325,[1]Sheet1!$K$2:$T$827, 4,FALSE)</f>
        <v>0.28100000000000003</v>
      </c>
      <c r="W325" s="13">
        <f>VLOOKUP(A325, [1]Sheet1!$K$2:$T$827,5,FALSE)</f>
        <v>0.59299999999999997</v>
      </c>
      <c r="X325" s="13">
        <f>VLOOKUP(A325, [1]Sheet1!$K$2:$T$827,6,FALSE)</f>
        <v>6.8999999999999999E-3</v>
      </c>
      <c r="Y325" s="13">
        <f>VLOOKUP(A325, [1]Sheet1!$K$2:$T$827,7,FALSE)</f>
        <v>1.23E-3</v>
      </c>
      <c r="Z325" s="13">
        <f>VLOOKUP(A325, [1]Sheet1!$K$2:$T$827,8,FALSE)</f>
        <v>1.08</v>
      </c>
      <c r="AA325" s="13">
        <f>VLOOKUP(A325, [1]Sheet1!$K$2:$T$827,9,FALSE)</f>
        <v>0.22900000000000001</v>
      </c>
      <c r="AB325" s="13">
        <f>VLOOKUP(A325, [1]Sheet1!$K$2:$T$827,10,FALSE)</f>
        <v>2.3699999999999999E-2</v>
      </c>
      <c r="AC325" s="13">
        <f>VLOOKUP(A325,[4]Sheet1!$A$2:$D$651,4,FALSE)</f>
        <v>0.866703</v>
      </c>
      <c r="AD325" s="13" t="s">
        <v>45</v>
      </c>
      <c r="AE325" s="13" t="s">
        <v>45</v>
      </c>
      <c r="AF325">
        <f>VLOOKUP(A325,[3]Sheet1!$A$2:$F$2106,6, FALSE)</f>
        <v>49613</v>
      </c>
      <c r="AG325">
        <f>VLOOKUP(A325,[3]Sheet1!$A$2:$G$2106,7,FALSE)</f>
        <v>1</v>
      </c>
      <c r="AH325">
        <f>VLOOKUP(A325,[3]Sheet1!$A$2:$H$2105,8,FALSE)</f>
        <v>1664</v>
      </c>
      <c r="AI325">
        <f>VLOOKUP(A325,[3]Sheet1!$A$2:$I$2106,9,FALSE)</f>
        <v>57</v>
      </c>
      <c r="AJ325">
        <f>VLOOKUP(A325,[3]Sheet1!$A$2:$K$2105,10,FALSE)</f>
        <v>26</v>
      </c>
      <c r="AK325">
        <f>VLOOKUP(A325,[3]Sheet1!$A$2:$K$2105,11,FALSE)</f>
        <v>31</v>
      </c>
      <c r="AL325">
        <f>VLOOKUP(A325,[3]Sheet1!$A$2:$L$2106,12,FALSE)</f>
        <v>6</v>
      </c>
      <c r="AM325">
        <f>VLOOKUP(A325, [3]Sheet1!$A$2:$M$2105,13,FALSE)</f>
        <v>20</v>
      </c>
      <c r="AN325">
        <f>VLOOKUP(A325,[3]Sheet1!$A$2:$N$2106,14,FALSE)</f>
        <v>0.72</v>
      </c>
      <c r="AO325">
        <f>VLOOKUP(A325,[3]Sheet1!$A$2:$O$2106,15,FALSE)</f>
        <v>8.1999999999999993</v>
      </c>
      <c r="AP325">
        <f>VLOOKUP(A325,[3]Sheet1!$A$2:$P$2105,16,FALSE)</f>
        <v>0</v>
      </c>
      <c r="AQ325">
        <f>VLOOKUP(A325, [3]Sheet1!$A$2:$Q$2106, 17,FALSE)</f>
        <v>1586</v>
      </c>
    </row>
    <row r="326" spans="1:43" x14ac:dyDescent="0.2">
      <c r="A326" s="10">
        <v>1207856</v>
      </c>
      <c r="B326" s="10">
        <v>60054903</v>
      </c>
      <c r="C326" s="11" t="s">
        <v>74</v>
      </c>
      <c r="D326" s="10" t="s">
        <v>48</v>
      </c>
      <c r="E326" s="17">
        <v>44106</v>
      </c>
      <c r="F326" s="13" t="str">
        <f>VLOOKUP(A326,[1]Sheet1!$K$2:$T$827,2,FALSE)</f>
        <v>VD03</v>
      </c>
      <c r="G326" s="13" t="str">
        <f>IFERROR(#REF!, "no")</f>
        <v>no</v>
      </c>
      <c r="H326" s="10">
        <v>21</v>
      </c>
      <c r="I326" s="10">
        <v>0.97</v>
      </c>
      <c r="J326" s="10">
        <v>0.78</v>
      </c>
      <c r="K326" s="10">
        <v>-0.19</v>
      </c>
      <c r="L326" s="10">
        <v>17</v>
      </c>
      <c r="M326" s="10">
        <v>19</v>
      </c>
      <c r="N326" s="10">
        <v>7.2892074584960902</v>
      </c>
      <c r="O326" s="10">
        <v>1.89192354679108</v>
      </c>
      <c r="P326" s="10">
        <v>0.10518904030322999</v>
      </c>
      <c r="Q326" s="10">
        <v>-0.161508783698082</v>
      </c>
      <c r="R326" s="13">
        <f>VLOOKUP(A326,'Valores KF'!$C$2:$D$1018,2,)</f>
        <v>0.82</v>
      </c>
      <c r="S326" s="13">
        <f>VLOOKUP(A326,'[2]PESO DE COLADA DIC19-DIC-20'!$A$2:$D$2105,4, FALSE)</f>
        <v>52588</v>
      </c>
      <c r="T326" s="13">
        <f>VLOOKUP(A326,[1]Sheet1!$F$2:$H$1001,3,FALSE)</f>
        <v>1907.5359113608799</v>
      </c>
      <c r="U326" s="13">
        <f>VLOOKUP(A326,[1]Sheet1!$K$2:$T$827, 3,FALSE)</f>
        <v>0.14599999999999999</v>
      </c>
      <c r="V326" s="13">
        <f>VLOOKUP(A326,[1]Sheet1!$K$2:$T$827, 4,FALSE)</f>
        <v>0.16900000000000001</v>
      </c>
      <c r="W326" s="13">
        <f>VLOOKUP(A326, [1]Sheet1!$K$2:$T$827,5,FALSE)</f>
        <v>1.25</v>
      </c>
      <c r="X326" s="13">
        <f>VLOOKUP(A326, [1]Sheet1!$K$2:$T$827,6,FALSE)</f>
        <v>9.4000000000000004E-3</v>
      </c>
      <c r="Y326" s="13">
        <f>VLOOKUP(A326, [1]Sheet1!$K$2:$T$827,7,FALSE)</f>
        <v>1.46E-2</v>
      </c>
      <c r="Z326" s="13">
        <f>VLOOKUP(A326, [1]Sheet1!$K$2:$T$827,8,FALSE)</f>
        <v>0.16400000000000001</v>
      </c>
      <c r="AA326" s="13">
        <f>VLOOKUP(A326, [1]Sheet1!$K$2:$T$827,9,FALSE)</f>
        <v>0.10199999999999999</v>
      </c>
      <c r="AB326" s="13">
        <f>VLOOKUP(A326, [1]Sheet1!$K$2:$T$827,10,FALSE)</f>
        <v>2.5000000000000001E-2</v>
      </c>
      <c r="AC326" s="13">
        <f>VLOOKUP(A326,[4]Sheet1!$A$2:$D$651,4,FALSE)</f>
        <v>0.77776299999999998</v>
      </c>
      <c r="AD326" s="13" t="s">
        <v>45</v>
      </c>
      <c r="AE326" s="13" t="s">
        <v>45</v>
      </c>
      <c r="AF326">
        <f>VLOOKUP(A326,[3]Sheet1!$A$2:$F$2106,6, FALSE)</f>
        <v>52870.99</v>
      </c>
      <c r="AG326">
        <f>VLOOKUP(A326,[3]Sheet1!$A$2:$G$2106,7,FALSE)</f>
        <v>1</v>
      </c>
      <c r="AH326">
        <f>VLOOKUP(A326,[3]Sheet1!$A$2:$H$2105,8,FALSE)</f>
        <v>1699</v>
      </c>
      <c r="AI326">
        <f>VLOOKUP(A326,[3]Sheet1!$A$2:$I$2106,9,FALSE)</f>
        <v>69</v>
      </c>
      <c r="AJ326">
        <f>VLOOKUP(A326,[3]Sheet1!$A$2:$K$2105,10,FALSE)</f>
        <v>26</v>
      </c>
      <c r="AK326">
        <f>VLOOKUP(A326,[3]Sheet1!$A$2:$K$2105,11,FALSE)</f>
        <v>43</v>
      </c>
      <c r="AL326">
        <f>VLOOKUP(A326,[3]Sheet1!$A$2:$L$2106,12,FALSE)</f>
        <v>5</v>
      </c>
      <c r="AM326">
        <f>VLOOKUP(A326, [3]Sheet1!$A$2:$M$2105,13,FALSE)</f>
        <v>21</v>
      </c>
      <c r="AN326">
        <f>VLOOKUP(A326,[3]Sheet1!$A$2:$N$2106,14,FALSE)</f>
        <v>0.5</v>
      </c>
      <c r="AO326">
        <f>VLOOKUP(A326,[3]Sheet1!$A$2:$O$2106,15,FALSE)</f>
        <v>3.33</v>
      </c>
      <c r="AP326">
        <f>VLOOKUP(A326,[3]Sheet1!$A$2:$P$2105,16,FALSE)</f>
        <v>9.41</v>
      </c>
      <c r="AQ326">
        <f>VLOOKUP(A326, [3]Sheet1!$A$2:$Q$2106, 17,FALSE)</f>
        <v>1575</v>
      </c>
    </row>
    <row r="327" spans="1:43" x14ac:dyDescent="0.2">
      <c r="A327" s="10">
        <v>1207857</v>
      </c>
      <c r="B327" s="10">
        <v>60054987</v>
      </c>
      <c r="C327" s="11" t="s">
        <v>54</v>
      </c>
      <c r="D327" s="10" t="s">
        <v>44</v>
      </c>
      <c r="E327" s="17">
        <v>44115</v>
      </c>
      <c r="F327" s="13" t="str">
        <f>VLOOKUP(A327,[1]Sheet1!$K$2:$T$827,2,FALSE)</f>
        <v>VD02</v>
      </c>
      <c r="G327" s="13" t="str">
        <f>IFERROR(#REF!, "no")</f>
        <v>no</v>
      </c>
      <c r="H327" s="10">
        <v>20</v>
      </c>
      <c r="I327" s="10">
        <v>1.04</v>
      </c>
      <c r="J327" s="10">
        <v>0.66</v>
      </c>
      <c r="K327" s="10">
        <v>-0.38</v>
      </c>
      <c r="L327" s="10">
        <v>19</v>
      </c>
      <c r="M327" s="10">
        <v>12</v>
      </c>
      <c r="N327" s="10">
        <v>17.090368270873999</v>
      </c>
      <c r="O327" s="10">
        <v>1.91412377357483</v>
      </c>
      <c r="P327" s="10">
        <v>0.69059854745864901</v>
      </c>
      <c r="Q327" s="10">
        <v>0.130656838417053</v>
      </c>
      <c r="R327" s="13">
        <f>VLOOKUP(A327,'Valores KF'!$C$2:$D$1018,2,)</f>
        <v>0.82</v>
      </c>
      <c r="S327" s="13">
        <f>VLOOKUP(A327,'[2]PESO DE COLADA DIC19-DIC-20'!$A$2:$D$2105,4, FALSE)</f>
        <v>48416</v>
      </c>
      <c r="T327" s="13">
        <f>VLOOKUP(A327,[1]Sheet1!$F$2:$H$1001,3,FALSE)</f>
        <v>1902.55470359625</v>
      </c>
      <c r="U327" s="13">
        <f>VLOOKUP(A327,[1]Sheet1!$K$2:$T$827, 3,FALSE)</f>
        <v>0.11799999999999999</v>
      </c>
      <c r="V327" s="13">
        <f>VLOOKUP(A327,[1]Sheet1!$K$2:$T$827, 4,FALSE)</f>
        <v>0.222</v>
      </c>
      <c r="W327" s="13">
        <f>VLOOKUP(A327, [1]Sheet1!$K$2:$T$827,5,FALSE)</f>
        <v>1.1100000000000001</v>
      </c>
      <c r="X327" s="13">
        <f>VLOOKUP(A327, [1]Sheet1!$K$2:$T$827,6,FALSE)</f>
        <v>8.3999999999999995E-3</v>
      </c>
      <c r="Y327" s="13">
        <f>VLOOKUP(A327, [1]Sheet1!$K$2:$T$827,7,FALSE)</f>
        <v>4.0600000000000002E-3</v>
      </c>
      <c r="Z327" s="13">
        <f>VLOOKUP(A327, [1]Sheet1!$K$2:$T$827,8,FALSE)</f>
        <v>0.109</v>
      </c>
      <c r="AA327" s="13">
        <f>VLOOKUP(A327, [1]Sheet1!$K$2:$T$827,9,FALSE)</f>
        <v>0.34599999999999997</v>
      </c>
      <c r="AB327" s="13">
        <f>VLOOKUP(A327, [1]Sheet1!$K$2:$T$827,10,FALSE)</f>
        <v>3.5000000000000003E-2</v>
      </c>
      <c r="AC327" s="13">
        <f>VLOOKUP(A327,[4]Sheet1!$A$2:$D$651,4,FALSE)</f>
        <v>1.15567</v>
      </c>
      <c r="AD327" s="13" t="s">
        <v>45</v>
      </c>
      <c r="AE327" s="13" t="s">
        <v>45</v>
      </c>
      <c r="AF327">
        <f>VLOOKUP(A327,[3]Sheet1!$A$2:$F$2106,6, FALSE)</f>
        <v>52165</v>
      </c>
      <c r="AG327">
        <f>VLOOKUP(A327,[3]Sheet1!$A$2:$G$2106,7,FALSE)</f>
        <v>1</v>
      </c>
      <c r="AH327">
        <f>VLOOKUP(A327,[3]Sheet1!$A$2:$H$2105,8,FALSE)</f>
        <v>1698</v>
      </c>
      <c r="AI327">
        <f>VLOOKUP(A327,[3]Sheet1!$A$2:$I$2106,9,FALSE)</f>
        <v>61</v>
      </c>
      <c r="AJ327">
        <f>VLOOKUP(A327,[3]Sheet1!$A$2:$K$2105,10,FALSE)</f>
        <v>28</v>
      </c>
      <c r="AK327">
        <f>VLOOKUP(A327,[3]Sheet1!$A$2:$K$2105,11,FALSE)</f>
        <v>33</v>
      </c>
      <c r="AL327">
        <f>VLOOKUP(A327,[3]Sheet1!$A$2:$L$2106,12,FALSE)</f>
        <v>8</v>
      </c>
      <c r="AM327">
        <f>VLOOKUP(A327, [3]Sheet1!$A$2:$M$2105,13,FALSE)</f>
        <v>20</v>
      </c>
      <c r="AN327">
        <f>VLOOKUP(A327,[3]Sheet1!$A$2:$N$2106,14,FALSE)</f>
        <v>0.75</v>
      </c>
      <c r="AO327">
        <f>VLOOKUP(A327,[3]Sheet1!$A$2:$O$2106,15,FALSE)</f>
        <v>2.34</v>
      </c>
      <c r="AP327">
        <f>VLOOKUP(A327,[3]Sheet1!$A$2:$P$2105,16,FALSE)</f>
        <v>4.5199999999999996</v>
      </c>
      <c r="AQ327">
        <f>VLOOKUP(A327, [3]Sheet1!$A$2:$Q$2106, 17,FALSE)</f>
        <v>1588</v>
      </c>
    </row>
    <row r="328" spans="1:43" x14ac:dyDescent="0.2">
      <c r="A328" s="10">
        <v>1207858</v>
      </c>
      <c r="B328" s="10">
        <v>60054993</v>
      </c>
      <c r="C328" s="11" t="s">
        <v>54</v>
      </c>
      <c r="D328" s="10" t="s">
        <v>44</v>
      </c>
      <c r="E328" s="17">
        <v>44116</v>
      </c>
      <c r="F328" s="13" t="str">
        <f>VLOOKUP(A328,[1]Sheet1!$K$2:$T$827,2,FALSE)</f>
        <v>VD02</v>
      </c>
      <c r="G328" s="13" t="str">
        <f>IFERROR(#REF!, "no")</f>
        <v>no</v>
      </c>
      <c r="H328" s="10">
        <v>18</v>
      </c>
      <c r="I328" s="10">
        <v>0.97</v>
      </c>
      <c r="J328" s="10">
        <v>0.74</v>
      </c>
      <c r="K328" s="10">
        <v>-0.23</v>
      </c>
      <c r="L328" s="10">
        <v>16</v>
      </c>
      <c r="M328" s="10">
        <v>8</v>
      </c>
      <c r="N328" s="10">
        <v>8.8702278137206996</v>
      </c>
      <c r="O328" s="10">
        <v>1.5039916038513199</v>
      </c>
      <c r="P328" s="10">
        <v>0.41609817743301403</v>
      </c>
      <c r="Q328" s="10">
        <v>4.6444695442914997E-2</v>
      </c>
      <c r="R328" s="13">
        <f>VLOOKUP(A328,'Valores KF'!$C$2:$D$1018,2,)</f>
        <v>0.81</v>
      </c>
      <c r="S328" s="13">
        <f>VLOOKUP(A328,'[2]PESO DE COLADA DIC19-DIC-20'!$A$2:$D$2105,4, FALSE)</f>
        <v>55134</v>
      </c>
      <c r="T328" s="13">
        <f>VLOOKUP(A328,[1]Sheet1!$F$2:$H$1001,3,FALSE)</f>
        <v>1895.04982586703</v>
      </c>
      <c r="U328" s="13">
        <f>VLOOKUP(A328,[1]Sheet1!$K$2:$T$827, 3,FALSE)</f>
        <v>0.12</v>
      </c>
      <c r="V328" s="13">
        <f>VLOOKUP(A328,[1]Sheet1!$K$2:$T$827, 4,FALSE)</f>
        <v>0.26700000000000002</v>
      </c>
      <c r="W328" s="13">
        <f>VLOOKUP(A328, [1]Sheet1!$K$2:$T$827,5,FALSE)</f>
        <v>1.1100000000000001</v>
      </c>
      <c r="X328" s="13">
        <f>VLOOKUP(A328, [1]Sheet1!$K$2:$T$827,6,FALSE)</f>
        <v>8.0999999999999996E-3</v>
      </c>
      <c r="Y328" s="13">
        <f>VLOOKUP(A328, [1]Sheet1!$K$2:$T$827,7,FALSE)</f>
        <v>5.8799999999999998E-3</v>
      </c>
      <c r="Z328" s="13">
        <f>VLOOKUP(A328, [1]Sheet1!$K$2:$T$827,8,FALSE)</f>
        <v>0.157</v>
      </c>
      <c r="AA328" s="13">
        <f>VLOOKUP(A328, [1]Sheet1!$K$2:$T$827,9,FALSE)</f>
        <v>0.26400000000000001</v>
      </c>
      <c r="AB328" s="13">
        <f>VLOOKUP(A328, [1]Sheet1!$K$2:$T$827,10,FALSE)</f>
        <v>3.4700000000000002E-2</v>
      </c>
      <c r="AC328" s="13">
        <f>VLOOKUP(A328,[4]Sheet1!$A$2:$D$651,4,FALSE)</f>
        <v>1.3508199999999999</v>
      </c>
      <c r="AD328" s="13" t="s">
        <v>45</v>
      </c>
      <c r="AE328" s="13" t="s">
        <v>45</v>
      </c>
      <c r="AF328">
        <f>VLOOKUP(A328,[3]Sheet1!$A$2:$F$2106,6, FALSE)</f>
        <v>54523</v>
      </c>
      <c r="AG328">
        <f>VLOOKUP(A328,[3]Sheet1!$A$2:$G$2106,7,FALSE)</f>
        <v>1</v>
      </c>
      <c r="AH328">
        <f>VLOOKUP(A328,[3]Sheet1!$A$2:$H$2105,8,FALSE)</f>
        <v>1687</v>
      </c>
      <c r="AI328">
        <f>VLOOKUP(A328,[3]Sheet1!$A$2:$I$2106,9,FALSE)</f>
        <v>62</v>
      </c>
      <c r="AJ328">
        <f>VLOOKUP(A328,[3]Sheet1!$A$2:$K$2105,10,FALSE)</f>
        <v>25</v>
      </c>
      <c r="AK328">
        <f>VLOOKUP(A328,[3]Sheet1!$A$2:$K$2105,11,FALSE)</f>
        <v>37</v>
      </c>
      <c r="AL328">
        <f>VLOOKUP(A328,[3]Sheet1!$A$2:$L$2106,12,FALSE)</f>
        <v>7</v>
      </c>
      <c r="AM328">
        <f>VLOOKUP(A328, [3]Sheet1!$A$2:$M$2105,13,FALSE)</f>
        <v>18</v>
      </c>
      <c r="AN328">
        <f>VLOOKUP(A328,[3]Sheet1!$A$2:$N$2106,14,FALSE)</f>
        <v>0.99</v>
      </c>
      <c r="AO328">
        <f>VLOOKUP(A328,[3]Sheet1!$A$2:$O$2106,15,FALSE)</f>
        <v>9.27</v>
      </c>
      <c r="AP328">
        <f>VLOOKUP(A328,[3]Sheet1!$A$2:$P$2105,16,FALSE)</f>
        <v>1.48</v>
      </c>
      <c r="AQ328">
        <f>VLOOKUP(A328, [3]Sheet1!$A$2:$Q$2106, 17,FALSE)</f>
        <v>1597</v>
      </c>
    </row>
    <row r="329" spans="1:43" x14ac:dyDescent="0.2">
      <c r="A329" s="10">
        <v>1207859</v>
      </c>
      <c r="B329" s="10">
        <v>60054932</v>
      </c>
      <c r="C329" s="11" t="s">
        <v>76</v>
      </c>
      <c r="D329" s="10" t="s">
        <v>46</v>
      </c>
      <c r="E329" s="17">
        <v>44116</v>
      </c>
      <c r="F329" s="13" t="str">
        <f>VLOOKUP(A329,[1]Sheet1!$K$2:$T$827,2,FALSE)</f>
        <v>VD02</v>
      </c>
      <c r="G329" s="13" t="str">
        <f>IFERROR(#REF!, "no")</f>
        <v>no</v>
      </c>
      <c r="H329" s="10">
        <v>20</v>
      </c>
      <c r="I329" s="10">
        <v>1.03</v>
      </c>
      <c r="J329" s="10">
        <v>0.84</v>
      </c>
      <c r="K329" s="10">
        <v>-0.19</v>
      </c>
      <c r="L329" s="10">
        <v>18</v>
      </c>
      <c r="M329" s="10">
        <v>16</v>
      </c>
      <c r="N329" s="10">
        <v>13.282615661621101</v>
      </c>
      <c r="O329" s="10">
        <v>1.98567342758179</v>
      </c>
      <c r="P329" s="10">
        <v>1.07328057289124</v>
      </c>
      <c r="Q329" s="10">
        <v>3.5261088050901898E-3</v>
      </c>
      <c r="R329" s="13">
        <f>VLOOKUP(A329,'Valores KF'!$C$2:$D$1018,2,)</f>
        <v>0.81</v>
      </c>
      <c r="S329" s="13">
        <f>VLOOKUP(A329,'[2]PESO DE COLADA DIC19-DIC-20'!$A$2:$D$2105,4, FALSE)</f>
        <v>52838</v>
      </c>
      <c r="T329" s="13">
        <f>VLOOKUP(A329,[1]Sheet1!$F$2:$H$1001,3,FALSE)</f>
        <v>1901.80432838759</v>
      </c>
      <c r="U329" s="13">
        <f>VLOOKUP(A329,[1]Sheet1!$K$2:$T$827, 3,FALSE)</f>
        <v>0.218</v>
      </c>
      <c r="V329" s="13">
        <f>VLOOKUP(A329,[1]Sheet1!$K$2:$T$827, 4,FALSE)</f>
        <v>0.154</v>
      </c>
      <c r="W329" s="13">
        <f>VLOOKUP(A329, [1]Sheet1!$K$2:$T$827,5,FALSE)</f>
        <v>0.80500000000000005</v>
      </c>
      <c r="X329" s="13">
        <f>VLOOKUP(A329, [1]Sheet1!$K$2:$T$827,6,FALSE)</f>
        <v>9.2999999999999992E-3</v>
      </c>
      <c r="Y329" s="13">
        <f>VLOOKUP(A329, [1]Sheet1!$K$2:$T$827,7,FALSE)</f>
        <v>2.4299999999999999E-2</v>
      </c>
      <c r="Z329" s="13">
        <f>VLOOKUP(A329, [1]Sheet1!$K$2:$T$827,8,FALSE)</f>
        <v>0.14899999999999999</v>
      </c>
      <c r="AA329" s="13">
        <f>VLOOKUP(A329, [1]Sheet1!$K$2:$T$827,9,FALSE)</f>
        <v>0.14499999999999999</v>
      </c>
      <c r="AB329" s="13">
        <f>VLOOKUP(A329, [1]Sheet1!$K$2:$T$827,10,FALSE)</f>
        <v>2.7799999999999998E-2</v>
      </c>
      <c r="AC329" s="13">
        <f>VLOOKUP(A329,[4]Sheet1!$A$2:$D$651,4,FALSE)</f>
        <v>1.01288</v>
      </c>
      <c r="AD329" s="13" t="s">
        <v>45</v>
      </c>
      <c r="AE329" s="13" t="s">
        <v>45</v>
      </c>
      <c r="AF329">
        <f>VLOOKUP(A329,[3]Sheet1!$A$2:$F$2106,6, FALSE)</f>
        <v>54203</v>
      </c>
      <c r="AG329">
        <f>VLOOKUP(A329,[3]Sheet1!$A$2:$G$2106,7,FALSE)</f>
        <v>1</v>
      </c>
      <c r="AH329">
        <f>VLOOKUP(A329,[3]Sheet1!$A$2:$H$2105,8,FALSE)</f>
        <v>1697</v>
      </c>
      <c r="AI329">
        <f>VLOOKUP(A329,[3]Sheet1!$A$2:$I$2106,9,FALSE)</f>
        <v>75</v>
      </c>
      <c r="AJ329">
        <f>VLOOKUP(A329,[3]Sheet1!$A$2:$K$2105,10,FALSE)</f>
        <v>27</v>
      </c>
      <c r="AK329">
        <f>VLOOKUP(A329,[3]Sheet1!$A$2:$K$2105,11,FALSE)</f>
        <v>48</v>
      </c>
      <c r="AL329">
        <f>VLOOKUP(A329,[3]Sheet1!$A$2:$L$2106,12,FALSE)</f>
        <v>7</v>
      </c>
      <c r="AM329">
        <f>VLOOKUP(A329, [3]Sheet1!$A$2:$M$2105,13,FALSE)</f>
        <v>20</v>
      </c>
      <c r="AN329">
        <f>VLOOKUP(A329,[3]Sheet1!$A$2:$N$2106,14,FALSE)</f>
        <v>0.76</v>
      </c>
      <c r="AO329">
        <f>VLOOKUP(A329,[3]Sheet1!$A$2:$O$2106,15,FALSE)</f>
        <v>13.36</v>
      </c>
      <c r="AP329">
        <f>VLOOKUP(A329,[3]Sheet1!$A$2:$P$2105,16,FALSE)</f>
        <v>0</v>
      </c>
      <c r="AQ329">
        <f>VLOOKUP(A329, [3]Sheet1!$A$2:$Q$2106, 17,FALSE)</f>
        <v>1593</v>
      </c>
    </row>
    <row r="330" spans="1:43" x14ac:dyDescent="0.2">
      <c r="A330" s="10">
        <v>1207860</v>
      </c>
      <c r="B330" s="10">
        <v>60055104</v>
      </c>
      <c r="C330" s="11">
        <v>4340</v>
      </c>
      <c r="D330" s="10" t="s">
        <v>53</v>
      </c>
      <c r="E330" s="17">
        <v>44116</v>
      </c>
      <c r="F330" s="13" t="str">
        <f>VLOOKUP(A330,[1]Sheet1!$K$2:$T$827,2,FALSE)</f>
        <v>VD02</v>
      </c>
      <c r="G330" s="13" t="str">
        <f>IFERROR(#REF!, "no")</f>
        <v>no</v>
      </c>
      <c r="H330" s="10">
        <v>18</v>
      </c>
      <c r="I330" s="10">
        <v>1.03</v>
      </c>
      <c r="J330" s="10">
        <v>1.1599999999999999</v>
      </c>
      <c r="K330" s="10">
        <v>0.13</v>
      </c>
      <c r="L330" s="10">
        <v>18</v>
      </c>
      <c r="M330" s="10">
        <v>15</v>
      </c>
      <c r="N330" s="10">
        <v>5.5295081138610804</v>
      </c>
      <c r="O330" s="10">
        <v>2.04368329048157</v>
      </c>
      <c r="P330" s="10">
        <v>1.6874812841415401</v>
      </c>
      <c r="Q330" s="10">
        <v>0.60706830024719205</v>
      </c>
      <c r="R330" s="13">
        <f>VLOOKUP(A330,'Valores KF'!$C$2:$D$1018,2,)</f>
        <v>0.74</v>
      </c>
      <c r="S330" s="13">
        <f>VLOOKUP(A330,'[2]PESO DE COLADA DIC19-DIC-20'!$A$2:$D$2105,4, FALSE)</f>
        <v>51920</v>
      </c>
      <c r="T330" s="13">
        <f>VLOOKUP(A330,[1]Sheet1!$F$2:$H$1001,3,FALSE)</f>
        <v>1841.9365461615801</v>
      </c>
      <c r="U330" s="13">
        <f>VLOOKUP(A330,[1]Sheet1!$K$2:$T$827, 3,FALSE)</f>
        <v>0.41</v>
      </c>
      <c r="V330" s="13">
        <f>VLOOKUP(A330,[1]Sheet1!$K$2:$T$827, 4,FALSE)</f>
        <v>0.186</v>
      </c>
      <c r="W330" s="13">
        <f>VLOOKUP(A330, [1]Sheet1!$K$2:$T$827,5,FALSE)</f>
        <v>0.78100000000000003</v>
      </c>
      <c r="X330" s="13">
        <f>VLOOKUP(A330, [1]Sheet1!$K$2:$T$827,6,FALSE)</f>
        <v>9.7999999999999997E-3</v>
      </c>
      <c r="Y330" s="13">
        <f>VLOOKUP(A330, [1]Sheet1!$K$2:$T$827,7,FALSE)</f>
        <v>1.41E-2</v>
      </c>
      <c r="Z330" s="13">
        <f>VLOOKUP(A330, [1]Sheet1!$K$2:$T$827,8,FALSE)</f>
        <v>0.84799999999999998</v>
      </c>
      <c r="AA330" s="13">
        <f>VLOOKUP(A330, [1]Sheet1!$K$2:$T$827,9,FALSE)</f>
        <v>1.84</v>
      </c>
      <c r="AB330" s="13">
        <f>VLOOKUP(A330, [1]Sheet1!$K$2:$T$827,10,FALSE)</f>
        <v>1.54E-2</v>
      </c>
      <c r="AC330" s="13">
        <f>VLOOKUP(A330,[4]Sheet1!$A$2:$D$651,4,FALSE)</f>
        <v>0.97176399999999996</v>
      </c>
      <c r="AD330" s="13" t="s">
        <v>45</v>
      </c>
      <c r="AE330" s="13" t="s">
        <v>45</v>
      </c>
      <c r="AF330">
        <f>VLOOKUP(A330,[3]Sheet1!$A$2:$F$2106,6, FALSE)</f>
        <v>51835</v>
      </c>
      <c r="AG330">
        <f>VLOOKUP(A330,[3]Sheet1!$A$2:$G$2106,7,FALSE)</f>
        <v>1</v>
      </c>
      <c r="AH330">
        <f>VLOOKUP(A330,[3]Sheet1!$A$2:$H$2105,8,FALSE)</f>
        <v>1697</v>
      </c>
      <c r="AI330">
        <f>VLOOKUP(A330,[3]Sheet1!$A$2:$I$2106,9,FALSE)</f>
        <v>59</v>
      </c>
      <c r="AJ330">
        <f>VLOOKUP(A330,[3]Sheet1!$A$2:$K$2105,10,FALSE)</f>
        <v>25</v>
      </c>
      <c r="AK330">
        <f>VLOOKUP(A330,[3]Sheet1!$A$2:$K$2105,11,FALSE)</f>
        <v>34</v>
      </c>
      <c r="AL330">
        <f>VLOOKUP(A330,[3]Sheet1!$A$2:$L$2106,12,FALSE)</f>
        <v>7</v>
      </c>
      <c r="AM330">
        <f>VLOOKUP(A330, [3]Sheet1!$A$2:$M$2105,13,FALSE)</f>
        <v>18</v>
      </c>
      <c r="AN330">
        <f>VLOOKUP(A330,[3]Sheet1!$A$2:$N$2106,14,FALSE)</f>
        <v>0.72</v>
      </c>
      <c r="AO330">
        <f>VLOOKUP(A330,[3]Sheet1!$A$2:$O$2106,15,FALSE)</f>
        <v>5.49</v>
      </c>
      <c r="AP330">
        <f>VLOOKUP(A330,[3]Sheet1!$A$2:$P$2105,16,FALSE)</f>
        <v>0</v>
      </c>
      <c r="AQ330">
        <f>VLOOKUP(A330, [3]Sheet1!$A$2:$Q$2106, 17,FALSE)</f>
        <v>1558</v>
      </c>
    </row>
    <row r="331" spans="1:43" x14ac:dyDescent="0.2">
      <c r="A331" s="10">
        <v>1207861</v>
      </c>
      <c r="B331" s="10">
        <v>60055110</v>
      </c>
      <c r="C331" s="11">
        <v>4340</v>
      </c>
      <c r="D331" s="10" t="s">
        <v>53</v>
      </c>
      <c r="E331" s="17">
        <v>44116</v>
      </c>
      <c r="F331" s="13" t="str">
        <f>VLOOKUP(A331,[1]Sheet1!$K$2:$T$827,2,FALSE)</f>
        <v>VD02</v>
      </c>
      <c r="G331" s="13" t="str">
        <f>IFERROR(#REF!, "no")</f>
        <v>no</v>
      </c>
      <c r="H331" s="10">
        <v>18</v>
      </c>
      <c r="I331" s="10">
        <v>1.04</v>
      </c>
      <c r="J331" s="10">
        <v>0.67</v>
      </c>
      <c r="K331" s="10">
        <v>-0.37</v>
      </c>
      <c r="L331" s="10">
        <v>18</v>
      </c>
      <c r="M331" s="10">
        <v>15</v>
      </c>
      <c r="N331" s="10">
        <v>8.5909767150878906</v>
      </c>
      <c r="O331" s="10">
        <v>2.0841302871704102</v>
      </c>
      <c r="P331" s="10">
        <v>0.60505992174148604</v>
      </c>
      <c r="Q331" s="10">
        <v>1.8410757184028601E-2</v>
      </c>
      <c r="R331" s="13">
        <f>VLOOKUP(A331,'Valores KF'!$C$2:$D$1018,2,)</f>
        <v>0.74</v>
      </c>
      <c r="S331" s="13">
        <f>VLOOKUP(A331,'[2]PESO DE COLADA DIC19-DIC-20'!$A$2:$D$2105,4, FALSE)</f>
        <v>52485</v>
      </c>
      <c r="T331" s="13">
        <f>VLOOKUP(A331,[1]Sheet1!$F$2:$H$1001,3,FALSE)</f>
        <v>1846.7414089596</v>
      </c>
      <c r="U331" s="13">
        <f>VLOOKUP(A331,[1]Sheet1!$K$2:$T$827, 3,FALSE)</f>
        <v>0.41899999999999998</v>
      </c>
      <c r="V331" s="13">
        <f>VLOOKUP(A331,[1]Sheet1!$K$2:$T$827, 4,FALSE)</f>
        <v>0.155</v>
      </c>
      <c r="W331" s="13">
        <f>VLOOKUP(A331, [1]Sheet1!$K$2:$T$827,5,FALSE)</f>
        <v>0.76900000000000002</v>
      </c>
      <c r="X331" s="13">
        <f>VLOOKUP(A331, [1]Sheet1!$K$2:$T$827,6,FALSE)</f>
        <v>1.0200000000000001E-2</v>
      </c>
      <c r="Y331" s="13">
        <f>VLOOKUP(A331, [1]Sheet1!$K$2:$T$827,7,FALSE)</f>
        <v>1.3599999999999999E-2</v>
      </c>
      <c r="Z331" s="13">
        <f>VLOOKUP(A331, [1]Sheet1!$K$2:$T$827,8,FALSE)</f>
        <v>0.84099999999999997</v>
      </c>
      <c r="AA331" s="13">
        <f>VLOOKUP(A331, [1]Sheet1!$K$2:$T$827,9,FALSE)</f>
        <v>1.82</v>
      </c>
      <c r="AB331" s="13">
        <f>VLOOKUP(A331, [1]Sheet1!$K$2:$T$827,10,FALSE)</f>
        <v>1.6400000000000001E-2</v>
      </c>
      <c r="AC331" s="13">
        <f>VLOOKUP(A331,[4]Sheet1!$A$2:$D$651,4,FALSE)</f>
        <v>1.0286299999999999</v>
      </c>
      <c r="AD331" s="13" t="s">
        <v>45</v>
      </c>
      <c r="AE331" s="13" t="s">
        <v>45</v>
      </c>
      <c r="AF331">
        <f>VLOOKUP(A331,[3]Sheet1!$A$2:$F$2106,6, FALSE)</f>
        <v>52225</v>
      </c>
      <c r="AG331">
        <f>VLOOKUP(A331,[3]Sheet1!$A$2:$G$2106,7,FALSE)</f>
        <v>1</v>
      </c>
      <c r="AH331">
        <f>VLOOKUP(A331,[3]Sheet1!$A$2:$H$2105,8,FALSE)</f>
        <v>1633</v>
      </c>
      <c r="AI331">
        <f>VLOOKUP(A331,[3]Sheet1!$A$2:$I$2106,9,FALSE)</f>
        <v>56</v>
      </c>
      <c r="AJ331">
        <f>VLOOKUP(A331,[3]Sheet1!$A$2:$K$2105,10,FALSE)</f>
        <v>25</v>
      </c>
      <c r="AK331">
        <f>VLOOKUP(A331,[3]Sheet1!$A$2:$K$2105,11,FALSE)</f>
        <v>31</v>
      </c>
      <c r="AL331">
        <f>VLOOKUP(A331,[3]Sheet1!$A$2:$L$2106,12,FALSE)</f>
        <v>7</v>
      </c>
      <c r="AM331">
        <f>VLOOKUP(A331, [3]Sheet1!$A$2:$M$2105,13,FALSE)</f>
        <v>18</v>
      </c>
      <c r="AN331">
        <f>VLOOKUP(A331,[3]Sheet1!$A$2:$N$2106,14,FALSE)</f>
        <v>0.65</v>
      </c>
      <c r="AO331">
        <f>VLOOKUP(A331,[3]Sheet1!$A$2:$O$2106,15,FALSE)</f>
        <v>5.37</v>
      </c>
      <c r="AP331">
        <f>VLOOKUP(A331,[3]Sheet1!$A$2:$P$2105,16,FALSE)</f>
        <v>0</v>
      </c>
      <c r="AQ331">
        <f>VLOOKUP(A331, [3]Sheet1!$A$2:$Q$2106, 17,FALSE)</f>
        <v>1554</v>
      </c>
    </row>
    <row r="332" spans="1:43" x14ac:dyDescent="0.2">
      <c r="A332" s="10">
        <v>1207862</v>
      </c>
      <c r="B332" s="10">
        <v>60054969</v>
      </c>
      <c r="C332" s="11" t="s">
        <v>101</v>
      </c>
      <c r="D332" s="10" t="s">
        <v>48</v>
      </c>
      <c r="E332" s="17">
        <v>44116</v>
      </c>
      <c r="F332" s="13" t="str">
        <f>VLOOKUP(A332,[1]Sheet1!$K$2:$T$827,2,FALSE)</f>
        <v>VD02</v>
      </c>
      <c r="G332" s="13" t="str">
        <f>IFERROR(#REF!, "no")</f>
        <v>no</v>
      </c>
      <c r="H332" s="10">
        <v>18</v>
      </c>
      <c r="I332" s="10">
        <v>0.92</v>
      </c>
      <c r="J332" s="10">
        <v>0.73</v>
      </c>
      <c r="K332" s="10">
        <v>-0.19</v>
      </c>
      <c r="L332" s="10">
        <v>19</v>
      </c>
      <c r="M332" s="10">
        <v>15</v>
      </c>
      <c r="N332" s="10">
        <v>9.0167865753173793</v>
      </c>
      <c r="O332" s="10">
        <v>1.6600546836853001</v>
      </c>
      <c r="P332" s="10">
        <v>0.32596883177757302</v>
      </c>
      <c r="Q332" s="10">
        <v>-0.142704978585243</v>
      </c>
      <c r="R332" s="13">
        <f>VLOOKUP(A332,'Valores KF'!$C$2:$D$1018,2,)</f>
        <v>0.78</v>
      </c>
      <c r="S332" s="13">
        <f>VLOOKUP(A332,'[2]PESO DE COLADA DIC19-DIC-20'!$A$2:$D$2105,4, FALSE)</f>
        <v>52432</v>
      </c>
      <c r="T332" s="13">
        <f>VLOOKUP(A332,[1]Sheet1!$F$2:$H$1001,3,FALSE)</f>
        <v>1874.0960981682599</v>
      </c>
      <c r="U332" s="13">
        <f>VLOOKUP(A332,[1]Sheet1!$K$2:$T$827, 3,FALSE)</f>
        <v>0.17799999999999999</v>
      </c>
      <c r="V332" s="13">
        <f>VLOOKUP(A332,[1]Sheet1!$K$2:$T$827, 4,FALSE)</f>
        <v>0.41699999999999998</v>
      </c>
      <c r="W332" s="13">
        <f>VLOOKUP(A332, [1]Sheet1!$K$2:$T$827,5,FALSE)</f>
        <v>0.63700000000000001</v>
      </c>
      <c r="X332" s="13">
        <f>VLOOKUP(A332, [1]Sheet1!$K$2:$T$827,6,FALSE)</f>
        <v>8.6999999999999994E-3</v>
      </c>
      <c r="Y332" s="13">
        <f>VLOOKUP(A332, [1]Sheet1!$K$2:$T$827,7,FALSE)</f>
        <v>1.5299999999999999E-3</v>
      </c>
      <c r="Z332" s="13">
        <f>VLOOKUP(A332, [1]Sheet1!$K$2:$T$827,8,FALSE)</f>
        <v>0.56899999999999995</v>
      </c>
      <c r="AA332" s="13">
        <f>VLOOKUP(A332, [1]Sheet1!$K$2:$T$827,9,FALSE)</f>
        <v>1.54</v>
      </c>
      <c r="AB332" s="13">
        <f>VLOOKUP(A332, [1]Sheet1!$K$2:$T$827,10,FALSE)</f>
        <v>1.84E-2</v>
      </c>
      <c r="AC332" s="13">
        <f>VLOOKUP(A332,[4]Sheet1!$A$2:$D$651,4,FALSE)</f>
        <v>0.95519699999999996</v>
      </c>
      <c r="AD332" s="13" t="s">
        <v>45</v>
      </c>
      <c r="AE332" s="13" t="s">
        <v>45</v>
      </c>
      <c r="AF332">
        <f>VLOOKUP(A332,[3]Sheet1!$A$2:$F$2106,6, FALSE)</f>
        <v>52727</v>
      </c>
      <c r="AG332">
        <f>VLOOKUP(A332,[3]Sheet1!$A$2:$G$2106,7,FALSE)</f>
        <v>1</v>
      </c>
      <c r="AH332">
        <f>VLOOKUP(A332,[3]Sheet1!$A$2:$H$2105,8,FALSE)</f>
        <v>1661</v>
      </c>
      <c r="AI332">
        <f>VLOOKUP(A332,[3]Sheet1!$A$2:$I$2106,9,FALSE)</f>
        <v>55</v>
      </c>
      <c r="AJ332">
        <f>VLOOKUP(A332,[3]Sheet1!$A$2:$K$2105,10,FALSE)</f>
        <v>24</v>
      </c>
      <c r="AK332">
        <f>VLOOKUP(A332,[3]Sheet1!$A$2:$K$2105,11,FALSE)</f>
        <v>31</v>
      </c>
      <c r="AL332">
        <f>VLOOKUP(A332,[3]Sheet1!$A$2:$L$2106,12,FALSE)</f>
        <v>6</v>
      </c>
      <c r="AM332">
        <f>VLOOKUP(A332, [3]Sheet1!$A$2:$M$2105,13,FALSE)</f>
        <v>18</v>
      </c>
      <c r="AN332">
        <f>VLOOKUP(A332,[3]Sheet1!$A$2:$N$2106,14,FALSE)</f>
        <v>0.66</v>
      </c>
      <c r="AO332">
        <f>VLOOKUP(A332,[3]Sheet1!$A$2:$O$2106,15,FALSE)</f>
        <v>5.17</v>
      </c>
      <c r="AP332">
        <f>VLOOKUP(A332,[3]Sheet1!$A$2:$P$2105,16,FALSE)</f>
        <v>0</v>
      </c>
      <c r="AQ332">
        <f>VLOOKUP(A332, [3]Sheet1!$A$2:$Q$2106, 17,FALSE)</f>
        <v>1573</v>
      </c>
    </row>
    <row r="333" spans="1:43" x14ac:dyDescent="0.2">
      <c r="A333" s="10">
        <v>1207863</v>
      </c>
      <c r="B333" s="10">
        <v>60054981</v>
      </c>
      <c r="C333" s="11" t="s">
        <v>84</v>
      </c>
      <c r="D333" s="10" t="s">
        <v>53</v>
      </c>
      <c r="E333" s="17">
        <v>44116</v>
      </c>
      <c r="F333" s="13" t="str">
        <f>VLOOKUP(A333,[1]Sheet1!$K$2:$T$827,2,FALSE)</f>
        <v>VD03</v>
      </c>
      <c r="G333" s="13" t="str">
        <f>IFERROR(#REF!, "no")</f>
        <v>no</v>
      </c>
      <c r="H333" s="10">
        <v>28</v>
      </c>
      <c r="I333" s="10">
        <v>0.68</v>
      </c>
      <c r="J333" s="10">
        <v>0.54</v>
      </c>
      <c r="K333" s="10">
        <v>-0.14000000000000001</v>
      </c>
      <c r="L333" s="10">
        <v>17</v>
      </c>
      <c r="M333" s="10">
        <v>24</v>
      </c>
      <c r="N333" s="10">
        <v>3.5747547149658199</v>
      </c>
      <c r="O333" s="10">
        <v>1.0778124332428001</v>
      </c>
      <c r="P333" s="10">
        <v>0.370748281478882</v>
      </c>
      <c r="Q333" s="10">
        <v>-0.154680460691452</v>
      </c>
      <c r="R333" s="13">
        <f>VLOOKUP(A333,'Valores KF'!$C$2:$D$1018,2,)</f>
        <v>0.74</v>
      </c>
      <c r="S333" s="13">
        <f>VLOOKUP(A333,'[2]PESO DE COLADA DIC19-DIC-20'!$A$2:$D$2105,4, FALSE)</f>
        <v>52836</v>
      </c>
      <c r="T333" s="13">
        <f>VLOOKUP(A333,[1]Sheet1!$F$2:$H$1001,3,FALSE)</f>
        <v>1842.8820707125501</v>
      </c>
      <c r="U333" s="13">
        <f>VLOOKUP(A333,[1]Sheet1!$K$2:$T$827, 3,FALSE)</f>
        <v>0.32900000000000001</v>
      </c>
      <c r="V333" s="13">
        <f>VLOOKUP(A333,[1]Sheet1!$K$2:$T$827, 4,FALSE)</f>
        <v>0.32600000000000001</v>
      </c>
      <c r="W333" s="13">
        <f>VLOOKUP(A333, [1]Sheet1!$K$2:$T$827,5,FALSE)</f>
        <v>0.93700000000000006</v>
      </c>
      <c r="X333" s="13">
        <f>VLOOKUP(A333, [1]Sheet1!$K$2:$T$827,6,FALSE)</f>
        <v>6.6E-3</v>
      </c>
      <c r="Y333" s="13">
        <f>VLOOKUP(A333, [1]Sheet1!$K$2:$T$827,7,FALSE)</f>
        <v>9.7000000000000005E-4</v>
      </c>
      <c r="Z333" s="13">
        <f>VLOOKUP(A333, [1]Sheet1!$K$2:$T$827,8,FALSE)</f>
        <v>0.96199999999999997</v>
      </c>
      <c r="AA333" s="13">
        <f>VLOOKUP(A333, [1]Sheet1!$K$2:$T$827,9,FALSE)</f>
        <v>0.86599999999999999</v>
      </c>
      <c r="AB333" s="13">
        <f>VLOOKUP(A333, [1]Sheet1!$K$2:$T$827,10,FALSE)</f>
        <v>2.6100000000000002E-2</v>
      </c>
      <c r="AC333" s="13">
        <f>VLOOKUP(A333,[4]Sheet1!$A$2:$D$651,4,FALSE)</f>
        <v>0.98671699999999996</v>
      </c>
      <c r="AD333" s="13" t="s">
        <v>45</v>
      </c>
      <c r="AE333" s="13" t="s">
        <v>45</v>
      </c>
      <c r="AF333">
        <f>VLOOKUP(A333,[3]Sheet1!$A$2:$F$2106,6, FALSE)</f>
        <v>51856</v>
      </c>
      <c r="AG333">
        <f>VLOOKUP(A333,[3]Sheet1!$A$2:$G$2106,7,FALSE)</f>
        <v>1</v>
      </c>
      <c r="AH333">
        <f>VLOOKUP(A333,[3]Sheet1!$A$2:$H$2105,8,FALSE)</f>
        <v>1655</v>
      </c>
      <c r="AI333">
        <f>VLOOKUP(A333,[3]Sheet1!$A$2:$I$2106,9,FALSE)</f>
        <v>72</v>
      </c>
      <c r="AJ333">
        <f>VLOOKUP(A333,[3]Sheet1!$A$2:$K$2105,10,FALSE)</f>
        <v>35</v>
      </c>
      <c r="AK333">
        <f>VLOOKUP(A333,[3]Sheet1!$A$2:$K$2105,11,FALSE)</f>
        <v>37</v>
      </c>
      <c r="AL333">
        <f>VLOOKUP(A333,[3]Sheet1!$A$2:$L$2106,12,FALSE)</f>
        <v>7</v>
      </c>
      <c r="AM333">
        <f>VLOOKUP(A333, [3]Sheet1!$A$2:$M$2105,13,FALSE)</f>
        <v>28</v>
      </c>
      <c r="AN333">
        <f>VLOOKUP(A333,[3]Sheet1!$A$2:$N$2106,14,FALSE)</f>
        <v>0.73</v>
      </c>
      <c r="AO333">
        <f>VLOOKUP(A333,[3]Sheet1!$A$2:$O$2106,15,FALSE)</f>
        <v>16.2</v>
      </c>
      <c r="AP333">
        <f>VLOOKUP(A333,[3]Sheet1!$A$2:$P$2105,16,FALSE)</f>
        <v>0</v>
      </c>
      <c r="AQ333">
        <f>VLOOKUP(A333, [3]Sheet1!$A$2:$Q$2106, 17,FALSE)</f>
        <v>1562</v>
      </c>
    </row>
    <row r="334" spans="1:43" x14ac:dyDescent="0.2">
      <c r="A334" s="10">
        <v>1207864</v>
      </c>
      <c r="B334" s="10">
        <v>60054975</v>
      </c>
      <c r="C334" s="11" t="s">
        <v>102</v>
      </c>
      <c r="D334" s="10" t="s">
        <v>56</v>
      </c>
      <c r="E334" s="17">
        <v>44116</v>
      </c>
      <c r="F334" s="13" t="str">
        <f>VLOOKUP(A334,[1]Sheet1!$K$2:$T$827,2,FALSE)</f>
        <v>VD02</v>
      </c>
      <c r="G334" s="13" t="str">
        <f>IFERROR(#REF!, "no")</f>
        <v>no</v>
      </c>
      <c r="H334" s="10">
        <v>20</v>
      </c>
      <c r="I334" s="10">
        <v>1</v>
      </c>
      <c r="J334" s="10">
        <v>0.66</v>
      </c>
      <c r="K334" s="10">
        <v>-0.34</v>
      </c>
      <c r="L334" s="10">
        <v>18</v>
      </c>
      <c r="M334" s="10">
        <v>16</v>
      </c>
      <c r="N334" s="10">
        <v>6.92385005950928</v>
      </c>
      <c r="O334" s="10">
        <v>1.75420498847961</v>
      </c>
      <c r="P334" s="10">
        <v>0.80343157052993797</v>
      </c>
      <c r="Q334" s="10">
        <v>-7.4852034449577304E-2</v>
      </c>
      <c r="R334" s="13">
        <f>VLOOKUP(A334,'Valores KF'!$C$2:$D$1018,2,)</f>
        <v>0.74</v>
      </c>
      <c r="S334" s="13">
        <f>VLOOKUP(A334,'[2]PESO DE COLADA DIC19-DIC-20'!$A$2:$D$2105,4, FALSE)</f>
        <v>58940</v>
      </c>
      <c r="T334" s="13">
        <f>VLOOKUP(A334,[1]Sheet1!$F$2:$H$1001,3,FALSE)</f>
        <v>1850.8393653896101</v>
      </c>
      <c r="U334" s="13">
        <f>VLOOKUP(A334,[1]Sheet1!$K$2:$T$827, 3,FALSE)</f>
        <v>0.43</v>
      </c>
      <c r="V334" s="13">
        <f>VLOOKUP(A334,[1]Sheet1!$K$2:$T$827, 4,FALSE)</f>
        <v>0.161</v>
      </c>
      <c r="W334" s="13">
        <f>VLOOKUP(A334, [1]Sheet1!$K$2:$T$827,5,FALSE)</f>
        <v>0.95499999999999996</v>
      </c>
      <c r="X334" s="13">
        <f>VLOOKUP(A334, [1]Sheet1!$K$2:$T$827,6,FALSE)</f>
        <v>6.3E-3</v>
      </c>
      <c r="Y334" s="13">
        <f>VLOOKUP(A334, [1]Sheet1!$K$2:$T$827,7,FALSE)</f>
        <v>1.2600000000000001E-3</v>
      </c>
      <c r="Z334" s="13">
        <f>VLOOKUP(A334, [1]Sheet1!$K$2:$T$827,8,FALSE)</f>
        <v>1.07</v>
      </c>
      <c r="AA334" s="13">
        <f>VLOOKUP(A334, [1]Sheet1!$K$2:$T$827,9,FALSE)</f>
        <v>0.216</v>
      </c>
      <c r="AB334" s="13">
        <f>VLOOKUP(A334, [1]Sheet1!$K$2:$T$827,10,FALSE)</f>
        <v>2.35E-2</v>
      </c>
      <c r="AC334" s="13">
        <f>VLOOKUP(A334,[4]Sheet1!$A$2:$D$651,4,FALSE)</f>
        <v>0.93555900000000003</v>
      </c>
      <c r="AD334" s="13" t="s">
        <v>45</v>
      </c>
      <c r="AE334" s="13" t="s">
        <v>45</v>
      </c>
      <c r="AF334">
        <f>VLOOKUP(A334,[3]Sheet1!$A$2:$F$2106,6, FALSE)</f>
        <v>57639</v>
      </c>
      <c r="AG334">
        <f>VLOOKUP(A334,[3]Sheet1!$A$2:$G$2106,7,FALSE)</f>
        <v>1</v>
      </c>
      <c r="AH334">
        <f>VLOOKUP(A334,[3]Sheet1!$A$2:$H$2105,8,FALSE)</f>
        <v>1641</v>
      </c>
      <c r="AI334">
        <f>VLOOKUP(A334,[3]Sheet1!$A$2:$I$2106,9,FALSE)</f>
        <v>53</v>
      </c>
      <c r="AJ334">
        <f>VLOOKUP(A334,[3]Sheet1!$A$2:$K$2105,10,FALSE)</f>
        <v>27</v>
      </c>
      <c r="AK334">
        <f>VLOOKUP(A334,[3]Sheet1!$A$2:$K$2105,11,FALSE)</f>
        <v>26</v>
      </c>
      <c r="AL334">
        <f>VLOOKUP(A334,[3]Sheet1!$A$2:$L$2106,12,FALSE)</f>
        <v>7</v>
      </c>
      <c r="AM334">
        <f>VLOOKUP(A334, [3]Sheet1!$A$2:$M$2105,13,FALSE)</f>
        <v>20</v>
      </c>
      <c r="AN334">
        <f>VLOOKUP(A334,[3]Sheet1!$A$2:$N$2106,14,FALSE)</f>
        <v>0.59</v>
      </c>
      <c r="AO334">
        <f>VLOOKUP(A334,[3]Sheet1!$A$2:$O$2106,15,FALSE)</f>
        <v>6.13</v>
      </c>
      <c r="AP334">
        <f>VLOOKUP(A334,[3]Sheet1!$A$2:$P$2105,16,FALSE)</f>
        <v>0</v>
      </c>
      <c r="AQ334">
        <f>VLOOKUP(A334, [3]Sheet1!$A$2:$Q$2106, 17,FALSE)</f>
        <v>1552</v>
      </c>
    </row>
    <row r="335" spans="1:43" x14ac:dyDescent="0.2">
      <c r="A335" s="10">
        <v>1207865</v>
      </c>
      <c r="B335" s="10">
        <v>60055177</v>
      </c>
      <c r="C335" s="11" t="s">
        <v>73</v>
      </c>
      <c r="D335" s="10" t="s">
        <v>56</v>
      </c>
      <c r="E335" s="17">
        <v>44116</v>
      </c>
      <c r="F335" s="13" t="str">
        <f>VLOOKUP(A335,[1]Sheet1!$K$2:$T$827,2,FALSE)</f>
        <v>VD02</v>
      </c>
      <c r="G335" s="13" t="str">
        <f>IFERROR(#REF!, "no")</f>
        <v>no</v>
      </c>
      <c r="H335" s="10">
        <v>20</v>
      </c>
      <c r="I335" s="10">
        <v>0.91</v>
      </c>
      <c r="J335" s="10">
        <v>0.65</v>
      </c>
      <c r="K335" s="10">
        <v>-0.26</v>
      </c>
      <c r="L335" s="10">
        <v>23</v>
      </c>
      <c r="M335" s="10">
        <v>16</v>
      </c>
      <c r="N335" s="10">
        <v>6.73063087463379</v>
      </c>
      <c r="O335" s="10">
        <v>1.64619159698486</v>
      </c>
      <c r="P335" s="10">
        <v>0.467620849609375</v>
      </c>
      <c r="Q335" s="10">
        <v>-7.3200806975364699E-2</v>
      </c>
      <c r="R335" s="13">
        <f>VLOOKUP(A335,'Valores KF'!$C$2:$D$1018,2,)</f>
        <v>0.73</v>
      </c>
      <c r="S335" s="13">
        <f>VLOOKUP(A335,'[2]PESO DE COLADA DIC19-DIC-20'!$A$2:$D$2105,4, FALSE)</f>
        <v>57496</v>
      </c>
      <c r="T335" s="13">
        <f>VLOOKUP(A335,[1]Sheet1!$F$2:$H$1001,3,FALSE)</f>
        <v>1851.14208565226</v>
      </c>
      <c r="U335" s="13">
        <f>VLOOKUP(A335,[1]Sheet1!$K$2:$T$827, 3,FALSE)</f>
        <v>0.47</v>
      </c>
      <c r="V335" s="13">
        <f>VLOOKUP(A335,[1]Sheet1!$K$2:$T$827, 4,FALSE)</f>
        <v>0.16500000000000001</v>
      </c>
      <c r="W335" s="13">
        <f>VLOOKUP(A335, [1]Sheet1!$K$2:$T$827,5,FALSE)</f>
        <v>0.68100000000000005</v>
      </c>
      <c r="X335" s="13">
        <f>VLOOKUP(A335, [1]Sheet1!$K$2:$T$827,6,FALSE)</f>
        <v>7.3000000000000001E-3</v>
      </c>
      <c r="Y335" s="13">
        <f>VLOOKUP(A335, [1]Sheet1!$K$2:$T$827,7,FALSE)</f>
        <v>2.2499999999999998E-3</v>
      </c>
      <c r="Z335" s="13">
        <f>VLOOKUP(A335, [1]Sheet1!$K$2:$T$827,8,FALSE)</f>
        <v>0.182</v>
      </c>
      <c r="AA335" s="13">
        <f>VLOOKUP(A335, [1]Sheet1!$K$2:$T$827,9,FALSE)</f>
        <v>0.112</v>
      </c>
      <c r="AB335" s="13">
        <f>VLOOKUP(A335, [1]Sheet1!$K$2:$T$827,10,FALSE)</f>
        <v>2.4799999999999999E-2</v>
      </c>
      <c r="AC335" s="13">
        <f>VLOOKUP(A335,[4]Sheet1!$A$2:$D$651,4,FALSE)</f>
        <v>1.0463499999999999</v>
      </c>
      <c r="AD335" s="13" t="s">
        <v>45</v>
      </c>
      <c r="AE335" s="13" t="s">
        <v>45</v>
      </c>
      <c r="AF335">
        <f>VLOOKUP(A335,[3]Sheet1!$A$2:$F$2106,6, FALSE)</f>
        <v>57913.99</v>
      </c>
      <c r="AG335">
        <f>VLOOKUP(A335,[3]Sheet1!$A$2:$G$2106,7,FALSE)</f>
        <v>1</v>
      </c>
      <c r="AH335">
        <f>VLOOKUP(A335,[3]Sheet1!$A$2:$H$2105,8,FALSE)</f>
        <v>1642</v>
      </c>
      <c r="AI335">
        <f>VLOOKUP(A335,[3]Sheet1!$A$2:$I$2106,9,FALSE)</f>
        <v>65</v>
      </c>
      <c r="AJ335">
        <f>VLOOKUP(A335,[3]Sheet1!$A$2:$K$2105,10,FALSE)</f>
        <v>27</v>
      </c>
      <c r="AK335">
        <f>VLOOKUP(A335,[3]Sheet1!$A$2:$K$2105,11,FALSE)</f>
        <v>38</v>
      </c>
      <c r="AL335">
        <f>VLOOKUP(A335,[3]Sheet1!$A$2:$L$2106,12,FALSE)</f>
        <v>7</v>
      </c>
      <c r="AM335">
        <f>VLOOKUP(A335, [3]Sheet1!$A$2:$M$2105,13,FALSE)</f>
        <v>20</v>
      </c>
      <c r="AN335">
        <f>VLOOKUP(A335,[3]Sheet1!$A$2:$N$2106,14,FALSE)</f>
        <v>0.65</v>
      </c>
      <c r="AO335">
        <f>VLOOKUP(A335,[3]Sheet1!$A$2:$O$2106,15,FALSE)</f>
        <v>6.09</v>
      </c>
      <c r="AP335">
        <f>VLOOKUP(A335,[3]Sheet1!$A$2:$P$2105,16,FALSE)</f>
        <v>0</v>
      </c>
      <c r="AQ335">
        <f>VLOOKUP(A335, [3]Sheet1!$A$2:$Q$2106, 17,FALSE)</f>
        <v>1562</v>
      </c>
    </row>
    <row r="336" spans="1:43" x14ac:dyDescent="0.2">
      <c r="A336" s="10">
        <v>1207866</v>
      </c>
      <c r="B336" s="10">
        <v>60055155</v>
      </c>
      <c r="C336" s="11">
        <v>4130</v>
      </c>
      <c r="D336" s="10" t="s">
        <v>63</v>
      </c>
      <c r="E336" s="17">
        <v>44116</v>
      </c>
      <c r="F336" s="13" t="str">
        <f>VLOOKUP(A336,[1]Sheet1!$K$2:$T$827,2,FALSE)</f>
        <v>VD02</v>
      </c>
      <c r="G336" s="13" t="str">
        <f>IFERROR(#REF!, "no")</f>
        <v>no</v>
      </c>
      <c r="H336" s="10">
        <v>20</v>
      </c>
      <c r="I336" s="10">
        <v>0.77</v>
      </c>
      <c r="J336" s="10">
        <v>0.7</v>
      </c>
      <c r="K336" s="10">
        <v>-7.0000000000000007E-2</v>
      </c>
      <c r="L336" s="10">
        <v>17</v>
      </c>
      <c r="M336" s="10">
        <v>15</v>
      </c>
      <c r="N336" s="10">
        <v>2.2440428733825701</v>
      </c>
      <c r="O336" s="10">
        <v>0.89782828092575095</v>
      </c>
      <c r="P336" s="10">
        <v>0.19049668312072801</v>
      </c>
      <c r="Q336" s="10">
        <v>-0.158228769898415</v>
      </c>
      <c r="R336" s="13">
        <f>VLOOKUP(A336,'Valores KF'!$C$2:$D$1018,2,)</f>
        <v>0.77</v>
      </c>
      <c r="S336" s="13">
        <f>VLOOKUP(A336,'[2]PESO DE COLADA DIC19-DIC-20'!$A$2:$D$2105,4, FALSE)</f>
        <v>48211</v>
      </c>
      <c r="T336" s="13">
        <f>VLOOKUP(A336,[1]Sheet1!$F$2:$H$1001,3,FALSE)</f>
        <v>1879.22317395096</v>
      </c>
      <c r="U336" s="13">
        <f>VLOOKUP(A336,[1]Sheet1!$K$2:$T$827, 3,FALSE)</f>
        <v>0.32</v>
      </c>
      <c r="V336" s="13">
        <f>VLOOKUP(A336,[1]Sheet1!$K$2:$T$827, 4,FALSE)</f>
        <v>0.32700000000000001</v>
      </c>
      <c r="W336" s="13">
        <f>VLOOKUP(A336, [1]Sheet1!$K$2:$T$827,5,FALSE)</f>
        <v>0.57799999999999996</v>
      </c>
      <c r="X336" s="13">
        <f>VLOOKUP(A336, [1]Sheet1!$K$2:$T$827,6,FALSE)</f>
        <v>7.0000000000000001E-3</v>
      </c>
      <c r="Y336" s="13">
        <f>VLOOKUP(A336, [1]Sheet1!$K$2:$T$827,7,FALSE)</f>
        <v>1.2899999999999999E-3</v>
      </c>
      <c r="Z336" s="13">
        <f>VLOOKUP(A336, [1]Sheet1!$K$2:$T$827,8,FALSE)</f>
        <v>1.06</v>
      </c>
      <c r="AA336" s="13">
        <f>VLOOKUP(A336, [1]Sheet1!$K$2:$T$827,9,FALSE)</f>
        <v>0.22</v>
      </c>
      <c r="AB336" s="13">
        <f>VLOOKUP(A336, [1]Sheet1!$K$2:$T$827,10,FALSE)</f>
        <v>2.87E-2</v>
      </c>
      <c r="AC336" s="13">
        <f>VLOOKUP(A336,[4]Sheet1!$A$2:$D$651,4,FALSE)</f>
        <v>1.03976</v>
      </c>
      <c r="AD336" s="13" t="s">
        <v>45</v>
      </c>
      <c r="AE336" s="13" t="s">
        <v>45</v>
      </c>
      <c r="AF336">
        <f>VLOOKUP(A336,[3]Sheet1!$A$2:$F$2106,6, FALSE)</f>
        <v>48523</v>
      </c>
      <c r="AG336">
        <f>VLOOKUP(A336,[3]Sheet1!$A$2:$G$2106,7,FALSE)</f>
        <v>1</v>
      </c>
      <c r="AH336">
        <f>VLOOKUP(A336,[3]Sheet1!$A$2:$H$2105,8,FALSE)</f>
        <v>1590</v>
      </c>
      <c r="AI336">
        <f>VLOOKUP(A336,[3]Sheet1!$A$2:$I$2106,9,FALSE)</f>
        <v>55</v>
      </c>
      <c r="AJ336">
        <f>VLOOKUP(A336,[3]Sheet1!$A$2:$K$2105,10,FALSE)</f>
        <v>26</v>
      </c>
      <c r="AK336">
        <f>VLOOKUP(A336,[3]Sheet1!$A$2:$K$2105,11,FALSE)</f>
        <v>29</v>
      </c>
      <c r="AL336">
        <f>VLOOKUP(A336,[3]Sheet1!$A$2:$L$2106,12,FALSE)</f>
        <v>6</v>
      </c>
      <c r="AM336">
        <f>VLOOKUP(A336, [3]Sheet1!$A$2:$M$2105,13,FALSE)</f>
        <v>20</v>
      </c>
      <c r="AN336">
        <f>VLOOKUP(A336,[3]Sheet1!$A$2:$N$2106,14,FALSE)</f>
        <v>0.83</v>
      </c>
      <c r="AO336">
        <f>VLOOKUP(A336,[3]Sheet1!$A$2:$O$2106,15,FALSE)</f>
        <v>10.23</v>
      </c>
      <c r="AP336">
        <f>VLOOKUP(A336,[3]Sheet1!$A$2:$P$2105,16,FALSE)</f>
        <v>0</v>
      </c>
      <c r="AQ336">
        <f>VLOOKUP(A336, [3]Sheet1!$A$2:$Q$2106, 17,FALSE)</f>
        <v>1573</v>
      </c>
    </row>
    <row r="337" spans="1:43" x14ac:dyDescent="0.2">
      <c r="A337" s="10">
        <v>1207867</v>
      </c>
      <c r="B337" s="10">
        <v>60055172</v>
      </c>
      <c r="C337" s="11" t="s">
        <v>66</v>
      </c>
      <c r="D337" s="10" t="s">
        <v>63</v>
      </c>
      <c r="E337" s="17">
        <v>44116</v>
      </c>
      <c r="F337" s="13" t="str">
        <f>VLOOKUP(A337,[1]Sheet1!$K$2:$T$827,2,FALSE)</f>
        <v>VD02</v>
      </c>
      <c r="G337" s="13" t="str">
        <f>IFERROR(#REF!, "no")</f>
        <v>no</v>
      </c>
      <c r="H337" s="10">
        <v>20</v>
      </c>
      <c r="I337" s="10">
        <v>0.85</v>
      </c>
      <c r="J337" s="10">
        <v>1.28</v>
      </c>
      <c r="K337" s="10">
        <v>0.43</v>
      </c>
      <c r="L337" s="10">
        <v>15</v>
      </c>
      <c r="M337" s="10">
        <v>17</v>
      </c>
      <c r="N337" s="10">
        <v>7.0228199958801296</v>
      </c>
      <c r="O337" s="10">
        <v>1.60193467140198</v>
      </c>
      <c r="P337" s="10">
        <v>0.32834395766258201</v>
      </c>
      <c r="Q337" s="10">
        <v>-0.13656601309776301</v>
      </c>
      <c r="R337" s="13">
        <f>VLOOKUP(A337,'Valores KF'!$C$2:$D$1018,2,)</f>
        <v>0.81</v>
      </c>
      <c r="S337" s="13">
        <f>VLOOKUP(A337,'[2]PESO DE COLADA DIC19-DIC-20'!$A$2:$D$2105,4, FALSE)</f>
        <v>53254</v>
      </c>
      <c r="T337" s="13">
        <f>VLOOKUP(A337,[1]Sheet1!$F$2:$H$1001,3,FALSE)</f>
        <v>1895.5177993029399</v>
      </c>
      <c r="U337" s="13">
        <f>VLOOKUP(A337,[1]Sheet1!$K$2:$T$827, 3,FALSE)</f>
        <v>0.185</v>
      </c>
      <c r="V337" s="13">
        <f>VLOOKUP(A337,[1]Sheet1!$K$2:$T$827, 4,FALSE)</f>
        <v>0.17299999999999999</v>
      </c>
      <c r="W337" s="13">
        <f>VLOOKUP(A337, [1]Sheet1!$K$2:$T$827,5,FALSE)</f>
        <v>0.70499999999999996</v>
      </c>
      <c r="X337" s="13">
        <f>VLOOKUP(A337, [1]Sheet1!$K$2:$T$827,6,FALSE)</f>
        <v>7.4000000000000003E-3</v>
      </c>
      <c r="Y337" s="13">
        <f>VLOOKUP(A337, [1]Sheet1!$K$2:$T$827,7,FALSE)</f>
        <v>3.9300000000000003E-3</v>
      </c>
      <c r="Z337" s="13">
        <f>VLOOKUP(A337, [1]Sheet1!$K$2:$T$827,8,FALSE)</f>
        <v>0.13400000000000001</v>
      </c>
      <c r="AA337" s="13">
        <f>VLOOKUP(A337, [1]Sheet1!$K$2:$T$827,9,FALSE)</f>
        <v>9.3299999999999994E-2</v>
      </c>
      <c r="AB337" s="13">
        <f>VLOOKUP(A337, [1]Sheet1!$K$2:$T$827,10,FALSE)</f>
        <v>3.3099999999999997E-2</v>
      </c>
      <c r="AC337" s="13">
        <f>VLOOKUP(A337,[4]Sheet1!$A$2:$D$651,4,FALSE)</f>
        <v>0.91526600000000002</v>
      </c>
      <c r="AD337" s="13" t="s">
        <v>45</v>
      </c>
      <c r="AE337" s="13" t="s">
        <v>45</v>
      </c>
      <c r="AF337">
        <f>VLOOKUP(A337,[3]Sheet1!$A$2:$F$2106,6, FALSE)</f>
        <v>53706</v>
      </c>
      <c r="AG337">
        <f>VLOOKUP(A337,[3]Sheet1!$A$2:$G$2106,7,FALSE)</f>
        <v>1</v>
      </c>
      <c r="AH337">
        <f>VLOOKUP(A337,[3]Sheet1!$A$2:$H$2105,8,FALSE)</f>
        <v>1688</v>
      </c>
      <c r="AI337">
        <f>VLOOKUP(A337,[3]Sheet1!$A$2:$I$2106,9,FALSE)</f>
        <v>60</v>
      </c>
      <c r="AJ337">
        <f>VLOOKUP(A337,[3]Sheet1!$A$2:$K$2105,10,FALSE)</f>
        <v>26</v>
      </c>
      <c r="AK337">
        <f>VLOOKUP(A337,[3]Sheet1!$A$2:$K$2105,11,FALSE)</f>
        <v>34</v>
      </c>
      <c r="AL337">
        <f>VLOOKUP(A337,[3]Sheet1!$A$2:$L$2106,12,FALSE)</f>
        <v>6</v>
      </c>
      <c r="AM337">
        <f>VLOOKUP(A337, [3]Sheet1!$A$2:$M$2105,13,FALSE)</f>
        <v>20</v>
      </c>
      <c r="AN337">
        <f>VLOOKUP(A337,[3]Sheet1!$A$2:$N$2106,14,FALSE)</f>
        <v>0.65</v>
      </c>
      <c r="AO337">
        <f>VLOOKUP(A337,[3]Sheet1!$A$2:$O$2106,15,FALSE)</f>
        <v>6.35</v>
      </c>
      <c r="AP337">
        <f>VLOOKUP(A337,[3]Sheet1!$A$2:$P$2105,16,FALSE)</f>
        <v>0</v>
      </c>
      <c r="AQ337">
        <f>VLOOKUP(A337, [3]Sheet1!$A$2:$Q$2106, 17,FALSE)</f>
        <v>1595</v>
      </c>
    </row>
    <row r="338" spans="1:43" x14ac:dyDescent="0.2">
      <c r="A338" s="10">
        <v>1207868</v>
      </c>
      <c r="B338" s="10">
        <v>60054948</v>
      </c>
      <c r="C338" s="11" t="s">
        <v>54</v>
      </c>
      <c r="D338" s="10" t="s">
        <v>63</v>
      </c>
      <c r="E338" s="17">
        <v>44116</v>
      </c>
      <c r="F338" s="13" t="str">
        <f>VLOOKUP(A338,[1]Sheet1!$K$2:$T$827,2,FALSE)</f>
        <v>VD02</v>
      </c>
      <c r="G338" s="13" t="str">
        <f>IFERROR(#REF!, "no")</f>
        <v>no</v>
      </c>
      <c r="H338" s="10">
        <v>20</v>
      </c>
      <c r="I338" s="10">
        <v>0.95</v>
      </c>
      <c r="J338" s="10">
        <v>0.65</v>
      </c>
      <c r="K338" s="10">
        <v>-0.3</v>
      </c>
      <c r="L338" s="10">
        <v>11</v>
      </c>
      <c r="M338" s="10">
        <v>16</v>
      </c>
      <c r="N338" s="10">
        <v>8.0745372772216797</v>
      </c>
      <c r="O338" s="10">
        <v>1.67493712902069</v>
      </c>
      <c r="P338" s="10">
        <v>0.39025652408599898</v>
      </c>
      <c r="Q338" s="10">
        <v>-0.15131603181362199</v>
      </c>
      <c r="R338" s="13">
        <f>VLOOKUP(A338,'Valores KF'!$C$2:$D$1018,2,)</f>
        <v>0.82</v>
      </c>
      <c r="S338" s="13">
        <f>VLOOKUP(A338,'[2]PESO DE COLADA DIC19-DIC-20'!$A$2:$D$2105,4, FALSE)</f>
        <v>52888</v>
      </c>
      <c r="T338" s="13">
        <f>VLOOKUP(A338,[1]Sheet1!$F$2:$H$1001,3,FALSE)</f>
        <v>1899.8670402421201</v>
      </c>
      <c r="U338" s="13">
        <f>VLOOKUP(A338,[1]Sheet1!$K$2:$T$827, 3,FALSE)</f>
        <v>0.11700000000000001</v>
      </c>
      <c r="V338" s="13">
        <f>VLOOKUP(A338,[1]Sheet1!$K$2:$T$827, 4,FALSE)</f>
        <v>0.16600000000000001</v>
      </c>
      <c r="W338" s="13">
        <f>VLOOKUP(A338, [1]Sheet1!$K$2:$T$827,5,FALSE)</f>
        <v>1.1100000000000001</v>
      </c>
      <c r="X338" s="13">
        <f>VLOOKUP(A338, [1]Sheet1!$K$2:$T$827,6,FALSE)</f>
        <v>9.4999999999999998E-3</v>
      </c>
      <c r="Y338" s="13">
        <f>VLOOKUP(A338, [1]Sheet1!$K$2:$T$827,7,FALSE)</f>
        <v>5.7299999999999999E-3</v>
      </c>
      <c r="Z338" s="13">
        <f>VLOOKUP(A338, [1]Sheet1!$K$2:$T$827,8,FALSE)</f>
        <v>0.184</v>
      </c>
      <c r="AA338" s="13">
        <f>VLOOKUP(A338, [1]Sheet1!$K$2:$T$827,9,FALSE)</f>
        <v>0.318</v>
      </c>
      <c r="AB338" s="13">
        <f>VLOOKUP(A338, [1]Sheet1!$K$2:$T$827,10,FALSE)</f>
        <v>2.69E-2</v>
      </c>
      <c r="AC338" s="13">
        <f>VLOOKUP(A338,[4]Sheet1!$A$2:$D$651,4,FALSE)</f>
        <v>0.91654899999999995</v>
      </c>
      <c r="AD338" s="13" t="s">
        <v>45</v>
      </c>
      <c r="AE338" s="13" t="s">
        <v>45</v>
      </c>
      <c r="AF338">
        <f>VLOOKUP(A338,[3]Sheet1!$A$2:$F$2106,6, FALSE)</f>
        <v>53444</v>
      </c>
      <c r="AG338">
        <f>VLOOKUP(A338,[3]Sheet1!$A$2:$G$2106,7,FALSE)</f>
        <v>1</v>
      </c>
      <c r="AH338">
        <f>VLOOKUP(A338,[3]Sheet1!$A$2:$H$2105,8,FALSE)</f>
        <v>1693</v>
      </c>
      <c r="AI338">
        <f>VLOOKUP(A338,[3]Sheet1!$A$2:$I$2106,9,FALSE)</f>
        <v>51</v>
      </c>
      <c r="AJ338">
        <f>VLOOKUP(A338,[3]Sheet1!$A$2:$K$2105,10,FALSE)</f>
        <v>27</v>
      </c>
      <c r="AK338">
        <f>VLOOKUP(A338,[3]Sheet1!$A$2:$K$2105,11,FALSE)</f>
        <v>24</v>
      </c>
      <c r="AL338">
        <f>VLOOKUP(A338,[3]Sheet1!$A$2:$L$2106,12,FALSE)</f>
        <v>7</v>
      </c>
      <c r="AM338">
        <f>VLOOKUP(A338, [3]Sheet1!$A$2:$M$2105,13,FALSE)</f>
        <v>20</v>
      </c>
      <c r="AN338">
        <f>VLOOKUP(A338,[3]Sheet1!$A$2:$N$2106,14,FALSE)</f>
        <v>0.56999999999999995</v>
      </c>
      <c r="AO338">
        <f>VLOOKUP(A338,[3]Sheet1!$A$2:$O$2106,15,FALSE)</f>
        <v>3.02</v>
      </c>
      <c r="AP338">
        <f>VLOOKUP(A338,[3]Sheet1!$A$2:$P$2105,16,FALSE)</f>
        <v>3.82</v>
      </c>
      <c r="AQ338">
        <f>VLOOKUP(A338, [3]Sheet1!$A$2:$Q$2106, 17,FALSE)</f>
        <v>1596</v>
      </c>
    </row>
    <row r="339" spans="1:43" x14ac:dyDescent="0.2">
      <c r="A339" s="10">
        <v>1207869</v>
      </c>
      <c r="B339" s="10">
        <v>60054963</v>
      </c>
      <c r="C339" s="11" t="s">
        <v>54</v>
      </c>
      <c r="D339" s="10" t="s">
        <v>63</v>
      </c>
      <c r="E339" s="17">
        <v>44116</v>
      </c>
      <c r="F339" s="13" t="str">
        <f>VLOOKUP(A339,[1]Sheet1!$K$2:$T$827,2,FALSE)</f>
        <v>VD02</v>
      </c>
      <c r="G339" s="13" t="str">
        <f>IFERROR(#REF!, "no")</f>
        <v>no</v>
      </c>
      <c r="H339" s="10">
        <v>19</v>
      </c>
      <c r="I339" s="10">
        <v>0.99</v>
      </c>
      <c r="J339" s="10">
        <v>0.82</v>
      </c>
      <c r="K339" s="10">
        <v>-0.17</v>
      </c>
      <c r="L339" s="10">
        <v>12</v>
      </c>
      <c r="M339" s="10">
        <v>16</v>
      </c>
      <c r="N339" s="10">
        <v>8.0099086761474592</v>
      </c>
      <c r="O339" s="10">
        <v>1.64978134632111</v>
      </c>
      <c r="P339" s="10">
        <v>0.19293738901615101</v>
      </c>
      <c r="Q339" s="10">
        <v>-0.154539734125137</v>
      </c>
      <c r="R339" s="13">
        <f>VLOOKUP(A339,'Valores KF'!$C$2:$D$1018,2,)</f>
        <v>0.81</v>
      </c>
      <c r="S339" s="13">
        <f>VLOOKUP(A339,'[2]PESO DE COLADA DIC19-DIC-20'!$A$2:$D$2105,4, FALSE)</f>
        <v>52603</v>
      </c>
      <c r="T339" s="13">
        <f>VLOOKUP(A339,[1]Sheet1!$F$2:$H$1001,3,FALSE)</f>
        <v>1893.08484841053</v>
      </c>
      <c r="U339" s="13">
        <f>VLOOKUP(A339,[1]Sheet1!$K$2:$T$827, 3,FALSE)</f>
        <v>0.11700000000000001</v>
      </c>
      <c r="V339" s="13">
        <f>VLOOKUP(A339,[1]Sheet1!$K$2:$T$827, 4,FALSE)</f>
        <v>0.223</v>
      </c>
      <c r="W339" s="13">
        <f>VLOOKUP(A339, [1]Sheet1!$K$2:$T$827,5,FALSE)</f>
        <v>1.1100000000000001</v>
      </c>
      <c r="X339" s="13">
        <f>VLOOKUP(A339, [1]Sheet1!$K$2:$T$827,6,FALSE)</f>
        <v>1.01E-2</v>
      </c>
      <c r="Y339" s="13">
        <f>VLOOKUP(A339, [1]Sheet1!$K$2:$T$827,7,FALSE)</f>
        <v>5.1999999999999998E-3</v>
      </c>
      <c r="Z339" s="13">
        <f>VLOOKUP(A339, [1]Sheet1!$K$2:$T$827,8,FALSE)</f>
        <v>0.153</v>
      </c>
      <c r="AA339" s="13">
        <f>VLOOKUP(A339, [1]Sheet1!$K$2:$T$827,9,FALSE)</f>
        <v>0.30499999999999999</v>
      </c>
      <c r="AB339" s="13">
        <f>VLOOKUP(A339, [1]Sheet1!$K$2:$T$827,10,FALSE)</f>
        <v>0.03</v>
      </c>
      <c r="AC339" s="13">
        <f>VLOOKUP(A339,[4]Sheet1!$A$2:$D$651,4,FALSE)</f>
        <v>0.90358300000000003</v>
      </c>
      <c r="AD339" s="13" t="s">
        <v>45</v>
      </c>
      <c r="AE339" s="13" t="s">
        <v>45</v>
      </c>
      <c r="AF339">
        <f>VLOOKUP(A339,[3]Sheet1!$A$2:$F$2106,6, FALSE)</f>
        <v>53274.01</v>
      </c>
      <c r="AG339">
        <f>VLOOKUP(A339,[3]Sheet1!$A$2:$G$2106,7,FALSE)</f>
        <v>1</v>
      </c>
      <c r="AH339">
        <f>VLOOKUP(A339,[3]Sheet1!$A$2:$H$2105,8,FALSE)</f>
        <v>1684</v>
      </c>
      <c r="AI339">
        <f>VLOOKUP(A339,[3]Sheet1!$A$2:$I$2106,9,FALSE)</f>
        <v>51</v>
      </c>
      <c r="AJ339">
        <f>VLOOKUP(A339,[3]Sheet1!$A$2:$K$2105,10,FALSE)</f>
        <v>26</v>
      </c>
      <c r="AK339">
        <f>VLOOKUP(A339,[3]Sheet1!$A$2:$K$2105,11,FALSE)</f>
        <v>25</v>
      </c>
      <c r="AL339">
        <f>VLOOKUP(A339,[3]Sheet1!$A$2:$L$2106,12,FALSE)</f>
        <v>7</v>
      </c>
      <c r="AM339">
        <f>VLOOKUP(A339, [3]Sheet1!$A$2:$M$2105,13,FALSE)</f>
        <v>19</v>
      </c>
      <c r="AN339">
        <f>VLOOKUP(A339,[3]Sheet1!$A$2:$N$2106,14,FALSE)</f>
        <v>0.56000000000000005</v>
      </c>
      <c r="AO339">
        <f>VLOOKUP(A339,[3]Sheet1!$A$2:$O$2106,15,FALSE)</f>
        <v>3.22</v>
      </c>
      <c r="AP339">
        <f>VLOOKUP(A339,[3]Sheet1!$A$2:$P$2105,16,FALSE)</f>
        <v>1.82</v>
      </c>
      <c r="AQ339">
        <f>VLOOKUP(A339, [3]Sheet1!$A$2:$Q$2106, 17,FALSE)</f>
        <v>1589</v>
      </c>
    </row>
    <row r="340" spans="1:43" x14ac:dyDescent="0.2">
      <c r="A340" s="10">
        <v>1207870</v>
      </c>
      <c r="B340" s="10">
        <v>60054830</v>
      </c>
      <c r="C340" s="11" t="s">
        <v>103</v>
      </c>
      <c r="D340" s="10" t="s">
        <v>44</v>
      </c>
      <c r="E340" s="17">
        <v>44116</v>
      </c>
      <c r="F340" s="13" t="str">
        <f>VLOOKUP(A340,[1]Sheet1!$K$2:$T$827,2,FALSE)</f>
        <v>VD04</v>
      </c>
      <c r="G340" s="13" t="str">
        <f>IFERROR(#REF!, "no")</f>
        <v>no</v>
      </c>
      <c r="H340" s="10">
        <v>20</v>
      </c>
      <c r="I340" s="10">
        <v>0.87</v>
      </c>
      <c r="J340" s="10">
        <v>0.85</v>
      </c>
      <c r="K340" s="10">
        <v>-0.02</v>
      </c>
      <c r="L340" s="10">
        <v>15</v>
      </c>
      <c r="M340" s="10">
        <v>16</v>
      </c>
      <c r="N340" s="10">
        <v>6.74452781677246</v>
      </c>
      <c r="O340" s="10">
        <v>1.38473737239838</v>
      </c>
      <c r="P340" s="10">
        <v>9.2593640089035006E-2</v>
      </c>
      <c r="Q340" s="10">
        <v>-0.15111480653286</v>
      </c>
      <c r="R340" s="13">
        <f>VLOOKUP(A340,'Valores KF'!$C$2:$D$1018,2,)</f>
        <v>0.81</v>
      </c>
      <c r="S340" s="13">
        <f>VLOOKUP(A340,'[2]PESO DE COLADA DIC19-DIC-20'!$A$2:$D$2105,4, FALSE)</f>
        <v>54321</v>
      </c>
      <c r="T340" s="13">
        <f>VLOOKUP(A340,[1]Sheet1!$F$2:$H$1001,3,FALSE)</f>
        <v>1895.6407788050201</v>
      </c>
      <c r="U340" s="13">
        <f>VLOOKUP(A340,[1]Sheet1!$K$2:$T$827, 3,FALSE)</f>
        <v>0.14199999999999999</v>
      </c>
      <c r="V340" s="13">
        <f>VLOOKUP(A340,[1]Sheet1!$K$2:$T$827, 4,FALSE)</f>
        <v>0.188</v>
      </c>
      <c r="W340" s="13">
        <f>VLOOKUP(A340, [1]Sheet1!$K$2:$T$827,5,FALSE)</f>
        <v>1.31</v>
      </c>
      <c r="X340" s="13">
        <f>VLOOKUP(A340, [1]Sheet1!$K$2:$T$827,6,FALSE)</f>
        <v>8.8999999999999999E-3</v>
      </c>
      <c r="Y340" s="13">
        <f>VLOOKUP(A340, [1]Sheet1!$K$2:$T$827,7,FALSE)</f>
        <v>1.01E-2</v>
      </c>
      <c r="Z340" s="13">
        <f>VLOOKUP(A340, [1]Sheet1!$K$2:$T$827,8,FALSE)</f>
        <v>8.0299999999999996E-2</v>
      </c>
      <c r="AA340" s="13">
        <f>VLOOKUP(A340, [1]Sheet1!$K$2:$T$827,9,FALSE)</f>
        <v>6.5100000000000005E-2</v>
      </c>
      <c r="AB340" s="13">
        <f>VLOOKUP(A340, [1]Sheet1!$K$2:$T$827,10,FALSE)</f>
        <v>2.6800000000000001E-2</v>
      </c>
      <c r="AC340" s="13">
        <f>VLOOKUP(A340,[4]Sheet1!$A$2:$D$651,4,FALSE)</f>
        <v>0.94191599999999998</v>
      </c>
      <c r="AD340" s="13" t="s">
        <v>45</v>
      </c>
      <c r="AE340" s="13" t="s">
        <v>45</v>
      </c>
      <c r="AF340">
        <f>VLOOKUP(A340,[3]Sheet1!$A$2:$F$2106,6, FALSE)</f>
        <v>54703</v>
      </c>
      <c r="AG340">
        <f>VLOOKUP(A340,[3]Sheet1!$A$2:$G$2106,7,FALSE)</f>
        <v>1</v>
      </c>
      <c r="AH340">
        <f>VLOOKUP(A340,[3]Sheet1!$A$2:$H$2105,8,FALSE)</f>
        <v>1687</v>
      </c>
      <c r="AI340">
        <f>VLOOKUP(A340,[3]Sheet1!$A$2:$I$2106,9,FALSE)</f>
        <v>67</v>
      </c>
      <c r="AJ340">
        <f>VLOOKUP(A340,[3]Sheet1!$A$2:$K$2105,10,FALSE)</f>
        <v>26</v>
      </c>
      <c r="AK340">
        <f>VLOOKUP(A340,[3]Sheet1!$A$2:$K$2105,11,FALSE)</f>
        <v>41</v>
      </c>
      <c r="AL340">
        <f>VLOOKUP(A340,[3]Sheet1!$A$2:$L$2106,12,FALSE)</f>
        <v>6</v>
      </c>
      <c r="AM340">
        <f>VLOOKUP(A340, [3]Sheet1!$A$2:$M$2105,13,FALSE)</f>
        <v>20</v>
      </c>
      <c r="AN340">
        <f>VLOOKUP(A340,[3]Sheet1!$A$2:$N$2106,14,FALSE)</f>
        <v>0.67</v>
      </c>
      <c r="AO340">
        <f>VLOOKUP(A340,[3]Sheet1!$A$2:$O$2106,15,FALSE)</f>
        <v>16.52</v>
      </c>
      <c r="AP340">
        <f>VLOOKUP(A340,[3]Sheet1!$A$2:$P$2105,16,FALSE)</f>
        <v>0</v>
      </c>
      <c r="AQ340">
        <f>VLOOKUP(A340, [3]Sheet1!$A$2:$Q$2106, 17,FALSE)</f>
        <v>1582</v>
      </c>
    </row>
    <row r="341" spans="1:43" x14ac:dyDescent="0.2">
      <c r="A341" s="10">
        <v>1207871</v>
      </c>
      <c r="B341" s="10">
        <v>60055182</v>
      </c>
      <c r="C341" s="11" t="s">
        <v>103</v>
      </c>
      <c r="D341" s="10" t="s">
        <v>44</v>
      </c>
      <c r="E341" s="17">
        <v>44117</v>
      </c>
      <c r="F341" s="13" t="str">
        <f>VLOOKUP(A341,[1]Sheet1!$K$2:$T$827,2,FALSE)</f>
        <v>VD04</v>
      </c>
      <c r="G341" s="13" t="str">
        <f>IFERROR(#REF!, "no")</f>
        <v>no</v>
      </c>
      <c r="H341" s="10">
        <v>17</v>
      </c>
      <c r="I341" s="10">
        <v>1.21</v>
      </c>
      <c r="J341" s="10">
        <v>0.73</v>
      </c>
      <c r="K341" s="10">
        <v>-0.48</v>
      </c>
      <c r="L341" s="10">
        <v>14</v>
      </c>
      <c r="M341" s="10">
        <v>13</v>
      </c>
      <c r="N341" s="10">
        <v>9.1841497421264595</v>
      </c>
      <c r="O341" s="10">
        <v>1.5143609046936</v>
      </c>
      <c r="P341" s="10">
        <v>0.31494998931884799</v>
      </c>
      <c r="Q341" s="10">
        <v>-0.14985476434230799</v>
      </c>
      <c r="R341" s="13">
        <f>VLOOKUP(A341,'Valores KF'!$C$2:$D$1018,2,)</f>
        <v>0.8</v>
      </c>
      <c r="S341" s="13">
        <f>VLOOKUP(A341,'[2]PESO DE COLADA DIC19-DIC-20'!$A$2:$D$2105,4, FALSE)</f>
        <v>55810</v>
      </c>
      <c r="T341" s="13">
        <f>VLOOKUP(A341,[1]Sheet1!$F$2:$H$1001,3,FALSE)</f>
        <v>1891.2357123348399</v>
      </c>
      <c r="U341" s="13">
        <f>VLOOKUP(A341,[1]Sheet1!$K$2:$T$827, 3,FALSE)</f>
        <v>0.13600000000000001</v>
      </c>
      <c r="V341" s="13">
        <f>VLOOKUP(A341,[1]Sheet1!$K$2:$T$827, 4,FALSE)</f>
        <v>0.187</v>
      </c>
      <c r="W341" s="13">
        <f>VLOOKUP(A341, [1]Sheet1!$K$2:$T$827,5,FALSE)</f>
        <v>1.32</v>
      </c>
      <c r="X341" s="13">
        <f>VLOOKUP(A341, [1]Sheet1!$K$2:$T$827,6,FALSE)</f>
        <v>8.5000000000000006E-3</v>
      </c>
      <c r="Y341" s="13">
        <f>VLOOKUP(A341, [1]Sheet1!$K$2:$T$827,7,FALSE)</f>
        <v>8.7899999999999992E-3</v>
      </c>
      <c r="Z341" s="13">
        <f>VLOOKUP(A341, [1]Sheet1!$K$2:$T$827,8,FALSE)</f>
        <v>6.6600000000000006E-2</v>
      </c>
      <c r="AA341" s="13">
        <f>VLOOKUP(A341, [1]Sheet1!$K$2:$T$827,9,FALSE)</f>
        <v>5.1700000000000003E-2</v>
      </c>
      <c r="AB341" s="13">
        <f>VLOOKUP(A341, [1]Sheet1!$K$2:$T$827,10,FALSE)</f>
        <v>2.5399999999999999E-2</v>
      </c>
      <c r="AC341" s="13">
        <f>VLOOKUP(A341,[4]Sheet1!$A$2:$D$651,4,FALSE)</f>
        <v>1.03091</v>
      </c>
      <c r="AD341" s="13" t="s">
        <v>45</v>
      </c>
      <c r="AE341" s="13" t="s">
        <v>45</v>
      </c>
      <c r="AF341">
        <f>VLOOKUP(A341,[3]Sheet1!$A$2:$F$2106,6, FALSE)</f>
        <v>55306</v>
      </c>
      <c r="AG341">
        <f>VLOOKUP(A341,[3]Sheet1!$A$2:$G$2106,7,FALSE)</f>
        <v>1</v>
      </c>
      <c r="AH341">
        <f>VLOOKUP(A341,[3]Sheet1!$A$2:$H$2105,8,FALSE)</f>
        <v>1677</v>
      </c>
      <c r="AI341">
        <f>VLOOKUP(A341,[3]Sheet1!$A$2:$I$2106,9,FALSE)</f>
        <v>61</v>
      </c>
      <c r="AJ341">
        <f>VLOOKUP(A341,[3]Sheet1!$A$2:$K$2105,10,FALSE)</f>
        <v>24</v>
      </c>
      <c r="AK341">
        <f>VLOOKUP(A341,[3]Sheet1!$A$2:$K$2105,11,FALSE)</f>
        <v>37</v>
      </c>
      <c r="AL341">
        <f>VLOOKUP(A341,[3]Sheet1!$A$2:$L$2106,12,FALSE)</f>
        <v>7</v>
      </c>
      <c r="AM341">
        <f>VLOOKUP(A341, [3]Sheet1!$A$2:$M$2105,13,FALSE)</f>
        <v>17</v>
      </c>
      <c r="AN341">
        <f>VLOOKUP(A341,[3]Sheet1!$A$2:$N$2106,14,FALSE)</f>
        <v>0.64</v>
      </c>
      <c r="AO341">
        <f>VLOOKUP(A341,[3]Sheet1!$A$2:$O$2106,15,FALSE)</f>
        <v>6.32</v>
      </c>
      <c r="AP341">
        <f>VLOOKUP(A341,[3]Sheet1!$A$2:$P$2105,16,FALSE)</f>
        <v>1.94</v>
      </c>
      <c r="AQ341">
        <f>VLOOKUP(A341, [3]Sheet1!$A$2:$Q$2106, 17,FALSE)</f>
        <v>1576</v>
      </c>
    </row>
    <row r="342" spans="1:43" x14ac:dyDescent="0.2">
      <c r="A342" s="10">
        <v>1207872</v>
      </c>
      <c r="B342" s="10">
        <v>60055098</v>
      </c>
      <c r="C342" s="11" t="s">
        <v>65</v>
      </c>
      <c r="D342" s="10" t="s">
        <v>44</v>
      </c>
      <c r="E342" s="17">
        <v>44117</v>
      </c>
      <c r="F342" s="13" t="str">
        <f>VLOOKUP(A342,[1]Sheet1!$K$2:$T$827,2,FALSE)</f>
        <v>VD03</v>
      </c>
      <c r="G342" s="13" t="str">
        <f>IFERROR(#REF!, "no")</f>
        <v>no</v>
      </c>
      <c r="H342" s="10">
        <v>18</v>
      </c>
      <c r="I342" s="10">
        <v>0.96</v>
      </c>
      <c r="J342" s="10">
        <v>1.18</v>
      </c>
      <c r="K342" s="10">
        <v>0.22</v>
      </c>
      <c r="L342" s="10">
        <v>13</v>
      </c>
      <c r="M342" s="10">
        <v>14</v>
      </c>
      <c r="N342" s="10">
        <v>9.1362571716308594</v>
      </c>
      <c r="O342" s="10">
        <v>1.2190905809402499</v>
      </c>
      <c r="P342" s="10">
        <v>3.74935939908028E-2</v>
      </c>
      <c r="Q342" s="10">
        <v>-0.15584796667098999</v>
      </c>
      <c r="R342" s="13">
        <f>VLOOKUP(A342,'Valores KF'!$C$2:$D$1018,2,)</f>
        <v>0.8</v>
      </c>
      <c r="S342" s="13">
        <f>VLOOKUP(A342,'[2]PESO DE COLADA DIC19-DIC-20'!$A$2:$D$2105,4, FALSE)</f>
        <v>53217</v>
      </c>
      <c r="T342" s="13">
        <f>VLOOKUP(A342,[1]Sheet1!$F$2:$H$1001,3,FALSE)</f>
        <v>1893.6181625495501</v>
      </c>
      <c r="U342" s="13">
        <f>VLOOKUP(A342,[1]Sheet1!$K$2:$T$827, 3,FALSE)</f>
        <v>0.16800000000000001</v>
      </c>
      <c r="V342" s="13">
        <f>VLOOKUP(A342,[1]Sheet1!$K$2:$T$827, 4,FALSE)</f>
        <v>0.21199999999999999</v>
      </c>
      <c r="W342" s="13">
        <f>VLOOKUP(A342, [1]Sheet1!$K$2:$T$827,5,FALSE)</f>
        <v>1.32</v>
      </c>
      <c r="X342" s="13">
        <f>VLOOKUP(A342, [1]Sheet1!$K$2:$T$827,6,FALSE)</f>
        <v>8.9999999999999993E-3</v>
      </c>
      <c r="Y342" s="13">
        <f>VLOOKUP(A342, [1]Sheet1!$K$2:$T$827,7,FALSE)</f>
        <v>1.3799999999999999E-3</v>
      </c>
      <c r="Z342" s="13">
        <f>VLOOKUP(A342, [1]Sheet1!$K$2:$T$827,8,FALSE)</f>
        <v>7.7100000000000002E-2</v>
      </c>
      <c r="AA342" s="13">
        <f>VLOOKUP(A342, [1]Sheet1!$K$2:$T$827,9,FALSE)</f>
        <v>0.152</v>
      </c>
      <c r="AB342" s="13">
        <f>VLOOKUP(A342, [1]Sheet1!$K$2:$T$827,10,FALSE)</f>
        <v>2.98E-2</v>
      </c>
      <c r="AC342" s="13">
        <f>VLOOKUP(A342,[4]Sheet1!$A$2:$D$651,4,FALSE)</f>
        <v>0.96165500000000004</v>
      </c>
      <c r="AD342" s="13" t="s">
        <v>45</v>
      </c>
      <c r="AE342" s="13" t="s">
        <v>45</v>
      </c>
      <c r="AF342">
        <f>VLOOKUP(A342,[3]Sheet1!$A$2:$F$2106,6, FALSE)</f>
        <v>54407.01</v>
      </c>
      <c r="AG342">
        <f>VLOOKUP(A342,[3]Sheet1!$A$2:$G$2106,7,FALSE)</f>
        <v>1</v>
      </c>
      <c r="AH342">
        <f>VLOOKUP(A342,[3]Sheet1!$A$2:$H$2105,8,FALSE)</f>
        <v>1683</v>
      </c>
      <c r="AI342">
        <f>VLOOKUP(A342,[3]Sheet1!$A$2:$I$2106,9,FALSE)</f>
        <v>60</v>
      </c>
      <c r="AJ342">
        <f>VLOOKUP(A342,[3]Sheet1!$A$2:$K$2105,10,FALSE)</f>
        <v>25</v>
      </c>
      <c r="AK342">
        <f>VLOOKUP(A342,[3]Sheet1!$A$2:$K$2105,11,FALSE)</f>
        <v>35</v>
      </c>
      <c r="AL342">
        <f>VLOOKUP(A342,[3]Sheet1!$A$2:$L$2106,12,FALSE)</f>
        <v>7</v>
      </c>
      <c r="AM342">
        <f>VLOOKUP(A342, [3]Sheet1!$A$2:$M$2105,13,FALSE)</f>
        <v>18</v>
      </c>
      <c r="AN342">
        <f>VLOOKUP(A342,[3]Sheet1!$A$2:$N$2106,14,FALSE)</f>
        <v>0.75</v>
      </c>
      <c r="AO342">
        <f>VLOOKUP(A342,[3]Sheet1!$A$2:$O$2106,15,FALSE)</f>
        <v>3.45</v>
      </c>
      <c r="AP342">
        <f>VLOOKUP(A342,[3]Sheet1!$A$2:$P$2105,16,FALSE)</f>
        <v>16.489999999999998</v>
      </c>
      <c r="AQ342">
        <f>VLOOKUP(A342, [3]Sheet1!$A$2:$Q$2106, 17,FALSE)</f>
        <v>1581</v>
      </c>
    </row>
    <row r="343" spans="1:43" x14ac:dyDescent="0.2">
      <c r="A343" s="10">
        <v>1207873</v>
      </c>
      <c r="B343" s="10">
        <v>60054953</v>
      </c>
      <c r="C343" s="11" t="s">
        <v>54</v>
      </c>
      <c r="D343" s="10" t="s">
        <v>63</v>
      </c>
      <c r="E343" s="17">
        <v>44117</v>
      </c>
      <c r="F343" s="13" t="str">
        <f>VLOOKUP(A343,[1]Sheet1!$K$2:$T$827,2,FALSE)</f>
        <v>VD02</v>
      </c>
      <c r="G343" s="13" t="str">
        <f>IFERROR(#REF!, "no")</f>
        <v>no</v>
      </c>
      <c r="H343" s="10">
        <v>18</v>
      </c>
      <c r="I343" s="10">
        <v>1.1299999999999999</v>
      </c>
      <c r="J343" s="10">
        <v>1</v>
      </c>
      <c r="K343" s="10">
        <v>-0.13</v>
      </c>
      <c r="L343" s="10">
        <v>15</v>
      </c>
      <c r="M343" s="10">
        <v>15</v>
      </c>
      <c r="N343" s="10">
        <v>11.657773971557599</v>
      </c>
      <c r="O343" s="10">
        <v>1.5385717153549201</v>
      </c>
      <c r="P343" s="10">
        <v>0.26620644330978399</v>
      </c>
      <c r="Q343" s="10">
        <v>-0.141269385814667</v>
      </c>
      <c r="R343" s="13">
        <f>VLOOKUP(A343,'Valores KF'!$C$2:$D$1018,2,)</f>
        <v>0.81</v>
      </c>
      <c r="S343" s="13">
        <f>VLOOKUP(A343,'[2]PESO DE COLADA DIC19-DIC-20'!$A$2:$D$2105,4, FALSE)</f>
        <v>54565</v>
      </c>
      <c r="T343" s="13">
        <f>VLOOKUP(A343,[1]Sheet1!$F$2:$H$1001,3,FALSE)</f>
        <v>1890.5783901472</v>
      </c>
      <c r="U343" s="13">
        <f>VLOOKUP(A343,[1]Sheet1!$K$2:$T$827, 3,FALSE)</f>
        <v>0.121</v>
      </c>
      <c r="V343" s="13">
        <f>VLOOKUP(A343,[1]Sheet1!$K$2:$T$827, 4,FALSE)</f>
        <v>0.157</v>
      </c>
      <c r="W343" s="13">
        <f>VLOOKUP(A343, [1]Sheet1!$K$2:$T$827,5,FALSE)</f>
        <v>1.1299999999999999</v>
      </c>
      <c r="X343" s="13">
        <f>VLOOKUP(A343, [1]Sheet1!$K$2:$T$827,6,FALSE)</f>
        <v>1.1900000000000001E-2</v>
      </c>
      <c r="Y343" s="13">
        <f>VLOOKUP(A343, [1]Sheet1!$K$2:$T$827,7,FALSE)</f>
        <v>5.0099999999999997E-3</v>
      </c>
      <c r="Z343" s="13">
        <f>VLOOKUP(A343, [1]Sheet1!$K$2:$T$827,8,FALSE)</f>
        <v>9.5799999999999996E-2</v>
      </c>
      <c r="AA343" s="13">
        <f>VLOOKUP(A343, [1]Sheet1!$K$2:$T$827,9,FALSE)</f>
        <v>0.17499999999999999</v>
      </c>
      <c r="AB343" s="13">
        <f>VLOOKUP(A343, [1]Sheet1!$K$2:$T$827,10,FALSE)</f>
        <v>3.0599999999999999E-2</v>
      </c>
      <c r="AC343" s="13">
        <f>VLOOKUP(A343,[4]Sheet1!$A$2:$D$651,4,FALSE)</f>
        <v>0.88750600000000002</v>
      </c>
      <c r="AD343" s="13" t="s">
        <v>45</v>
      </c>
      <c r="AE343" s="13" t="s">
        <v>45</v>
      </c>
      <c r="AF343">
        <f>VLOOKUP(A343,[3]Sheet1!$A$2:$F$2106,6, FALSE)</f>
        <v>54512.99</v>
      </c>
      <c r="AG343">
        <f>VLOOKUP(A343,[3]Sheet1!$A$2:$G$2106,7,FALSE)</f>
        <v>1</v>
      </c>
      <c r="AH343">
        <f>VLOOKUP(A343,[3]Sheet1!$A$2:$H$2105,8,FALSE)</f>
        <v>1683</v>
      </c>
      <c r="AI343">
        <f>VLOOKUP(A343,[3]Sheet1!$A$2:$I$2106,9,FALSE)</f>
        <v>47</v>
      </c>
      <c r="AJ343">
        <f>VLOOKUP(A343,[3]Sheet1!$A$2:$K$2105,10,FALSE)</f>
        <v>25</v>
      </c>
      <c r="AK343">
        <f>VLOOKUP(A343,[3]Sheet1!$A$2:$K$2105,11,FALSE)</f>
        <v>22</v>
      </c>
      <c r="AL343">
        <f>VLOOKUP(A343,[3]Sheet1!$A$2:$L$2106,12,FALSE)</f>
        <v>7</v>
      </c>
      <c r="AM343">
        <f>VLOOKUP(A343, [3]Sheet1!$A$2:$M$2105,13,FALSE)</f>
        <v>18</v>
      </c>
      <c r="AN343">
        <f>VLOOKUP(A343,[3]Sheet1!$A$2:$N$2106,14,FALSE)</f>
        <v>0.55000000000000004</v>
      </c>
      <c r="AO343">
        <f>VLOOKUP(A343,[3]Sheet1!$A$2:$O$2106,15,FALSE)</f>
        <v>3.05</v>
      </c>
      <c r="AP343">
        <f>VLOOKUP(A343,[3]Sheet1!$A$2:$P$2105,16,FALSE)</f>
        <v>1.57</v>
      </c>
      <c r="AQ343">
        <f>VLOOKUP(A343, [3]Sheet1!$A$2:$Q$2106, 17,FALSE)</f>
        <v>1596</v>
      </c>
    </row>
    <row r="344" spans="1:43" x14ac:dyDescent="0.2">
      <c r="A344" s="10">
        <v>1207874</v>
      </c>
      <c r="B344" s="10">
        <v>60054958</v>
      </c>
      <c r="C344" s="11" t="s">
        <v>54</v>
      </c>
      <c r="D344" s="10" t="s">
        <v>63</v>
      </c>
      <c r="E344" s="17">
        <v>44117</v>
      </c>
      <c r="F344" s="13" t="str">
        <f>VLOOKUP(A344,[1]Sheet1!$K$2:$T$827,2,FALSE)</f>
        <v>VD02</v>
      </c>
      <c r="G344" s="13" t="str">
        <f>IFERROR(#REF!, "no")</f>
        <v>no</v>
      </c>
      <c r="H344" s="10">
        <v>19</v>
      </c>
      <c r="I344" s="10">
        <v>1</v>
      </c>
      <c r="J344" s="10">
        <v>0.67</v>
      </c>
      <c r="K344" s="10">
        <v>-0.33</v>
      </c>
      <c r="L344" s="10">
        <v>20</v>
      </c>
      <c r="M344" s="10">
        <v>15</v>
      </c>
      <c r="N344" s="10">
        <v>7.3094778060913104</v>
      </c>
      <c r="O344" s="10">
        <v>1.3836795091628999</v>
      </c>
      <c r="P344" s="10">
        <v>0.101695358753204</v>
      </c>
      <c r="Q344" s="10">
        <v>-0.15268614888191201</v>
      </c>
      <c r="R344" s="13">
        <f>VLOOKUP(A344,'Valores KF'!$C$2:$D$1018,2,)</f>
        <v>0.8</v>
      </c>
      <c r="S344" s="13">
        <f>VLOOKUP(A344,'[2]PESO DE COLADA DIC19-DIC-20'!$A$2:$D$2105,4, FALSE)</f>
        <v>54039</v>
      </c>
      <c r="T344" s="13">
        <f>VLOOKUP(A344,[1]Sheet1!$F$2:$H$1001,3,FALSE)</f>
        <v>1888.66753689601</v>
      </c>
      <c r="U344" s="13">
        <f>VLOOKUP(A344,[1]Sheet1!$K$2:$T$827, 3,FALSE)</f>
        <v>0.123</v>
      </c>
      <c r="V344" s="13">
        <f>VLOOKUP(A344,[1]Sheet1!$K$2:$T$827, 4,FALSE)</f>
        <v>0.20100000000000001</v>
      </c>
      <c r="W344" s="13">
        <f>VLOOKUP(A344, [1]Sheet1!$K$2:$T$827,5,FALSE)</f>
        <v>1.1100000000000001</v>
      </c>
      <c r="X344" s="13">
        <f>VLOOKUP(A344, [1]Sheet1!$K$2:$T$827,6,FALSE)</f>
        <v>1.06E-2</v>
      </c>
      <c r="Y344" s="13">
        <f>VLOOKUP(A344, [1]Sheet1!$K$2:$T$827,7,FALSE)</f>
        <v>5.6600000000000001E-3</v>
      </c>
      <c r="Z344" s="13">
        <f>VLOOKUP(A344, [1]Sheet1!$K$2:$T$827,8,FALSE)</f>
        <v>0.15</v>
      </c>
      <c r="AA344" s="13">
        <f>VLOOKUP(A344, [1]Sheet1!$K$2:$T$827,9,FALSE)</f>
        <v>0.29599999999999999</v>
      </c>
      <c r="AB344" s="13">
        <f>VLOOKUP(A344, [1]Sheet1!$K$2:$T$827,10,FALSE)</f>
        <v>3.0499999999999999E-2</v>
      </c>
      <c r="AC344" s="13">
        <f>VLOOKUP(A344,[4]Sheet1!$A$2:$D$651,4,FALSE)</f>
        <v>0.97022799999999998</v>
      </c>
      <c r="AD344" s="13" t="s">
        <v>45</v>
      </c>
      <c r="AE344" s="13" t="s">
        <v>45</v>
      </c>
      <c r="AF344">
        <f>VLOOKUP(A344,[3]Sheet1!$A$2:$F$2106,6, FALSE)</f>
        <v>53691</v>
      </c>
      <c r="AG344">
        <f>VLOOKUP(A344,[3]Sheet1!$A$2:$G$2106,7,FALSE)</f>
        <v>1</v>
      </c>
      <c r="AH344">
        <f>VLOOKUP(A344,[3]Sheet1!$A$2:$H$2105,8,FALSE)</f>
        <v>1679</v>
      </c>
      <c r="AI344">
        <f>VLOOKUP(A344,[3]Sheet1!$A$2:$I$2106,9,FALSE)</f>
        <v>50</v>
      </c>
      <c r="AJ344">
        <f>VLOOKUP(A344,[3]Sheet1!$A$2:$K$2105,10,FALSE)</f>
        <v>26</v>
      </c>
      <c r="AK344">
        <f>VLOOKUP(A344,[3]Sheet1!$A$2:$K$2105,11,FALSE)</f>
        <v>24</v>
      </c>
      <c r="AL344">
        <f>VLOOKUP(A344,[3]Sheet1!$A$2:$L$2106,12,FALSE)</f>
        <v>7</v>
      </c>
      <c r="AM344">
        <f>VLOOKUP(A344, [3]Sheet1!$A$2:$M$2105,13,FALSE)</f>
        <v>19</v>
      </c>
      <c r="AN344">
        <f>VLOOKUP(A344,[3]Sheet1!$A$2:$N$2106,14,FALSE)</f>
        <v>0.61</v>
      </c>
      <c r="AO344">
        <f>VLOOKUP(A344,[3]Sheet1!$A$2:$O$2106,15,FALSE)</f>
        <v>3.87</v>
      </c>
      <c r="AP344">
        <f>VLOOKUP(A344,[3]Sheet1!$A$2:$P$2105,16,FALSE)</f>
        <v>3.27</v>
      </c>
      <c r="AQ344">
        <f>VLOOKUP(A344, [3]Sheet1!$A$2:$Q$2106, 17,FALSE)</f>
        <v>1594</v>
      </c>
    </row>
    <row r="345" spans="1:43" x14ac:dyDescent="0.2">
      <c r="A345" s="10">
        <v>1207875</v>
      </c>
      <c r="B345" s="10">
        <v>60054943</v>
      </c>
      <c r="C345" s="11" t="s">
        <v>74</v>
      </c>
      <c r="D345" s="10" t="s">
        <v>44</v>
      </c>
      <c r="E345" s="17">
        <v>44117</v>
      </c>
      <c r="F345" s="13" t="str">
        <f>VLOOKUP(A345,[1]Sheet1!$K$2:$T$827,2,FALSE)</f>
        <v>VD02</v>
      </c>
      <c r="G345" s="13" t="str">
        <f>IFERROR(#REF!, "no")</f>
        <v>no</v>
      </c>
      <c r="H345" s="10">
        <v>21</v>
      </c>
      <c r="I345" s="10">
        <v>0.99</v>
      </c>
      <c r="J345" s="10">
        <v>0.66</v>
      </c>
      <c r="K345" s="10">
        <v>-0.33</v>
      </c>
      <c r="L345" s="10">
        <v>16</v>
      </c>
      <c r="M345" s="10">
        <v>17</v>
      </c>
      <c r="N345" s="10">
        <v>8.6231060028076207</v>
      </c>
      <c r="O345" s="10">
        <v>1.5335385799407999</v>
      </c>
      <c r="P345" s="10">
        <v>0.24526159465312999</v>
      </c>
      <c r="Q345" s="10">
        <v>-0.14645832777023299</v>
      </c>
      <c r="R345" s="13">
        <f>VLOOKUP(A345,'Valores KF'!$C$2:$D$1018,2,)</f>
        <v>0.82</v>
      </c>
      <c r="S345" s="13">
        <f>VLOOKUP(A345,'[2]PESO DE COLADA DIC19-DIC-20'!$A$2:$D$2105,4, FALSE)</f>
        <v>53943</v>
      </c>
      <c r="T345" s="13">
        <f>VLOOKUP(A345,[1]Sheet1!$F$2:$H$1001,3,FALSE)</f>
        <v>1907.48075755531</v>
      </c>
      <c r="U345" s="13">
        <f>VLOOKUP(A345,[1]Sheet1!$K$2:$T$827, 3,FALSE)</f>
        <v>0.151</v>
      </c>
      <c r="V345" s="13">
        <f>VLOOKUP(A345,[1]Sheet1!$K$2:$T$827, 4,FALSE)</f>
        <v>0.14699999999999999</v>
      </c>
      <c r="W345" s="13">
        <f>VLOOKUP(A345, [1]Sheet1!$K$2:$T$827,5,FALSE)</f>
        <v>1.25</v>
      </c>
      <c r="X345" s="13">
        <f>VLOOKUP(A345, [1]Sheet1!$K$2:$T$827,6,FALSE)</f>
        <v>1.0999999999999999E-2</v>
      </c>
      <c r="Y345" s="13">
        <f>VLOOKUP(A345, [1]Sheet1!$K$2:$T$827,7,FALSE)</f>
        <v>0.01</v>
      </c>
      <c r="Z345" s="13">
        <f>VLOOKUP(A345, [1]Sheet1!$K$2:$T$827,8,FALSE)</f>
        <v>0.129</v>
      </c>
      <c r="AA345" s="13">
        <f>VLOOKUP(A345, [1]Sheet1!$K$2:$T$827,9,FALSE)</f>
        <v>0.16200000000000001</v>
      </c>
      <c r="AB345" s="13">
        <f>VLOOKUP(A345, [1]Sheet1!$K$2:$T$827,10,FALSE)</f>
        <v>2.8199999999999999E-2</v>
      </c>
      <c r="AC345" s="13">
        <f>VLOOKUP(A345,[4]Sheet1!$A$2:$D$651,4,FALSE)</f>
        <v>0.92746200000000001</v>
      </c>
      <c r="AD345" s="13" t="s">
        <v>45</v>
      </c>
      <c r="AE345" s="13" t="s">
        <v>45</v>
      </c>
      <c r="AF345">
        <f>VLOOKUP(A345,[3]Sheet1!$A$2:$F$2106,6, FALSE)</f>
        <v>54736</v>
      </c>
      <c r="AG345">
        <f>VLOOKUP(A345,[3]Sheet1!$A$2:$G$2106,7,FALSE)</f>
        <v>1</v>
      </c>
      <c r="AH345">
        <f>VLOOKUP(A345,[3]Sheet1!$A$2:$H$2105,8,FALSE)</f>
        <v>1708</v>
      </c>
      <c r="AI345">
        <f>VLOOKUP(A345,[3]Sheet1!$A$2:$I$2106,9,FALSE)</f>
        <v>54</v>
      </c>
      <c r="AJ345">
        <f>VLOOKUP(A345,[3]Sheet1!$A$2:$K$2105,10,FALSE)</f>
        <v>28</v>
      </c>
      <c r="AK345">
        <f>VLOOKUP(A345,[3]Sheet1!$A$2:$K$2105,11,FALSE)</f>
        <v>26</v>
      </c>
      <c r="AL345">
        <f>VLOOKUP(A345,[3]Sheet1!$A$2:$L$2106,12,FALSE)</f>
        <v>7</v>
      </c>
      <c r="AM345">
        <f>VLOOKUP(A345, [3]Sheet1!$A$2:$M$2105,13,FALSE)</f>
        <v>21</v>
      </c>
      <c r="AN345">
        <f>VLOOKUP(A345,[3]Sheet1!$A$2:$N$2106,14,FALSE)</f>
        <v>0.6</v>
      </c>
      <c r="AO345">
        <f>VLOOKUP(A345,[3]Sheet1!$A$2:$O$2106,15,FALSE)</f>
        <v>2.38</v>
      </c>
      <c r="AP345">
        <f>VLOOKUP(A345,[3]Sheet1!$A$2:$P$2105,16,FALSE)</f>
        <v>3.94</v>
      </c>
      <c r="AQ345">
        <f>VLOOKUP(A345, [3]Sheet1!$A$2:$Q$2106, 17,FALSE)</f>
        <v>1584</v>
      </c>
    </row>
    <row r="346" spans="1:43" x14ac:dyDescent="0.2">
      <c r="A346" s="10">
        <v>1207876</v>
      </c>
      <c r="B346" s="10">
        <v>60055207</v>
      </c>
      <c r="C346" s="11" t="s">
        <v>58</v>
      </c>
      <c r="D346" s="10" t="s">
        <v>56</v>
      </c>
      <c r="E346" s="17">
        <v>44117</v>
      </c>
      <c r="F346" s="13" t="str">
        <f>VLOOKUP(A346,[1]Sheet1!$K$2:$T$827,2,FALSE)</f>
        <v>VD03</v>
      </c>
      <c r="G346" s="13" t="str">
        <f>IFERROR(#REF!, "no")</f>
        <v>no</v>
      </c>
      <c r="H346" s="10">
        <v>18</v>
      </c>
      <c r="I346" s="10">
        <v>0.99</v>
      </c>
      <c r="J346" s="10">
        <v>1.27</v>
      </c>
      <c r="K346" s="10">
        <v>0.28000000000000003</v>
      </c>
      <c r="L346" s="10">
        <v>24</v>
      </c>
      <c r="M346" s="10">
        <v>15</v>
      </c>
      <c r="N346" s="10">
        <v>6.34897708892822</v>
      </c>
      <c r="O346" s="10">
        <v>1.3734593391418499</v>
      </c>
      <c r="P346" s="10">
        <v>0.31237494945526101</v>
      </c>
      <c r="Q346" s="10">
        <v>-0.15238939225673701</v>
      </c>
      <c r="R346" s="13">
        <f>VLOOKUP(A346,'Valores KF'!$C$2:$D$1018,2,)</f>
        <v>0.76</v>
      </c>
      <c r="S346" s="13">
        <f>VLOOKUP(A346,'[2]PESO DE COLADA DIC19-DIC-20'!$A$2:$D$2105,4, FALSE)</f>
        <v>59336</v>
      </c>
      <c r="T346" s="13">
        <f>VLOOKUP(A346,[1]Sheet1!$F$2:$H$1001,3,FALSE)</f>
        <v>1859.74718796355</v>
      </c>
      <c r="U346" s="13">
        <f>VLOOKUP(A346,[1]Sheet1!$K$2:$T$827, 3,FALSE)</f>
        <v>0.32800000000000001</v>
      </c>
      <c r="V346" s="13">
        <f>VLOOKUP(A346,[1]Sheet1!$K$2:$T$827, 4,FALSE)</f>
        <v>0.28399999999999997</v>
      </c>
      <c r="W346" s="13">
        <f>VLOOKUP(A346, [1]Sheet1!$K$2:$T$827,5,FALSE)</f>
        <v>0.57699999999999996</v>
      </c>
      <c r="X346" s="13">
        <f>VLOOKUP(A346, [1]Sheet1!$K$2:$T$827,6,FALSE)</f>
        <v>6.3E-3</v>
      </c>
      <c r="Y346" s="13">
        <f>VLOOKUP(A346, [1]Sheet1!$K$2:$T$827,7,FALSE)</f>
        <v>1.39E-3</v>
      </c>
      <c r="Z346" s="13">
        <f>VLOOKUP(A346, [1]Sheet1!$K$2:$T$827,8,FALSE)</f>
        <v>1.05</v>
      </c>
      <c r="AA346" s="13">
        <f>VLOOKUP(A346, [1]Sheet1!$K$2:$T$827,9,FALSE)</f>
        <v>0.23200000000000001</v>
      </c>
      <c r="AB346" s="13">
        <f>VLOOKUP(A346, [1]Sheet1!$K$2:$T$827,10,FALSE)</f>
        <v>2.9899999999999999E-2</v>
      </c>
      <c r="AC346" s="13">
        <f>VLOOKUP(A346,[4]Sheet1!$A$2:$D$651,4,FALSE)</f>
        <v>0.94919900000000001</v>
      </c>
      <c r="AD346" s="13" t="s">
        <v>45</v>
      </c>
      <c r="AE346" s="13" t="s">
        <v>45</v>
      </c>
      <c r="AF346">
        <f>VLOOKUP(A346,[3]Sheet1!$A$2:$F$2106,6, FALSE)</f>
        <v>53527.99</v>
      </c>
      <c r="AG346">
        <f>VLOOKUP(A346,[3]Sheet1!$A$2:$G$2106,7,FALSE)</f>
        <v>1</v>
      </c>
      <c r="AH346">
        <f>VLOOKUP(A346,[3]Sheet1!$A$2:$H$2105,8,FALSE)</f>
        <v>1646</v>
      </c>
      <c r="AI346">
        <f>VLOOKUP(A346,[3]Sheet1!$A$2:$I$2106,9,FALSE)</f>
        <v>62</v>
      </c>
      <c r="AJ346">
        <f>VLOOKUP(A346,[3]Sheet1!$A$2:$K$2105,10,FALSE)</f>
        <v>25</v>
      </c>
      <c r="AK346">
        <f>VLOOKUP(A346,[3]Sheet1!$A$2:$K$2105,11,FALSE)</f>
        <v>37</v>
      </c>
      <c r="AL346">
        <f>VLOOKUP(A346,[3]Sheet1!$A$2:$L$2106,12,FALSE)</f>
        <v>7</v>
      </c>
      <c r="AM346">
        <f>VLOOKUP(A346, [3]Sheet1!$A$2:$M$2105,13,FALSE)</f>
        <v>18</v>
      </c>
      <c r="AN346">
        <f>VLOOKUP(A346,[3]Sheet1!$A$2:$N$2106,14,FALSE)</f>
        <v>0.69</v>
      </c>
      <c r="AO346">
        <f>VLOOKUP(A346,[3]Sheet1!$A$2:$O$2106,15,FALSE)</f>
        <v>6.03</v>
      </c>
      <c r="AP346">
        <f>VLOOKUP(A346,[3]Sheet1!$A$2:$P$2105,16,FALSE)</f>
        <v>0</v>
      </c>
      <c r="AQ346">
        <f>VLOOKUP(A346, [3]Sheet1!$A$2:$Q$2106, 17,FALSE)</f>
        <v>1556</v>
      </c>
    </row>
    <row r="347" spans="1:43" x14ac:dyDescent="0.2">
      <c r="A347" s="10">
        <v>1207877</v>
      </c>
      <c r="B347" s="10">
        <v>60055213</v>
      </c>
      <c r="C347" s="11" t="s">
        <v>58</v>
      </c>
      <c r="D347" s="10" t="s">
        <v>56</v>
      </c>
      <c r="E347" s="17">
        <v>44117</v>
      </c>
      <c r="F347" s="13" t="str">
        <f>VLOOKUP(A347,[1]Sheet1!$K$2:$T$827,2,FALSE)</f>
        <v>VD02</v>
      </c>
      <c r="G347" s="13" t="str">
        <f>IFERROR(#REF!, "no")</f>
        <v>no</v>
      </c>
      <c r="H347" s="10">
        <v>19</v>
      </c>
      <c r="I347" s="10">
        <v>1.05</v>
      </c>
      <c r="J347" s="10">
        <v>0.92</v>
      </c>
      <c r="K347" s="10">
        <v>-0.13</v>
      </c>
      <c r="L347" s="10">
        <v>20</v>
      </c>
      <c r="M347" s="10">
        <v>16</v>
      </c>
      <c r="N347" s="10">
        <v>6.0065612792968803</v>
      </c>
      <c r="O347" s="10">
        <v>1.6240496635437001</v>
      </c>
      <c r="P347" s="10">
        <v>0.38785815238952598</v>
      </c>
      <c r="Q347" s="10">
        <v>-0.14910052716732</v>
      </c>
      <c r="R347" s="13">
        <f>VLOOKUP(A347,'Valores KF'!$C$2:$D$1018,2,)</f>
        <v>0.76</v>
      </c>
      <c r="S347" s="13">
        <f>VLOOKUP(A347,'[2]PESO DE COLADA DIC19-DIC-20'!$A$2:$D$2105,4, FALSE)</f>
        <v>58763</v>
      </c>
      <c r="T347" s="13">
        <f>VLOOKUP(A347,[1]Sheet1!$F$2:$H$1001,3,FALSE)</f>
        <v>1863.4347243689001</v>
      </c>
      <c r="U347" s="13">
        <f>VLOOKUP(A347,[1]Sheet1!$K$2:$T$827, 3,FALSE)</f>
        <v>0.32800000000000001</v>
      </c>
      <c r="V347" s="13">
        <f>VLOOKUP(A347,[1]Sheet1!$K$2:$T$827, 4,FALSE)</f>
        <v>0.29299999999999998</v>
      </c>
      <c r="W347" s="13">
        <f>VLOOKUP(A347, [1]Sheet1!$K$2:$T$827,5,FALSE)</f>
        <v>0.57699999999999996</v>
      </c>
      <c r="X347" s="13">
        <f>VLOOKUP(A347, [1]Sheet1!$K$2:$T$827,6,FALSE)</f>
        <v>7.1999999999999998E-3</v>
      </c>
      <c r="Y347" s="13">
        <f>VLOOKUP(A347, [1]Sheet1!$K$2:$T$827,7,FALSE)</f>
        <v>1.2899999999999999E-3</v>
      </c>
      <c r="Z347" s="13">
        <f>VLOOKUP(A347, [1]Sheet1!$K$2:$T$827,8,FALSE)</f>
        <v>1.06</v>
      </c>
      <c r="AA347" s="13">
        <f>VLOOKUP(A347, [1]Sheet1!$K$2:$T$827,9,FALSE)</f>
        <v>0.224</v>
      </c>
      <c r="AB347" s="13">
        <f>VLOOKUP(A347, [1]Sheet1!$K$2:$T$827,10,FALSE)</f>
        <v>2.7699999999999999E-2</v>
      </c>
      <c r="AC347" s="13">
        <f>VLOOKUP(A347,[4]Sheet1!$A$2:$D$651,4,FALSE)</f>
        <v>0.86960899999999997</v>
      </c>
      <c r="AD347" s="13" t="s">
        <v>45</v>
      </c>
      <c r="AE347" s="13" t="s">
        <v>45</v>
      </c>
      <c r="AF347">
        <f>VLOOKUP(A347,[3]Sheet1!$A$2:$F$2106,6, FALSE)</f>
        <v>57696.99</v>
      </c>
      <c r="AG347">
        <f>VLOOKUP(A347,[3]Sheet1!$A$2:$G$2106,7,FALSE)</f>
        <v>1</v>
      </c>
      <c r="AH347">
        <f>VLOOKUP(A347,[3]Sheet1!$A$2:$H$2105,8,FALSE)</f>
        <v>1652</v>
      </c>
      <c r="AI347">
        <f>VLOOKUP(A347,[3]Sheet1!$A$2:$I$2106,9,FALSE)</f>
        <v>62</v>
      </c>
      <c r="AJ347">
        <f>VLOOKUP(A347,[3]Sheet1!$A$2:$K$2105,10,FALSE)</f>
        <v>26</v>
      </c>
      <c r="AK347">
        <f>VLOOKUP(A347,[3]Sheet1!$A$2:$K$2105,11,FALSE)</f>
        <v>36</v>
      </c>
      <c r="AL347">
        <f>VLOOKUP(A347,[3]Sheet1!$A$2:$L$2106,12,FALSE)</f>
        <v>7</v>
      </c>
      <c r="AM347">
        <f>VLOOKUP(A347, [3]Sheet1!$A$2:$M$2105,13,FALSE)</f>
        <v>19</v>
      </c>
      <c r="AN347">
        <f>VLOOKUP(A347,[3]Sheet1!$A$2:$N$2106,14,FALSE)</f>
        <v>0.55000000000000004</v>
      </c>
      <c r="AO347">
        <f>VLOOKUP(A347,[3]Sheet1!$A$2:$O$2106,15,FALSE)</f>
        <v>4.13</v>
      </c>
      <c r="AP347">
        <f>VLOOKUP(A347,[3]Sheet1!$A$2:$P$2105,16,FALSE)</f>
        <v>0</v>
      </c>
      <c r="AQ347">
        <f>VLOOKUP(A347, [3]Sheet1!$A$2:$Q$2106, 17,FALSE)</f>
        <v>1570</v>
      </c>
    </row>
    <row r="348" spans="1:43" x14ac:dyDescent="0.2">
      <c r="A348" s="10">
        <v>1207878</v>
      </c>
      <c r="B348" s="10">
        <v>60055219</v>
      </c>
      <c r="C348" s="11" t="s">
        <v>58</v>
      </c>
      <c r="D348" s="10" t="s">
        <v>56</v>
      </c>
      <c r="E348" s="17">
        <v>44117</v>
      </c>
      <c r="F348" s="13" t="str">
        <f>VLOOKUP(A348,[1]Sheet1!$K$2:$T$827,2,FALSE)</f>
        <v>VD02</v>
      </c>
      <c r="G348" s="13" t="str">
        <f>IFERROR(#REF!, "no")</f>
        <v>no</v>
      </c>
      <c r="H348" s="10">
        <v>20</v>
      </c>
      <c r="I348" s="10">
        <v>0.68</v>
      </c>
      <c r="J348" s="10">
        <v>0.96</v>
      </c>
      <c r="K348" s="10">
        <v>0.28000000000000003</v>
      </c>
      <c r="L348" s="10">
        <v>22</v>
      </c>
      <c r="M348" s="10">
        <v>17</v>
      </c>
      <c r="N348" s="10">
        <v>6.1057810783386204</v>
      </c>
      <c r="O348" s="10">
        <v>1.30266797542572</v>
      </c>
      <c r="P348" s="10">
        <v>0.108192756772041</v>
      </c>
      <c r="Q348" s="10">
        <v>-0.15680238604545599</v>
      </c>
      <c r="R348" s="13">
        <f>VLOOKUP(A348,'Valores KF'!$C$2:$D$1018,2,)</f>
        <v>0.76</v>
      </c>
      <c r="S348" s="13">
        <f>VLOOKUP(A348,'[2]PESO DE COLADA DIC19-DIC-20'!$A$2:$D$2105,4, FALSE)</f>
        <v>58416</v>
      </c>
      <c r="T348" s="13">
        <f>VLOOKUP(A348,[1]Sheet1!$F$2:$H$1001,3,FALSE)</f>
        <v>1862.5047085941901</v>
      </c>
      <c r="U348" s="13">
        <f>VLOOKUP(A348,[1]Sheet1!$K$2:$T$827, 3,FALSE)</f>
        <v>0.33100000000000002</v>
      </c>
      <c r="V348" s="13">
        <f>VLOOKUP(A348,[1]Sheet1!$K$2:$T$827, 4,FALSE)</f>
        <v>0.27600000000000002</v>
      </c>
      <c r="W348" s="13">
        <f>VLOOKUP(A348, [1]Sheet1!$K$2:$T$827,5,FALSE)</f>
        <v>0.56899999999999995</v>
      </c>
      <c r="X348" s="13">
        <f>VLOOKUP(A348, [1]Sheet1!$K$2:$T$827,6,FALSE)</f>
        <v>6.7000000000000002E-3</v>
      </c>
      <c r="Y348" s="13">
        <f>VLOOKUP(A348, [1]Sheet1!$K$2:$T$827,7,FALSE)</f>
        <v>1.25E-3</v>
      </c>
      <c r="Z348" s="13">
        <f>VLOOKUP(A348, [1]Sheet1!$K$2:$T$827,8,FALSE)</f>
        <v>1.06</v>
      </c>
      <c r="AA348" s="13">
        <f>VLOOKUP(A348, [1]Sheet1!$K$2:$T$827,9,FALSE)</f>
        <v>0.23699999999999999</v>
      </c>
      <c r="AB348" s="13">
        <f>VLOOKUP(A348, [1]Sheet1!$K$2:$T$827,10,FALSE)</f>
        <v>2.6700000000000002E-2</v>
      </c>
      <c r="AC348" s="13">
        <f>VLOOKUP(A348,[4]Sheet1!$A$2:$D$651,4,FALSE)</f>
        <v>0.889262</v>
      </c>
      <c r="AD348" s="13" t="s">
        <v>45</v>
      </c>
      <c r="AE348" s="13" t="s">
        <v>45</v>
      </c>
      <c r="AF348">
        <f>VLOOKUP(A348,[3]Sheet1!$A$2:$F$2106,6, FALSE)</f>
        <v>57308</v>
      </c>
      <c r="AG348">
        <f>VLOOKUP(A348,[3]Sheet1!$A$2:$G$2106,7,FALSE)</f>
        <v>1</v>
      </c>
      <c r="AH348">
        <f>VLOOKUP(A348,[3]Sheet1!$A$2:$H$2105,8,FALSE)</f>
        <v>1653</v>
      </c>
      <c r="AI348">
        <f>VLOOKUP(A348,[3]Sheet1!$A$2:$I$2106,9,FALSE)</f>
        <v>59</v>
      </c>
      <c r="AJ348">
        <f>VLOOKUP(A348,[3]Sheet1!$A$2:$K$2105,10,FALSE)</f>
        <v>27</v>
      </c>
      <c r="AK348">
        <f>VLOOKUP(A348,[3]Sheet1!$A$2:$K$2105,11,FALSE)</f>
        <v>32</v>
      </c>
      <c r="AL348">
        <f>VLOOKUP(A348,[3]Sheet1!$A$2:$L$2106,12,FALSE)</f>
        <v>7</v>
      </c>
      <c r="AM348">
        <f>VLOOKUP(A348, [3]Sheet1!$A$2:$M$2105,13,FALSE)</f>
        <v>20</v>
      </c>
      <c r="AN348">
        <f>VLOOKUP(A348,[3]Sheet1!$A$2:$N$2106,14,FALSE)</f>
        <v>0.66</v>
      </c>
      <c r="AO348">
        <f>VLOOKUP(A348,[3]Sheet1!$A$2:$O$2106,15,FALSE)</f>
        <v>4.79</v>
      </c>
      <c r="AP348">
        <f>VLOOKUP(A348,[3]Sheet1!$A$2:$P$2105,16,FALSE)</f>
        <v>0</v>
      </c>
      <c r="AQ348">
        <f>VLOOKUP(A348, [3]Sheet1!$A$2:$Q$2106, 17,FALSE)</f>
        <v>1566</v>
      </c>
    </row>
    <row r="349" spans="1:43" x14ac:dyDescent="0.2">
      <c r="A349" s="10">
        <v>1207879</v>
      </c>
      <c r="B349" s="10">
        <v>60054938</v>
      </c>
      <c r="C349" s="11">
        <v>4140</v>
      </c>
      <c r="D349" s="10" t="s">
        <v>44</v>
      </c>
      <c r="E349" s="17">
        <v>44117</v>
      </c>
      <c r="F349" s="13" t="str">
        <f>VLOOKUP(A349,[1]Sheet1!$K$2:$T$827,2,FALSE)</f>
        <v>VD03</v>
      </c>
      <c r="G349" s="13" t="str">
        <f>IFERROR(#REF!, "no")</f>
        <v>no</v>
      </c>
      <c r="H349" s="10">
        <v>21</v>
      </c>
      <c r="I349" s="10">
        <v>0.86</v>
      </c>
      <c r="J349" s="10">
        <v>0.82</v>
      </c>
      <c r="K349" s="10">
        <v>-0.04</v>
      </c>
      <c r="L349" s="10">
        <v>21</v>
      </c>
      <c r="M349" s="10">
        <v>18</v>
      </c>
      <c r="N349" s="10">
        <v>5.72987985610962</v>
      </c>
      <c r="O349" s="10">
        <v>1.5623074769973799</v>
      </c>
      <c r="P349" s="10">
        <v>0.34686079621315002</v>
      </c>
      <c r="Q349" s="10">
        <v>-0.153948590159416</v>
      </c>
      <c r="R349" s="13">
        <f>VLOOKUP(A349,'Valores KF'!$C$2:$D$1018,2,)</f>
        <v>0.75</v>
      </c>
      <c r="S349" s="13">
        <f>VLOOKUP(A349,'[2]PESO DE COLADA DIC19-DIC-20'!$A$2:$D$2105,4, FALSE)</f>
        <v>54466</v>
      </c>
      <c r="T349" s="13">
        <f>VLOOKUP(A349,[1]Sheet1!$F$2:$H$1001,3,FALSE)</f>
        <v>1868.65522384576</v>
      </c>
      <c r="U349" s="13">
        <f>VLOOKUP(A349,[1]Sheet1!$K$2:$T$827, 3,FALSE)</f>
        <v>0.41099999999999998</v>
      </c>
      <c r="V349" s="13">
        <f>VLOOKUP(A349,[1]Sheet1!$K$2:$T$827, 4,FALSE)</f>
        <v>0.30199999999999999</v>
      </c>
      <c r="W349" s="13">
        <f>VLOOKUP(A349, [1]Sheet1!$K$2:$T$827,5,FALSE)</f>
        <v>0.874</v>
      </c>
      <c r="X349" s="13">
        <f>VLOOKUP(A349, [1]Sheet1!$K$2:$T$827,6,FALSE)</f>
        <v>8.0000000000000002E-3</v>
      </c>
      <c r="Y349" s="13">
        <f>VLOOKUP(A349, [1]Sheet1!$K$2:$T$827,7,FALSE)</f>
        <v>1.2999999999999999E-3</v>
      </c>
      <c r="Z349" s="13">
        <f>VLOOKUP(A349, [1]Sheet1!$K$2:$T$827,8,FALSE)</f>
        <v>1.06</v>
      </c>
      <c r="AA349" s="13">
        <f>VLOOKUP(A349, [1]Sheet1!$K$2:$T$827,9,FALSE)</f>
        <v>0.189</v>
      </c>
      <c r="AB349" s="13">
        <f>VLOOKUP(A349, [1]Sheet1!$K$2:$T$827,10,FALSE)</f>
        <v>2.5600000000000001E-2</v>
      </c>
      <c r="AC349" s="13">
        <f>VLOOKUP(A349,[4]Sheet1!$A$2:$D$651,4,FALSE)</f>
        <v>0.85875400000000002</v>
      </c>
      <c r="AD349" s="13" t="s">
        <v>45</v>
      </c>
      <c r="AE349" s="13" t="s">
        <v>45</v>
      </c>
      <c r="AF349">
        <f>VLOOKUP(A349,[3]Sheet1!$A$2:$F$2106,6, FALSE)</f>
        <v>54555</v>
      </c>
      <c r="AG349">
        <f>VLOOKUP(A349,[3]Sheet1!$A$2:$G$2106,7,FALSE)</f>
        <v>1</v>
      </c>
      <c r="AH349">
        <f>VLOOKUP(A349,[3]Sheet1!$A$2:$H$2105,8,FALSE)</f>
        <v>1663</v>
      </c>
      <c r="AI349">
        <f>VLOOKUP(A349,[3]Sheet1!$A$2:$I$2106,9,FALSE)</f>
        <v>61</v>
      </c>
      <c r="AJ349">
        <f>VLOOKUP(A349,[3]Sheet1!$A$2:$K$2105,10,FALSE)</f>
        <v>28</v>
      </c>
      <c r="AK349">
        <f>VLOOKUP(A349,[3]Sheet1!$A$2:$K$2105,11,FALSE)</f>
        <v>33</v>
      </c>
      <c r="AL349">
        <f>VLOOKUP(A349,[3]Sheet1!$A$2:$L$2106,12,FALSE)</f>
        <v>7</v>
      </c>
      <c r="AM349">
        <f>VLOOKUP(A349, [3]Sheet1!$A$2:$M$2105,13,FALSE)</f>
        <v>21</v>
      </c>
      <c r="AN349">
        <f>VLOOKUP(A349,[3]Sheet1!$A$2:$N$2106,14,FALSE)</f>
        <v>0.57999999999999996</v>
      </c>
      <c r="AO349">
        <f>VLOOKUP(A349,[3]Sheet1!$A$2:$O$2106,15,FALSE)</f>
        <v>5.26</v>
      </c>
      <c r="AP349">
        <f>VLOOKUP(A349,[3]Sheet1!$A$2:$P$2105,16,FALSE)</f>
        <v>0</v>
      </c>
      <c r="AQ349">
        <f>VLOOKUP(A349, [3]Sheet1!$A$2:$Q$2106, 17,FALSE)</f>
        <v>1572</v>
      </c>
    </row>
    <row r="350" spans="1:43" x14ac:dyDescent="0.2">
      <c r="A350" s="10">
        <v>1207880</v>
      </c>
      <c r="B350" s="10">
        <v>60055167</v>
      </c>
      <c r="C350" s="11">
        <v>4130</v>
      </c>
      <c r="D350" s="10" t="s">
        <v>59</v>
      </c>
      <c r="E350" s="17">
        <v>44117</v>
      </c>
      <c r="F350" s="13" t="str">
        <f>VLOOKUP(A350,[1]Sheet1!$K$2:$T$827,2,FALSE)</f>
        <v>VD02</v>
      </c>
      <c r="G350" s="13" t="str">
        <f>IFERROR(#REF!, "no")</f>
        <v>no</v>
      </c>
      <c r="H350" s="10">
        <v>18</v>
      </c>
      <c r="I350" s="10">
        <v>1.04</v>
      </c>
      <c r="J350" s="10">
        <v>0.93</v>
      </c>
      <c r="K350" s="10">
        <v>-0.11</v>
      </c>
      <c r="L350" s="10">
        <v>18</v>
      </c>
      <c r="M350" s="10">
        <v>14</v>
      </c>
      <c r="N350" s="10">
        <v>6.5646018981933603</v>
      </c>
      <c r="O350" s="10">
        <v>1.4027510881423999</v>
      </c>
      <c r="P350" s="10">
        <v>0.22661980986595201</v>
      </c>
      <c r="Q350" s="10">
        <v>-0.14951646327972401</v>
      </c>
      <c r="R350" s="13">
        <f>VLOOKUP(A350,'Valores KF'!$C$2:$D$1018,2,)</f>
        <v>0.67</v>
      </c>
      <c r="S350" s="13">
        <f>VLOOKUP(A350,'[2]PESO DE COLADA DIC19-DIC-20'!$A$2:$D$2105,4, FALSE)</f>
        <v>55971</v>
      </c>
      <c r="T350" s="13">
        <f>VLOOKUP(A350,[1]Sheet1!$F$2:$H$1001,3,FALSE)</f>
        <v>1769.4911341704501</v>
      </c>
      <c r="U350" s="13">
        <f>VLOOKUP(A350,[1]Sheet1!$K$2:$T$827, 3,FALSE)</f>
        <v>0.32100000000000001</v>
      </c>
      <c r="V350" s="13">
        <f>VLOOKUP(A350,[1]Sheet1!$K$2:$T$827, 4,FALSE)</f>
        <v>0.29899999999999999</v>
      </c>
      <c r="W350" s="13">
        <f>VLOOKUP(A350, [1]Sheet1!$K$2:$T$827,5,FALSE)</f>
        <v>0.57099999999999995</v>
      </c>
      <c r="X350" s="13">
        <f>VLOOKUP(A350, [1]Sheet1!$K$2:$T$827,6,FALSE)</f>
        <v>7.0000000000000001E-3</v>
      </c>
      <c r="Y350" s="13">
        <f>VLOOKUP(A350, [1]Sheet1!$K$2:$T$827,7,FALSE)</f>
        <v>2.5899999999999999E-3</v>
      </c>
      <c r="Z350" s="13">
        <f>VLOOKUP(A350, [1]Sheet1!$K$2:$T$827,8,FALSE)</f>
        <v>1.05</v>
      </c>
      <c r="AA350" s="13">
        <f>VLOOKUP(A350, [1]Sheet1!$K$2:$T$827,9,FALSE)</f>
        <v>0.20799999999999999</v>
      </c>
      <c r="AB350" s="13">
        <f>VLOOKUP(A350, [1]Sheet1!$K$2:$T$827,10,FALSE)</f>
        <v>2.6800000000000001E-2</v>
      </c>
      <c r="AC350" s="13">
        <f>VLOOKUP(A350,[4]Sheet1!$A$2:$D$651,4,FALSE)</f>
        <v>0.89971400000000001</v>
      </c>
      <c r="AD350" s="13" t="s">
        <v>45</v>
      </c>
      <c r="AE350" s="13" t="s">
        <v>45</v>
      </c>
      <c r="AF350">
        <f>VLOOKUP(A350,[3]Sheet1!$A$2:$F$2106,6, FALSE)</f>
        <v>55966</v>
      </c>
      <c r="AG350">
        <f>VLOOKUP(A350,[3]Sheet1!$A$2:$G$2106,7,FALSE)</f>
        <v>1</v>
      </c>
      <c r="AH350">
        <f>VLOOKUP(A350,[3]Sheet1!$A$2:$H$2105,8,FALSE)</f>
        <v>1681</v>
      </c>
      <c r="AI350">
        <f>VLOOKUP(A350,[3]Sheet1!$A$2:$I$2106,9,FALSE)</f>
        <v>57</v>
      </c>
      <c r="AJ350">
        <f>VLOOKUP(A350,[3]Sheet1!$A$2:$K$2105,10,FALSE)</f>
        <v>24</v>
      </c>
      <c r="AK350">
        <f>VLOOKUP(A350,[3]Sheet1!$A$2:$K$2105,11,FALSE)</f>
        <v>33</v>
      </c>
      <c r="AL350">
        <f>VLOOKUP(A350,[3]Sheet1!$A$2:$L$2106,12,FALSE)</f>
        <v>6</v>
      </c>
      <c r="AM350">
        <f>VLOOKUP(A350, [3]Sheet1!$A$2:$M$2105,13,FALSE)</f>
        <v>18</v>
      </c>
      <c r="AN350">
        <f>VLOOKUP(A350,[3]Sheet1!$A$2:$N$2106,14,FALSE)</f>
        <v>0.62</v>
      </c>
      <c r="AO350">
        <f>VLOOKUP(A350,[3]Sheet1!$A$2:$O$2106,15,FALSE)</f>
        <v>5.03</v>
      </c>
      <c r="AP350">
        <f>VLOOKUP(A350,[3]Sheet1!$A$2:$P$2105,16,FALSE)</f>
        <v>0</v>
      </c>
      <c r="AQ350">
        <f>VLOOKUP(A350, [3]Sheet1!$A$2:$Q$2106, 17,FALSE)</f>
        <v>1589</v>
      </c>
    </row>
    <row r="351" spans="1:43" x14ac:dyDescent="0.2">
      <c r="A351" s="10">
        <v>1207881</v>
      </c>
      <c r="B351" s="10">
        <v>60055161</v>
      </c>
      <c r="C351" s="11">
        <v>4130</v>
      </c>
      <c r="D351" s="10" t="s">
        <v>50</v>
      </c>
      <c r="E351" s="17">
        <v>44117</v>
      </c>
      <c r="F351" s="13" t="str">
        <f>VLOOKUP(A351,[1]Sheet1!$K$2:$T$827,2,FALSE)</f>
        <v>VD03</v>
      </c>
      <c r="G351" s="13" t="str">
        <f>IFERROR(#REF!, "no")</f>
        <v>no</v>
      </c>
      <c r="H351" s="10">
        <v>18</v>
      </c>
      <c r="I351" s="10">
        <v>1.06</v>
      </c>
      <c r="J351" s="10">
        <v>1.1499999999999999</v>
      </c>
      <c r="K351" s="10">
        <v>0.09</v>
      </c>
      <c r="L351" s="10">
        <v>12</v>
      </c>
      <c r="M351" s="10">
        <v>15</v>
      </c>
      <c r="N351" s="10">
        <v>7.9322414398193404</v>
      </c>
      <c r="O351" s="10">
        <v>1.1282978057861299</v>
      </c>
      <c r="P351" s="10">
        <v>0.18852634727954901</v>
      </c>
      <c r="Q351" s="10">
        <v>-0.15377339720725999</v>
      </c>
      <c r="R351" s="13">
        <f>VLOOKUP(A351,'Valores KF'!$C$2:$D$1018,2,)</f>
        <v>0.79</v>
      </c>
      <c r="S351" s="13">
        <f>VLOOKUP(A351,'[2]PESO DE COLADA DIC19-DIC-20'!$A$2:$D$2105,4, FALSE)</f>
        <v>59325</v>
      </c>
      <c r="T351" s="13">
        <f>VLOOKUP(A351,[1]Sheet1!$F$2:$H$1001,3,FALSE)</f>
        <v>1901.41130620281</v>
      </c>
      <c r="U351" s="13">
        <f>VLOOKUP(A351,[1]Sheet1!$K$2:$T$827, 3,FALSE)</f>
        <v>0.318</v>
      </c>
      <c r="V351" s="13">
        <f>VLOOKUP(A351,[1]Sheet1!$K$2:$T$827, 4,FALSE)</f>
        <v>0.3</v>
      </c>
      <c r="W351" s="13">
        <f>VLOOKUP(A351, [1]Sheet1!$K$2:$T$827,5,FALSE)</f>
        <v>0.57399999999999995</v>
      </c>
      <c r="X351" s="13">
        <f>VLOOKUP(A351, [1]Sheet1!$K$2:$T$827,6,FALSE)</f>
        <v>8.3000000000000001E-3</v>
      </c>
      <c r="Y351" s="13">
        <f>VLOOKUP(A351, [1]Sheet1!$K$2:$T$827,7,FALSE)</f>
        <v>2E-3</v>
      </c>
      <c r="Z351" s="13">
        <f>VLOOKUP(A351, [1]Sheet1!$K$2:$T$827,8,FALSE)</f>
        <v>1.05</v>
      </c>
      <c r="AA351" s="13">
        <f>VLOOKUP(A351, [1]Sheet1!$K$2:$T$827,9,FALSE)</f>
        <v>0.247</v>
      </c>
      <c r="AB351" s="13">
        <f>VLOOKUP(A351, [1]Sheet1!$K$2:$T$827,10,FALSE)</f>
        <v>2.4400000000000002E-2</v>
      </c>
      <c r="AC351" s="13">
        <f>VLOOKUP(A351,[4]Sheet1!$A$2:$D$651,4,FALSE)</f>
        <v>1.00597</v>
      </c>
      <c r="AD351" s="13" t="s">
        <v>45</v>
      </c>
      <c r="AE351" s="13" t="s">
        <v>45</v>
      </c>
      <c r="AF351">
        <f>VLOOKUP(A351,[3]Sheet1!$A$2:$F$2106,6, FALSE)</f>
        <v>59333</v>
      </c>
      <c r="AG351">
        <f>VLOOKUP(A351,[3]Sheet1!$A$2:$G$2106,7,FALSE)</f>
        <v>1</v>
      </c>
      <c r="AH351">
        <f>VLOOKUP(A351,[3]Sheet1!$A$2:$H$2105,8,FALSE)</f>
        <v>1624</v>
      </c>
      <c r="AI351">
        <f>VLOOKUP(A351,[3]Sheet1!$A$2:$I$2106,9,FALSE)</f>
        <v>65</v>
      </c>
      <c r="AJ351">
        <f>VLOOKUP(A351,[3]Sheet1!$A$2:$K$2105,10,FALSE)</f>
        <v>25</v>
      </c>
      <c r="AK351">
        <f>VLOOKUP(A351,[3]Sheet1!$A$2:$K$2105,11,FALSE)</f>
        <v>40</v>
      </c>
      <c r="AL351">
        <f>VLOOKUP(A351,[3]Sheet1!$A$2:$L$2106,12,FALSE)</f>
        <v>7</v>
      </c>
      <c r="AM351">
        <f>VLOOKUP(A351, [3]Sheet1!$A$2:$M$2105,13,FALSE)</f>
        <v>18</v>
      </c>
      <c r="AN351">
        <f>VLOOKUP(A351,[3]Sheet1!$A$2:$N$2106,14,FALSE)</f>
        <v>0.7</v>
      </c>
      <c r="AO351">
        <f>VLOOKUP(A351,[3]Sheet1!$A$2:$O$2106,15,FALSE)</f>
        <v>7.96</v>
      </c>
      <c r="AP351">
        <f>VLOOKUP(A351,[3]Sheet1!$A$2:$P$2105,16,FALSE)</f>
        <v>0</v>
      </c>
      <c r="AQ351">
        <f>VLOOKUP(A351, [3]Sheet1!$A$2:$Q$2106, 17,FALSE)</f>
        <v>1592</v>
      </c>
    </row>
    <row r="352" spans="1:43" x14ac:dyDescent="0.2">
      <c r="A352" s="10">
        <v>1207882</v>
      </c>
      <c r="B352" s="10">
        <v>60055023</v>
      </c>
      <c r="C352" s="11" t="s">
        <v>54</v>
      </c>
      <c r="D352" s="10" t="s">
        <v>44</v>
      </c>
      <c r="E352" s="17">
        <v>44117</v>
      </c>
      <c r="F352" s="13" t="str">
        <f>VLOOKUP(A352,[1]Sheet1!$K$2:$T$827,2,FALSE)</f>
        <v>VD02</v>
      </c>
      <c r="G352" s="13" t="str">
        <f>IFERROR(#REF!, "no")</f>
        <v>no</v>
      </c>
      <c r="H352" s="10">
        <v>20</v>
      </c>
      <c r="I352" s="10">
        <v>0.93</v>
      </c>
      <c r="J352" s="10">
        <v>0.85</v>
      </c>
      <c r="K352" s="10">
        <v>-0.08</v>
      </c>
      <c r="L352" s="10">
        <v>13</v>
      </c>
      <c r="M352" s="10">
        <v>15</v>
      </c>
      <c r="N352" s="10">
        <v>5.9791431427001998</v>
      </c>
      <c r="O352" s="10">
        <v>1.36622834205627</v>
      </c>
      <c r="P352" s="10">
        <v>0.22817026078701</v>
      </c>
      <c r="Q352" s="10">
        <v>-0.145144298672676</v>
      </c>
      <c r="R352" s="13">
        <f>VLOOKUP(A352,'Valores KF'!$C$2:$D$1018,2,)</f>
        <v>0.81</v>
      </c>
      <c r="S352" s="13">
        <f>VLOOKUP(A352,'[2]PESO DE COLADA DIC19-DIC-20'!$A$2:$D$2105,4, FALSE)</f>
        <v>54500</v>
      </c>
      <c r="T352" s="13">
        <f>VLOOKUP(A352,[1]Sheet1!$F$2:$H$1001,3,FALSE)</f>
        <v>1889.39977084721</v>
      </c>
      <c r="U352" s="13">
        <f>VLOOKUP(A352,[1]Sheet1!$K$2:$T$827, 3,FALSE)</f>
        <v>0.107</v>
      </c>
      <c r="V352" s="13">
        <f>VLOOKUP(A352,[1]Sheet1!$K$2:$T$827, 4,FALSE)</f>
        <v>0.16300000000000001</v>
      </c>
      <c r="W352" s="13">
        <f>VLOOKUP(A352, [1]Sheet1!$K$2:$T$827,5,FALSE)</f>
        <v>1.1000000000000001</v>
      </c>
      <c r="X352" s="13">
        <f>VLOOKUP(A352, [1]Sheet1!$K$2:$T$827,6,FALSE)</f>
        <v>1.0200000000000001E-2</v>
      </c>
      <c r="Y352" s="13">
        <f>VLOOKUP(A352, [1]Sheet1!$K$2:$T$827,7,FALSE)</f>
        <v>6.0000000000000001E-3</v>
      </c>
      <c r="Z352" s="13">
        <f>VLOOKUP(A352, [1]Sheet1!$K$2:$T$827,8,FALSE)</f>
        <v>0.23200000000000001</v>
      </c>
      <c r="AA352" s="13">
        <f>VLOOKUP(A352, [1]Sheet1!$K$2:$T$827,9,FALSE)</f>
        <v>0.34</v>
      </c>
      <c r="AB352" s="13">
        <f>VLOOKUP(A352, [1]Sheet1!$K$2:$T$827,10,FALSE)</f>
        <v>2.81E-2</v>
      </c>
      <c r="AC352" s="13">
        <f>VLOOKUP(A352,[4]Sheet1!$A$2:$D$651,4,FALSE)</f>
        <v>0.96928999999999998</v>
      </c>
      <c r="AD352" s="13" t="s">
        <v>45</v>
      </c>
      <c r="AE352" s="13" t="s">
        <v>45</v>
      </c>
      <c r="AF352">
        <f>VLOOKUP(A352,[3]Sheet1!$A$2:$F$2106,6, FALSE)</f>
        <v>55058</v>
      </c>
      <c r="AG352">
        <f>VLOOKUP(A352,[3]Sheet1!$A$2:$G$2106,7,FALSE)</f>
        <v>1</v>
      </c>
      <c r="AH352">
        <f>VLOOKUP(A352,[3]Sheet1!$A$2:$H$2105,8,FALSE)</f>
        <v>1680</v>
      </c>
      <c r="AI352">
        <f>VLOOKUP(A352,[3]Sheet1!$A$2:$I$2106,9,FALSE)</f>
        <v>47</v>
      </c>
      <c r="AJ352">
        <f>VLOOKUP(A352,[3]Sheet1!$A$2:$K$2105,10,FALSE)</f>
        <v>26</v>
      </c>
      <c r="AK352">
        <f>VLOOKUP(A352,[3]Sheet1!$A$2:$K$2105,11,FALSE)</f>
        <v>21</v>
      </c>
      <c r="AL352">
        <f>VLOOKUP(A352,[3]Sheet1!$A$2:$L$2106,12,FALSE)</f>
        <v>6</v>
      </c>
      <c r="AM352">
        <f>VLOOKUP(A352, [3]Sheet1!$A$2:$M$2105,13,FALSE)</f>
        <v>20</v>
      </c>
      <c r="AN352">
        <f>VLOOKUP(A352,[3]Sheet1!$A$2:$N$2106,14,FALSE)</f>
        <v>0.63</v>
      </c>
      <c r="AO352">
        <f>VLOOKUP(A352,[3]Sheet1!$A$2:$O$2106,15,FALSE)</f>
        <v>3.39</v>
      </c>
      <c r="AP352">
        <f>VLOOKUP(A352,[3]Sheet1!$A$2:$P$2105,16,FALSE)</f>
        <v>2.41</v>
      </c>
      <c r="AQ352">
        <f>VLOOKUP(A352, [3]Sheet1!$A$2:$Q$2106, 17,FALSE)</f>
        <v>1596</v>
      </c>
    </row>
    <row r="353" spans="1:43" x14ac:dyDescent="0.2">
      <c r="A353" s="10">
        <v>1207883</v>
      </c>
      <c r="B353" s="10">
        <v>60055017</v>
      </c>
      <c r="C353" s="11" t="s">
        <v>54</v>
      </c>
      <c r="D353" s="10" t="s">
        <v>44</v>
      </c>
      <c r="E353" s="17">
        <v>44117</v>
      </c>
      <c r="F353" s="13" t="str">
        <f>VLOOKUP(A353,[1]Sheet1!$K$2:$T$827,2,FALSE)</f>
        <v>VD03</v>
      </c>
      <c r="G353" s="13" t="str">
        <f>IFERROR(#REF!, "no")</f>
        <v>no</v>
      </c>
      <c r="H353" s="10">
        <v>18</v>
      </c>
      <c r="I353" s="10">
        <v>0.97</v>
      </c>
      <c r="J353" s="10">
        <v>1.04</v>
      </c>
      <c r="K353" s="10">
        <v>7.0000000000000007E-2</v>
      </c>
      <c r="L353" s="10">
        <v>17</v>
      </c>
      <c r="M353" s="10">
        <v>15</v>
      </c>
      <c r="N353" s="10">
        <v>7.5469918251037598</v>
      </c>
      <c r="O353" s="10">
        <v>1.26216316223145</v>
      </c>
      <c r="P353" s="10">
        <v>0.12805542349815399</v>
      </c>
      <c r="Q353" s="10">
        <v>-0.15335538983345001</v>
      </c>
      <c r="R353" s="13">
        <f>VLOOKUP(A353,'Valores KF'!$C$2:$D$1018,2,)</f>
        <v>0.81</v>
      </c>
      <c r="S353" s="13">
        <f>VLOOKUP(A353,'[2]PESO DE COLADA DIC19-DIC-20'!$A$2:$D$2105,4, FALSE)</f>
        <v>53812</v>
      </c>
      <c r="T353" s="13">
        <f>VLOOKUP(A353,[1]Sheet1!$F$2:$H$1001,3,FALSE)</f>
        <v>1893.8370072428399</v>
      </c>
      <c r="U353" s="13">
        <f>VLOOKUP(A353,[1]Sheet1!$K$2:$T$827, 3,FALSE)</f>
        <v>0.10100000000000001</v>
      </c>
      <c r="V353" s="13">
        <f>VLOOKUP(A353,[1]Sheet1!$K$2:$T$827, 4,FALSE)</f>
        <v>0.214</v>
      </c>
      <c r="W353" s="13">
        <f>VLOOKUP(A353, [1]Sheet1!$K$2:$T$827,5,FALSE)</f>
        <v>1.1100000000000001</v>
      </c>
      <c r="X353" s="13">
        <f>VLOOKUP(A353, [1]Sheet1!$K$2:$T$827,6,FALSE)</f>
        <v>1.01E-2</v>
      </c>
      <c r="Y353" s="13">
        <f>VLOOKUP(A353, [1]Sheet1!$K$2:$T$827,7,FALSE)</f>
        <v>4.8199999999999996E-3</v>
      </c>
      <c r="Z353" s="13">
        <f>VLOOKUP(A353, [1]Sheet1!$K$2:$T$827,8,FALSE)</f>
        <v>0.23100000000000001</v>
      </c>
      <c r="AA353" s="13">
        <f>VLOOKUP(A353, [1]Sheet1!$K$2:$T$827,9,FALSE)</f>
        <v>0.30399999999999999</v>
      </c>
      <c r="AB353" s="13">
        <f>VLOOKUP(A353, [1]Sheet1!$K$2:$T$827,10,FALSE)</f>
        <v>2.5899999999999999E-2</v>
      </c>
      <c r="AC353" s="13">
        <f>VLOOKUP(A353,[4]Sheet1!$A$2:$D$651,4,FALSE)</f>
        <v>1.0578099999999999</v>
      </c>
      <c r="AD353" s="13" t="s">
        <v>45</v>
      </c>
      <c r="AE353" s="13" t="s">
        <v>45</v>
      </c>
      <c r="AF353">
        <f>VLOOKUP(A353,[3]Sheet1!$A$2:$F$2106,6, FALSE)</f>
        <v>54291</v>
      </c>
      <c r="AG353">
        <f>VLOOKUP(A353,[3]Sheet1!$A$2:$G$2106,7,FALSE)</f>
        <v>1</v>
      </c>
      <c r="AH353">
        <f>VLOOKUP(A353,[3]Sheet1!$A$2:$H$2105,8,FALSE)</f>
        <v>1684</v>
      </c>
      <c r="AI353">
        <f>VLOOKUP(A353,[3]Sheet1!$A$2:$I$2106,9,FALSE)</f>
        <v>58</v>
      </c>
      <c r="AJ353">
        <f>VLOOKUP(A353,[3]Sheet1!$A$2:$K$2105,10,FALSE)</f>
        <v>25</v>
      </c>
      <c r="AK353">
        <f>VLOOKUP(A353,[3]Sheet1!$A$2:$K$2105,11,FALSE)</f>
        <v>33</v>
      </c>
      <c r="AL353">
        <f>VLOOKUP(A353,[3]Sheet1!$A$2:$L$2106,12,FALSE)</f>
        <v>7</v>
      </c>
      <c r="AM353">
        <f>VLOOKUP(A353, [3]Sheet1!$A$2:$M$2105,13,FALSE)</f>
        <v>18</v>
      </c>
      <c r="AN353">
        <f>VLOOKUP(A353,[3]Sheet1!$A$2:$N$2106,14,FALSE)</f>
        <v>0.69</v>
      </c>
      <c r="AO353">
        <f>VLOOKUP(A353,[3]Sheet1!$A$2:$O$2106,15,FALSE)</f>
        <v>3.25</v>
      </c>
      <c r="AP353">
        <f>VLOOKUP(A353,[3]Sheet1!$A$2:$P$2105,16,FALSE)</f>
        <v>8.58</v>
      </c>
      <c r="AQ353">
        <f>VLOOKUP(A353, [3]Sheet1!$A$2:$Q$2106, 17,FALSE)</f>
        <v>1588</v>
      </c>
    </row>
    <row r="354" spans="1:43" x14ac:dyDescent="0.2">
      <c r="A354" s="10">
        <v>1207884</v>
      </c>
      <c r="B354" s="10">
        <v>60055068</v>
      </c>
      <c r="C354" s="11" t="s">
        <v>54</v>
      </c>
      <c r="D354" s="10" t="s">
        <v>63</v>
      </c>
      <c r="E354" s="17">
        <v>44117</v>
      </c>
      <c r="F354" s="13" t="str">
        <f>VLOOKUP(A354,[1]Sheet1!$K$2:$T$827,2,FALSE)</f>
        <v>VD02</v>
      </c>
      <c r="G354" s="13" t="str">
        <f>IFERROR(#REF!, "no")</f>
        <v>no</v>
      </c>
      <c r="H354" s="10">
        <v>17</v>
      </c>
      <c r="I354" s="10">
        <v>1.1200000000000001</v>
      </c>
      <c r="J354" s="10">
        <v>0.81</v>
      </c>
      <c r="K354" s="10">
        <v>-0.31</v>
      </c>
      <c r="L354" s="10">
        <v>14</v>
      </c>
      <c r="M354" s="10">
        <v>12</v>
      </c>
      <c r="N354" s="10">
        <v>8.5260448455810494</v>
      </c>
      <c r="O354" s="10">
        <v>1.4125628471374501</v>
      </c>
      <c r="P354" s="10">
        <v>0.29626652598380998</v>
      </c>
      <c r="Q354" s="10">
        <v>-0.15273733437061299</v>
      </c>
      <c r="R354" s="13">
        <f>VLOOKUP(A354,'Valores KF'!$C$2:$D$1018,2,)</f>
        <v>0.81</v>
      </c>
      <c r="S354" s="13">
        <f>VLOOKUP(A354,'[2]PESO DE COLADA DIC19-DIC-20'!$A$2:$D$2105,4, FALSE)</f>
        <v>52565</v>
      </c>
      <c r="T354" s="13">
        <f>VLOOKUP(A354,[1]Sheet1!$F$2:$H$1001,3,FALSE)</f>
        <v>1888.5903288772699</v>
      </c>
      <c r="U354" s="13">
        <f>VLOOKUP(A354,[1]Sheet1!$K$2:$T$827, 3,FALSE)</f>
        <v>0.115</v>
      </c>
      <c r="V354" s="13">
        <f>VLOOKUP(A354,[1]Sheet1!$K$2:$T$827, 4,FALSE)</f>
        <v>0.14699999999999999</v>
      </c>
      <c r="W354" s="13">
        <f>VLOOKUP(A354, [1]Sheet1!$K$2:$T$827,5,FALSE)</f>
        <v>1.1100000000000001</v>
      </c>
      <c r="X354" s="13">
        <f>VLOOKUP(A354, [1]Sheet1!$K$2:$T$827,6,FALSE)</f>
        <v>1.11E-2</v>
      </c>
      <c r="Y354" s="13">
        <f>VLOOKUP(A354, [1]Sheet1!$K$2:$T$827,7,FALSE)</f>
        <v>5.8799999999999998E-3</v>
      </c>
      <c r="Z354" s="13">
        <f>VLOOKUP(A354, [1]Sheet1!$K$2:$T$827,8,FALSE)</f>
        <v>0.20799999999999999</v>
      </c>
      <c r="AA354" s="13">
        <f>VLOOKUP(A354, [1]Sheet1!$K$2:$T$827,9,FALSE)</f>
        <v>0.27200000000000002</v>
      </c>
      <c r="AB354" s="13">
        <f>VLOOKUP(A354, [1]Sheet1!$K$2:$T$827,10,FALSE)</f>
        <v>2.5899999999999999E-2</v>
      </c>
      <c r="AC354" s="13">
        <f>VLOOKUP(A354,[4]Sheet1!$A$2:$D$651,4,FALSE)</f>
        <v>1.00864</v>
      </c>
      <c r="AD354" s="13" t="s">
        <v>45</v>
      </c>
      <c r="AE354" s="13" t="s">
        <v>45</v>
      </c>
      <c r="AF354">
        <f>VLOOKUP(A354,[3]Sheet1!$A$2:$F$2106,6, FALSE)</f>
        <v>52827</v>
      </c>
      <c r="AG354">
        <f>VLOOKUP(A354,[3]Sheet1!$A$2:$G$2106,7,FALSE)</f>
        <v>1</v>
      </c>
      <c r="AH354">
        <f>VLOOKUP(A354,[3]Sheet1!$A$2:$H$2105,8,FALSE)</f>
        <v>1673</v>
      </c>
      <c r="AI354">
        <f>VLOOKUP(A354,[3]Sheet1!$A$2:$I$2106,9,FALSE)</f>
        <v>57</v>
      </c>
      <c r="AJ354">
        <f>VLOOKUP(A354,[3]Sheet1!$A$2:$K$2105,10,FALSE)</f>
        <v>23</v>
      </c>
      <c r="AK354">
        <f>VLOOKUP(A354,[3]Sheet1!$A$2:$K$2105,11,FALSE)</f>
        <v>34</v>
      </c>
      <c r="AL354">
        <f>VLOOKUP(A354,[3]Sheet1!$A$2:$L$2106,12,FALSE)</f>
        <v>6</v>
      </c>
      <c r="AM354">
        <f>VLOOKUP(A354, [3]Sheet1!$A$2:$M$2105,13,FALSE)</f>
        <v>17</v>
      </c>
      <c r="AN354">
        <f>VLOOKUP(A354,[3]Sheet1!$A$2:$N$2106,14,FALSE)</f>
        <v>0.66</v>
      </c>
      <c r="AO354">
        <f>VLOOKUP(A354,[3]Sheet1!$A$2:$O$2106,15,FALSE)</f>
        <v>5.14</v>
      </c>
      <c r="AP354">
        <f>VLOOKUP(A354,[3]Sheet1!$A$2:$P$2105,16,FALSE)</f>
        <v>3.9</v>
      </c>
      <c r="AQ354">
        <f>VLOOKUP(A354, [3]Sheet1!$A$2:$Q$2106, 17,FALSE)</f>
        <v>1592</v>
      </c>
    </row>
    <row r="355" spans="1:43" x14ac:dyDescent="0.2">
      <c r="A355" s="10">
        <v>1207885</v>
      </c>
      <c r="B355" s="10">
        <v>60055063</v>
      </c>
      <c r="C355" s="11" t="s">
        <v>54</v>
      </c>
      <c r="D355" s="10" t="s">
        <v>63</v>
      </c>
      <c r="E355" s="17">
        <v>44118</v>
      </c>
      <c r="F355" s="13" t="str">
        <f>VLOOKUP(A355,[1]Sheet1!$K$2:$T$827,2,FALSE)</f>
        <v>VD02</v>
      </c>
      <c r="G355" s="13" t="str">
        <f>IFERROR(#REF!, "no")</f>
        <v>no</v>
      </c>
      <c r="H355" s="10">
        <v>17</v>
      </c>
      <c r="I355" s="10">
        <v>0.86</v>
      </c>
      <c r="J355" s="10">
        <v>0.61</v>
      </c>
      <c r="K355" s="10">
        <v>-0.25</v>
      </c>
      <c r="L355" s="10">
        <v>13</v>
      </c>
      <c r="M355" s="10">
        <v>11</v>
      </c>
      <c r="N355" s="10">
        <v>3.88499927520752</v>
      </c>
      <c r="O355" s="10">
        <v>0.84891521930694602</v>
      </c>
      <c r="P355" s="10">
        <v>2.6358220726251599E-2</v>
      </c>
      <c r="Q355" s="10">
        <v>-0.153399392962456</v>
      </c>
      <c r="R355" s="13">
        <f>VLOOKUP(A355,'Valores KF'!$C$2:$D$1018,2,)</f>
        <v>0.81</v>
      </c>
      <c r="S355" s="13">
        <f>VLOOKUP(A355,'[2]PESO DE COLADA DIC19-DIC-20'!$A$2:$D$2105,4, FALSE)</f>
        <v>52247</v>
      </c>
      <c r="T355" s="13">
        <f>VLOOKUP(A355,[1]Sheet1!$F$2:$H$1001,3,FALSE)</f>
        <v>1899.79425493997</v>
      </c>
      <c r="U355" s="13">
        <f>VLOOKUP(A355,[1]Sheet1!$K$2:$T$827, 3,FALSE)</f>
        <v>0.11600000000000001</v>
      </c>
      <c r="V355" s="13">
        <f>VLOOKUP(A355,[1]Sheet1!$K$2:$T$827, 4,FALSE)</f>
        <v>0.19400000000000001</v>
      </c>
      <c r="W355" s="13">
        <f>VLOOKUP(A355, [1]Sheet1!$K$2:$T$827,5,FALSE)</f>
        <v>1.1000000000000001</v>
      </c>
      <c r="X355" s="13">
        <f>VLOOKUP(A355, [1]Sheet1!$K$2:$T$827,6,FALSE)</f>
        <v>1.01E-2</v>
      </c>
      <c r="Y355" s="13">
        <f>VLOOKUP(A355, [1]Sheet1!$K$2:$T$827,7,FALSE)</f>
        <v>5.62E-3</v>
      </c>
      <c r="Z355" s="13">
        <f>VLOOKUP(A355, [1]Sheet1!$K$2:$T$827,8,FALSE)</f>
        <v>0.151</v>
      </c>
      <c r="AA355" s="13">
        <f>VLOOKUP(A355, [1]Sheet1!$K$2:$T$827,9,FALSE)</f>
        <v>0.28299999999999997</v>
      </c>
      <c r="AB355" s="13">
        <f>VLOOKUP(A355, [1]Sheet1!$K$2:$T$827,10,FALSE)</f>
        <v>2.4799999999999999E-2</v>
      </c>
      <c r="AC355" s="13">
        <f>VLOOKUP(A355,[4]Sheet1!$A$2:$D$651,4,FALSE)</f>
        <v>1.2494000000000001</v>
      </c>
      <c r="AD355" s="13" t="s">
        <v>45</v>
      </c>
      <c r="AE355" s="13" t="s">
        <v>45</v>
      </c>
      <c r="AF355">
        <f>VLOOKUP(A355,[3]Sheet1!$A$2:$F$2106,6, FALSE)</f>
        <v>53165.99</v>
      </c>
      <c r="AG355">
        <f>VLOOKUP(A355,[3]Sheet1!$A$2:$G$2106,7,FALSE)</f>
        <v>1</v>
      </c>
      <c r="AH355">
        <f>VLOOKUP(A355,[3]Sheet1!$A$2:$H$2105,8,FALSE)</f>
        <v>1686</v>
      </c>
      <c r="AI355">
        <f>VLOOKUP(A355,[3]Sheet1!$A$2:$I$2106,9,FALSE)</f>
        <v>51</v>
      </c>
      <c r="AJ355">
        <f>VLOOKUP(A355,[3]Sheet1!$A$2:$K$2105,10,FALSE)</f>
        <v>23</v>
      </c>
      <c r="AK355">
        <f>VLOOKUP(A355,[3]Sheet1!$A$2:$K$2105,11,FALSE)</f>
        <v>28</v>
      </c>
      <c r="AL355">
        <f>VLOOKUP(A355,[3]Sheet1!$A$2:$L$2106,12,FALSE)</f>
        <v>6</v>
      </c>
      <c r="AM355">
        <f>VLOOKUP(A355, [3]Sheet1!$A$2:$M$2105,13,FALSE)</f>
        <v>17</v>
      </c>
      <c r="AN355">
        <f>VLOOKUP(A355,[3]Sheet1!$A$2:$N$2106,14,FALSE)</f>
        <v>0.84</v>
      </c>
      <c r="AO355">
        <f>VLOOKUP(A355,[3]Sheet1!$A$2:$O$2106,15,FALSE)</f>
        <v>6.16</v>
      </c>
      <c r="AP355">
        <f>VLOOKUP(A355,[3]Sheet1!$A$2:$P$2105,16,FALSE)</f>
        <v>7.5</v>
      </c>
      <c r="AQ355">
        <f>VLOOKUP(A355, [3]Sheet1!$A$2:$Q$2106, 17,FALSE)</f>
        <v>1598</v>
      </c>
    </row>
    <row r="356" spans="1:43" x14ac:dyDescent="0.2">
      <c r="A356" s="10">
        <v>1207886</v>
      </c>
      <c r="B356" s="10">
        <v>60055073</v>
      </c>
      <c r="C356" s="11" t="s">
        <v>54</v>
      </c>
      <c r="D356" s="10" t="s">
        <v>63</v>
      </c>
      <c r="E356" s="17">
        <v>44118</v>
      </c>
      <c r="F356" s="13" t="str">
        <f>VLOOKUP(A356,[1]Sheet1!$K$2:$T$827,2,FALSE)</f>
        <v>VD03</v>
      </c>
      <c r="G356" s="13" t="str">
        <f>IFERROR(#REF!, "no")</f>
        <v>no</v>
      </c>
      <c r="H356" s="10">
        <v>18</v>
      </c>
      <c r="I356" s="10">
        <v>0.86</v>
      </c>
      <c r="J356" s="10">
        <v>0.86</v>
      </c>
      <c r="K356" s="10">
        <v>0</v>
      </c>
      <c r="L356" s="10">
        <v>16</v>
      </c>
      <c r="M356" s="10">
        <v>10</v>
      </c>
      <c r="N356" s="10">
        <v>3.0096771717071502</v>
      </c>
      <c r="O356" s="10">
        <v>0.90437287092208896</v>
      </c>
      <c r="P356" s="10">
        <v>8.4219247102737399E-2</v>
      </c>
      <c r="Q356" s="10">
        <v>-0.15767823159694699</v>
      </c>
      <c r="R356" s="13">
        <f>VLOOKUP(A356,'Valores KF'!$C$2:$D$1018,2,)</f>
        <v>0.82</v>
      </c>
      <c r="S356" s="13">
        <f>VLOOKUP(A356,'[2]PESO DE COLADA DIC19-DIC-20'!$A$2:$D$2105,4, FALSE)</f>
        <v>52789</v>
      </c>
      <c r="T356" s="13">
        <f>VLOOKUP(A356,[1]Sheet1!$F$2:$H$1001,3,FALSE)</f>
        <v>1900.3142944019</v>
      </c>
      <c r="U356" s="13">
        <f>VLOOKUP(A356,[1]Sheet1!$K$2:$T$827, 3,FALSE)</f>
        <v>9.6199999999999994E-2</v>
      </c>
      <c r="V356" s="13">
        <f>VLOOKUP(A356,[1]Sheet1!$K$2:$T$827, 4,FALSE)</f>
        <v>0.23899999999999999</v>
      </c>
      <c r="W356" s="13">
        <f>VLOOKUP(A356, [1]Sheet1!$K$2:$T$827,5,FALSE)</f>
        <v>1.1299999999999999</v>
      </c>
      <c r="X356" s="13">
        <f>VLOOKUP(A356, [1]Sheet1!$K$2:$T$827,6,FALSE)</f>
        <v>1.0999999999999999E-2</v>
      </c>
      <c r="Y356" s="13">
        <f>VLOOKUP(A356, [1]Sheet1!$K$2:$T$827,7,FALSE)</f>
        <v>6.0000000000000001E-3</v>
      </c>
      <c r="Z356" s="13">
        <f>VLOOKUP(A356, [1]Sheet1!$K$2:$T$827,8,FALSE)</f>
        <v>0.23499999999999999</v>
      </c>
      <c r="AA356" s="13">
        <f>VLOOKUP(A356, [1]Sheet1!$K$2:$T$827,9,FALSE)</f>
        <v>0.35499999999999998</v>
      </c>
      <c r="AB356" s="13">
        <f>VLOOKUP(A356, [1]Sheet1!$K$2:$T$827,10,FALSE)</f>
        <v>2.6100000000000002E-2</v>
      </c>
      <c r="AC356" s="13">
        <f>VLOOKUP(A356,[4]Sheet1!$A$2:$D$651,4,FALSE)</f>
        <v>1.22302</v>
      </c>
      <c r="AD356" s="13" t="s">
        <v>45</v>
      </c>
      <c r="AE356" s="13" t="s">
        <v>45</v>
      </c>
      <c r="AF356">
        <f>VLOOKUP(A356,[3]Sheet1!$A$2:$F$2106,6, FALSE)</f>
        <v>52464</v>
      </c>
      <c r="AG356">
        <f>VLOOKUP(A356,[3]Sheet1!$A$2:$G$2106,7,FALSE)</f>
        <v>1</v>
      </c>
      <c r="AH356">
        <f>VLOOKUP(A356,[3]Sheet1!$A$2:$H$2105,8,FALSE)</f>
        <v>1689</v>
      </c>
      <c r="AI356">
        <f>VLOOKUP(A356,[3]Sheet1!$A$2:$I$2106,9,FALSE)</f>
        <v>55</v>
      </c>
      <c r="AJ356">
        <f>VLOOKUP(A356,[3]Sheet1!$A$2:$K$2105,10,FALSE)</f>
        <v>24</v>
      </c>
      <c r="AK356">
        <f>VLOOKUP(A356,[3]Sheet1!$A$2:$K$2105,11,FALSE)</f>
        <v>31</v>
      </c>
      <c r="AL356">
        <f>VLOOKUP(A356,[3]Sheet1!$A$2:$L$2106,12,FALSE)</f>
        <v>6</v>
      </c>
      <c r="AM356">
        <f>VLOOKUP(A356, [3]Sheet1!$A$2:$M$2105,13,FALSE)</f>
        <v>18</v>
      </c>
      <c r="AN356">
        <f>VLOOKUP(A356,[3]Sheet1!$A$2:$N$2106,14,FALSE)</f>
        <v>0.87</v>
      </c>
      <c r="AO356">
        <f>VLOOKUP(A356,[3]Sheet1!$A$2:$O$2106,15,FALSE)</f>
        <v>6.07</v>
      </c>
      <c r="AP356">
        <f>VLOOKUP(A356,[3]Sheet1!$A$2:$P$2105,16,FALSE)</f>
        <v>11.14</v>
      </c>
      <c r="AQ356">
        <f>VLOOKUP(A356, [3]Sheet1!$A$2:$Q$2106, 17,FALSE)</f>
        <v>1597</v>
      </c>
    </row>
    <row r="357" spans="1:43" x14ac:dyDescent="0.2">
      <c r="A357" s="10">
        <v>1207887</v>
      </c>
      <c r="B357" s="10">
        <v>60055058</v>
      </c>
      <c r="C357" s="11" t="s">
        <v>54</v>
      </c>
      <c r="D357" s="10" t="s">
        <v>63</v>
      </c>
      <c r="E357" s="17">
        <v>44118</v>
      </c>
      <c r="F357" s="13" t="str">
        <f>VLOOKUP(A357,[1]Sheet1!$K$2:$T$827,2,FALSE)</f>
        <v>VD02</v>
      </c>
      <c r="G357" s="13" t="str">
        <f>IFERROR(#REF!, "no")</f>
        <v>no</v>
      </c>
      <c r="H357" s="10">
        <v>17</v>
      </c>
      <c r="I357" s="10">
        <v>1.02</v>
      </c>
      <c r="J357" s="10">
        <v>0.62</v>
      </c>
      <c r="K357" s="10">
        <v>-0.4</v>
      </c>
      <c r="L357" s="10">
        <v>14</v>
      </c>
      <c r="M357" s="10">
        <v>11</v>
      </c>
      <c r="N357" s="10">
        <v>6.4670925140380904</v>
      </c>
      <c r="O357" s="10">
        <v>1.25580501556396</v>
      </c>
      <c r="P357" s="10">
        <v>0.11360744386911401</v>
      </c>
      <c r="Q357" s="10">
        <v>-0.15577921271324199</v>
      </c>
      <c r="R357" s="13">
        <f>VLOOKUP(A357,'Valores KF'!$C$2:$D$1018,2,)</f>
        <v>0.81</v>
      </c>
      <c r="S357" s="13">
        <f>VLOOKUP(A357,'[2]PESO DE COLADA DIC19-DIC-20'!$A$2:$D$2105,4, FALSE)</f>
        <v>52864</v>
      </c>
      <c r="T357" s="13">
        <f>VLOOKUP(A357,[1]Sheet1!$F$2:$H$1001,3,FALSE)</f>
        <v>1893.20729696744</v>
      </c>
      <c r="U357" s="13">
        <f>VLOOKUP(A357,[1]Sheet1!$K$2:$T$827, 3,FALSE)</f>
        <v>0.114</v>
      </c>
      <c r="V357" s="13">
        <f>VLOOKUP(A357,[1]Sheet1!$K$2:$T$827, 4,FALSE)</f>
        <v>0.23899999999999999</v>
      </c>
      <c r="W357" s="13">
        <f>VLOOKUP(A357, [1]Sheet1!$K$2:$T$827,5,FALSE)</f>
        <v>1.1200000000000001</v>
      </c>
      <c r="X357" s="13">
        <f>VLOOKUP(A357, [1]Sheet1!$K$2:$T$827,6,FALSE)</f>
        <v>8.9999999999999993E-3</v>
      </c>
      <c r="Y357" s="13">
        <f>VLOOKUP(A357, [1]Sheet1!$K$2:$T$827,7,FALSE)</f>
        <v>6.1199999999999996E-3</v>
      </c>
      <c r="Z357" s="13">
        <f>VLOOKUP(A357, [1]Sheet1!$K$2:$T$827,8,FALSE)</f>
        <v>0.19</v>
      </c>
      <c r="AA357" s="13">
        <f>VLOOKUP(A357, [1]Sheet1!$K$2:$T$827,9,FALSE)</f>
        <v>0.33600000000000002</v>
      </c>
      <c r="AB357" s="13">
        <f>VLOOKUP(A357, [1]Sheet1!$K$2:$T$827,10,FALSE)</f>
        <v>3.1E-2</v>
      </c>
      <c r="AC357" s="13">
        <f>VLOOKUP(A357,[4]Sheet1!$A$2:$D$651,4,FALSE)</f>
        <v>1.0406299999999999</v>
      </c>
      <c r="AD357" s="13" t="s">
        <v>45</v>
      </c>
      <c r="AE357" s="13" t="s">
        <v>45</v>
      </c>
      <c r="AF357">
        <f>VLOOKUP(A357,[3]Sheet1!$A$2:$F$2106,6, FALSE)</f>
        <v>52691</v>
      </c>
      <c r="AG357">
        <f>VLOOKUP(A357,[3]Sheet1!$A$2:$G$2106,7,FALSE)</f>
        <v>1</v>
      </c>
      <c r="AH357">
        <f>VLOOKUP(A357,[3]Sheet1!$A$2:$H$2105,8,FALSE)</f>
        <v>1677</v>
      </c>
      <c r="AI357">
        <f>VLOOKUP(A357,[3]Sheet1!$A$2:$I$2106,9,FALSE)</f>
        <v>51</v>
      </c>
      <c r="AJ357">
        <f>VLOOKUP(A357,[3]Sheet1!$A$2:$K$2105,10,FALSE)</f>
        <v>23</v>
      </c>
      <c r="AK357">
        <f>VLOOKUP(A357,[3]Sheet1!$A$2:$K$2105,11,FALSE)</f>
        <v>28</v>
      </c>
      <c r="AL357">
        <f>VLOOKUP(A357,[3]Sheet1!$A$2:$L$2106,12,FALSE)</f>
        <v>6</v>
      </c>
      <c r="AM357">
        <f>VLOOKUP(A357, [3]Sheet1!$A$2:$M$2105,13,FALSE)</f>
        <v>17</v>
      </c>
      <c r="AN357">
        <f>VLOOKUP(A357,[3]Sheet1!$A$2:$N$2106,14,FALSE)</f>
        <v>0.69</v>
      </c>
      <c r="AO357">
        <f>VLOOKUP(A357,[3]Sheet1!$A$2:$O$2106,15,FALSE)</f>
        <v>6.42</v>
      </c>
      <c r="AP357">
        <f>VLOOKUP(A357,[3]Sheet1!$A$2:$P$2105,16,FALSE)</f>
        <v>5.05</v>
      </c>
      <c r="AQ357">
        <f>VLOOKUP(A357, [3]Sheet1!$A$2:$Q$2106, 17,FALSE)</f>
        <v>1590</v>
      </c>
    </row>
    <row r="358" spans="1:43" x14ac:dyDescent="0.2">
      <c r="A358" s="10">
        <v>1207888</v>
      </c>
      <c r="B358" s="10">
        <v>60054758</v>
      </c>
      <c r="C358" s="11" t="s">
        <v>47</v>
      </c>
      <c r="D358" s="10" t="s">
        <v>53</v>
      </c>
      <c r="E358" s="17">
        <v>44118</v>
      </c>
      <c r="F358" s="13" t="str">
        <f>VLOOKUP(A358,[1]Sheet1!$K$2:$T$827,2,FALSE)</f>
        <v>VD03</v>
      </c>
      <c r="G358" s="13" t="str">
        <f>IFERROR(#REF!, "no")</f>
        <v>no</v>
      </c>
      <c r="H358" s="10">
        <v>18</v>
      </c>
      <c r="I358" s="10">
        <v>1.02</v>
      </c>
      <c r="J358" s="10">
        <v>0.81</v>
      </c>
      <c r="K358" s="10">
        <v>-0.21</v>
      </c>
      <c r="L358" s="10">
        <v>15</v>
      </c>
      <c r="M358" s="10">
        <v>14</v>
      </c>
      <c r="N358" s="10">
        <v>7.0584955215454102</v>
      </c>
      <c r="O358" s="10">
        <v>1.35411036014557</v>
      </c>
      <c r="P358" s="10">
        <v>9.1176509857177707E-2</v>
      </c>
      <c r="Q358" s="10">
        <v>-0.13151222467422499</v>
      </c>
      <c r="R358" s="13">
        <f>VLOOKUP(A358,'Valores KF'!$C$2:$D$1018,2,)</f>
        <v>0.78</v>
      </c>
      <c r="S358" s="13">
        <f>VLOOKUP(A358,'[2]PESO DE COLADA DIC19-DIC-20'!$A$2:$D$2105,4, FALSE)</f>
        <v>53050</v>
      </c>
      <c r="T358" s="13">
        <f>VLOOKUP(A358,[1]Sheet1!$F$2:$H$1001,3,FALSE)</f>
        <v>1872.51579580157</v>
      </c>
      <c r="U358" s="13">
        <f>VLOOKUP(A358,[1]Sheet1!$K$2:$T$827, 3,FALSE)</f>
        <v>0.16200000000000001</v>
      </c>
      <c r="V358" s="13">
        <f>VLOOKUP(A358,[1]Sheet1!$K$2:$T$827, 4,FALSE)</f>
        <v>0.186</v>
      </c>
      <c r="W358" s="13">
        <f>VLOOKUP(A358, [1]Sheet1!$K$2:$T$827,5,FALSE)</f>
        <v>1.1200000000000001</v>
      </c>
      <c r="X358" s="13">
        <f>VLOOKUP(A358, [1]Sheet1!$K$2:$T$827,6,FALSE)</f>
        <v>1.14E-2</v>
      </c>
      <c r="Y358" s="13">
        <f>VLOOKUP(A358, [1]Sheet1!$K$2:$T$827,7,FALSE)</f>
        <v>1.5399999999999999E-3</v>
      </c>
      <c r="Z358" s="13">
        <f>VLOOKUP(A358, [1]Sheet1!$K$2:$T$827,8,FALSE)</f>
        <v>0.154</v>
      </c>
      <c r="AA358" s="13">
        <f>VLOOKUP(A358, [1]Sheet1!$K$2:$T$827,9,FALSE)</f>
        <v>0.17299999999999999</v>
      </c>
      <c r="AB358" s="13">
        <f>VLOOKUP(A358, [1]Sheet1!$K$2:$T$827,10,FALSE)</f>
        <v>2.8299999999999999E-2</v>
      </c>
      <c r="AC358" s="13">
        <f>VLOOKUP(A358,[4]Sheet1!$A$2:$D$651,4,FALSE)</f>
        <v>0.98056699999999997</v>
      </c>
      <c r="AD358" s="13" t="s">
        <v>45</v>
      </c>
      <c r="AE358" s="13" t="s">
        <v>45</v>
      </c>
      <c r="AF358">
        <f>VLOOKUP(A358,[3]Sheet1!$A$2:$F$2106,6, FALSE)</f>
        <v>52793</v>
      </c>
      <c r="AG358">
        <f>VLOOKUP(A358,[3]Sheet1!$A$2:$G$2106,7,FALSE)</f>
        <v>1</v>
      </c>
      <c r="AH358">
        <f>VLOOKUP(A358,[3]Sheet1!$A$2:$H$2105,8,FALSE)</f>
        <v>1658</v>
      </c>
      <c r="AI358">
        <f>VLOOKUP(A358,[3]Sheet1!$A$2:$I$2106,9,FALSE)</f>
        <v>56</v>
      </c>
      <c r="AJ358">
        <f>VLOOKUP(A358,[3]Sheet1!$A$2:$K$2105,10,FALSE)</f>
        <v>24</v>
      </c>
      <c r="AK358">
        <f>VLOOKUP(A358,[3]Sheet1!$A$2:$K$2105,11,FALSE)</f>
        <v>32</v>
      </c>
      <c r="AL358">
        <f>VLOOKUP(A358,[3]Sheet1!$A$2:$L$2106,12,FALSE)</f>
        <v>6</v>
      </c>
      <c r="AM358">
        <f>VLOOKUP(A358, [3]Sheet1!$A$2:$M$2105,13,FALSE)</f>
        <v>18</v>
      </c>
      <c r="AN358">
        <f>VLOOKUP(A358,[3]Sheet1!$A$2:$N$2106,14,FALSE)</f>
        <v>0.67</v>
      </c>
      <c r="AO358">
        <f>VLOOKUP(A358,[3]Sheet1!$A$2:$O$2106,15,FALSE)</f>
        <v>7.54</v>
      </c>
      <c r="AP358">
        <f>VLOOKUP(A358,[3]Sheet1!$A$2:$P$2105,16,FALSE)</f>
        <v>0</v>
      </c>
      <c r="AQ358">
        <f>VLOOKUP(A358, [3]Sheet1!$A$2:$Q$2106, 17,FALSE)</f>
        <v>1567</v>
      </c>
    </row>
    <row r="359" spans="1:43" x14ac:dyDescent="0.2">
      <c r="A359" s="10">
        <v>1207889</v>
      </c>
      <c r="B359" s="10">
        <v>60055201</v>
      </c>
      <c r="C359" s="11" t="s">
        <v>66</v>
      </c>
      <c r="D359" s="10" t="s">
        <v>56</v>
      </c>
      <c r="E359" s="17">
        <v>44118</v>
      </c>
      <c r="F359" s="13" t="str">
        <f>VLOOKUP(A359,[1]Sheet1!$K$2:$T$827,2,FALSE)</f>
        <v>VD02</v>
      </c>
      <c r="G359" s="13" t="str">
        <f>IFERROR(#REF!, "no")</f>
        <v>no</v>
      </c>
      <c r="H359" s="10">
        <v>17</v>
      </c>
      <c r="I359" s="10">
        <v>1.31</v>
      </c>
      <c r="J359" s="10">
        <v>1.0900000000000001</v>
      </c>
      <c r="K359" s="10">
        <v>-0.22</v>
      </c>
      <c r="L359" s="10">
        <v>15</v>
      </c>
      <c r="M359" s="10">
        <v>14</v>
      </c>
      <c r="N359" s="10">
        <v>11.1060953140259</v>
      </c>
      <c r="O359" s="10">
        <v>1.4059466123580899</v>
      </c>
      <c r="P359" s="10">
        <v>0.287703156471252</v>
      </c>
      <c r="Q359" s="10">
        <v>-0.13655458390712699</v>
      </c>
      <c r="R359" s="13">
        <f>VLOOKUP(A359,'Valores KF'!$C$2:$D$1018,2,)</f>
        <v>0.79</v>
      </c>
      <c r="S359" s="13">
        <f>VLOOKUP(A359,'[2]PESO DE COLADA DIC19-DIC-20'!$A$2:$D$2105,4, FALSE)</f>
        <v>57445</v>
      </c>
      <c r="T359" s="13">
        <f>VLOOKUP(A359,[1]Sheet1!$F$2:$H$1001,3,FALSE)</f>
        <v>1879.80059822766</v>
      </c>
      <c r="U359" s="13">
        <f>VLOOKUP(A359,[1]Sheet1!$K$2:$T$827, 3,FALSE)</f>
        <v>0.187</v>
      </c>
      <c r="V359" s="13">
        <f>VLOOKUP(A359,[1]Sheet1!$K$2:$T$827, 4,FALSE)</f>
        <v>0.17599999999999999</v>
      </c>
      <c r="W359" s="13">
        <f>VLOOKUP(A359, [1]Sheet1!$K$2:$T$827,5,FALSE)</f>
        <v>0.72</v>
      </c>
      <c r="X359" s="13">
        <f>VLOOKUP(A359, [1]Sheet1!$K$2:$T$827,6,FALSE)</f>
        <v>1.0200000000000001E-2</v>
      </c>
      <c r="Y359" s="13">
        <f>VLOOKUP(A359, [1]Sheet1!$K$2:$T$827,7,FALSE)</f>
        <v>2.3E-3</v>
      </c>
      <c r="Z359" s="13">
        <f>VLOOKUP(A359, [1]Sheet1!$K$2:$T$827,8,FALSE)</f>
        <v>0.156</v>
      </c>
      <c r="AA359" s="13">
        <f>VLOOKUP(A359, [1]Sheet1!$K$2:$T$827,9,FALSE)</f>
        <v>7.9200000000000007E-2</v>
      </c>
      <c r="AB359" s="13">
        <f>VLOOKUP(A359, [1]Sheet1!$K$2:$T$827,10,FALSE)</f>
        <v>3.0300000000000001E-2</v>
      </c>
      <c r="AC359" s="13">
        <f>VLOOKUP(A359,[4]Sheet1!$A$2:$D$651,4,FALSE)</f>
        <v>0.94859499999999997</v>
      </c>
      <c r="AD359" s="13" t="s">
        <v>45</v>
      </c>
      <c r="AE359" s="13" t="s">
        <v>45</v>
      </c>
      <c r="AF359">
        <f>VLOOKUP(A359,[3]Sheet1!$A$2:$F$2106,6, FALSE)</f>
        <v>57788</v>
      </c>
      <c r="AG359">
        <f>VLOOKUP(A359,[3]Sheet1!$A$2:$G$2106,7,FALSE)</f>
        <v>1</v>
      </c>
      <c r="AH359">
        <f>VLOOKUP(A359,[3]Sheet1!$A$2:$H$2105,8,FALSE)</f>
        <v>1664</v>
      </c>
      <c r="AI359">
        <f>VLOOKUP(A359,[3]Sheet1!$A$2:$I$2106,9,FALSE)</f>
        <v>59</v>
      </c>
      <c r="AJ359">
        <f>VLOOKUP(A359,[3]Sheet1!$A$2:$K$2105,10,FALSE)</f>
        <v>24</v>
      </c>
      <c r="AK359">
        <f>VLOOKUP(A359,[3]Sheet1!$A$2:$K$2105,11,FALSE)</f>
        <v>35</v>
      </c>
      <c r="AL359">
        <f>VLOOKUP(A359,[3]Sheet1!$A$2:$L$2106,12,FALSE)</f>
        <v>7</v>
      </c>
      <c r="AM359">
        <f>VLOOKUP(A359, [3]Sheet1!$A$2:$M$2105,13,FALSE)</f>
        <v>17</v>
      </c>
      <c r="AN359">
        <f>VLOOKUP(A359,[3]Sheet1!$A$2:$N$2106,14,FALSE)</f>
        <v>0.66</v>
      </c>
      <c r="AO359">
        <f>VLOOKUP(A359,[3]Sheet1!$A$2:$O$2106,15,FALSE)</f>
        <v>4.3099999999999996</v>
      </c>
      <c r="AP359">
        <f>VLOOKUP(A359,[3]Sheet1!$A$2:$P$2105,16,FALSE)</f>
        <v>0</v>
      </c>
      <c r="AQ359">
        <f>VLOOKUP(A359, [3]Sheet1!$A$2:$Q$2106, 17,FALSE)</f>
        <v>1580</v>
      </c>
    </row>
    <row r="360" spans="1:43" x14ac:dyDescent="0.2">
      <c r="A360" s="10">
        <v>1207890</v>
      </c>
      <c r="B360" s="10">
        <v>60054909</v>
      </c>
      <c r="C360" s="11">
        <v>4340</v>
      </c>
      <c r="D360" s="10" t="s">
        <v>48</v>
      </c>
      <c r="E360" s="17">
        <v>44118</v>
      </c>
      <c r="F360" s="13" t="str">
        <f>VLOOKUP(A360,[1]Sheet1!$K$2:$T$827,2,FALSE)</f>
        <v>VD02</v>
      </c>
      <c r="G360" s="13" t="str">
        <f>IFERROR(#REF!, "no")</f>
        <v>no</v>
      </c>
      <c r="H360" s="10">
        <v>18</v>
      </c>
      <c r="I360" s="10">
        <v>1.28</v>
      </c>
      <c r="J360" s="10">
        <v>1.1599999999999999</v>
      </c>
      <c r="K360" s="10">
        <v>-0.12</v>
      </c>
      <c r="L360" s="10">
        <v>20</v>
      </c>
      <c r="M360" s="10">
        <v>16</v>
      </c>
      <c r="N360" s="10">
        <v>13.514930725097701</v>
      </c>
      <c r="O360" s="10">
        <v>1.68671333789825</v>
      </c>
      <c r="P360" s="10">
        <v>2.16608715057373</v>
      </c>
      <c r="Q360" s="10">
        <v>1.1227838993072501</v>
      </c>
      <c r="R360" s="13">
        <f>VLOOKUP(A360,'Valores KF'!$C$2:$D$1018,2,)</f>
        <v>0.75</v>
      </c>
      <c r="S360" s="13">
        <f>VLOOKUP(A360,'[2]PESO DE COLADA DIC19-DIC-20'!$A$2:$D$2105,4, FALSE)</f>
        <v>52651</v>
      </c>
      <c r="T360" s="13">
        <f>VLOOKUP(A360,[1]Sheet1!$F$2:$H$1001,3,FALSE)</f>
        <v>1855.7917135922401</v>
      </c>
      <c r="U360" s="13">
        <f>VLOOKUP(A360,[1]Sheet1!$K$2:$T$827, 3,FALSE)</f>
        <v>0.41299999999999998</v>
      </c>
      <c r="V360" s="13">
        <f>VLOOKUP(A360,[1]Sheet1!$K$2:$T$827, 4,FALSE)</f>
        <v>0.18099999999999999</v>
      </c>
      <c r="W360" s="13">
        <f>VLOOKUP(A360, [1]Sheet1!$K$2:$T$827,5,FALSE)</f>
        <v>0.76800000000000002</v>
      </c>
      <c r="X360" s="13">
        <f>VLOOKUP(A360, [1]Sheet1!$K$2:$T$827,6,FALSE)</f>
        <v>1.1299999999999999E-2</v>
      </c>
      <c r="Y360" s="13">
        <f>VLOOKUP(A360, [1]Sheet1!$K$2:$T$827,7,FALSE)</f>
        <v>1.4800000000000001E-2</v>
      </c>
      <c r="Z360" s="13">
        <f>VLOOKUP(A360, [1]Sheet1!$K$2:$T$827,8,FALSE)</f>
        <v>0.84699999999999998</v>
      </c>
      <c r="AA360" s="13">
        <f>VLOOKUP(A360, [1]Sheet1!$K$2:$T$827,9,FALSE)</f>
        <v>1.84</v>
      </c>
      <c r="AB360" s="13">
        <f>VLOOKUP(A360, [1]Sheet1!$K$2:$T$827,10,FALSE)</f>
        <v>2.8500000000000001E-2</v>
      </c>
      <c r="AC360" s="13">
        <f>VLOOKUP(A360,[4]Sheet1!$A$2:$D$651,4,FALSE)</f>
        <v>0.90669299999999997</v>
      </c>
      <c r="AD360" s="13" t="s">
        <v>45</v>
      </c>
      <c r="AE360" s="13" t="s">
        <v>45</v>
      </c>
      <c r="AF360">
        <f>VLOOKUP(A360,[3]Sheet1!$A$2:$F$2106,6, FALSE)</f>
        <v>51967</v>
      </c>
      <c r="AG360">
        <f>VLOOKUP(A360,[3]Sheet1!$A$2:$G$2106,7,FALSE)</f>
        <v>1</v>
      </c>
      <c r="AH360">
        <f>VLOOKUP(A360,[3]Sheet1!$A$2:$H$2105,8,FALSE)</f>
        <v>1642</v>
      </c>
      <c r="AI360">
        <f>VLOOKUP(A360,[3]Sheet1!$A$2:$I$2106,9,FALSE)</f>
        <v>51</v>
      </c>
      <c r="AJ360">
        <f>VLOOKUP(A360,[3]Sheet1!$A$2:$K$2105,10,FALSE)</f>
        <v>25</v>
      </c>
      <c r="AK360">
        <f>VLOOKUP(A360,[3]Sheet1!$A$2:$K$2105,11,FALSE)</f>
        <v>26</v>
      </c>
      <c r="AL360">
        <f>VLOOKUP(A360,[3]Sheet1!$A$2:$L$2106,12,FALSE)</f>
        <v>7</v>
      </c>
      <c r="AM360">
        <f>VLOOKUP(A360, [3]Sheet1!$A$2:$M$2105,13,FALSE)</f>
        <v>18</v>
      </c>
      <c r="AN360">
        <f>VLOOKUP(A360,[3]Sheet1!$A$2:$N$2106,14,FALSE)</f>
        <v>0.67</v>
      </c>
      <c r="AO360">
        <f>VLOOKUP(A360,[3]Sheet1!$A$2:$O$2106,15,FALSE)</f>
        <v>2.5499999999999998</v>
      </c>
      <c r="AP360">
        <f>VLOOKUP(A360,[3]Sheet1!$A$2:$P$2105,16,FALSE)</f>
        <v>0</v>
      </c>
      <c r="AQ360">
        <f>VLOOKUP(A360, [3]Sheet1!$A$2:$Q$2106, 17,FALSE)</f>
        <v>1553</v>
      </c>
    </row>
    <row r="361" spans="1:43" x14ac:dyDescent="0.2">
      <c r="A361" s="10">
        <v>1207891</v>
      </c>
      <c r="B361" s="10">
        <v>60055035</v>
      </c>
      <c r="C361" s="11" t="s">
        <v>54</v>
      </c>
      <c r="D361" s="10" t="s">
        <v>44</v>
      </c>
      <c r="E361" s="17">
        <v>44118</v>
      </c>
      <c r="F361" s="13" t="str">
        <f>VLOOKUP(A361,[1]Sheet1!$K$2:$T$827,2,FALSE)</f>
        <v>VD03</v>
      </c>
      <c r="G361" s="13" t="str">
        <f>IFERROR(#REF!, "no")</f>
        <v>no</v>
      </c>
      <c r="H361" s="10">
        <v>21</v>
      </c>
      <c r="I361" s="10">
        <v>0.62</v>
      </c>
      <c r="J361" s="10">
        <v>0.8</v>
      </c>
      <c r="K361" s="10">
        <v>0.18</v>
      </c>
      <c r="L361" s="10">
        <v>18</v>
      </c>
      <c r="M361" s="10">
        <v>16</v>
      </c>
      <c r="N361" s="10">
        <v>6.8774175643920898</v>
      </c>
      <c r="O361" s="10">
        <v>1.3899450302123999</v>
      </c>
      <c r="P361" s="10">
        <v>0.29584640264511097</v>
      </c>
      <c r="Q361" s="10">
        <v>-0.15423509478569</v>
      </c>
      <c r="R361" s="13">
        <f>VLOOKUP(A361,'Valores KF'!$C$2:$D$1018,2,)</f>
        <v>0.81</v>
      </c>
      <c r="S361" s="13">
        <f>VLOOKUP(A361,'[2]PESO DE COLADA DIC19-DIC-20'!$A$2:$D$2105,4, FALSE)</f>
        <v>53620</v>
      </c>
      <c r="T361" s="13">
        <f>VLOOKUP(A361,[1]Sheet1!$F$2:$H$1001,3,FALSE)</f>
        <v>1892.4838252900599</v>
      </c>
      <c r="U361" s="13">
        <f>VLOOKUP(A361,[1]Sheet1!$K$2:$T$827, 3,FALSE)</f>
        <v>0.122</v>
      </c>
      <c r="V361" s="13">
        <f>VLOOKUP(A361,[1]Sheet1!$K$2:$T$827, 4,FALSE)</f>
        <v>0.158</v>
      </c>
      <c r="W361" s="13">
        <f>VLOOKUP(A361, [1]Sheet1!$K$2:$T$827,5,FALSE)</f>
        <v>1.1200000000000001</v>
      </c>
      <c r="X361" s="13">
        <f>VLOOKUP(A361, [1]Sheet1!$K$2:$T$827,6,FALSE)</f>
        <v>9.2999999999999992E-3</v>
      </c>
      <c r="Y361" s="13">
        <f>VLOOKUP(A361, [1]Sheet1!$K$2:$T$827,7,FALSE)</f>
        <v>6.0499999999999998E-3</v>
      </c>
      <c r="Z361" s="13">
        <f>VLOOKUP(A361, [1]Sheet1!$K$2:$T$827,8,FALSE)</f>
        <v>0.20100000000000001</v>
      </c>
      <c r="AA361" s="13">
        <f>VLOOKUP(A361, [1]Sheet1!$K$2:$T$827,9,FALSE)</f>
        <v>0.26800000000000002</v>
      </c>
      <c r="AB361" s="13">
        <f>VLOOKUP(A361, [1]Sheet1!$K$2:$T$827,10,FALSE)</f>
        <v>2.7E-2</v>
      </c>
      <c r="AC361" s="13">
        <f>VLOOKUP(A361,[4]Sheet1!$A$2:$D$651,4,FALSE)</f>
        <v>0.99369600000000002</v>
      </c>
      <c r="AD361" s="13" t="s">
        <v>45</v>
      </c>
      <c r="AE361" s="13" t="s">
        <v>45</v>
      </c>
      <c r="AF361">
        <f>VLOOKUP(A361,[3]Sheet1!$A$2:$F$2106,6, FALSE)</f>
        <v>53595</v>
      </c>
      <c r="AG361">
        <f>VLOOKUP(A361,[3]Sheet1!$A$2:$G$2106,7,FALSE)</f>
        <v>1</v>
      </c>
      <c r="AH361">
        <f>VLOOKUP(A361,[3]Sheet1!$A$2:$H$2105,8,FALSE)</f>
        <v>1686</v>
      </c>
      <c r="AI361">
        <f>VLOOKUP(A361,[3]Sheet1!$A$2:$I$2106,9,FALSE)</f>
        <v>58</v>
      </c>
      <c r="AJ361">
        <f>VLOOKUP(A361,[3]Sheet1!$A$2:$K$2105,10,FALSE)</f>
        <v>27</v>
      </c>
      <c r="AK361">
        <f>VLOOKUP(A361,[3]Sheet1!$A$2:$K$2105,11,FALSE)</f>
        <v>31</v>
      </c>
      <c r="AL361">
        <f>VLOOKUP(A361,[3]Sheet1!$A$2:$L$2106,12,FALSE)</f>
        <v>6</v>
      </c>
      <c r="AM361">
        <f>VLOOKUP(A361, [3]Sheet1!$A$2:$M$2105,13,FALSE)</f>
        <v>21</v>
      </c>
      <c r="AN361">
        <f>VLOOKUP(A361,[3]Sheet1!$A$2:$N$2106,14,FALSE)</f>
        <v>0.67</v>
      </c>
      <c r="AO361">
        <f>VLOOKUP(A361,[3]Sheet1!$A$2:$O$2106,15,FALSE)</f>
        <v>3.24</v>
      </c>
      <c r="AP361">
        <f>VLOOKUP(A361,[3]Sheet1!$A$2:$P$2105,16,FALSE)</f>
        <v>2.97</v>
      </c>
      <c r="AQ361">
        <f>VLOOKUP(A361, [3]Sheet1!$A$2:$Q$2106, 17,FALSE)</f>
        <v>1593</v>
      </c>
    </row>
    <row r="362" spans="1:43" x14ac:dyDescent="0.2">
      <c r="A362" s="10">
        <v>1207892</v>
      </c>
      <c r="B362" s="10">
        <v>60055029</v>
      </c>
      <c r="C362" s="11" t="s">
        <v>54</v>
      </c>
      <c r="D362" s="10" t="s">
        <v>44</v>
      </c>
      <c r="E362" s="17">
        <v>44118</v>
      </c>
      <c r="F362" s="13" t="str">
        <f>VLOOKUP(A362,[1]Sheet1!$K$2:$T$827,2,FALSE)</f>
        <v>VD02</v>
      </c>
      <c r="G362" s="13" t="str">
        <f>IFERROR(#REF!, "no")</f>
        <v>no</v>
      </c>
      <c r="H362" s="10">
        <v>19</v>
      </c>
      <c r="I362" s="10">
        <v>1.17</v>
      </c>
      <c r="J362" s="10">
        <v>1.04</v>
      </c>
      <c r="K362" s="10">
        <v>-0.13</v>
      </c>
      <c r="L362" s="10">
        <v>16</v>
      </c>
      <c r="M362" s="10">
        <v>15</v>
      </c>
      <c r="N362" s="10">
        <v>9.6597919464111293</v>
      </c>
      <c r="O362" s="10">
        <v>1.73881840705872</v>
      </c>
      <c r="P362" s="10">
        <v>0.31709688901901201</v>
      </c>
      <c r="Q362" s="10">
        <v>-0.15171167254447901</v>
      </c>
      <c r="R362" s="13">
        <f>VLOOKUP(A362,'Valores KF'!$C$2:$D$1018,2,)</f>
        <v>0.8</v>
      </c>
      <c r="S362" s="13">
        <f>VLOOKUP(A362,'[2]PESO DE COLADA DIC19-DIC-20'!$A$2:$D$2105,4, FALSE)</f>
        <v>54536</v>
      </c>
      <c r="T362" s="13">
        <f>VLOOKUP(A362,[1]Sheet1!$F$2:$H$1001,3,FALSE)</f>
        <v>1887.5102640289399</v>
      </c>
      <c r="U362" s="13">
        <f>VLOOKUP(A362,[1]Sheet1!$K$2:$T$827, 3,FALSE)</f>
        <v>0.106</v>
      </c>
      <c r="V362" s="13">
        <f>VLOOKUP(A362,[1]Sheet1!$K$2:$T$827, 4,FALSE)</f>
        <v>0.161</v>
      </c>
      <c r="W362" s="13">
        <f>VLOOKUP(A362, [1]Sheet1!$K$2:$T$827,5,FALSE)</f>
        <v>1.1000000000000001</v>
      </c>
      <c r="X362" s="13">
        <f>VLOOKUP(A362, [1]Sheet1!$K$2:$T$827,6,FALSE)</f>
        <v>9.7999999999999997E-3</v>
      </c>
      <c r="Y362" s="13">
        <f>VLOOKUP(A362, [1]Sheet1!$K$2:$T$827,7,FALSE)</f>
        <v>6.0099999999999997E-3</v>
      </c>
      <c r="Z362" s="13">
        <f>VLOOKUP(A362, [1]Sheet1!$K$2:$T$827,8,FALSE)</f>
        <v>0.20200000000000001</v>
      </c>
      <c r="AA362" s="13">
        <f>VLOOKUP(A362, [1]Sheet1!$K$2:$T$827,9,FALSE)</f>
        <v>0.40200000000000002</v>
      </c>
      <c r="AB362" s="13">
        <f>VLOOKUP(A362, [1]Sheet1!$K$2:$T$827,10,FALSE)</f>
        <v>2.6599999999999999E-2</v>
      </c>
      <c r="AC362" s="13">
        <f>VLOOKUP(A362,[4]Sheet1!$A$2:$D$651,4,FALSE)</f>
        <v>0.90069100000000002</v>
      </c>
      <c r="AD362" s="13" t="s">
        <v>45</v>
      </c>
      <c r="AE362" s="13" t="s">
        <v>45</v>
      </c>
      <c r="AF362">
        <f>VLOOKUP(A362,[3]Sheet1!$A$2:$F$2106,6, FALSE)</f>
        <v>54744</v>
      </c>
      <c r="AG362">
        <f>VLOOKUP(A362,[3]Sheet1!$A$2:$G$2106,7,FALSE)</f>
        <v>1</v>
      </c>
      <c r="AH362">
        <f>VLOOKUP(A362,[3]Sheet1!$A$2:$H$2105,8,FALSE)</f>
        <v>1676</v>
      </c>
      <c r="AI362">
        <f>VLOOKUP(A362,[3]Sheet1!$A$2:$I$2106,9,FALSE)</f>
        <v>49</v>
      </c>
      <c r="AJ362">
        <f>VLOOKUP(A362,[3]Sheet1!$A$2:$K$2105,10,FALSE)</f>
        <v>26</v>
      </c>
      <c r="AK362">
        <f>VLOOKUP(A362,[3]Sheet1!$A$2:$K$2105,11,FALSE)</f>
        <v>23</v>
      </c>
      <c r="AL362">
        <f>VLOOKUP(A362,[3]Sheet1!$A$2:$L$2106,12,FALSE)</f>
        <v>7</v>
      </c>
      <c r="AM362">
        <f>VLOOKUP(A362, [3]Sheet1!$A$2:$M$2105,13,FALSE)</f>
        <v>19</v>
      </c>
      <c r="AN362">
        <f>VLOOKUP(A362,[3]Sheet1!$A$2:$N$2106,14,FALSE)</f>
        <v>0.54</v>
      </c>
      <c r="AO362">
        <f>VLOOKUP(A362,[3]Sheet1!$A$2:$O$2106,15,FALSE)</f>
        <v>1.83</v>
      </c>
      <c r="AP362">
        <f>VLOOKUP(A362,[3]Sheet1!$A$2:$P$2105,16,FALSE)</f>
        <v>2.34</v>
      </c>
      <c r="AQ362">
        <f>VLOOKUP(A362, [3]Sheet1!$A$2:$Q$2106, 17,FALSE)</f>
        <v>1586</v>
      </c>
    </row>
    <row r="363" spans="1:43" x14ac:dyDescent="0.2">
      <c r="A363" s="10">
        <v>1207893</v>
      </c>
      <c r="B363" s="10">
        <v>60055115</v>
      </c>
      <c r="C363" s="11" t="s">
        <v>98</v>
      </c>
      <c r="D363" s="10" t="s">
        <v>50</v>
      </c>
      <c r="E363" s="17">
        <v>44118</v>
      </c>
      <c r="F363" s="13" t="str">
        <f>VLOOKUP(A363,[1]Sheet1!$K$2:$T$827,2,FALSE)</f>
        <v>VD03</v>
      </c>
      <c r="G363" s="13" t="str">
        <f>IFERROR(#REF!, "no")</f>
        <v>no</v>
      </c>
      <c r="H363" s="10">
        <v>18</v>
      </c>
      <c r="I363" s="10">
        <v>0.91</v>
      </c>
      <c r="J363" s="10">
        <v>1.41</v>
      </c>
      <c r="K363" s="10">
        <v>0.5</v>
      </c>
      <c r="L363" s="10">
        <v>18</v>
      </c>
      <c r="M363" s="10">
        <v>12</v>
      </c>
      <c r="N363" s="10">
        <v>8.19036960601807</v>
      </c>
      <c r="O363" s="10">
        <v>1.04937160015106</v>
      </c>
      <c r="P363" s="10">
        <v>8.8184699416160597E-2</v>
      </c>
      <c r="Q363" s="10">
        <v>-0.157668992877007</v>
      </c>
      <c r="R363" s="13">
        <f>VLOOKUP(A363,'Valores KF'!$C$2:$D$1018,2,)</f>
        <v>0.79</v>
      </c>
      <c r="S363" s="13">
        <f>VLOOKUP(A363,'[2]PESO DE COLADA DIC19-DIC-20'!$A$2:$D$2105,4, FALSE)</f>
        <v>57579</v>
      </c>
      <c r="T363" s="13">
        <f>VLOOKUP(A363,[1]Sheet1!$F$2:$H$1001,3,FALSE)</f>
        <v>1889.37232170846</v>
      </c>
      <c r="U363" s="13">
        <f>VLOOKUP(A363,[1]Sheet1!$K$2:$T$827, 3,FALSE)</f>
        <v>0.14699999999999999</v>
      </c>
      <c r="V363" s="13">
        <f>VLOOKUP(A363,[1]Sheet1!$K$2:$T$827, 4,FALSE)</f>
        <v>0.45</v>
      </c>
      <c r="W363" s="13">
        <f>VLOOKUP(A363, [1]Sheet1!$K$2:$T$827,5,FALSE)</f>
        <v>1.17</v>
      </c>
      <c r="X363" s="13">
        <f>VLOOKUP(A363, [1]Sheet1!$K$2:$T$827,6,FALSE)</f>
        <v>1.09E-2</v>
      </c>
      <c r="Y363" s="13">
        <f>VLOOKUP(A363, [1]Sheet1!$K$2:$T$827,7,FALSE)</f>
        <v>9.0399999999999994E-3</v>
      </c>
      <c r="Z363" s="13">
        <f>VLOOKUP(A363, [1]Sheet1!$K$2:$T$827,8,FALSE)</f>
        <v>0.60799999999999998</v>
      </c>
      <c r="AA363" s="13">
        <f>VLOOKUP(A363, [1]Sheet1!$K$2:$T$827,9,FALSE)</f>
        <v>8.3099999999999993E-2</v>
      </c>
      <c r="AB363" s="13">
        <f>VLOOKUP(A363, [1]Sheet1!$K$2:$T$827,10,FALSE)</f>
        <v>2.7300000000000001E-2</v>
      </c>
      <c r="AC363" s="13">
        <f>VLOOKUP(A363,[4]Sheet1!$A$2:$D$651,4,FALSE)</f>
        <v>1.19983</v>
      </c>
      <c r="AD363" s="13" t="s">
        <v>45</v>
      </c>
      <c r="AE363" s="13" t="s">
        <v>45</v>
      </c>
      <c r="AF363">
        <f>VLOOKUP(A363,[3]Sheet1!$A$2:$F$2106,6, FALSE)</f>
        <v>56996</v>
      </c>
      <c r="AG363">
        <f>VLOOKUP(A363,[3]Sheet1!$A$2:$G$2106,7,FALSE)</f>
        <v>1</v>
      </c>
      <c r="AH363">
        <f>VLOOKUP(A363,[3]Sheet1!$A$2:$H$2105,8,FALSE)</f>
        <v>1677</v>
      </c>
      <c r="AI363">
        <f>VLOOKUP(A363,[3]Sheet1!$A$2:$I$2106,9,FALSE)</f>
        <v>57</v>
      </c>
      <c r="AJ363">
        <f>VLOOKUP(A363,[3]Sheet1!$A$2:$K$2105,10,FALSE)</f>
        <v>24</v>
      </c>
      <c r="AK363">
        <f>VLOOKUP(A363,[3]Sheet1!$A$2:$K$2105,11,FALSE)</f>
        <v>33</v>
      </c>
      <c r="AL363">
        <f>VLOOKUP(A363,[3]Sheet1!$A$2:$L$2106,12,FALSE)</f>
        <v>6</v>
      </c>
      <c r="AM363">
        <f>VLOOKUP(A363, [3]Sheet1!$A$2:$M$2105,13,FALSE)</f>
        <v>18</v>
      </c>
      <c r="AN363">
        <f>VLOOKUP(A363,[3]Sheet1!$A$2:$N$2106,14,FALSE)</f>
        <v>0.85</v>
      </c>
      <c r="AO363">
        <f>VLOOKUP(A363,[3]Sheet1!$A$2:$O$2106,15,FALSE)</f>
        <v>10.36</v>
      </c>
      <c r="AP363">
        <f>VLOOKUP(A363,[3]Sheet1!$A$2:$P$2105,16,FALSE)</f>
        <v>0</v>
      </c>
      <c r="AQ363">
        <f>VLOOKUP(A363, [3]Sheet1!$A$2:$Q$2106, 17,FALSE)</f>
        <v>1596</v>
      </c>
    </row>
    <row r="364" spans="1:43" x14ac:dyDescent="0.2">
      <c r="A364" s="10">
        <v>1207894</v>
      </c>
      <c r="B364" s="10">
        <v>60055120</v>
      </c>
      <c r="C364" s="11" t="s">
        <v>98</v>
      </c>
      <c r="D364" s="10" t="s">
        <v>44</v>
      </c>
      <c r="E364" s="17">
        <v>44118</v>
      </c>
      <c r="F364" s="13" t="str">
        <f>VLOOKUP(A364,[1]Sheet1!$K$2:$T$827,2,FALSE)</f>
        <v>VD03</v>
      </c>
      <c r="G364" s="13" t="str">
        <f>IFERROR(#REF!, "no")</f>
        <v>no</v>
      </c>
      <c r="H364" s="10">
        <v>22</v>
      </c>
      <c r="I364" s="10">
        <v>0.8</v>
      </c>
      <c r="J364" s="10">
        <v>0.9</v>
      </c>
      <c r="K364" s="10">
        <v>0.1</v>
      </c>
      <c r="L364" s="10">
        <v>15</v>
      </c>
      <c r="M364" s="10">
        <v>18</v>
      </c>
      <c r="N364" s="10">
        <v>6.4724464416503897</v>
      </c>
      <c r="O364" s="10">
        <v>1.42775547504425</v>
      </c>
      <c r="P364" s="10">
        <v>3.85477021336555E-2</v>
      </c>
      <c r="Q364" s="10">
        <v>-0.15826119482517201</v>
      </c>
      <c r="R364" s="13">
        <f>VLOOKUP(A364,'Valores KF'!$C$2:$D$1018,2,)</f>
        <v>0.79</v>
      </c>
      <c r="S364" s="13">
        <f>VLOOKUP(A364,'[2]PESO DE COLADA DIC19-DIC-20'!$A$2:$D$2105,4, FALSE)</f>
        <v>54834</v>
      </c>
      <c r="T364" s="13">
        <f>VLOOKUP(A364,[1]Sheet1!$F$2:$H$1001,3,FALSE)</f>
        <v>1893.33876971878</v>
      </c>
      <c r="U364" s="13">
        <f>VLOOKUP(A364,[1]Sheet1!$K$2:$T$827, 3,FALSE)</f>
        <v>0.16400000000000001</v>
      </c>
      <c r="V364" s="13">
        <f>VLOOKUP(A364,[1]Sheet1!$K$2:$T$827, 4,FALSE)</f>
        <v>0.46200000000000002</v>
      </c>
      <c r="W364" s="13">
        <f>VLOOKUP(A364, [1]Sheet1!$K$2:$T$827,5,FALSE)</f>
        <v>1.1499999999999999</v>
      </c>
      <c r="X364" s="13">
        <f>VLOOKUP(A364, [1]Sheet1!$K$2:$T$827,6,FALSE)</f>
        <v>1.11E-2</v>
      </c>
      <c r="Y364" s="13">
        <f>VLOOKUP(A364, [1]Sheet1!$K$2:$T$827,7,FALSE)</f>
        <v>1.44E-2</v>
      </c>
      <c r="Z364" s="13">
        <f>VLOOKUP(A364, [1]Sheet1!$K$2:$T$827,8,FALSE)</f>
        <v>0.61899999999999999</v>
      </c>
      <c r="AA364" s="13">
        <f>VLOOKUP(A364, [1]Sheet1!$K$2:$T$827,9,FALSE)</f>
        <v>8.4500000000000006E-2</v>
      </c>
      <c r="AB364" s="13">
        <f>VLOOKUP(A364, [1]Sheet1!$K$2:$T$827,10,FALSE)</f>
        <v>2.64E-2</v>
      </c>
      <c r="AC364" s="13">
        <f>VLOOKUP(A364,[4]Sheet1!$A$2:$D$651,4,FALSE)</f>
        <v>0.96683399999999997</v>
      </c>
      <c r="AD364" s="13" t="s">
        <v>45</v>
      </c>
      <c r="AE364" s="13" t="s">
        <v>45</v>
      </c>
      <c r="AF364">
        <f>VLOOKUP(A364,[3]Sheet1!$A$2:$F$2106,6, FALSE)</f>
        <v>54298</v>
      </c>
      <c r="AG364">
        <f>VLOOKUP(A364,[3]Sheet1!$A$2:$G$2106,7,FALSE)</f>
        <v>1</v>
      </c>
      <c r="AH364">
        <f>VLOOKUP(A364,[3]Sheet1!$A$2:$H$2105,8,FALSE)</f>
        <v>1694</v>
      </c>
      <c r="AI364">
        <f>VLOOKUP(A364,[3]Sheet1!$A$2:$I$2106,9,FALSE)</f>
        <v>78</v>
      </c>
      <c r="AJ364">
        <f>VLOOKUP(A364,[3]Sheet1!$A$2:$K$2105,10,FALSE)</f>
        <v>29</v>
      </c>
      <c r="AK364">
        <f>VLOOKUP(A364,[3]Sheet1!$A$2:$K$2105,11,FALSE)</f>
        <v>49</v>
      </c>
      <c r="AL364">
        <f>VLOOKUP(A364,[3]Sheet1!$A$2:$L$2106,12,FALSE)</f>
        <v>7</v>
      </c>
      <c r="AM364">
        <f>VLOOKUP(A364, [3]Sheet1!$A$2:$M$2105,13,FALSE)</f>
        <v>22</v>
      </c>
      <c r="AN364">
        <f>VLOOKUP(A364,[3]Sheet1!$A$2:$N$2106,14,FALSE)</f>
        <v>0.62</v>
      </c>
      <c r="AO364">
        <f>VLOOKUP(A364,[3]Sheet1!$A$2:$O$2106,15,FALSE)</f>
        <v>8.89</v>
      </c>
      <c r="AP364">
        <f>VLOOKUP(A364,[3]Sheet1!$A$2:$P$2105,16,FALSE)</f>
        <v>0</v>
      </c>
      <c r="AQ364">
        <f>VLOOKUP(A364, [3]Sheet1!$A$2:$Q$2106, 17,FALSE)</f>
        <v>1571</v>
      </c>
    </row>
    <row r="365" spans="1:43" x14ac:dyDescent="0.2">
      <c r="A365" s="10">
        <v>1207895</v>
      </c>
      <c r="B365" s="10">
        <v>60055125</v>
      </c>
      <c r="C365" s="11" t="s">
        <v>98</v>
      </c>
      <c r="D365" s="10" t="s">
        <v>44</v>
      </c>
      <c r="E365" s="17">
        <v>44118</v>
      </c>
      <c r="F365" s="13" t="str">
        <f>VLOOKUP(A365,[1]Sheet1!$K$2:$T$827,2,FALSE)</f>
        <v>VD02</v>
      </c>
      <c r="G365" s="13" t="str">
        <f>IFERROR(#REF!, "no")</f>
        <v>no</v>
      </c>
      <c r="H365" s="10">
        <v>15</v>
      </c>
      <c r="I365" s="10">
        <v>1.21</v>
      </c>
      <c r="J365" s="10">
        <v>1.05</v>
      </c>
      <c r="K365" s="10">
        <v>-0.16</v>
      </c>
      <c r="L365" s="10">
        <v>15</v>
      </c>
      <c r="M365" s="10">
        <v>12</v>
      </c>
      <c r="N365" s="10">
        <v>12.7884769439697</v>
      </c>
      <c r="O365" s="10">
        <v>1.3369954824447601</v>
      </c>
      <c r="P365" s="10">
        <v>0.342891395092011</v>
      </c>
      <c r="Q365" s="10">
        <v>-0.152379006147385</v>
      </c>
      <c r="R365" s="13">
        <f>VLOOKUP(A365,'Valores KF'!$C$2:$D$1018,2,)</f>
        <v>0.78</v>
      </c>
      <c r="S365" s="13">
        <f>VLOOKUP(A365,'[2]PESO DE COLADA DIC19-DIC-20'!$A$2:$D$2105,4, FALSE)</f>
        <v>55127</v>
      </c>
      <c r="T365" s="13">
        <f>VLOOKUP(A365,[1]Sheet1!$F$2:$H$1001,3,FALSE)</f>
        <v>1881.50090595295</v>
      </c>
      <c r="U365" s="13">
        <f>VLOOKUP(A365,[1]Sheet1!$K$2:$T$827, 3,FALSE)</f>
        <v>0.16400000000000001</v>
      </c>
      <c r="V365" s="13">
        <f>VLOOKUP(A365,[1]Sheet1!$K$2:$T$827, 4,FALSE)</f>
        <v>0.46899999999999997</v>
      </c>
      <c r="W365" s="13">
        <f>VLOOKUP(A365, [1]Sheet1!$K$2:$T$827,5,FALSE)</f>
        <v>1.17</v>
      </c>
      <c r="X365" s="13">
        <f>VLOOKUP(A365, [1]Sheet1!$K$2:$T$827,6,FALSE)</f>
        <v>1.61E-2</v>
      </c>
      <c r="Y365" s="13">
        <f>VLOOKUP(A365, [1]Sheet1!$K$2:$T$827,7,FALSE)</f>
        <v>1.0999999999999999E-2</v>
      </c>
      <c r="Z365" s="13">
        <f>VLOOKUP(A365, [1]Sheet1!$K$2:$T$827,8,FALSE)</f>
        <v>0.622</v>
      </c>
      <c r="AA365" s="13">
        <f>VLOOKUP(A365, [1]Sheet1!$K$2:$T$827,9,FALSE)</f>
        <v>9.1700000000000004E-2</v>
      </c>
      <c r="AB365" s="13">
        <f>VLOOKUP(A365, [1]Sheet1!$K$2:$T$827,10,FALSE)</f>
        <v>2.4299999999999999E-2</v>
      </c>
      <c r="AC365" s="13">
        <f>VLOOKUP(A365,[4]Sheet1!$A$2:$D$651,4,FALSE)</f>
        <v>0.96689199999999997</v>
      </c>
      <c r="AD365" s="13" t="s">
        <v>45</v>
      </c>
      <c r="AE365" s="13" t="s">
        <v>45</v>
      </c>
      <c r="AF365">
        <f>VLOOKUP(A365,[3]Sheet1!$A$2:$F$2106,6, FALSE)</f>
        <v>54652</v>
      </c>
      <c r="AG365">
        <f>VLOOKUP(A365,[3]Sheet1!$A$2:$G$2106,7,FALSE)</f>
        <v>1</v>
      </c>
      <c r="AH365">
        <f>VLOOKUP(A365,[3]Sheet1!$A$2:$H$2105,8,FALSE)</f>
        <v>1663</v>
      </c>
      <c r="AI365">
        <f>VLOOKUP(A365,[3]Sheet1!$A$2:$I$2106,9,FALSE)</f>
        <v>52</v>
      </c>
      <c r="AJ365">
        <f>VLOOKUP(A365,[3]Sheet1!$A$2:$K$2105,10,FALSE)</f>
        <v>23</v>
      </c>
      <c r="AK365">
        <f>VLOOKUP(A365,[3]Sheet1!$A$2:$K$2105,11,FALSE)</f>
        <v>29</v>
      </c>
      <c r="AL365">
        <f>VLOOKUP(A365,[3]Sheet1!$A$2:$L$2106,12,FALSE)</f>
        <v>8</v>
      </c>
      <c r="AM365">
        <f>VLOOKUP(A365, [3]Sheet1!$A$2:$M$2105,13,FALSE)</f>
        <v>15</v>
      </c>
      <c r="AN365">
        <f>VLOOKUP(A365,[3]Sheet1!$A$2:$N$2106,14,FALSE)</f>
        <v>0.7</v>
      </c>
      <c r="AO365">
        <f>VLOOKUP(A365,[3]Sheet1!$A$2:$O$2106,15,FALSE)</f>
        <v>4.5199999999999996</v>
      </c>
      <c r="AP365">
        <f>VLOOKUP(A365,[3]Sheet1!$A$2:$P$2105,16,FALSE)</f>
        <v>0</v>
      </c>
      <c r="AQ365">
        <f>VLOOKUP(A365, [3]Sheet1!$A$2:$Q$2106, 17,FALSE)</f>
        <v>1585</v>
      </c>
    </row>
    <row r="366" spans="1:43" x14ac:dyDescent="0.2">
      <c r="A366" s="10">
        <v>1207896</v>
      </c>
      <c r="B366" s="10">
        <v>60055243</v>
      </c>
      <c r="C366" s="11" t="s">
        <v>104</v>
      </c>
      <c r="D366" s="10" t="s">
        <v>53</v>
      </c>
      <c r="E366" s="17">
        <v>44118</v>
      </c>
      <c r="F366" s="13" t="str">
        <f>VLOOKUP(A366,[1]Sheet1!$K$2:$T$827,2,FALSE)</f>
        <v>VD02</v>
      </c>
      <c r="G366" s="13" t="str">
        <f>IFERROR(#REF!, "no")</f>
        <v>no</v>
      </c>
      <c r="H366" s="10">
        <v>18</v>
      </c>
      <c r="I366" s="10">
        <v>0.89</v>
      </c>
      <c r="J366" s="10">
        <v>0.84</v>
      </c>
      <c r="K366" s="10">
        <v>-0.05</v>
      </c>
      <c r="L366" s="10">
        <v>18</v>
      </c>
      <c r="M366" s="10">
        <v>14</v>
      </c>
      <c r="N366" s="10">
        <v>3.8593018054962198</v>
      </c>
      <c r="O366" s="10">
        <v>1.1292610168457</v>
      </c>
      <c r="P366" s="10">
        <v>0.52949219942092896</v>
      </c>
      <c r="Q366" s="10">
        <v>-0.11774268001318</v>
      </c>
      <c r="R366" s="13">
        <f>VLOOKUP(A366,'Valores KF'!$C$2:$D$1018,2,)</f>
        <v>0.76</v>
      </c>
      <c r="S366" s="13">
        <f>VLOOKUP(A366,'[2]PESO DE COLADA DIC19-DIC-20'!$A$2:$D$2105,4, FALSE)</f>
        <v>51884</v>
      </c>
      <c r="T366" s="13">
        <f>VLOOKUP(A366,[1]Sheet1!$F$2:$H$1001,3,FALSE)</f>
        <v>1863.5857348663701</v>
      </c>
      <c r="U366" s="13">
        <f>VLOOKUP(A366,[1]Sheet1!$K$2:$T$827, 3,FALSE)</f>
        <v>0.28899999999999998</v>
      </c>
      <c r="V366" s="13">
        <f>VLOOKUP(A366,[1]Sheet1!$K$2:$T$827, 4,FALSE)</f>
        <v>0.19400000000000001</v>
      </c>
      <c r="W366" s="13">
        <f>VLOOKUP(A366, [1]Sheet1!$K$2:$T$827,5,FALSE)</f>
        <v>0.75600000000000001</v>
      </c>
      <c r="X366" s="13">
        <f>VLOOKUP(A366, [1]Sheet1!$K$2:$T$827,6,FALSE)</f>
        <v>8.2000000000000007E-3</v>
      </c>
      <c r="Y366" s="13">
        <f>VLOOKUP(A366, [1]Sheet1!$K$2:$T$827,7,FALSE)</f>
        <v>2.2699999999999999E-3</v>
      </c>
      <c r="Z366" s="13">
        <f>VLOOKUP(A366, [1]Sheet1!$K$2:$T$827,8,FALSE)</f>
        <v>1.1299999999999999</v>
      </c>
      <c r="AA366" s="13">
        <f>VLOOKUP(A366, [1]Sheet1!$K$2:$T$827,9,FALSE)</f>
        <v>0.47</v>
      </c>
      <c r="AB366" s="13">
        <f>VLOOKUP(A366, [1]Sheet1!$K$2:$T$827,10,FALSE)</f>
        <v>2.0899999999999998E-2</v>
      </c>
      <c r="AC366" s="13">
        <f>VLOOKUP(A366,[4]Sheet1!$A$2:$D$651,4,FALSE)</f>
        <v>1.11965</v>
      </c>
      <c r="AD366" s="13" t="s">
        <v>45</v>
      </c>
      <c r="AE366" s="13" t="s">
        <v>45</v>
      </c>
      <c r="AF366">
        <f>VLOOKUP(A366,[3]Sheet1!$A$2:$F$2106,6, FALSE)</f>
        <v>50016</v>
      </c>
      <c r="AG366">
        <f>VLOOKUP(A366,[3]Sheet1!$A$2:$G$2106,7,FALSE)</f>
        <v>1</v>
      </c>
      <c r="AH366">
        <f>VLOOKUP(A366,[3]Sheet1!$A$2:$H$2105,8,FALSE)</f>
        <v>1650</v>
      </c>
      <c r="AI366">
        <f>VLOOKUP(A366,[3]Sheet1!$A$2:$I$2106,9,FALSE)</f>
        <v>57</v>
      </c>
      <c r="AJ366">
        <f>VLOOKUP(A366,[3]Sheet1!$A$2:$K$2105,10,FALSE)</f>
        <v>24</v>
      </c>
      <c r="AK366">
        <f>VLOOKUP(A366,[3]Sheet1!$A$2:$K$2105,11,FALSE)</f>
        <v>33</v>
      </c>
      <c r="AL366">
        <f>VLOOKUP(A366,[3]Sheet1!$A$2:$L$2106,12,FALSE)</f>
        <v>6</v>
      </c>
      <c r="AM366">
        <f>VLOOKUP(A366, [3]Sheet1!$A$2:$M$2105,13,FALSE)</f>
        <v>18</v>
      </c>
      <c r="AN366">
        <f>VLOOKUP(A366,[3]Sheet1!$A$2:$N$2106,14,FALSE)</f>
        <v>0.87</v>
      </c>
      <c r="AO366">
        <f>VLOOKUP(A366,[3]Sheet1!$A$2:$O$2106,15,FALSE)</f>
        <v>9.73</v>
      </c>
      <c r="AP366">
        <f>VLOOKUP(A366,[3]Sheet1!$A$2:$P$2105,16,FALSE)</f>
        <v>0</v>
      </c>
      <c r="AQ366">
        <f>VLOOKUP(A366, [3]Sheet1!$A$2:$Q$2106, 17,FALSE)</f>
        <v>1562</v>
      </c>
    </row>
    <row r="367" spans="1:43" x14ac:dyDescent="0.2">
      <c r="A367" s="10">
        <v>1207897</v>
      </c>
      <c r="B367" s="10">
        <v>60055231</v>
      </c>
      <c r="C367" s="11" t="s">
        <v>55</v>
      </c>
      <c r="D367" s="10" t="s">
        <v>56</v>
      </c>
      <c r="E367" s="17">
        <v>44118</v>
      </c>
      <c r="F367" s="13" t="str">
        <f>VLOOKUP(A367,[1]Sheet1!$K$2:$T$827,2,FALSE)</f>
        <v>VD02</v>
      </c>
      <c r="G367" s="13" t="str">
        <f>IFERROR(#REF!, "no")</f>
        <v>no</v>
      </c>
      <c r="H367" s="10">
        <v>18</v>
      </c>
      <c r="I367" s="10">
        <v>0.95</v>
      </c>
      <c r="J367" s="10">
        <v>1.0900000000000001</v>
      </c>
      <c r="K367" s="10">
        <v>0.14000000000000001</v>
      </c>
      <c r="L367" s="10">
        <v>21</v>
      </c>
      <c r="M367" s="10">
        <v>12</v>
      </c>
      <c r="N367" s="10">
        <v>5.6460504531860396</v>
      </c>
      <c r="O367" s="10">
        <v>1.0423269271850599</v>
      </c>
      <c r="P367" s="10">
        <v>0.86443328857421897</v>
      </c>
      <c r="Q367" s="10">
        <v>-0.14047685265541099</v>
      </c>
      <c r="R367" s="13">
        <f>VLOOKUP(A367,'Valores KF'!$C$2:$D$1018,2,)</f>
        <v>0.75</v>
      </c>
      <c r="S367" s="13">
        <f>VLOOKUP(A367,'[2]PESO DE COLADA DIC19-DIC-20'!$A$2:$D$2105,4, FALSE)</f>
        <v>57279</v>
      </c>
      <c r="T367" s="13">
        <f>VLOOKUP(A367,[1]Sheet1!$F$2:$H$1001,3,FALSE)</f>
        <v>1855.1285714303201</v>
      </c>
      <c r="U367" s="13">
        <f>VLOOKUP(A367,[1]Sheet1!$K$2:$T$827, 3,FALSE)</f>
        <v>0.40899999999999997</v>
      </c>
      <c r="V367" s="13">
        <f>VLOOKUP(A367,[1]Sheet1!$K$2:$T$827, 4,FALSE)</f>
        <v>0.26100000000000001</v>
      </c>
      <c r="W367" s="13">
        <f>VLOOKUP(A367, [1]Sheet1!$K$2:$T$827,5,FALSE)</f>
        <v>0.76500000000000001</v>
      </c>
      <c r="X367" s="13">
        <f>VLOOKUP(A367, [1]Sheet1!$K$2:$T$827,6,FALSE)</f>
        <v>1.18E-2</v>
      </c>
      <c r="Y367" s="13">
        <f>VLOOKUP(A367, [1]Sheet1!$K$2:$T$827,7,FALSE)</f>
        <v>3.8500000000000001E-3</v>
      </c>
      <c r="Z367" s="13">
        <f>VLOOKUP(A367, [1]Sheet1!$K$2:$T$827,8,FALSE)</f>
        <v>0.88</v>
      </c>
      <c r="AA367" s="13">
        <f>VLOOKUP(A367, [1]Sheet1!$K$2:$T$827,9,FALSE)</f>
        <v>1.81</v>
      </c>
      <c r="AB367" s="13">
        <f>VLOOKUP(A367, [1]Sheet1!$K$2:$T$827,10,FALSE)</f>
        <v>2.9899999999999999E-2</v>
      </c>
      <c r="AC367" s="13">
        <f>VLOOKUP(A367,[4]Sheet1!$A$2:$D$651,4,FALSE)</f>
        <v>1.26915</v>
      </c>
      <c r="AD367" s="13" t="s">
        <v>45</v>
      </c>
      <c r="AE367" s="13" t="s">
        <v>45</v>
      </c>
      <c r="AF367">
        <f>VLOOKUP(A367,[3]Sheet1!$A$2:$F$2106,6, FALSE)</f>
        <v>56769</v>
      </c>
      <c r="AG367">
        <f>VLOOKUP(A367,[3]Sheet1!$A$2:$G$2106,7,FALSE)</f>
        <v>1</v>
      </c>
      <c r="AH367">
        <f>VLOOKUP(A367,[3]Sheet1!$A$2:$H$2105,8,FALSE)</f>
        <v>1642</v>
      </c>
      <c r="AI367">
        <f>VLOOKUP(A367,[3]Sheet1!$A$2:$I$2106,9,FALSE)</f>
        <v>60</v>
      </c>
      <c r="AJ367">
        <f>VLOOKUP(A367,[3]Sheet1!$A$2:$K$2105,10,FALSE)</f>
        <v>25</v>
      </c>
      <c r="AK367">
        <f>VLOOKUP(A367,[3]Sheet1!$A$2:$K$2105,11,FALSE)</f>
        <v>35</v>
      </c>
      <c r="AL367">
        <f>VLOOKUP(A367,[3]Sheet1!$A$2:$L$2106,12,FALSE)</f>
        <v>7</v>
      </c>
      <c r="AM367">
        <f>VLOOKUP(A367, [3]Sheet1!$A$2:$M$2105,13,FALSE)</f>
        <v>18</v>
      </c>
      <c r="AN367">
        <f>VLOOKUP(A367,[3]Sheet1!$A$2:$N$2106,14,FALSE)</f>
        <v>0.95</v>
      </c>
      <c r="AO367">
        <f>VLOOKUP(A367,[3]Sheet1!$A$2:$O$2106,15,FALSE)</f>
        <v>8.84</v>
      </c>
      <c r="AP367">
        <f>VLOOKUP(A367,[3]Sheet1!$A$2:$P$2105,16,FALSE)</f>
        <v>0</v>
      </c>
      <c r="AQ367">
        <f>VLOOKUP(A367, [3]Sheet1!$A$2:$Q$2106, 17,FALSE)</f>
        <v>1559</v>
      </c>
    </row>
    <row r="368" spans="1:43" x14ac:dyDescent="0.2">
      <c r="A368" s="10">
        <v>1207898</v>
      </c>
      <c r="B368" s="10">
        <v>60055131</v>
      </c>
      <c r="C368" s="11" t="s">
        <v>97</v>
      </c>
      <c r="D368" s="10" t="s">
        <v>53</v>
      </c>
      <c r="E368" s="17">
        <v>44118</v>
      </c>
      <c r="F368" s="13" t="str">
        <f>VLOOKUP(A368,[1]Sheet1!$K$2:$T$827,2,FALSE)</f>
        <v>VD02</v>
      </c>
      <c r="G368" s="13" t="str">
        <f>IFERROR(#REF!, "no")</f>
        <v>no</v>
      </c>
      <c r="H368" s="10">
        <v>20</v>
      </c>
      <c r="I368" s="10">
        <v>1.04</v>
      </c>
      <c r="J368" s="10">
        <v>0.91</v>
      </c>
      <c r="K368" s="10">
        <v>-0.13</v>
      </c>
      <c r="L368" s="10">
        <v>18</v>
      </c>
      <c r="M368" s="10">
        <v>17</v>
      </c>
      <c r="N368" s="10">
        <v>8.7893791198730504</v>
      </c>
      <c r="O368" s="10">
        <v>1.80546998977661</v>
      </c>
      <c r="P368" s="10">
        <v>0.20839877426624301</v>
      </c>
      <c r="Q368" s="10">
        <v>-0.154654771089554</v>
      </c>
      <c r="R368" s="13">
        <f>VLOOKUP(A368,'Valores KF'!$C$2:$D$1018,2,)</f>
        <v>0.76</v>
      </c>
      <c r="S368" s="13">
        <f>VLOOKUP(A368,'[2]PESO DE COLADA DIC19-DIC-20'!$A$2:$D$2105,4, FALSE)</f>
        <v>53648</v>
      </c>
      <c r="T368" s="13">
        <f>VLOOKUP(A368,[1]Sheet1!$F$2:$H$1001,3,FALSE)</f>
        <v>1860.1611203568</v>
      </c>
      <c r="U368" s="13">
        <f>VLOOKUP(A368,[1]Sheet1!$K$2:$T$827, 3,FALSE)</f>
        <v>0.28799999999999998</v>
      </c>
      <c r="V368" s="13">
        <f>VLOOKUP(A368,[1]Sheet1!$K$2:$T$827, 4,FALSE)</f>
        <v>0.32900000000000001</v>
      </c>
      <c r="W368" s="13">
        <f>VLOOKUP(A368, [1]Sheet1!$K$2:$T$827,5,FALSE)</f>
        <v>1.08</v>
      </c>
      <c r="X368" s="13">
        <f>VLOOKUP(A368, [1]Sheet1!$K$2:$T$827,6,FALSE)</f>
        <v>8.0000000000000002E-3</v>
      </c>
      <c r="Y368" s="13">
        <f>VLOOKUP(A368, [1]Sheet1!$K$2:$T$827,7,FALSE)</f>
        <v>4.4200000000000001E-4</v>
      </c>
      <c r="Z368" s="13">
        <f>VLOOKUP(A368, [1]Sheet1!$K$2:$T$827,8,FALSE)</f>
        <v>0.97799999999999998</v>
      </c>
      <c r="AA368" s="13">
        <f>VLOOKUP(A368, [1]Sheet1!$K$2:$T$827,9,FALSE)</f>
        <v>0.85599999999999998</v>
      </c>
      <c r="AB368" s="13">
        <f>VLOOKUP(A368, [1]Sheet1!$K$2:$T$827,10,FALSE)</f>
        <v>2.5999999999999999E-2</v>
      </c>
      <c r="AC368" s="13">
        <f>VLOOKUP(A368,[4]Sheet1!$A$2:$D$651,4,FALSE)</f>
        <v>0.88233499999999998</v>
      </c>
      <c r="AD368" s="13" t="s">
        <v>45</v>
      </c>
      <c r="AE368" s="13" t="s">
        <v>45</v>
      </c>
      <c r="AF368">
        <f>VLOOKUP(A368,[3]Sheet1!$A$2:$F$2106,6, FALSE)</f>
        <v>51900</v>
      </c>
      <c r="AG368">
        <f>VLOOKUP(A368,[3]Sheet1!$A$2:$G$2106,7,FALSE)</f>
        <v>1</v>
      </c>
      <c r="AH368">
        <f>VLOOKUP(A368,[3]Sheet1!$A$2:$H$2105,8,FALSE)</f>
        <v>1560</v>
      </c>
      <c r="AI368">
        <f>VLOOKUP(A368,[3]Sheet1!$A$2:$I$2106,9,FALSE)</f>
        <v>61</v>
      </c>
      <c r="AJ368">
        <f>VLOOKUP(A368,[3]Sheet1!$A$2:$K$2105,10,FALSE)</f>
        <v>28</v>
      </c>
      <c r="AK368">
        <f>VLOOKUP(A368,[3]Sheet1!$A$2:$K$2105,11,FALSE)</f>
        <v>33</v>
      </c>
      <c r="AL368">
        <f>VLOOKUP(A368,[3]Sheet1!$A$2:$L$2106,12,FALSE)</f>
        <v>8</v>
      </c>
      <c r="AM368">
        <f>VLOOKUP(A368, [3]Sheet1!$A$2:$M$2105,13,FALSE)</f>
        <v>20</v>
      </c>
      <c r="AN368">
        <f>VLOOKUP(A368,[3]Sheet1!$A$2:$N$2106,14,FALSE)</f>
        <v>0.65</v>
      </c>
      <c r="AO368">
        <f>VLOOKUP(A368,[3]Sheet1!$A$2:$O$2106,15,FALSE)</f>
        <v>6.25</v>
      </c>
      <c r="AP368">
        <f>VLOOKUP(A368,[3]Sheet1!$A$2:$P$2105,16,FALSE)</f>
        <v>0</v>
      </c>
      <c r="AQ368">
        <f>VLOOKUP(A368, [3]Sheet1!$A$2:$Q$2106, 17,FALSE)</f>
        <v>1565</v>
      </c>
    </row>
    <row r="369" spans="1:43" x14ac:dyDescent="0.2">
      <c r="A369" s="10">
        <v>1207899</v>
      </c>
      <c r="B369" s="10">
        <v>60055078</v>
      </c>
      <c r="C369" s="11" t="s">
        <v>54</v>
      </c>
      <c r="D369" s="10" t="s">
        <v>63</v>
      </c>
      <c r="E369" s="17">
        <v>44119</v>
      </c>
      <c r="F369" s="13" t="str">
        <f>VLOOKUP(A369,[1]Sheet1!$K$2:$T$827,2,FALSE)</f>
        <v>VD02</v>
      </c>
      <c r="G369" s="13" t="str">
        <f>IFERROR(#REF!, "no")</f>
        <v>no</v>
      </c>
      <c r="H369" s="10">
        <v>20</v>
      </c>
      <c r="I369" s="10">
        <v>0.88</v>
      </c>
      <c r="J369" s="10">
        <v>0.83</v>
      </c>
      <c r="K369" s="10">
        <v>-0.05</v>
      </c>
      <c r="L369" s="10">
        <v>14</v>
      </c>
      <c r="M369" s="10">
        <v>15</v>
      </c>
      <c r="N369" s="10">
        <v>6.5291805267334002</v>
      </c>
      <c r="O369" s="10">
        <v>1.32946813106537</v>
      </c>
      <c r="P369" s="10">
        <v>2.6921240612864501E-2</v>
      </c>
      <c r="Q369" s="10">
        <v>-0.15566068887710599</v>
      </c>
      <c r="R369" s="13">
        <f>VLOOKUP(A369,'Valores KF'!$C$2:$D$1018,2,)</f>
        <v>0.81</v>
      </c>
      <c r="S369" s="13">
        <f>VLOOKUP(A369,'[2]PESO DE COLADA DIC19-DIC-20'!$A$2:$D$2105,4, FALSE)</f>
        <v>52592</v>
      </c>
      <c r="T369" s="13">
        <f>VLOOKUP(A369,[1]Sheet1!$F$2:$H$1001,3,FALSE)</f>
        <v>1898.1246781068301</v>
      </c>
      <c r="U369" s="13">
        <f>VLOOKUP(A369,[1]Sheet1!$K$2:$T$827, 3,FALSE)</f>
        <v>0.11700000000000001</v>
      </c>
      <c r="V369" s="13">
        <f>VLOOKUP(A369,[1]Sheet1!$K$2:$T$827, 4,FALSE)</f>
        <v>0.16400000000000001</v>
      </c>
      <c r="W369" s="13">
        <f>VLOOKUP(A369, [1]Sheet1!$K$2:$T$827,5,FALSE)</f>
        <v>1.1399999999999999</v>
      </c>
      <c r="X369" s="13">
        <f>VLOOKUP(A369, [1]Sheet1!$K$2:$T$827,6,FALSE)</f>
        <v>1.09E-2</v>
      </c>
      <c r="Y369" s="13">
        <f>VLOOKUP(A369, [1]Sheet1!$K$2:$T$827,7,FALSE)</f>
        <v>5.2199999999999998E-3</v>
      </c>
      <c r="Z369" s="13">
        <f>VLOOKUP(A369, [1]Sheet1!$K$2:$T$827,8,FALSE)</f>
        <v>0.20699999999999999</v>
      </c>
      <c r="AA369" s="13">
        <f>VLOOKUP(A369, [1]Sheet1!$K$2:$T$827,9,FALSE)</f>
        <v>0.19400000000000001</v>
      </c>
      <c r="AB369" s="13">
        <f>VLOOKUP(A369, [1]Sheet1!$K$2:$T$827,10,FALSE)</f>
        <v>2.9499999999999998E-2</v>
      </c>
      <c r="AC369" s="13">
        <f>VLOOKUP(A369,[4]Sheet1!$A$2:$D$651,4,FALSE)</f>
        <v>1.0087999999999999</v>
      </c>
      <c r="AD369" s="13" t="s">
        <v>45</v>
      </c>
      <c r="AE369" s="13" t="s">
        <v>45</v>
      </c>
      <c r="AF369">
        <f>VLOOKUP(A369,[3]Sheet1!$A$2:$F$2106,6, FALSE)</f>
        <v>53013.01</v>
      </c>
      <c r="AG369">
        <f>VLOOKUP(A369,[3]Sheet1!$A$2:$G$2106,7,FALSE)</f>
        <v>1</v>
      </c>
      <c r="AH369">
        <f>VLOOKUP(A369,[3]Sheet1!$A$2:$H$2105,8,FALSE)</f>
        <v>1689</v>
      </c>
      <c r="AI369">
        <f>VLOOKUP(A369,[3]Sheet1!$A$2:$I$2106,9,FALSE)</f>
        <v>54</v>
      </c>
      <c r="AJ369">
        <f>VLOOKUP(A369,[3]Sheet1!$A$2:$K$2105,10,FALSE)</f>
        <v>26</v>
      </c>
      <c r="AK369">
        <f>VLOOKUP(A369,[3]Sheet1!$A$2:$K$2105,11,FALSE)</f>
        <v>28</v>
      </c>
      <c r="AL369">
        <f>VLOOKUP(A369,[3]Sheet1!$A$2:$L$2106,12,FALSE)</f>
        <v>6</v>
      </c>
      <c r="AM369">
        <f>VLOOKUP(A369, [3]Sheet1!$A$2:$M$2105,13,FALSE)</f>
        <v>20</v>
      </c>
      <c r="AN369">
        <f>VLOOKUP(A369,[3]Sheet1!$A$2:$N$2106,14,FALSE)</f>
        <v>0.72</v>
      </c>
      <c r="AO369">
        <f>VLOOKUP(A369,[3]Sheet1!$A$2:$O$2106,15,FALSE)</f>
        <v>4.08</v>
      </c>
      <c r="AP369">
        <f>VLOOKUP(A369,[3]Sheet1!$A$2:$P$2105,16,FALSE)</f>
        <v>4.29</v>
      </c>
      <c r="AQ369">
        <f>VLOOKUP(A369, [3]Sheet1!$A$2:$Q$2106, 17,FALSE)</f>
        <v>1593</v>
      </c>
    </row>
    <row r="370" spans="1:43" x14ac:dyDescent="0.2">
      <c r="A370" s="10">
        <v>1207900</v>
      </c>
      <c r="B370" s="10">
        <v>60055088</v>
      </c>
      <c r="C370" s="11" t="s">
        <v>54</v>
      </c>
      <c r="D370" s="10" t="s">
        <v>63</v>
      </c>
      <c r="E370" s="17">
        <v>44119</v>
      </c>
      <c r="F370" s="13" t="str">
        <f>VLOOKUP(A370,[1]Sheet1!$K$2:$T$827,2,FALSE)</f>
        <v>VD02</v>
      </c>
      <c r="G370" s="13" t="str">
        <f>IFERROR(#REF!, "no")</f>
        <v>no</v>
      </c>
      <c r="H370" s="10">
        <v>17</v>
      </c>
      <c r="I370" s="10">
        <v>1.07</v>
      </c>
      <c r="J370" s="10">
        <v>1.07</v>
      </c>
      <c r="K370" s="10">
        <v>0</v>
      </c>
      <c r="L370" s="10">
        <v>12</v>
      </c>
      <c r="M370" s="10">
        <v>13</v>
      </c>
      <c r="N370" s="10">
        <v>10.345793724060099</v>
      </c>
      <c r="O370" s="10">
        <v>1.3736757040023799</v>
      </c>
      <c r="P370" s="10">
        <v>0.38127207756042503</v>
      </c>
      <c r="Q370" s="10">
        <v>-0.15928789973259</v>
      </c>
      <c r="R370" s="13">
        <f>VLOOKUP(A370,'Valores KF'!$C$2:$D$1018,2,)</f>
        <v>0.81</v>
      </c>
      <c r="S370" s="13">
        <f>VLOOKUP(A370,'[2]PESO DE COLADA DIC19-DIC-20'!$A$2:$D$2105,4, FALSE)</f>
        <v>52991</v>
      </c>
      <c r="T370" s="13">
        <f>VLOOKUP(A370,[1]Sheet1!$F$2:$H$1001,3,FALSE)</f>
        <v>1889.3779744616099</v>
      </c>
      <c r="U370" s="13">
        <f>VLOOKUP(A370,[1]Sheet1!$K$2:$T$827, 3,FALSE)</f>
        <v>0.108</v>
      </c>
      <c r="V370" s="13">
        <f>VLOOKUP(A370,[1]Sheet1!$K$2:$T$827, 4,FALSE)</f>
        <v>0.17499999999999999</v>
      </c>
      <c r="W370" s="13">
        <f>VLOOKUP(A370, [1]Sheet1!$K$2:$T$827,5,FALSE)</f>
        <v>1.1100000000000001</v>
      </c>
      <c r="X370" s="13">
        <f>VLOOKUP(A370, [1]Sheet1!$K$2:$T$827,6,FALSE)</f>
        <v>1.0999999999999999E-2</v>
      </c>
      <c r="Y370" s="13">
        <f>VLOOKUP(A370, [1]Sheet1!$K$2:$T$827,7,FALSE)</f>
        <v>5.7999999999999996E-3</v>
      </c>
      <c r="Z370" s="13">
        <f>VLOOKUP(A370, [1]Sheet1!$K$2:$T$827,8,FALSE)</f>
        <v>0.215</v>
      </c>
      <c r="AA370" s="13">
        <f>VLOOKUP(A370, [1]Sheet1!$K$2:$T$827,9,FALSE)</f>
        <v>0.312</v>
      </c>
      <c r="AB370" s="13">
        <f>VLOOKUP(A370, [1]Sheet1!$K$2:$T$827,10,FALSE)</f>
        <v>2.9100000000000001E-2</v>
      </c>
      <c r="AC370" s="13">
        <f>VLOOKUP(A370,[4]Sheet1!$A$2:$D$651,4,FALSE)</f>
        <v>1.00051</v>
      </c>
      <c r="AD370" s="13" t="s">
        <v>45</v>
      </c>
      <c r="AE370" s="13" t="s">
        <v>45</v>
      </c>
      <c r="AF370">
        <f>VLOOKUP(A370,[3]Sheet1!$A$2:$F$2106,6, FALSE)</f>
        <v>53210</v>
      </c>
      <c r="AG370">
        <f>VLOOKUP(A370,[3]Sheet1!$A$2:$G$2106,7,FALSE)</f>
        <v>1</v>
      </c>
      <c r="AH370">
        <f>VLOOKUP(A370,[3]Sheet1!$A$2:$H$2105,8,FALSE)</f>
        <v>1674</v>
      </c>
      <c r="AI370">
        <f>VLOOKUP(A370,[3]Sheet1!$A$2:$I$2106,9,FALSE)</f>
        <v>58</v>
      </c>
      <c r="AJ370">
        <f>VLOOKUP(A370,[3]Sheet1!$A$2:$K$2105,10,FALSE)</f>
        <v>23</v>
      </c>
      <c r="AK370">
        <f>VLOOKUP(A370,[3]Sheet1!$A$2:$K$2105,11,FALSE)</f>
        <v>35</v>
      </c>
      <c r="AL370">
        <f>VLOOKUP(A370,[3]Sheet1!$A$2:$L$2106,12,FALSE)</f>
        <v>6</v>
      </c>
      <c r="AM370">
        <f>VLOOKUP(A370, [3]Sheet1!$A$2:$M$2105,13,FALSE)</f>
        <v>17</v>
      </c>
      <c r="AN370">
        <f>VLOOKUP(A370,[3]Sheet1!$A$2:$N$2106,14,FALSE)</f>
        <v>0.72</v>
      </c>
      <c r="AO370">
        <f>VLOOKUP(A370,[3]Sheet1!$A$2:$O$2106,15,FALSE)</f>
        <v>3.73</v>
      </c>
      <c r="AP370">
        <f>VLOOKUP(A370,[3]Sheet1!$A$2:$P$2105,16,FALSE)</f>
        <v>2.57</v>
      </c>
      <c r="AQ370">
        <f>VLOOKUP(A370, [3]Sheet1!$A$2:$Q$2106, 17,FALSE)</f>
        <v>1580</v>
      </c>
    </row>
    <row r="371" spans="1:43" x14ac:dyDescent="0.2">
      <c r="A371" s="10">
        <v>1207901</v>
      </c>
      <c r="B371" s="10">
        <v>60055083</v>
      </c>
      <c r="C371" s="11" t="s">
        <v>54</v>
      </c>
      <c r="D371" s="10" t="s">
        <v>63</v>
      </c>
      <c r="E371" s="17">
        <v>44119</v>
      </c>
      <c r="F371" s="13" t="str">
        <f>VLOOKUP(A371,[1]Sheet1!$K$2:$T$827,2,FALSE)</f>
        <v>VD02</v>
      </c>
      <c r="G371" s="13" t="str">
        <f>IFERROR(#REF!, "no")</f>
        <v>no</v>
      </c>
      <c r="H371" s="10">
        <v>18</v>
      </c>
      <c r="I371" s="10">
        <v>1.05</v>
      </c>
      <c r="J371" s="10">
        <v>0.75</v>
      </c>
      <c r="K371" s="10">
        <v>-0.3</v>
      </c>
      <c r="L371" s="10">
        <v>13</v>
      </c>
      <c r="M371" s="10">
        <v>14</v>
      </c>
      <c r="N371" s="10">
        <v>7.6087894439697301</v>
      </c>
      <c r="O371" s="10">
        <v>1.40554046630859</v>
      </c>
      <c r="P371" s="10">
        <v>0.193581938743591</v>
      </c>
      <c r="Q371" s="10">
        <v>-0.15579725801944699</v>
      </c>
      <c r="R371" s="13">
        <f>VLOOKUP(A371,'Valores KF'!$C$2:$D$1018,2,)</f>
        <v>0.82</v>
      </c>
      <c r="S371" s="13">
        <f>VLOOKUP(A371,'[2]PESO DE COLADA DIC19-DIC-20'!$A$2:$D$2105,4, FALSE)</f>
        <v>52617</v>
      </c>
      <c r="T371" s="13">
        <f>VLOOKUP(A371,[1]Sheet1!$F$2:$H$1001,3,FALSE)</f>
        <v>1897.6954140831599</v>
      </c>
      <c r="U371" s="13">
        <f>VLOOKUP(A371,[1]Sheet1!$K$2:$T$827, 3,FALSE)</f>
        <v>0.11</v>
      </c>
      <c r="V371" s="13">
        <f>VLOOKUP(A371,[1]Sheet1!$K$2:$T$827, 4,FALSE)</f>
        <v>0.17299999999999999</v>
      </c>
      <c r="W371" s="13">
        <f>VLOOKUP(A371, [1]Sheet1!$K$2:$T$827,5,FALSE)</f>
        <v>1.1000000000000001</v>
      </c>
      <c r="X371" s="13">
        <f>VLOOKUP(A371, [1]Sheet1!$K$2:$T$827,6,FALSE)</f>
        <v>1.01E-2</v>
      </c>
      <c r="Y371" s="13">
        <f>VLOOKUP(A371, [1]Sheet1!$K$2:$T$827,7,FALSE)</f>
        <v>4.5100000000000001E-3</v>
      </c>
      <c r="Z371" s="13">
        <f>VLOOKUP(A371, [1]Sheet1!$K$2:$T$827,8,FALSE)</f>
        <v>0.18</v>
      </c>
      <c r="AA371" s="13">
        <f>VLOOKUP(A371, [1]Sheet1!$K$2:$T$827,9,FALSE)</f>
        <v>0.35799999999999998</v>
      </c>
      <c r="AB371" s="13">
        <f>VLOOKUP(A371, [1]Sheet1!$K$2:$T$827,10,FALSE)</f>
        <v>2.5499999999999998E-2</v>
      </c>
      <c r="AC371" s="13">
        <f>VLOOKUP(A371,[4]Sheet1!$A$2:$D$651,4,FALSE)</f>
        <v>1.0107699999999999</v>
      </c>
      <c r="AD371" s="13" t="s">
        <v>45</v>
      </c>
      <c r="AE371" s="13" t="s">
        <v>45</v>
      </c>
      <c r="AF371">
        <f>VLOOKUP(A371,[3]Sheet1!$A$2:$F$2106,6, FALSE)</f>
        <v>53419.01</v>
      </c>
      <c r="AG371">
        <f>VLOOKUP(A371,[3]Sheet1!$A$2:$G$2106,7,FALSE)</f>
        <v>1</v>
      </c>
      <c r="AH371">
        <f>VLOOKUP(A371,[3]Sheet1!$A$2:$H$2105,8,FALSE)</f>
        <v>1683</v>
      </c>
      <c r="AI371">
        <f>VLOOKUP(A371,[3]Sheet1!$A$2:$I$2106,9,FALSE)</f>
        <v>50</v>
      </c>
      <c r="AJ371">
        <f>VLOOKUP(A371,[3]Sheet1!$A$2:$K$2105,10,FALSE)</f>
        <v>24</v>
      </c>
      <c r="AK371">
        <f>VLOOKUP(A371,[3]Sheet1!$A$2:$K$2105,11,FALSE)</f>
        <v>26</v>
      </c>
      <c r="AL371">
        <f>VLOOKUP(A371,[3]Sheet1!$A$2:$L$2106,12,FALSE)</f>
        <v>6</v>
      </c>
      <c r="AM371">
        <f>VLOOKUP(A371, [3]Sheet1!$A$2:$M$2105,13,FALSE)</f>
        <v>18</v>
      </c>
      <c r="AN371">
        <f>VLOOKUP(A371,[3]Sheet1!$A$2:$N$2106,14,FALSE)</f>
        <v>0.69</v>
      </c>
      <c r="AO371">
        <f>VLOOKUP(A371,[3]Sheet1!$A$2:$O$2106,15,FALSE)</f>
        <v>4.4400000000000004</v>
      </c>
      <c r="AP371">
        <f>VLOOKUP(A371,[3]Sheet1!$A$2:$P$2105,16,FALSE)</f>
        <v>5.24</v>
      </c>
      <c r="AQ371">
        <f>VLOOKUP(A371, [3]Sheet1!$A$2:$Q$2106, 17,FALSE)</f>
        <v>1598</v>
      </c>
    </row>
    <row r="372" spans="1:43" x14ac:dyDescent="0.2">
      <c r="A372" s="10">
        <v>1207902</v>
      </c>
      <c r="B372" s="10">
        <v>60055187</v>
      </c>
      <c r="C372" s="11" t="s">
        <v>47</v>
      </c>
      <c r="D372" s="10" t="s">
        <v>44</v>
      </c>
      <c r="E372" s="17">
        <v>44119</v>
      </c>
      <c r="F372" s="13" t="str">
        <f>VLOOKUP(A372,[1]Sheet1!$K$2:$T$827,2,FALSE)</f>
        <v>VD02</v>
      </c>
      <c r="G372" s="13" t="str">
        <f>IFERROR(#REF!, "no")</f>
        <v>no</v>
      </c>
      <c r="H372" s="10">
        <v>20</v>
      </c>
      <c r="I372" s="10">
        <v>0.94</v>
      </c>
      <c r="J372" s="10">
        <v>0.93</v>
      </c>
      <c r="K372" s="10">
        <v>-0.01</v>
      </c>
      <c r="L372" s="10">
        <v>20</v>
      </c>
      <c r="M372" s="10">
        <v>17</v>
      </c>
      <c r="N372" s="10">
        <v>6.56498050689697</v>
      </c>
      <c r="O372" s="10">
        <v>1.7819188833236701</v>
      </c>
      <c r="P372" s="10">
        <v>0.12215824425220501</v>
      </c>
      <c r="Q372" s="10">
        <v>-0.153139889240265</v>
      </c>
      <c r="R372" s="13">
        <f>VLOOKUP(A372,'Valores KF'!$C$2:$D$1018,2,)</f>
        <v>0.8</v>
      </c>
      <c r="S372" s="13">
        <f>VLOOKUP(A372,'[2]PESO DE COLADA DIC19-DIC-20'!$A$2:$D$2105,4, FALSE)</f>
        <v>54873</v>
      </c>
      <c r="T372" s="13">
        <f>VLOOKUP(A372,[1]Sheet1!$F$2:$H$1001,3,FALSE)</f>
        <v>1891.81216406675</v>
      </c>
      <c r="U372" s="13">
        <f>VLOOKUP(A372,[1]Sheet1!$K$2:$T$827, 3,FALSE)</f>
        <v>0.17199999999999999</v>
      </c>
      <c r="V372" s="13">
        <f>VLOOKUP(A372,[1]Sheet1!$K$2:$T$827, 4,FALSE)</f>
        <v>0.20599999999999999</v>
      </c>
      <c r="W372" s="13">
        <f>VLOOKUP(A372, [1]Sheet1!$K$2:$T$827,5,FALSE)</f>
        <v>1.1100000000000001</v>
      </c>
      <c r="X372" s="13">
        <f>VLOOKUP(A372, [1]Sheet1!$K$2:$T$827,6,FALSE)</f>
        <v>1.0200000000000001E-2</v>
      </c>
      <c r="Y372" s="13">
        <f>VLOOKUP(A372, [1]Sheet1!$K$2:$T$827,7,FALSE)</f>
        <v>2.63E-3</v>
      </c>
      <c r="Z372" s="13">
        <f>VLOOKUP(A372, [1]Sheet1!$K$2:$T$827,8,FALSE)</f>
        <v>0.13100000000000001</v>
      </c>
      <c r="AA372" s="13">
        <f>VLOOKUP(A372, [1]Sheet1!$K$2:$T$827,9,FALSE)</f>
        <v>0.183</v>
      </c>
      <c r="AB372" s="13">
        <f>VLOOKUP(A372, [1]Sheet1!$K$2:$T$827,10,FALSE)</f>
        <v>2.6800000000000001E-2</v>
      </c>
      <c r="AC372" s="13">
        <f>VLOOKUP(A372,[4]Sheet1!$A$2:$D$651,4,FALSE)</f>
        <v>0.86786399999999997</v>
      </c>
      <c r="AD372" s="13" t="s">
        <v>45</v>
      </c>
      <c r="AE372" s="13" t="s">
        <v>45</v>
      </c>
      <c r="AF372">
        <f>VLOOKUP(A372,[3]Sheet1!$A$2:$F$2106,6, FALSE)</f>
        <v>55307</v>
      </c>
      <c r="AG372">
        <f>VLOOKUP(A372,[3]Sheet1!$A$2:$G$2106,7,FALSE)</f>
        <v>1</v>
      </c>
      <c r="AH372">
        <f>VLOOKUP(A372,[3]Sheet1!$A$2:$H$2105,8,FALSE)</f>
        <v>1681</v>
      </c>
      <c r="AI372">
        <f>VLOOKUP(A372,[3]Sheet1!$A$2:$I$2106,9,FALSE)</f>
        <v>55</v>
      </c>
      <c r="AJ372">
        <f>VLOOKUP(A372,[3]Sheet1!$A$2:$K$2105,10,FALSE)</f>
        <v>23</v>
      </c>
      <c r="AK372">
        <f>VLOOKUP(A372,[3]Sheet1!$A$2:$K$2105,11,FALSE)</f>
        <v>32</v>
      </c>
      <c r="AL372">
        <f>VLOOKUP(A372,[3]Sheet1!$A$2:$L$2106,12,FALSE)</f>
        <v>3</v>
      </c>
      <c r="AM372">
        <f>VLOOKUP(A372, [3]Sheet1!$A$2:$M$2105,13,FALSE)</f>
        <v>20</v>
      </c>
      <c r="AN372">
        <f>VLOOKUP(A372,[3]Sheet1!$A$2:$N$2106,14,FALSE)</f>
        <v>0.66</v>
      </c>
      <c r="AO372">
        <f>VLOOKUP(A372,[3]Sheet1!$A$2:$O$2106,15,FALSE)</f>
        <v>4.47</v>
      </c>
      <c r="AP372">
        <f>VLOOKUP(A372,[3]Sheet1!$A$2:$P$2105,16,FALSE)</f>
        <v>2.08</v>
      </c>
      <c r="AQ372">
        <f>VLOOKUP(A372, [3]Sheet1!$A$2:$Q$2106, 17,FALSE)</f>
        <v>1588</v>
      </c>
    </row>
    <row r="373" spans="1:43" x14ac:dyDescent="0.2">
      <c r="A373" s="10">
        <v>1207903</v>
      </c>
      <c r="B373" s="10">
        <v>60055041</v>
      </c>
      <c r="C373" s="11" t="s">
        <v>54</v>
      </c>
      <c r="D373" s="10" t="s">
        <v>44</v>
      </c>
      <c r="E373" s="17">
        <v>44119</v>
      </c>
      <c r="F373" s="13" t="str">
        <f>VLOOKUP(A373,[1]Sheet1!$K$2:$T$827,2,FALSE)</f>
        <v>VD02</v>
      </c>
      <c r="G373" s="13" t="str">
        <f>IFERROR(#REF!, "no")</f>
        <v>no</v>
      </c>
      <c r="H373" s="10">
        <v>22</v>
      </c>
      <c r="I373" s="10">
        <v>0.77</v>
      </c>
      <c r="J373" s="10">
        <v>0.77</v>
      </c>
      <c r="K373" s="10">
        <v>0</v>
      </c>
      <c r="L373" s="10">
        <v>16</v>
      </c>
      <c r="M373" s="10">
        <v>19</v>
      </c>
      <c r="N373" s="10">
        <v>3.5132389068603498</v>
      </c>
      <c r="O373" s="10">
        <v>1.1449173688888501</v>
      </c>
      <c r="P373" s="10">
        <v>0.11422603577375399</v>
      </c>
      <c r="Q373" s="10">
        <v>-0.16286702454090099</v>
      </c>
      <c r="R373" s="13">
        <f>VLOOKUP(A373,'Valores KF'!$C$2:$D$1018,2,)</f>
        <v>0.8</v>
      </c>
      <c r="S373" s="13">
        <f>VLOOKUP(A373,'[2]PESO DE COLADA DIC19-DIC-20'!$A$2:$D$2105,4, FALSE)</f>
        <v>52799</v>
      </c>
      <c r="T373" s="13">
        <f>VLOOKUP(A373,[1]Sheet1!$F$2:$H$1001,3,FALSE)</f>
        <v>1890.8295210876199</v>
      </c>
      <c r="U373" s="13">
        <f>VLOOKUP(A373,[1]Sheet1!$K$2:$T$827, 3,FALSE)</f>
        <v>0.124</v>
      </c>
      <c r="V373" s="13">
        <f>VLOOKUP(A373,[1]Sheet1!$K$2:$T$827, 4,FALSE)</f>
        <v>0.17699999999999999</v>
      </c>
      <c r="W373" s="13">
        <f>VLOOKUP(A373, [1]Sheet1!$K$2:$T$827,5,FALSE)</f>
        <v>1.1000000000000001</v>
      </c>
      <c r="X373" s="13">
        <f>VLOOKUP(A373, [1]Sheet1!$K$2:$T$827,6,FALSE)</f>
        <v>1.38E-2</v>
      </c>
      <c r="Y373" s="13">
        <f>VLOOKUP(A373, [1]Sheet1!$K$2:$T$827,7,FALSE)</f>
        <v>4.8700000000000002E-3</v>
      </c>
      <c r="Z373" s="13">
        <f>VLOOKUP(A373, [1]Sheet1!$K$2:$T$827,8,FALSE)</f>
        <v>0.24099999999999999</v>
      </c>
      <c r="AA373" s="13">
        <f>VLOOKUP(A373, [1]Sheet1!$K$2:$T$827,9,FALSE)</f>
        <v>0.32200000000000001</v>
      </c>
      <c r="AB373" s="13">
        <f>VLOOKUP(A373, [1]Sheet1!$K$2:$T$827,10,FALSE)</f>
        <v>2.9399999999999999E-2</v>
      </c>
      <c r="AC373" s="13">
        <f>VLOOKUP(A373,[4]Sheet1!$A$2:$D$651,4,FALSE)</f>
        <v>0.87924800000000003</v>
      </c>
      <c r="AD373" s="13" t="s">
        <v>45</v>
      </c>
      <c r="AE373" s="13" t="s">
        <v>45</v>
      </c>
      <c r="AF373">
        <f>VLOOKUP(A373,[3]Sheet1!$A$2:$F$2106,6, FALSE)</f>
        <v>53421</v>
      </c>
      <c r="AG373">
        <f>VLOOKUP(A373,[3]Sheet1!$A$2:$G$2106,7,FALSE)</f>
        <v>1</v>
      </c>
      <c r="AH373">
        <f>VLOOKUP(A373,[3]Sheet1!$A$2:$H$2105,8,FALSE)</f>
        <v>1681</v>
      </c>
      <c r="AI373">
        <f>VLOOKUP(A373,[3]Sheet1!$A$2:$I$2106,9,FALSE)</f>
        <v>54</v>
      </c>
      <c r="AJ373">
        <f>VLOOKUP(A373,[3]Sheet1!$A$2:$K$2105,10,FALSE)</f>
        <v>28</v>
      </c>
      <c r="AK373">
        <f>VLOOKUP(A373,[3]Sheet1!$A$2:$K$2105,11,FALSE)</f>
        <v>26</v>
      </c>
      <c r="AL373">
        <f>VLOOKUP(A373,[3]Sheet1!$A$2:$L$2106,12,FALSE)</f>
        <v>6</v>
      </c>
      <c r="AM373">
        <f>VLOOKUP(A373, [3]Sheet1!$A$2:$M$2105,13,FALSE)</f>
        <v>22</v>
      </c>
      <c r="AN373">
        <f>VLOOKUP(A373,[3]Sheet1!$A$2:$N$2106,14,FALSE)</f>
        <v>0.67</v>
      </c>
      <c r="AO373">
        <f>VLOOKUP(A373,[3]Sheet1!$A$2:$O$2106,15,FALSE)</f>
        <v>5.99</v>
      </c>
      <c r="AP373">
        <f>VLOOKUP(A373,[3]Sheet1!$A$2:$P$2105,16,FALSE)</f>
        <v>4.6399999999999997</v>
      </c>
      <c r="AQ373">
        <f>VLOOKUP(A373, [3]Sheet1!$A$2:$Q$2106, 17,FALSE)</f>
        <v>1591</v>
      </c>
    </row>
    <row r="374" spans="1:43" x14ac:dyDescent="0.2">
      <c r="A374" s="10">
        <v>1207904</v>
      </c>
      <c r="B374" s="10">
        <v>60055047</v>
      </c>
      <c r="C374" s="11" t="s">
        <v>54</v>
      </c>
      <c r="D374" s="10" t="s">
        <v>44</v>
      </c>
      <c r="E374" s="17">
        <v>44119</v>
      </c>
      <c r="F374" s="13" t="str">
        <f>VLOOKUP(A374,[1]Sheet1!$K$2:$T$827,2,FALSE)</f>
        <v>VD02</v>
      </c>
      <c r="G374" s="13" t="str">
        <f>IFERROR(#REF!, "no")</f>
        <v>no</v>
      </c>
      <c r="H374" s="10">
        <v>19</v>
      </c>
      <c r="I374" s="10">
        <v>0.63</v>
      </c>
      <c r="J374" s="10">
        <v>1.1399999999999999</v>
      </c>
      <c r="K374" s="10">
        <v>0.51</v>
      </c>
      <c r="L374" s="10">
        <v>17</v>
      </c>
      <c r="M374" s="10">
        <v>16</v>
      </c>
      <c r="N374" s="10">
        <v>6.2476687431335396</v>
      </c>
      <c r="O374" s="10">
        <v>1.2716031074523899</v>
      </c>
      <c r="P374" s="10">
        <v>6.7332834005355793E-2</v>
      </c>
      <c r="Q374" s="10">
        <v>-0.15646204352378801</v>
      </c>
      <c r="R374" s="13">
        <f>VLOOKUP(A374,'Valores KF'!$C$2:$D$1018,2,)</f>
        <v>0.81</v>
      </c>
      <c r="S374" s="13">
        <f>VLOOKUP(A374,'[2]PESO DE COLADA DIC19-DIC-20'!$A$2:$D$2105,4, FALSE)</f>
        <v>54126</v>
      </c>
      <c r="T374" s="13">
        <f>VLOOKUP(A374,[1]Sheet1!$F$2:$H$1001,3,FALSE)</f>
        <v>1889.0157687144099</v>
      </c>
      <c r="U374" s="13">
        <f>VLOOKUP(A374,[1]Sheet1!$K$2:$T$827, 3,FALSE)</f>
        <v>0.106</v>
      </c>
      <c r="V374" s="13">
        <f>VLOOKUP(A374,[1]Sheet1!$K$2:$T$827, 4,FALSE)</f>
        <v>0.153</v>
      </c>
      <c r="W374" s="13">
        <f>VLOOKUP(A374, [1]Sheet1!$K$2:$T$827,5,FALSE)</f>
        <v>1.1299999999999999</v>
      </c>
      <c r="X374" s="13">
        <f>VLOOKUP(A374, [1]Sheet1!$K$2:$T$827,6,FALSE)</f>
        <v>1.7899999999999999E-2</v>
      </c>
      <c r="Y374" s="13">
        <f>VLOOKUP(A374, [1]Sheet1!$K$2:$T$827,7,FALSE)</f>
        <v>5.7400000000000003E-3</v>
      </c>
      <c r="Z374" s="13">
        <f>VLOOKUP(A374, [1]Sheet1!$K$2:$T$827,8,FALSE)</f>
        <v>0.27700000000000002</v>
      </c>
      <c r="AA374" s="13">
        <f>VLOOKUP(A374, [1]Sheet1!$K$2:$T$827,9,FALSE)</f>
        <v>0.29799999999999999</v>
      </c>
      <c r="AB374" s="13">
        <f>VLOOKUP(A374, [1]Sheet1!$K$2:$T$827,10,FALSE)</f>
        <v>2.5999999999999999E-2</v>
      </c>
      <c r="AC374" s="13">
        <f>VLOOKUP(A374,[4]Sheet1!$A$2:$D$651,4,FALSE)</f>
        <v>0.89710599999999996</v>
      </c>
      <c r="AD374" s="13" t="s">
        <v>45</v>
      </c>
      <c r="AE374" s="13" t="s">
        <v>45</v>
      </c>
      <c r="AF374">
        <f>VLOOKUP(A374,[3]Sheet1!$A$2:$F$2106,6, FALSE)</f>
        <v>54575</v>
      </c>
      <c r="AG374">
        <f>VLOOKUP(A374,[3]Sheet1!$A$2:$G$2106,7,FALSE)</f>
        <v>1</v>
      </c>
      <c r="AH374">
        <f>VLOOKUP(A374,[3]Sheet1!$A$2:$H$2105,8,FALSE)</f>
        <v>1677</v>
      </c>
      <c r="AI374">
        <f>VLOOKUP(A374,[3]Sheet1!$A$2:$I$2106,9,FALSE)</f>
        <v>52</v>
      </c>
      <c r="AJ374">
        <f>VLOOKUP(A374,[3]Sheet1!$A$2:$K$2105,10,FALSE)</f>
        <v>26</v>
      </c>
      <c r="AK374">
        <f>VLOOKUP(A374,[3]Sheet1!$A$2:$K$2105,11,FALSE)</f>
        <v>26</v>
      </c>
      <c r="AL374">
        <f>VLOOKUP(A374,[3]Sheet1!$A$2:$L$2106,12,FALSE)</f>
        <v>7</v>
      </c>
      <c r="AM374">
        <f>VLOOKUP(A374, [3]Sheet1!$A$2:$M$2105,13,FALSE)</f>
        <v>19</v>
      </c>
      <c r="AN374">
        <f>VLOOKUP(A374,[3]Sheet1!$A$2:$N$2106,14,FALSE)</f>
        <v>0.56999999999999995</v>
      </c>
      <c r="AO374">
        <f>VLOOKUP(A374,[3]Sheet1!$A$2:$O$2106,15,FALSE)</f>
        <v>3.38</v>
      </c>
      <c r="AP374">
        <f>VLOOKUP(A374,[3]Sheet1!$A$2:$P$2105,16,FALSE)</f>
        <v>3.54</v>
      </c>
      <c r="AQ374">
        <f>VLOOKUP(A374, [3]Sheet1!$A$2:$Q$2106, 17,FALSE)</f>
        <v>1584</v>
      </c>
    </row>
    <row r="375" spans="1:43" x14ac:dyDescent="0.2">
      <c r="A375" s="10">
        <v>1207905</v>
      </c>
      <c r="B375" s="10">
        <v>60055053</v>
      </c>
      <c r="C375" s="11" t="s">
        <v>54</v>
      </c>
      <c r="D375" s="10" t="s">
        <v>44</v>
      </c>
      <c r="E375" s="17">
        <v>44119</v>
      </c>
      <c r="F375" s="13" t="str">
        <f>VLOOKUP(A375,[1]Sheet1!$K$2:$T$827,2,FALSE)</f>
        <v>VD02</v>
      </c>
      <c r="G375" s="13" t="str">
        <f>IFERROR(#REF!, "no")</f>
        <v>no</v>
      </c>
      <c r="H375" s="10">
        <v>18</v>
      </c>
      <c r="I375" s="10">
        <v>1.03</v>
      </c>
      <c r="J375" s="10">
        <v>1.42</v>
      </c>
      <c r="K375" s="10">
        <v>0.39</v>
      </c>
      <c r="L375" s="10">
        <v>20</v>
      </c>
      <c r="M375" s="10">
        <v>15</v>
      </c>
      <c r="N375" s="10">
        <v>8.4110946655273402</v>
      </c>
      <c r="O375" s="10">
        <v>1.57061159610748</v>
      </c>
      <c r="P375" s="10">
        <v>0.16568803787231401</v>
      </c>
      <c r="Q375" s="10">
        <v>-0.15856996178627</v>
      </c>
      <c r="R375" s="13">
        <f>VLOOKUP(A375,'Valores KF'!$C$2:$D$1018,2,)</f>
        <v>0.8</v>
      </c>
      <c r="S375" s="13">
        <f>VLOOKUP(A375,'[2]PESO DE COLADA DIC19-DIC-20'!$A$2:$D$2105,4, FALSE)</f>
        <v>54338</v>
      </c>
      <c r="T375" s="13">
        <f>VLOOKUP(A375,[1]Sheet1!$F$2:$H$1001,3,FALSE)</f>
        <v>1884.6030458218499</v>
      </c>
      <c r="U375" s="13">
        <f>VLOOKUP(A375,[1]Sheet1!$K$2:$T$827, 3,FALSE)</f>
        <v>0.109</v>
      </c>
      <c r="V375" s="13">
        <f>VLOOKUP(A375,[1]Sheet1!$K$2:$T$827, 4,FALSE)</f>
        <v>0.2</v>
      </c>
      <c r="W375" s="13">
        <f>VLOOKUP(A375, [1]Sheet1!$K$2:$T$827,5,FALSE)</f>
        <v>1.1000000000000001</v>
      </c>
      <c r="X375" s="13">
        <f>VLOOKUP(A375, [1]Sheet1!$K$2:$T$827,6,FALSE)</f>
        <v>1.5299999999999999E-2</v>
      </c>
      <c r="Y375" s="13">
        <f>VLOOKUP(A375, [1]Sheet1!$K$2:$T$827,7,FALSE)</f>
        <v>4.7200000000000002E-3</v>
      </c>
      <c r="Z375" s="13">
        <f>VLOOKUP(A375, [1]Sheet1!$K$2:$T$827,8,FALSE)</f>
        <v>0.254</v>
      </c>
      <c r="AA375" s="13">
        <f>VLOOKUP(A375, [1]Sheet1!$K$2:$T$827,9,FALSE)</f>
        <v>0.32100000000000001</v>
      </c>
      <c r="AB375" s="13">
        <f>VLOOKUP(A375, [1]Sheet1!$K$2:$T$827,10,FALSE)</f>
        <v>2.5000000000000001E-2</v>
      </c>
      <c r="AC375" s="13">
        <f>VLOOKUP(A375,[4]Sheet1!$A$2:$D$651,4,FALSE)</f>
        <v>0.903285</v>
      </c>
      <c r="AD375" s="13" t="s">
        <v>45</v>
      </c>
      <c r="AE375" s="13" t="s">
        <v>45</v>
      </c>
      <c r="AF375">
        <f>VLOOKUP(A375,[3]Sheet1!$A$2:$F$2106,6, FALSE)</f>
        <v>54206</v>
      </c>
      <c r="AG375">
        <f>VLOOKUP(A375,[3]Sheet1!$A$2:$G$2106,7,FALSE)</f>
        <v>1</v>
      </c>
      <c r="AH375">
        <f>VLOOKUP(A375,[3]Sheet1!$A$2:$H$2105,8,FALSE)</f>
        <v>1672</v>
      </c>
      <c r="AI375">
        <f>VLOOKUP(A375,[3]Sheet1!$A$2:$I$2106,9,FALSE)</f>
        <v>52</v>
      </c>
      <c r="AJ375">
        <f>VLOOKUP(A375,[3]Sheet1!$A$2:$K$2105,10,FALSE)</f>
        <v>25</v>
      </c>
      <c r="AK375">
        <f>VLOOKUP(A375,[3]Sheet1!$A$2:$K$2105,11,FALSE)</f>
        <v>27</v>
      </c>
      <c r="AL375">
        <f>VLOOKUP(A375,[3]Sheet1!$A$2:$L$2106,12,FALSE)</f>
        <v>7</v>
      </c>
      <c r="AM375">
        <f>VLOOKUP(A375, [3]Sheet1!$A$2:$M$2105,13,FALSE)</f>
        <v>18</v>
      </c>
      <c r="AN375">
        <f>VLOOKUP(A375,[3]Sheet1!$A$2:$N$2106,14,FALSE)</f>
        <v>0.57999999999999996</v>
      </c>
      <c r="AO375">
        <f>VLOOKUP(A375,[3]Sheet1!$A$2:$O$2106,15,FALSE)</f>
        <v>3.8</v>
      </c>
      <c r="AP375">
        <f>VLOOKUP(A375,[3]Sheet1!$A$2:$P$2105,16,FALSE)</f>
        <v>1.76</v>
      </c>
      <c r="AQ375">
        <f>VLOOKUP(A375, [3]Sheet1!$A$2:$Q$2106, 17,FALSE)</f>
        <v>1588</v>
      </c>
    </row>
    <row r="376" spans="1:43" x14ac:dyDescent="0.2">
      <c r="A376" s="10">
        <v>1207906</v>
      </c>
      <c r="B376" s="10">
        <v>60055259</v>
      </c>
      <c r="C376" s="11" t="s">
        <v>73</v>
      </c>
      <c r="D376" s="10" t="s">
        <v>63</v>
      </c>
      <c r="E376" s="17">
        <v>44119</v>
      </c>
      <c r="F376" s="13" t="str">
        <f>VLOOKUP(A376,[1]Sheet1!$K$2:$T$827,2,FALSE)</f>
        <v>VD02</v>
      </c>
      <c r="G376" s="13" t="str">
        <f>IFERROR(#REF!, "no")</f>
        <v>no</v>
      </c>
      <c r="H376" s="10">
        <v>20</v>
      </c>
      <c r="I376" s="10">
        <v>0.77</v>
      </c>
      <c r="J376" s="10">
        <v>0.61</v>
      </c>
      <c r="K376" s="10">
        <v>-0.16</v>
      </c>
      <c r="L376" s="10">
        <v>14</v>
      </c>
      <c r="M376" s="10">
        <v>18</v>
      </c>
      <c r="N376" s="10">
        <v>3.6720557212829599</v>
      </c>
      <c r="O376" s="10">
        <v>1.12224769592285</v>
      </c>
      <c r="P376" s="10">
        <v>0.21609815955162001</v>
      </c>
      <c r="Q376" s="10">
        <v>-0.15952485799789401</v>
      </c>
      <c r="R376" s="13">
        <f>VLOOKUP(A376,'Valores KF'!$C$2:$D$1018,2,)</f>
        <v>0.75</v>
      </c>
      <c r="S376" s="13">
        <f>VLOOKUP(A376,'[2]PESO DE COLADA DIC19-DIC-20'!$A$2:$D$2105,4, FALSE)</f>
        <v>52748</v>
      </c>
      <c r="T376" s="13">
        <f>VLOOKUP(A376,[1]Sheet1!$F$2:$H$1001,3,FALSE)</f>
        <v>1875.5455772151199</v>
      </c>
      <c r="U376" s="13">
        <f>VLOOKUP(A376,[1]Sheet1!$K$2:$T$827, 3,FALSE)</f>
        <v>0.46300000000000002</v>
      </c>
      <c r="V376" s="13">
        <f>VLOOKUP(A376,[1]Sheet1!$K$2:$T$827, 4,FALSE)</f>
        <v>0.20799999999999999</v>
      </c>
      <c r="W376" s="13">
        <f>VLOOKUP(A376, [1]Sheet1!$K$2:$T$827,5,FALSE)</f>
        <v>0.68400000000000005</v>
      </c>
      <c r="X376" s="13">
        <f>VLOOKUP(A376, [1]Sheet1!$K$2:$T$827,6,FALSE)</f>
        <v>1.4200000000000001E-2</v>
      </c>
      <c r="Y376" s="13">
        <f>VLOOKUP(A376, [1]Sheet1!$K$2:$T$827,7,FALSE)</f>
        <v>1.31E-3</v>
      </c>
      <c r="Z376" s="13">
        <f>VLOOKUP(A376, [1]Sheet1!$K$2:$T$827,8,FALSE)</f>
        <v>0.156</v>
      </c>
      <c r="AA376" s="13">
        <f>VLOOKUP(A376, [1]Sheet1!$K$2:$T$827,9,FALSE)</f>
        <v>0.11700000000000001</v>
      </c>
      <c r="AB376" s="13">
        <f>VLOOKUP(A376, [1]Sheet1!$K$2:$T$827,10,FALSE)</f>
        <v>2.6700000000000002E-2</v>
      </c>
      <c r="AC376" s="13">
        <f>VLOOKUP(A376,[4]Sheet1!$A$2:$D$651,4,FALSE)</f>
        <v>0.91990899999999998</v>
      </c>
      <c r="AD376" s="13" t="s">
        <v>45</v>
      </c>
      <c r="AE376" s="13" t="s">
        <v>45</v>
      </c>
      <c r="AF376">
        <f>VLOOKUP(A376,[3]Sheet1!$A$2:$F$2106,6, FALSE)</f>
        <v>53144.99</v>
      </c>
      <c r="AG376">
        <f>VLOOKUP(A376,[3]Sheet1!$A$2:$G$2106,7,FALSE)</f>
        <v>1</v>
      </c>
      <c r="AH376">
        <f>VLOOKUP(A376,[3]Sheet1!$A$2:$H$2105,8,FALSE)</f>
        <v>1667</v>
      </c>
      <c r="AI376">
        <f>VLOOKUP(A376,[3]Sheet1!$A$2:$I$2106,9,FALSE)</f>
        <v>70</v>
      </c>
      <c r="AJ376">
        <f>VLOOKUP(A376,[3]Sheet1!$A$2:$K$2105,10,FALSE)</f>
        <v>26</v>
      </c>
      <c r="AK376">
        <f>VLOOKUP(A376,[3]Sheet1!$A$2:$K$2105,11,FALSE)</f>
        <v>44</v>
      </c>
      <c r="AL376">
        <f>VLOOKUP(A376,[3]Sheet1!$A$2:$L$2106,12,FALSE)</f>
        <v>6</v>
      </c>
      <c r="AM376">
        <f>VLOOKUP(A376, [3]Sheet1!$A$2:$M$2105,13,FALSE)</f>
        <v>20</v>
      </c>
      <c r="AN376">
        <f>VLOOKUP(A376,[3]Sheet1!$A$2:$N$2106,14,FALSE)</f>
        <v>0.69</v>
      </c>
      <c r="AO376">
        <f>VLOOKUP(A376,[3]Sheet1!$A$2:$O$2106,15,FALSE)</f>
        <v>7.17</v>
      </c>
      <c r="AP376">
        <f>VLOOKUP(A376,[3]Sheet1!$A$2:$P$2105,16,FALSE)</f>
        <v>0</v>
      </c>
      <c r="AQ376">
        <f>VLOOKUP(A376, [3]Sheet1!$A$2:$Q$2106, 17,FALSE)</f>
        <v>1565</v>
      </c>
    </row>
    <row r="377" spans="1:43" x14ac:dyDescent="0.2">
      <c r="A377" s="10">
        <v>1207907</v>
      </c>
      <c r="B377" s="10">
        <v>60055254</v>
      </c>
      <c r="C377" s="11" t="s">
        <v>73</v>
      </c>
      <c r="D377" s="10" t="s">
        <v>63</v>
      </c>
      <c r="E377" s="17">
        <v>44119</v>
      </c>
      <c r="F377" s="13" t="str">
        <f>VLOOKUP(A377,[1]Sheet1!$K$2:$T$827,2,FALSE)</f>
        <v>VD03</v>
      </c>
      <c r="G377" s="13" t="str">
        <f>IFERROR(#REF!, "no")</f>
        <v>no</v>
      </c>
      <c r="H377" s="10">
        <v>20</v>
      </c>
      <c r="I377" s="10">
        <v>0.73</v>
      </c>
      <c r="J377" s="10">
        <v>1.02</v>
      </c>
      <c r="K377" s="10">
        <v>0.28999999999999998</v>
      </c>
      <c r="L377" s="10">
        <v>21</v>
      </c>
      <c r="M377" s="10">
        <v>15</v>
      </c>
      <c r="N377" s="10">
        <v>1.1669775247573899</v>
      </c>
      <c r="O377" s="10">
        <v>0.85041785240173295</v>
      </c>
      <c r="P377" s="10">
        <v>0.107357636094093</v>
      </c>
      <c r="Q377" s="10">
        <v>-0.16336227953433999</v>
      </c>
      <c r="R377" s="13">
        <f>VLOOKUP(A377,'Valores KF'!$C$2:$D$1018,2,)</f>
        <v>0.75</v>
      </c>
      <c r="S377" s="13">
        <f>VLOOKUP(A377,'[2]PESO DE COLADA DIC19-DIC-20'!$A$2:$D$2105,4, FALSE)</f>
        <v>53348</v>
      </c>
      <c r="T377" s="13">
        <f>VLOOKUP(A377,[1]Sheet1!$F$2:$H$1001,3,FALSE)</f>
        <v>1874.59860588842</v>
      </c>
      <c r="U377" s="13">
        <f>VLOOKUP(A377,[1]Sheet1!$K$2:$T$827, 3,FALSE)</f>
        <v>0.44700000000000001</v>
      </c>
      <c r="V377" s="13">
        <f>VLOOKUP(A377,[1]Sheet1!$K$2:$T$827, 4,FALSE)</f>
        <v>0.16700000000000001</v>
      </c>
      <c r="W377" s="13">
        <f>VLOOKUP(A377, [1]Sheet1!$K$2:$T$827,5,FALSE)</f>
        <v>0.70499999999999996</v>
      </c>
      <c r="X377" s="13">
        <f>VLOOKUP(A377, [1]Sheet1!$K$2:$T$827,6,FALSE)</f>
        <v>1.32E-2</v>
      </c>
      <c r="Y377" s="13">
        <f>VLOOKUP(A377, [1]Sheet1!$K$2:$T$827,7,FALSE)</f>
        <v>1.5299999999999999E-3</v>
      </c>
      <c r="Z377" s="13">
        <f>VLOOKUP(A377, [1]Sheet1!$K$2:$T$827,8,FALSE)</f>
        <v>0.155</v>
      </c>
      <c r="AA377" s="13">
        <f>VLOOKUP(A377, [1]Sheet1!$K$2:$T$827,9,FALSE)</f>
        <v>0.127</v>
      </c>
      <c r="AB377" s="13">
        <f>VLOOKUP(A377, [1]Sheet1!$K$2:$T$827,10,FALSE)</f>
        <v>2.92E-2</v>
      </c>
      <c r="AC377" s="13">
        <f>VLOOKUP(A377,[4]Sheet1!$A$2:$D$651,4,FALSE)</f>
        <v>1.05782</v>
      </c>
      <c r="AD377" s="13" t="s">
        <v>45</v>
      </c>
      <c r="AE377" s="13" t="s">
        <v>45</v>
      </c>
      <c r="AF377">
        <f>VLOOKUP(A377,[3]Sheet1!$A$2:$F$2106,6, FALSE)</f>
        <v>53676</v>
      </c>
      <c r="AG377">
        <f>VLOOKUP(A377,[3]Sheet1!$A$2:$G$2106,7,FALSE)</f>
        <v>1</v>
      </c>
      <c r="AH377">
        <f>VLOOKUP(A377,[3]Sheet1!$A$2:$H$2105,8,FALSE)</f>
        <v>1667</v>
      </c>
      <c r="AI377">
        <f>VLOOKUP(A377,[3]Sheet1!$A$2:$I$2106,9,FALSE)</f>
        <v>74</v>
      </c>
      <c r="AJ377">
        <f>VLOOKUP(A377,[3]Sheet1!$A$2:$K$2105,10,FALSE)</f>
        <v>26</v>
      </c>
      <c r="AK377">
        <f>VLOOKUP(A377,[3]Sheet1!$A$2:$K$2105,11,FALSE)</f>
        <v>48</v>
      </c>
      <c r="AL377">
        <f>VLOOKUP(A377,[3]Sheet1!$A$2:$L$2106,12,FALSE)</f>
        <v>6</v>
      </c>
      <c r="AM377">
        <f>VLOOKUP(A377, [3]Sheet1!$A$2:$M$2105,13,FALSE)</f>
        <v>20</v>
      </c>
      <c r="AN377">
        <f>VLOOKUP(A377,[3]Sheet1!$A$2:$N$2106,14,FALSE)</f>
        <v>0.84</v>
      </c>
      <c r="AO377">
        <f>VLOOKUP(A377,[3]Sheet1!$A$2:$O$2106,15,FALSE)</f>
        <v>11.88</v>
      </c>
      <c r="AP377">
        <f>VLOOKUP(A377,[3]Sheet1!$A$2:$P$2105,16,FALSE)</f>
        <v>0</v>
      </c>
      <c r="AQ377">
        <f>VLOOKUP(A377, [3]Sheet1!$A$2:$Q$2106, 17,FALSE)</f>
        <v>1555</v>
      </c>
    </row>
    <row r="378" spans="1:43" x14ac:dyDescent="0.2">
      <c r="A378" s="10">
        <v>1207908</v>
      </c>
      <c r="B378" s="10">
        <v>60055237</v>
      </c>
      <c r="C378" s="11" t="s">
        <v>105</v>
      </c>
      <c r="D378" s="10" t="s">
        <v>56</v>
      </c>
      <c r="E378" s="17">
        <v>44119</v>
      </c>
      <c r="F378" s="13" t="str">
        <f>VLOOKUP(A378,[1]Sheet1!$K$2:$T$827,2,FALSE)</f>
        <v>VD03</v>
      </c>
      <c r="G378" s="13" t="str">
        <f>IFERROR(#REF!, "no")</f>
        <v>no</v>
      </c>
      <c r="H378" s="10">
        <v>20</v>
      </c>
      <c r="I378" s="10">
        <v>0.9</v>
      </c>
      <c r="J378" s="10">
        <v>0.98</v>
      </c>
      <c r="K378" s="10">
        <v>0.08</v>
      </c>
      <c r="L378" s="10">
        <v>22</v>
      </c>
      <c r="M378" s="10">
        <v>17</v>
      </c>
      <c r="N378" s="10">
        <v>4.7963232994079599</v>
      </c>
      <c r="O378" s="10">
        <v>1.56328153610229</v>
      </c>
      <c r="P378" s="10">
        <v>0.21709817647933999</v>
      </c>
      <c r="Q378" s="10">
        <v>-0.154857903718948</v>
      </c>
      <c r="R378" s="13">
        <f>VLOOKUP(A378,'Valores KF'!$C$2:$D$1018,2,)</f>
        <v>0.74</v>
      </c>
      <c r="S378" s="13">
        <f>VLOOKUP(A378,'[2]PESO DE COLADA DIC19-DIC-20'!$A$2:$D$2105,4, FALSE)</f>
        <v>57447</v>
      </c>
      <c r="T378" s="13">
        <f>VLOOKUP(A378,[1]Sheet1!$F$2:$H$1001,3,FALSE)</f>
        <v>1853.68574139867</v>
      </c>
      <c r="U378" s="13">
        <f>VLOOKUP(A378,[1]Sheet1!$K$2:$T$827, 3,FALSE)</f>
        <v>0.41199999999999998</v>
      </c>
      <c r="V378" s="13">
        <f>VLOOKUP(A378,[1]Sheet1!$K$2:$T$827, 4,FALSE)</f>
        <v>0.158</v>
      </c>
      <c r="W378" s="13">
        <f>VLOOKUP(A378, [1]Sheet1!$K$2:$T$827,5,FALSE)</f>
        <v>0.92600000000000005</v>
      </c>
      <c r="X378" s="13">
        <f>VLOOKUP(A378, [1]Sheet1!$K$2:$T$827,6,FALSE)</f>
        <v>1.6E-2</v>
      </c>
      <c r="Y378" s="13">
        <f>VLOOKUP(A378, [1]Sheet1!$K$2:$T$827,7,FALSE)</f>
        <v>2.3800000000000002E-3</v>
      </c>
      <c r="Z378" s="13">
        <f>VLOOKUP(A378, [1]Sheet1!$K$2:$T$827,8,FALSE)</f>
        <v>0.97</v>
      </c>
      <c r="AA378" s="13">
        <f>VLOOKUP(A378, [1]Sheet1!$K$2:$T$827,9,FALSE)</f>
        <v>0.19700000000000001</v>
      </c>
      <c r="AB378" s="13">
        <f>VLOOKUP(A378, [1]Sheet1!$K$2:$T$827,10,FALSE)</f>
        <v>2.24E-2</v>
      </c>
      <c r="AC378" s="13">
        <f>VLOOKUP(A378,[4]Sheet1!$A$2:$D$651,4,FALSE)</f>
        <v>0.84971699999999994</v>
      </c>
      <c r="AD378" s="13" t="s">
        <v>45</v>
      </c>
      <c r="AE378" s="13" t="s">
        <v>45</v>
      </c>
      <c r="AF378">
        <f>VLOOKUP(A378,[3]Sheet1!$A$2:$F$2106,6, FALSE)</f>
        <v>57458</v>
      </c>
      <c r="AG378">
        <f>VLOOKUP(A378,[3]Sheet1!$A$2:$G$2106,7,FALSE)</f>
        <v>1</v>
      </c>
      <c r="AH378">
        <f>VLOOKUP(A378,[3]Sheet1!$A$2:$H$2105,8,FALSE)</f>
        <v>1644</v>
      </c>
      <c r="AI378">
        <f>VLOOKUP(A378,[3]Sheet1!$A$2:$I$2106,9,FALSE)</f>
        <v>67</v>
      </c>
      <c r="AJ378">
        <f>VLOOKUP(A378,[3]Sheet1!$A$2:$K$2105,10,FALSE)</f>
        <v>26</v>
      </c>
      <c r="AK378">
        <f>VLOOKUP(A378,[3]Sheet1!$A$2:$K$2105,11,FALSE)</f>
        <v>41</v>
      </c>
      <c r="AL378">
        <f>VLOOKUP(A378,[3]Sheet1!$A$2:$L$2106,12,FALSE)</f>
        <v>6</v>
      </c>
      <c r="AM378">
        <f>VLOOKUP(A378, [3]Sheet1!$A$2:$M$2105,13,FALSE)</f>
        <v>20</v>
      </c>
      <c r="AN378">
        <f>VLOOKUP(A378,[3]Sheet1!$A$2:$N$2106,14,FALSE)</f>
        <v>0.56999999999999995</v>
      </c>
      <c r="AO378">
        <f>VLOOKUP(A378,[3]Sheet1!$A$2:$O$2106,15,FALSE)</f>
        <v>6.07</v>
      </c>
      <c r="AP378">
        <f>VLOOKUP(A378,[3]Sheet1!$A$2:$P$2105,16,FALSE)</f>
        <v>0</v>
      </c>
      <c r="AQ378">
        <f>VLOOKUP(A378, [3]Sheet1!$A$2:$Q$2106, 17,FALSE)</f>
        <v>1556</v>
      </c>
    </row>
    <row r="379" spans="1:43" x14ac:dyDescent="0.2">
      <c r="A379" s="10">
        <v>1207909</v>
      </c>
      <c r="B379" s="10">
        <v>60055249</v>
      </c>
      <c r="C379" s="11" t="s">
        <v>55</v>
      </c>
      <c r="D379" s="10" t="s">
        <v>53</v>
      </c>
      <c r="E379" s="17">
        <v>44119</v>
      </c>
      <c r="F379" s="13" t="str">
        <f>VLOOKUP(A379,[1]Sheet1!$K$2:$T$827,2,FALSE)</f>
        <v>VD02</v>
      </c>
      <c r="G379" s="13" t="str">
        <f>IFERROR(#REF!, "no")</f>
        <v>no</v>
      </c>
      <c r="H379" s="10">
        <v>15</v>
      </c>
      <c r="I379" s="10">
        <v>1.4</v>
      </c>
      <c r="J379" s="10">
        <v>1.27</v>
      </c>
      <c r="K379" s="10">
        <v>-0.13</v>
      </c>
      <c r="L379" s="10">
        <v>19</v>
      </c>
      <c r="M379" s="10">
        <v>14</v>
      </c>
      <c r="N379" s="10">
        <v>12.511259078979499</v>
      </c>
      <c r="O379" s="10">
        <v>2.03793168067932</v>
      </c>
      <c r="P379" s="10">
        <v>0.50818282365798995</v>
      </c>
      <c r="Q379" s="10">
        <v>-0.114197887480259</v>
      </c>
      <c r="R379" s="13">
        <f>VLOOKUP(A379,'Valores KF'!$C$2:$D$1018,2,)</f>
        <v>0.72</v>
      </c>
      <c r="S379" s="13">
        <f>VLOOKUP(A379,'[2]PESO DE COLADA DIC19-DIC-20'!$A$2:$D$2105,4, FALSE)</f>
        <v>51749</v>
      </c>
      <c r="T379" s="13">
        <f>VLOOKUP(A379,[1]Sheet1!$F$2:$H$1001,3,FALSE)</f>
        <v>1822.47283706642</v>
      </c>
      <c r="U379" s="13">
        <f>VLOOKUP(A379,[1]Sheet1!$K$2:$T$827, 3,FALSE)</f>
        <v>0.42499999999999999</v>
      </c>
      <c r="V379" s="13">
        <f>VLOOKUP(A379,[1]Sheet1!$K$2:$T$827, 4,FALSE)</f>
        <v>0.26100000000000001</v>
      </c>
      <c r="W379" s="13">
        <f>VLOOKUP(A379, [1]Sheet1!$K$2:$T$827,5,FALSE)</f>
        <v>0.77100000000000002</v>
      </c>
      <c r="X379" s="13">
        <f>VLOOKUP(A379, [1]Sheet1!$K$2:$T$827,6,FALSE)</f>
        <v>8.0999999999999996E-3</v>
      </c>
      <c r="Y379" s="13">
        <f>VLOOKUP(A379, [1]Sheet1!$K$2:$T$827,7,FALSE)</f>
        <v>4.7699999999999999E-3</v>
      </c>
      <c r="Z379" s="13">
        <f>VLOOKUP(A379, [1]Sheet1!$K$2:$T$827,8,FALSE)</f>
        <v>0.85699999999999998</v>
      </c>
      <c r="AA379" s="13">
        <f>VLOOKUP(A379, [1]Sheet1!$K$2:$T$827,9,FALSE)</f>
        <v>1.78</v>
      </c>
      <c r="AB379" s="13">
        <f>VLOOKUP(A379, [1]Sheet1!$K$2:$T$827,10,FALSE)</f>
        <v>3.5099999999999999E-2</v>
      </c>
      <c r="AC379" s="13">
        <f>VLOOKUP(A379,[4]Sheet1!$A$2:$D$651,4,FALSE)</f>
        <v>0.80508500000000005</v>
      </c>
      <c r="AD379" s="13" t="s">
        <v>45</v>
      </c>
      <c r="AE379" s="13" t="s">
        <v>45</v>
      </c>
      <c r="AF379">
        <f>VLOOKUP(A379,[3]Sheet1!$A$2:$F$2106,6, FALSE)</f>
        <v>51356</v>
      </c>
      <c r="AG379">
        <f>VLOOKUP(A379,[3]Sheet1!$A$2:$G$2106,7,FALSE)</f>
        <v>1</v>
      </c>
      <c r="AH379">
        <f>VLOOKUP(A379,[3]Sheet1!$A$2:$H$2105,8,FALSE)</f>
        <v>1644</v>
      </c>
      <c r="AI379">
        <f>VLOOKUP(A379,[3]Sheet1!$A$2:$I$2106,9,FALSE)</f>
        <v>62</v>
      </c>
      <c r="AJ379">
        <f>VLOOKUP(A379,[3]Sheet1!$A$2:$K$2105,10,FALSE)</f>
        <v>27</v>
      </c>
      <c r="AK379">
        <f>VLOOKUP(A379,[3]Sheet1!$A$2:$K$2105,11,FALSE)</f>
        <v>35</v>
      </c>
      <c r="AL379">
        <f>VLOOKUP(A379,[3]Sheet1!$A$2:$L$2106,12,FALSE)</f>
        <v>12</v>
      </c>
      <c r="AM379">
        <f>VLOOKUP(A379, [3]Sheet1!$A$2:$M$2105,13,FALSE)</f>
        <v>15</v>
      </c>
      <c r="AN379">
        <f>VLOOKUP(A379,[3]Sheet1!$A$2:$N$2106,14,FALSE)</f>
        <v>0.55000000000000004</v>
      </c>
      <c r="AO379">
        <f>VLOOKUP(A379,[3]Sheet1!$A$2:$O$2106,15,FALSE)</f>
        <v>2.61</v>
      </c>
      <c r="AP379">
        <f>VLOOKUP(A379,[3]Sheet1!$A$2:$P$2105,16,FALSE)</f>
        <v>0</v>
      </c>
      <c r="AQ379">
        <f>VLOOKUP(A379, [3]Sheet1!$A$2:$Q$2106, 17,FALSE)</f>
        <v>1543</v>
      </c>
    </row>
    <row r="380" spans="1:43" x14ac:dyDescent="0.2">
      <c r="A380" s="10">
        <v>1207910</v>
      </c>
      <c r="B380" s="10">
        <v>60055432</v>
      </c>
      <c r="C380" s="11" t="s">
        <v>54</v>
      </c>
      <c r="D380" s="10" t="s">
        <v>44</v>
      </c>
      <c r="E380" s="17">
        <v>44123</v>
      </c>
      <c r="F380" s="13" t="str">
        <f>VLOOKUP(A380,[1]Sheet1!$K$2:$T$827,2,FALSE)</f>
        <v>VD04</v>
      </c>
      <c r="G380" s="13" t="str">
        <f>IFERROR(#REF!, "no")</f>
        <v>no</v>
      </c>
      <c r="H380" s="10">
        <v>22</v>
      </c>
      <c r="I380" s="10">
        <v>0.89</v>
      </c>
      <c r="J380" s="10">
        <v>0.63</v>
      </c>
      <c r="K380" s="10">
        <v>-0.26</v>
      </c>
      <c r="L380" s="10">
        <v>21</v>
      </c>
      <c r="M380" s="10">
        <v>15</v>
      </c>
      <c r="N380" s="10">
        <v>15.7193717956543</v>
      </c>
      <c r="O380" s="10">
        <v>2.2167947292327899</v>
      </c>
      <c r="P380" s="10">
        <v>0.298475861549377</v>
      </c>
      <c r="Q380" s="10">
        <v>-0.14666992425918601</v>
      </c>
      <c r="R380" s="13">
        <f>VLOOKUP(A380,'Valores KF'!$C$2:$D$1018,2,)</f>
        <v>0.82</v>
      </c>
      <c r="S380" s="13">
        <f>VLOOKUP(A380,'[2]PESO DE COLADA DIC19-DIC-20'!$A$2:$D$2105,4, FALSE)</f>
        <v>54386</v>
      </c>
      <c r="T380" s="13">
        <f>VLOOKUP(A380,[1]Sheet1!$F$2:$H$1001,3,FALSE)</f>
        <v>1898.3790019961</v>
      </c>
      <c r="U380" s="13">
        <f>VLOOKUP(A380,[1]Sheet1!$K$2:$T$827, 3,FALSE)</f>
        <v>0.11</v>
      </c>
      <c r="V380" s="13">
        <f>VLOOKUP(A380,[1]Sheet1!$K$2:$T$827, 4,FALSE)</f>
        <v>0.193</v>
      </c>
      <c r="W380" s="13">
        <f>VLOOKUP(A380, [1]Sheet1!$K$2:$T$827,5,FALSE)</f>
        <v>1.1100000000000001</v>
      </c>
      <c r="X380" s="13">
        <f>VLOOKUP(A380, [1]Sheet1!$K$2:$T$827,6,FALSE)</f>
        <v>1.12E-2</v>
      </c>
      <c r="Y380" s="13">
        <f>VLOOKUP(A380, [1]Sheet1!$K$2:$T$827,7,FALSE)</f>
        <v>5.77E-3</v>
      </c>
      <c r="Z380" s="13">
        <f>VLOOKUP(A380, [1]Sheet1!$K$2:$T$827,8,FALSE)</f>
        <v>0.17699999999999999</v>
      </c>
      <c r="AA380" s="13">
        <f>VLOOKUP(A380, [1]Sheet1!$K$2:$T$827,9,FALSE)</f>
        <v>0.40300000000000002</v>
      </c>
      <c r="AB380" s="13">
        <f>VLOOKUP(A380, [1]Sheet1!$K$2:$T$827,10,FALSE)</f>
        <v>2.4899999999999999E-2</v>
      </c>
      <c r="AC380" s="13">
        <f>VLOOKUP(A380,[4]Sheet1!$A$2:$D$651,4,FALSE)</f>
        <v>1.0447500000000001</v>
      </c>
      <c r="AD380" s="13" t="s">
        <v>45</v>
      </c>
      <c r="AE380" s="13" t="s">
        <v>45</v>
      </c>
      <c r="AF380">
        <f>VLOOKUP(A380,[3]Sheet1!$A$2:$F$2106,6, FALSE)</f>
        <v>55015</v>
      </c>
      <c r="AG380">
        <f>VLOOKUP(A380,[3]Sheet1!$A$2:$G$2106,7,FALSE)</f>
        <v>1</v>
      </c>
      <c r="AH380">
        <f>VLOOKUP(A380,[3]Sheet1!$A$2:$H$2105,8,FALSE)</f>
        <v>1649</v>
      </c>
      <c r="AI380">
        <f>VLOOKUP(A380,[3]Sheet1!$A$2:$I$2106,9,FALSE)</f>
        <v>68</v>
      </c>
      <c r="AJ380">
        <f>VLOOKUP(A380,[3]Sheet1!$A$2:$K$2105,10,FALSE)</f>
        <v>32</v>
      </c>
      <c r="AK380">
        <f>VLOOKUP(A380,[3]Sheet1!$A$2:$K$2105,11,FALSE)</f>
        <v>36</v>
      </c>
      <c r="AL380">
        <f>VLOOKUP(A380,[3]Sheet1!$A$2:$L$2106,12,FALSE)</f>
        <v>10</v>
      </c>
      <c r="AM380">
        <f>VLOOKUP(A380, [3]Sheet1!$A$2:$M$2105,13,FALSE)</f>
        <v>22</v>
      </c>
      <c r="AN380">
        <f>VLOOKUP(A380,[3]Sheet1!$A$2:$N$2106,14,FALSE)</f>
        <v>0.71</v>
      </c>
      <c r="AO380">
        <f>VLOOKUP(A380,[3]Sheet1!$A$2:$O$2106,15,FALSE)</f>
        <v>4.1900000000000004</v>
      </c>
      <c r="AP380">
        <f>VLOOKUP(A380,[3]Sheet1!$A$2:$P$2105,16,FALSE)</f>
        <v>3.09</v>
      </c>
      <c r="AQ380">
        <f>VLOOKUP(A380, [3]Sheet1!$A$2:$Q$2106, 17,FALSE)</f>
        <v>1587</v>
      </c>
    </row>
    <row r="381" spans="1:43" x14ac:dyDescent="0.2">
      <c r="A381" s="10">
        <v>1207911</v>
      </c>
      <c r="B381" s="10">
        <v>60055438</v>
      </c>
      <c r="C381" s="11" t="s">
        <v>54</v>
      </c>
      <c r="D381" s="10" t="s">
        <v>44</v>
      </c>
      <c r="E381" s="17">
        <v>44123</v>
      </c>
      <c r="F381" s="13" t="str">
        <f>VLOOKUP(A381,[1]Sheet1!$K$2:$T$827,2,FALSE)</f>
        <v>VD02</v>
      </c>
      <c r="G381" s="13" t="str">
        <f>IFERROR(#REF!, "no")</f>
        <v>no</v>
      </c>
      <c r="H381" s="10">
        <v>18</v>
      </c>
      <c r="I381" s="10">
        <v>1.0900000000000001</v>
      </c>
      <c r="J381" s="10">
        <v>0.74</v>
      </c>
      <c r="K381" s="10">
        <v>-0.35</v>
      </c>
      <c r="L381" s="10">
        <v>17</v>
      </c>
      <c r="M381" s="10">
        <v>12</v>
      </c>
      <c r="N381" s="10">
        <v>10.1675109863281</v>
      </c>
      <c r="O381" s="10">
        <v>2.5556447505950901</v>
      </c>
      <c r="P381" s="10">
        <v>0.43270072340965299</v>
      </c>
      <c r="Q381" s="10">
        <v>-5.54952137172222E-2</v>
      </c>
      <c r="R381" s="13">
        <f>VLOOKUP(A381,'Valores KF'!$C$2:$D$1018,2,)</f>
        <v>0.83</v>
      </c>
      <c r="S381" s="13">
        <f>VLOOKUP(A381,'[2]PESO DE COLADA DIC19-DIC-20'!$A$2:$D$2105,4, FALSE)</f>
        <v>55108</v>
      </c>
      <c r="T381" s="13">
        <f>VLOOKUP(A381,[1]Sheet1!$F$2:$H$1001,3,FALSE)</f>
        <v>1909.76421139987</v>
      </c>
      <c r="U381" s="13">
        <f>VLOOKUP(A381,[1]Sheet1!$K$2:$T$827, 3,FALSE)</f>
        <v>0.11700000000000001</v>
      </c>
      <c r="V381" s="13">
        <f>VLOOKUP(A381,[1]Sheet1!$K$2:$T$827, 4,FALSE)</f>
        <v>0.19600000000000001</v>
      </c>
      <c r="W381" s="13">
        <f>VLOOKUP(A381, [1]Sheet1!$K$2:$T$827,5,FALSE)</f>
        <v>1.1100000000000001</v>
      </c>
      <c r="X381" s="13">
        <f>VLOOKUP(A381, [1]Sheet1!$K$2:$T$827,6,FALSE)</f>
        <v>1.06E-2</v>
      </c>
      <c r="Y381" s="13">
        <f>VLOOKUP(A381, [1]Sheet1!$K$2:$T$827,7,FALSE)</f>
        <v>5.5999999999999999E-3</v>
      </c>
      <c r="Z381" s="13">
        <f>VLOOKUP(A381, [1]Sheet1!$K$2:$T$827,8,FALSE)</f>
        <v>0.20699999999999999</v>
      </c>
      <c r="AA381" s="13">
        <f>VLOOKUP(A381, [1]Sheet1!$K$2:$T$827,9,FALSE)</f>
        <v>0.311</v>
      </c>
      <c r="AB381" s="13">
        <f>VLOOKUP(A381, [1]Sheet1!$K$2:$T$827,10,FALSE)</f>
        <v>3.5400000000000001E-2</v>
      </c>
      <c r="AC381" s="13">
        <f>VLOOKUP(A381,[4]Sheet1!$A$2:$D$651,4,FALSE)</f>
        <v>1.16212</v>
      </c>
      <c r="AD381" s="13">
        <f>VLOOKUP(A381,[4]Sheet1!$A$2:$E$651,5,FALSE)</f>
        <v>1.3208599999999999</v>
      </c>
      <c r="AE381" s="13" t="s">
        <v>45</v>
      </c>
      <c r="AF381">
        <f>VLOOKUP(A381,[3]Sheet1!$A$2:$F$2106,6, FALSE)</f>
        <v>54533</v>
      </c>
      <c r="AG381">
        <f>VLOOKUP(A381,[3]Sheet1!$A$2:$G$2106,7,FALSE)</f>
        <v>1</v>
      </c>
      <c r="AH381">
        <f>VLOOKUP(A381,[3]Sheet1!$A$2:$H$2105,8,FALSE)</f>
        <v>1701</v>
      </c>
      <c r="AI381">
        <f>VLOOKUP(A381,[3]Sheet1!$A$2:$I$2106,9,FALSE)</f>
        <v>66</v>
      </c>
      <c r="AJ381">
        <f>VLOOKUP(A381,[3]Sheet1!$A$2:$K$2105,10,FALSE)</f>
        <v>26</v>
      </c>
      <c r="AK381">
        <f>VLOOKUP(A381,[3]Sheet1!$A$2:$K$2105,11,FALSE)</f>
        <v>40</v>
      </c>
      <c r="AL381">
        <f>VLOOKUP(A381,[3]Sheet1!$A$2:$L$2106,12,FALSE)</f>
        <v>8</v>
      </c>
      <c r="AM381">
        <f>VLOOKUP(A381, [3]Sheet1!$A$2:$M$2105,13,FALSE)</f>
        <v>18</v>
      </c>
      <c r="AN381">
        <f>VLOOKUP(A381,[3]Sheet1!$A$2:$N$2106,14,FALSE)</f>
        <v>0.78</v>
      </c>
      <c r="AO381">
        <f>VLOOKUP(A381,[3]Sheet1!$A$2:$O$2106,15,FALSE)</f>
        <v>9.4499999999999993</v>
      </c>
      <c r="AP381">
        <f>VLOOKUP(A381,[3]Sheet1!$A$2:$P$2105,16,FALSE)</f>
        <v>2.38</v>
      </c>
      <c r="AQ381">
        <f>VLOOKUP(A381, [3]Sheet1!$A$2:$Q$2106, 17,FALSE)</f>
        <v>1599</v>
      </c>
    </row>
    <row r="382" spans="1:43" x14ac:dyDescent="0.2">
      <c r="A382" s="10">
        <v>1207912</v>
      </c>
      <c r="B382" s="10">
        <v>60055444</v>
      </c>
      <c r="C382" s="11" t="s">
        <v>54</v>
      </c>
      <c r="D382" s="10" t="s">
        <v>44</v>
      </c>
      <c r="E382" s="17">
        <v>44123</v>
      </c>
      <c r="F382" s="13" t="str">
        <f>VLOOKUP(A382,[1]Sheet1!$K$2:$T$827,2,FALSE)</f>
        <v>VD03</v>
      </c>
      <c r="G382" s="13" t="str">
        <f>IFERROR(#REF!, "no")</f>
        <v>no</v>
      </c>
      <c r="H382" s="10">
        <v>20</v>
      </c>
      <c r="I382" s="10">
        <v>0.86</v>
      </c>
      <c r="J382" s="10">
        <v>1.08</v>
      </c>
      <c r="K382" s="10">
        <v>0.22</v>
      </c>
      <c r="L382" s="10">
        <v>13</v>
      </c>
      <c r="M382" s="10">
        <v>14</v>
      </c>
      <c r="N382" s="10">
        <v>8.5810728073120099</v>
      </c>
      <c r="O382" s="10">
        <v>2.37127780914307</v>
      </c>
      <c r="P382" s="10">
        <v>0.12540666759014099</v>
      </c>
      <c r="Q382" s="10">
        <v>-0.15752241015434301</v>
      </c>
      <c r="R382" s="13">
        <f>VLOOKUP(A382,'Valores KF'!$C$2:$D$1018,2,)</f>
        <v>0.82</v>
      </c>
      <c r="S382" s="13">
        <f>VLOOKUP(A382,'[2]PESO DE COLADA DIC19-DIC-20'!$A$2:$D$2105,4, FALSE)</f>
        <v>55076</v>
      </c>
      <c r="T382" s="13">
        <f>VLOOKUP(A382,[1]Sheet1!$F$2:$H$1001,3,FALSE)</f>
        <v>1902.2457447424999</v>
      </c>
      <c r="U382" s="13">
        <f>VLOOKUP(A382,[1]Sheet1!$K$2:$T$827, 3,FALSE)</f>
        <v>0.10100000000000001</v>
      </c>
      <c r="V382" s="13">
        <f>VLOOKUP(A382,[1]Sheet1!$K$2:$T$827, 4,FALSE)</f>
        <v>0.17</v>
      </c>
      <c r="W382" s="13">
        <f>VLOOKUP(A382, [1]Sheet1!$K$2:$T$827,5,FALSE)</f>
        <v>1.1100000000000001</v>
      </c>
      <c r="X382" s="13">
        <f>VLOOKUP(A382, [1]Sheet1!$K$2:$T$827,6,FALSE)</f>
        <v>9.2999999999999992E-3</v>
      </c>
      <c r="Y382" s="13">
        <f>VLOOKUP(A382, [1]Sheet1!$K$2:$T$827,7,FALSE)</f>
        <v>5.7200000000000003E-3</v>
      </c>
      <c r="Z382" s="13">
        <f>VLOOKUP(A382, [1]Sheet1!$K$2:$T$827,8,FALSE)</f>
        <v>0.22800000000000001</v>
      </c>
      <c r="AA382" s="13">
        <f>VLOOKUP(A382, [1]Sheet1!$K$2:$T$827,9,FALSE)</f>
        <v>0.36099999999999999</v>
      </c>
      <c r="AB382" s="13">
        <f>VLOOKUP(A382, [1]Sheet1!$K$2:$T$827,10,FALSE)</f>
        <v>2.6499999999999999E-2</v>
      </c>
      <c r="AC382" s="13">
        <f>VLOOKUP(A382,[4]Sheet1!$A$2:$D$651,4,FALSE)</f>
        <v>1.29044</v>
      </c>
      <c r="AD382" s="13">
        <f>VLOOKUP(A382,[4]Sheet1!$A$2:$E$651,5,FALSE)</f>
        <v>2.4625599999999999</v>
      </c>
      <c r="AE382" s="13" t="s">
        <v>45</v>
      </c>
      <c r="AF382">
        <f>VLOOKUP(A382,[3]Sheet1!$A$2:$F$2106,6, FALSE)</f>
        <v>54545</v>
      </c>
      <c r="AG382">
        <f>VLOOKUP(A382,[3]Sheet1!$A$2:$G$2106,7,FALSE)</f>
        <v>1</v>
      </c>
      <c r="AH382">
        <f>VLOOKUP(A382,[3]Sheet1!$A$2:$H$2105,8,FALSE)</f>
        <v>1699</v>
      </c>
      <c r="AI382">
        <f>VLOOKUP(A382,[3]Sheet1!$A$2:$I$2106,9,FALSE)</f>
        <v>53</v>
      </c>
      <c r="AJ382">
        <f>VLOOKUP(A382,[3]Sheet1!$A$2:$K$2105,10,FALSE)</f>
        <v>28</v>
      </c>
      <c r="AK382">
        <f>VLOOKUP(A382,[3]Sheet1!$A$2:$K$2105,11,FALSE)</f>
        <v>25</v>
      </c>
      <c r="AL382">
        <f>VLOOKUP(A382,[3]Sheet1!$A$2:$L$2106,12,FALSE)</f>
        <v>8</v>
      </c>
      <c r="AM382">
        <f>VLOOKUP(A382, [3]Sheet1!$A$2:$M$2105,13,FALSE)</f>
        <v>20</v>
      </c>
      <c r="AN382">
        <f>VLOOKUP(A382,[3]Sheet1!$A$2:$N$2106,14,FALSE)</f>
        <v>0.94</v>
      </c>
      <c r="AO382">
        <f>VLOOKUP(A382,[3]Sheet1!$A$2:$O$2106,15,FALSE)</f>
        <v>5.96</v>
      </c>
      <c r="AP382">
        <f>VLOOKUP(A382,[3]Sheet1!$A$2:$P$2105,16,FALSE)</f>
        <v>7.6</v>
      </c>
      <c r="AQ382">
        <f>VLOOKUP(A382, [3]Sheet1!$A$2:$Q$2106, 17,FALSE)</f>
        <v>1597</v>
      </c>
    </row>
    <row r="383" spans="1:43" x14ac:dyDescent="0.2">
      <c r="A383" s="10">
        <v>1207913</v>
      </c>
      <c r="B383" s="10">
        <v>60055196</v>
      </c>
      <c r="C383" s="11" t="s">
        <v>73</v>
      </c>
      <c r="D383" s="10" t="s">
        <v>56</v>
      </c>
      <c r="E383" s="17">
        <v>44123</v>
      </c>
      <c r="F383" s="13" t="str">
        <f>VLOOKUP(A383,[1]Sheet1!$K$2:$T$827,2,FALSE)</f>
        <v>VD02</v>
      </c>
      <c r="G383" s="13" t="str">
        <f>IFERROR(#REF!, "no")</f>
        <v>no</v>
      </c>
      <c r="H383" s="10">
        <v>20</v>
      </c>
      <c r="I383" s="10">
        <v>0.89</v>
      </c>
      <c r="J383" s="10">
        <v>0.86</v>
      </c>
      <c r="K383" s="10">
        <v>-0.03</v>
      </c>
      <c r="L383" s="10">
        <v>16</v>
      </c>
      <c r="M383" s="10">
        <v>16</v>
      </c>
      <c r="N383" s="10">
        <v>6.4663419723510698</v>
      </c>
      <c r="O383" s="10">
        <v>2.9609630107879599</v>
      </c>
      <c r="P383" s="10">
        <v>0.41894194483757002</v>
      </c>
      <c r="Q383" s="10">
        <v>-0.122721143066883</v>
      </c>
      <c r="R383" s="13">
        <f>VLOOKUP(A383,'Valores KF'!$C$2:$D$1018,2,)</f>
        <v>0.75</v>
      </c>
      <c r="S383" s="13">
        <f>VLOOKUP(A383,'[2]PESO DE COLADA DIC19-DIC-20'!$A$2:$D$2105,4, FALSE)</f>
        <v>57393</v>
      </c>
      <c r="T383" s="13">
        <f>VLOOKUP(A383,[1]Sheet1!$F$2:$H$1001,3,FALSE)</f>
        <v>1869.3460238186201</v>
      </c>
      <c r="U383" s="13">
        <f>VLOOKUP(A383,[1]Sheet1!$K$2:$T$827, 3,FALSE)</f>
        <v>0.46500000000000002</v>
      </c>
      <c r="V383" s="13">
        <f>VLOOKUP(A383,[1]Sheet1!$K$2:$T$827, 4,FALSE)</f>
        <v>0.21</v>
      </c>
      <c r="W383" s="13">
        <f>VLOOKUP(A383, [1]Sheet1!$K$2:$T$827,5,FALSE)</f>
        <v>0.71</v>
      </c>
      <c r="X383" s="13">
        <f>VLOOKUP(A383, [1]Sheet1!$K$2:$T$827,6,FALSE)</f>
        <v>1.2999999999999999E-2</v>
      </c>
      <c r="Y383" s="13">
        <f>VLOOKUP(A383, [1]Sheet1!$K$2:$T$827,7,FALSE)</f>
        <v>2.4099999999999998E-3</v>
      </c>
      <c r="Z383" s="13">
        <f>VLOOKUP(A383, [1]Sheet1!$K$2:$T$827,8,FALSE)</f>
        <v>0.17899999999999999</v>
      </c>
      <c r="AA383" s="13">
        <f>VLOOKUP(A383, [1]Sheet1!$K$2:$T$827,9,FALSE)</f>
        <v>0.11</v>
      </c>
      <c r="AB383" s="13">
        <f>VLOOKUP(A383, [1]Sheet1!$K$2:$T$827,10,FALSE)</f>
        <v>2.4899999999999999E-2</v>
      </c>
      <c r="AC383" s="13">
        <f>VLOOKUP(A383,[4]Sheet1!$A$2:$D$651,4,FALSE)</f>
        <v>1.0498700000000001</v>
      </c>
      <c r="AD383" s="13">
        <f>VLOOKUP(A383,[4]Sheet1!$A$2:$E$651,5,FALSE)</f>
        <v>2.1371799999999999</v>
      </c>
      <c r="AE383" s="13" t="s">
        <v>45</v>
      </c>
      <c r="AF383">
        <f>VLOOKUP(A383,[3]Sheet1!$A$2:$F$2106,6, FALSE)</f>
        <v>57932.99</v>
      </c>
      <c r="AG383">
        <f>VLOOKUP(A383,[3]Sheet1!$A$2:$G$2106,7,FALSE)</f>
        <v>1</v>
      </c>
      <c r="AH383">
        <f>VLOOKUP(A383,[3]Sheet1!$A$2:$H$2105,8,FALSE)</f>
        <v>1662</v>
      </c>
      <c r="AI383">
        <f>VLOOKUP(A383,[3]Sheet1!$A$2:$I$2106,9,FALSE)</f>
        <v>63</v>
      </c>
      <c r="AJ383">
        <f>VLOOKUP(A383,[3]Sheet1!$A$2:$K$2105,10,FALSE)</f>
        <v>27</v>
      </c>
      <c r="AK383">
        <f>VLOOKUP(A383,[3]Sheet1!$A$2:$K$2105,11,FALSE)</f>
        <v>36</v>
      </c>
      <c r="AL383">
        <f>VLOOKUP(A383,[3]Sheet1!$A$2:$L$2106,12,FALSE)</f>
        <v>7</v>
      </c>
      <c r="AM383">
        <f>VLOOKUP(A383, [3]Sheet1!$A$2:$M$2105,13,FALSE)</f>
        <v>20</v>
      </c>
      <c r="AN383">
        <f>VLOOKUP(A383,[3]Sheet1!$A$2:$N$2106,14,FALSE)</f>
        <v>0.8</v>
      </c>
      <c r="AO383">
        <f>VLOOKUP(A383,[3]Sheet1!$A$2:$O$2106,15,FALSE)</f>
        <v>12.61</v>
      </c>
      <c r="AP383">
        <f>VLOOKUP(A383,[3]Sheet1!$A$2:$P$2105,16,FALSE)</f>
        <v>0</v>
      </c>
      <c r="AQ383">
        <f>VLOOKUP(A383, [3]Sheet1!$A$2:$Q$2106, 17,FALSE)</f>
        <v>1564</v>
      </c>
    </row>
    <row r="384" spans="1:43" x14ac:dyDescent="0.2">
      <c r="A384" s="10">
        <v>1207914</v>
      </c>
      <c r="B384" s="10">
        <v>60055331</v>
      </c>
      <c r="C384" s="11" t="s">
        <v>72</v>
      </c>
      <c r="D384" s="10" t="s">
        <v>56</v>
      </c>
      <c r="E384" s="17">
        <v>44123</v>
      </c>
      <c r="F384" s="13" t="str">
        <f>VLOOKUP(A384,[1]Sheet1!$K$2:$T$827,2,FALSE)</f>
        <v>VD02</v>
      </c>
      <c r="G384" s="13" t="str">
        <f>IFERROR(#REF!, "no")</f>
        <v>no</v>
      </c>
      <c r="H384" s="10">
        <v>17</v>
      </c>
      <c r="I384" s="10">
        <v>0.81</v>
      </c>
      <c r="J384" s="10">
        <v>0.5</v>
      </c>
      <c r="K384" s="10">
        <v>-0.31</v>
      </c>
      <c r="L384" s="10">
        <v>18</v>
      </c>
      <c r="M384" s="10">
        <v>6</v>
      </c>
      <c r="N384" s="10">
        <v>-0.203314274549484</v>
      </c>
      <c r="O384" s="10">
        <v>2.0220594406127899</v>
      </c>
      <c r="P384" s="10">
        <v>0.64092397689819303</v>
      </c>
      <c r="Q384" s="10">
        <v>-3.4526694566011401E-2</v>
      </c>
      <c r="R384" s="13">
        <f>VLOOKUP(A384,'Valores KF'!$C$2:$D$1018,2,)</f>
        <v>0.74</v>
      </c>
      <c r="S384" s="13">
        <f>VLOOKUP(A384,'[2]PESO DE COLADA DIC19-DIC-20'!$A$2:$D$2105,4, FALSE)</f>
        <v>57264</v>
      </c>
      <c r="T384" s="13">
        <f>VLOOKUP(A384,[1]Sheet1!$F$2:$H$1001,3,FALSE)</f>
        <v>1849.94092242887</v>
      </c>
      <c r="U384" s="13">
        <f>VLOOKUP(A384,[1]Sheet1!$K$2:$T$827, 3,FALSE)</f>
        <v>0.39800000000000002</v>
      </c>
      <c r="V384" s="13">
        <f>VLOOKUP(A384,[1]Sheet1!$K$2:$T$827, 4,FALSE)</f>
        <v>0.16500000000000001</v>
      </c>
      <c r="W384" s="13">
        <f>VLOOKUP(A384, [1]Sheet1!$K$2:$T$827,5,FALSE)</f>
        <v>0.97</v>
      </c>
      <c r="X384" s="13">
        <f>VLOOKUP(A384, [1]Sheet1!$K$2:$T$827,6,FALSE)</f>
        <v>6.7999999999999996E-3</v>
      </c>
      <c r="Y384" s="13">
        <f>VLOOKUP(A384, [1]Sheet1!$K$2:$T$827,7,FALSE)</f>
        <v>3.96E-3</v>
      </c>
      <c r="Z384" s="13">
        <f>VLOOKUP(A384, [1]Sheet1!$K$2:$T$827,8,FALSE)</f>
        <v>1.0900000000000001</v>
      </c>
      <c r="AA384" s="13">
        <f>VLOOKUP(A384, [1]Sheet1!$K$2:$T$827,9,FALSE)</f>
        <v>0.21099999999999999</v>
      </c>
      <c r="AB384" s="13">
        <f>VLOOKUP(A384, [1]Sheet1!$K$2:$T$827,10,FALSE)</f>
        <v>2.75E-2</v>
      </c>
      <c r="AC384" s="13">
        <f>VLOOKUP(A384,[4]Sheet1!$A$2:$D$651,4,FALSE)</f>
        <v>1.46471</v>
      </c>
      <c r="AD384" s="13">
        <f>VLOOKUP(A384,[4]Sheet1!$A$2:$E$651,5,FALSE)</f>
        <v>10.2544</v>
      </c>
      <c r="AE384" s="13" t="s">
        <v>45</v>
      </c>
      <c r="AF384">
        <f>VLOOKUP(A384,[3]Sheet1!$A$2:$F$2106,6, FALSE)</f>
        <v>55484</v>
      </c>
      <c r="AG384">
        <f>VLOOKUP(A384,[3]Sheet1!$A$2:$G$2106,7,FALSE)</f>
        <v>1</v>
      </c>
      <c r="AH384">
        <f>VLOOKUP(A384,[3]Sheet1!$A$2:$H$2105,8,FALSE)</f>
        <v>1662</v>
      </c>
      <c r="AI384">
        <f>VLOOKUP(A384,[3]Sheet1!$A$2:$I$2106,9,FALSE)</f>
        <v>62</v>
      </c>
      <c r="AJ384">
        <f>VLOOKUP(A384,[3]Sheet1!$A$2:$K$2105,10,FALSE)</f>
        <v>29</v>
      </c>
      <c r="AK384">
        <f>VLOOKUP(A384,[3]Sheet1!$A$2:$K$2105,11,FALSE)</f>
        <v>33</v>
      </c>
      <c r="AL384">
        <f>VLOOKUP(A384,[3]Sheet1!$A$2:$L$2106,12,FALSE)</f>
        <v>12</v>
      </c>
      <c r="AM384">
        <f>VLOOKUP(A384, [3]Sheet1!$A$2:$M$2105,13,FALSE)</f>
        <v>17</v>
      </c>
      <c r="AN384">
        <f>VLOOKUP(A384,[3]Sheet1!$A$2:$N$2106,14,FALSE)</f>
        <v>0.98</v>
      </c>
      <c r="AO384">
        <f>VLOOKUP(A384,[3]Sheet1!$A$2:$O$2106,15,FALSE)</f>
        <v>30.02</v>
      </c>
      <c r="AP384">
        <f>VLOOKUP(A384,[3]Sheet1!$A$2:$P$2105,16,FALSE)</f>
        <v>0</v>
      </c>
      <c r="AQ384">
        <f>VLOOKUP(A384, [3]Sheet1!$A$2:$Q$2106, 17,FALSE)</f>
        <v>1566</v>
      </c>
    </row>
    <row r="385" spans="1:43" x14ac:dyDescent="0.2">
      <c r="A385" s="10">
        <v>1207915</v>
      </c>
      <c r="B385" s="10">
        <v>60055296</v>
      </c>
      <c r="C385" s="11" t="s">
        <v>58</v>
      </c>
      <c r="D385" s="10" t="s">
        <v>56</v>
      </c>
      <c r="E385" s="17">
        <v>44123</v>
      </c>
      <c r="F385" s="13" t="str">
        <f>VLOOKUP(A385,[1]Sheet1!$K$2:$T$827,2,FALSE)</f>
        <v>VD03</v>
      </c>
      <c r="G385" s="13" t="str">
        <f>IFERROR(#REF!, "no")</f>
        <v>no</v>
      </c>
      <c r="H385" s="10">
        <v>19</v>
      </c>
      <c r="I385" s="10">
        <v>0.98</v>
      </c>
      <c r="J385" s="10">
        <v>1.25</v>
      </c>
      <c r="K385" s="10">
        <v>0.27</v>
      </c>
      <c r="L385" s="10">
        <v>18</v>
      </c>
      <c r="M385" s="10">
        <v>17</v>
      </c>
      <c r="N385" s="10">
        <v>8.7565259933471697</v>
      </c>
      <c r="O385" s="10">
        <v>1.9460376501083401</v>
      </c>
      <c r="P385" s="10">
        <v>0.36849167943000799</v>
      </c>
      <c r="Q385" s="10">
        <v>-8.7325885891914395E-2</v>
      </c>
      <c r="R385" s="13">
        <f>VLOOKUP(A385,'Valores KF'!$C$2:$D$1018,2,)</f>
        <v>0.77</v>
      </c>
      <c r="S385" s="13">
        <f>VLOOKUP(A385,'[2]PESO DE COLADA DIC19-DIC-20'!$A$2:$D$2105,4, FALSE)</f>
        <v>57242</v>
      </c>
      <c r="T385" s="13">
        <f>VLOOKUP(A385,[1]Sheet1!$F$2:$H$1001,3,FALSE)</f>
        <v>1870.0465260072599</v>
      </c>
      <c r="U385" s="13">
        <f>VLOOKUP(A385,[1]Sheet1!$K$2:$T$827, 3,FALSE)</f>
        <v>0.32600000000000001</v>
      </c>
      <c r="V385" s="13">
        <f>VLOOKUP(A385,[1]Sheet1!$K$2:$T$827, 4,FALSE)</f>
        <v>0.28699999999999998</v>
      </c>
      <c r="W385" s="13">
        <f>VLOOKUP(A385, [1]Sheet1!$K$2:$T$827,5,FALSE)</f>
        <v>0.59</v>
      </c>
      <c r="X385" s="13">
        <f>VLOOKUP(A385, [1]Sheet1!$K$2:$T$827,6,FALSE)</f>
        <v>5.4999999999999997E-3</v>
      </c>
      <c r="Y385" s="13">
        <f>VLOOKUP(A385, [1]Sheet1!$K$2:$T$827,7,FALSE)</f>
        <v>1.1000000000000001E-3</v>
      </c>
      <c r="Z385" s="13">
        <f>VLOOKUP(A385, [1]Sheet1!$K$2:$T$827,8,FALSE)</f>
        <v>1.0900000000000001</v>
      </c>
      <c r="AA385" s="13">
        <f>VLOOKUP(A385, [1]Sheet1!$K$2:$T$827,9,FALSE)</f>
        <v>0.214</v>
      </c>
      <c r="AB385" s="13">
        <f>VLOOKUP(A385, [1]Sheet1!$K$2:$T$827,10,FALSE)</f>
        <v>3.3000000000000002E-2</v>
      </c>
      <c r="AC385" s="13">
        <f>VLOOKUP(A385,[4]Sheet1!$A$2:$D$651,4,FALSE)</f>
        <v>0.96523000000000003</v>
      </c>
      <c r="AD385" s="13">
        <f>VLOOKUP(A385,[4]Sheet1!$A$2:$E$651,5,FALSE)</f>
        <v>1.6971499999999999</v>
      </c>
      <c r="AE385" s="13" t="s">
        <v>45</v>
      </c>
      <c r="AF385">
        <f>VLOOKUP(A385,[3]Sheet1!$A$2:$F$2106,6, FALSE)</f>
        <v>57220</v>
      </c>
      <c r="AG385">
        <f>VLOOKUP(A385,[3]Sheet1!$A$2:$G$2106,7,FALSE)</f>
        <v>1</v>
      </c>
      <c r="AH385">
        <f>VLOOKUP(A385,[3]Sheet1!$A$2:$H$2105,8,FALSE)</f>
        <v>1659</v>
      </c>
      <c r="AI385">
        <f>VLOOKUP(A385,[3]Sheet1!$A$2:$I$2106,9,FALSE)</f>
        <v>61</v>
      </c>
      <c r="AJ385">
        <f>VLOOKUP(A385,[3]Sheet1!$A$2:$K$2105,10,FALSE)</f>
        <v>26</v>
      </c>
      <c r="AK385">
        <f>VLOOKUP(A385,[3]Sheet1!$A$2:$K$2105,11,FALSE)</f>
        <v>35</v>
      </c>
      <c r="AL385">
        <f>VLOOKUP(A385,[3]Sheet1!$A$2:$L$2106,12,FALSE)</f>
        <v>7</v>
      </c>
      <c r="AM385">
        <f>VLOOKUP(A385, [3]Sheet1!$A$2:$M$2105,13,FALSE)</f>
        <v>19</v>
      </c>
      <c r="AN385">
        <f>VLOOKUP(A385,[3]Sheet1!$A$2:$N$2106,14,FALSE)</f>
        <v>0.72</v>
      </c>
      <c r="AO385">
        <f>VLOOKUP(A385,[3]Sheet1!$A$2:$O$2106,15,FALSE)</f>
        <v>10.210000000000001</v>
      </c>
      <c r="AP385">
        <f>VLOOKUP(A385,[3]Sheet1!$A$2:$P$2105,16,FALSE)</f>
        <v>0</v>
      </c>
      <c r="AQ385">
        <f>VLOOKUP(A385, [3]Sheet1!$A$2:$Q$2106, 17,FALSE)</f>
        <v>1576</v>
      </c>
    </row>
    <row r="386" spans="1:43" x14ac:dyDescent="0.2">
      <c r="A386" s="10">
        <v>1207916</v>
      </c>
      <c r="B386" s="10">
        <v>60055450</v>
      </c>
      <c r="C386" s="11" t="s">
        <v>54</v>
      </c>
      <c r="D386" s="10" t="s">
        <v>44</v>
      </c>
      <c r="E386" s="17">
        <v>44123</v>
      </c>
      <c r="F386" s="13" t="str">
        <f>VLOOKUP(A386,[1]Sheet1!$K$2:$T$827,2,FALSE)</f>
        <v>VD02</v>
      </c>
      <c r="G386" s="13" t="str">
        <f>IFERROR(#REF!, "no")</f>
        <v>no</v>
      </c>
      <c r="H386" s="10">
        <v>20</v>
      </c>
      <c r="I386" s="10">
        <v>0.79</v>
      </c>
      <c r="J386" s="10">
        <v>1.04</v>
      </c>
      <c r="K386" s="10">
        <v>0.25</v>
      </c>
      <c r="L386" s="10">
        <v>13</v>
      </c>
      <c r="M386" s="10">
        <v>15</v>
      </c>
      <c r="N386" s="10">
        <v>7.8376889228820801</v>
      </c>
      <c r="O386" s="10">
        <v>1.3450796604156501</v>
      </c>
      <c r="P386" s="10">
        <v>0.38086807727813698</v>
      </c>
      <c r="Q386" s="10">
        <v>-0.14723321795463601</v>
      </c>
      <c r="R386" s="13">
        <f>VLOOKUP(A386,'Valores KF'!$C$2:$D$1018,2,)</f>
        <v>0.82</v>
      </c>
      <c r="S386" s="13">
        <f>VLOOKUP(A386,'[2]PESO DE COLADA DIC19-DIC-20'!$A$2:$D$2105,4, FALSE)</f>
        <v>54159</v>
      </c>
      <c r="T386" s="13">
        <f>VLOOKUP(A386,[1]Sheet1!$F$2:$H$1001,3,FALSE)</f>
        <v>1905.0940345941001</v>
      </c>
      <c r="U386" s="13">
        <f>VLOOKUP(A386,[1]Sheet1!$K$2:$T$827, 3,FALSE)</f>
        <v>0.11799999999999999</v>
      </c>
      <c r="V386" s="13">
        <f>VLOOKUP(A386,[1]Sheet1!$K$2:$T$827, 4,FALSE)</f>
        <v>0.22700000000000001</v>
      </c>
      <c r="W386" s="13">
        <f>VLOOKUP(A386, [1]Sheet1!$K$2:$T$827,5,FALSE)</f>
        <v>1.1000000000000001</v>
      </c>
      <c r="X386" s="13">
        <f>VLOOKUP(A386, [1]Sheet1!$K$2:$T$827,6,FALSE)</f>
        <v>0.01</v>
      </c>
      <c r="Y386" s="13">
        <f>VLOOKUP(A386, [1]Sheet1!$K$2:$T$827,7,FALSE)</f>
        <v>5.4900000000000001E-3</v>
      </c>
      <c r="Z386" s="13">
        <f>VLOOKUP(A386, [1]Sheet1!$K$2:$T$827,8,FALSE)</f>
        <v>0.217</v>
      </c>
      <c r="AA386" s="13">
        <f>VLOOKUP(A386, [1]Sheet1!$K$2:$T$827,9,FALSE)</f>
        <v>0.219</v>
      </c>
      <c r="AB386" s="13">
        <f>VLOOKUP(A386, [1]Sheet1!$K$2:$T$827,10,FALSE)</f>
        <v>2.64E-2</v>
      </c>
      <c r="AC386" s="13">
        <f>VLOOKUP(A386,[4]Sheet1!$A$2:$D$651,4,FALSE)</f>
        <v>1.2437800000000001</v>
      </c>
      <c r="AD386" s="13">
        <f>VLOOKUP(A386,[4]Sheet1!$A$2:$E$651,5,FALSE)</f>
        <v>3.6625000000000001</v>
      </c>
      <c r="AE386" s="13" t="s">
        <v>45</v>
      </c>
      <c r="AF386">
        <f>VLOOKUP(A386,[3]Sheet1!$A$2:$F$2106,6, FALSE)</f>
        <v>54635.99</v>
      </c>
      <c r="AG386">
        <f>VLOOKUP(A386,[3]Sheet1!$A$2:$G$2106,7,FALSE)</f>
        <v>1</v>
      </c>
      <c r="AH386">
        <f>VLOOKUP(A386,[3]Sheet1!$A$2:$H$2105,8,FALSE)</f>
        <v>1704</v>
      </c>
      <c r="AI386">
        <f>VLOOKUP(A386,[3]Sheet1!$A$2:$I$2106,9,FALSE)</f>
        <v>72</v>
      </c>
      <c r="AJ386">
        <f>VLOOKUP(A386,[3]Sheet1!$A$2:$K$2105,10,FALSE)</f>
        <v>28</v>
      </c>
      <c r="AK386">
        <f>VLOOKUP(A386,[3]Sheet1!$A$2:$K$2105,11,FALSE)</f>
        <v>44</v>
      </c>
      <c r="AL386">
        <f>VLOOKUP(A386,[3]Sheet1!$A$2:$L$2106,12,FALSE)</f>
        <v>8</v>
      </c>
      <c r="AM386">
        <f>VLOOKUP(A386, [3]Sheet1!$A$2:$M$2105,13,FALSE)</f>
        <v>20</v>
      </c>
      <c r="AN386">
        <f>VLOOKUP(A386,[3]Sheet1!$A$2:$N$2106,14,FALSE)</f>
        <v>0.82</v>
      </c>
      <c r="AO386">
        <f>VLOOKUP(A386,[3]Sheet1!$A$2:$O$2106,15,FALSE)</f>
        <v>19.28</v>
      </c>
      <c r="AP386">
        <f>VLOOKUP(A386,[3]Sheet1!$A$2:$P$2105,16,FALSE)</f>
        <v>15.38</v>
      </c>
      <c r="AQ386">
        <f>VLOOKUP(A386, [3]Sheet1!$A$2:$Q$2106, 17,FALSE)</f>
        <v>1597</v>
      </c>
    </row>
    <row r="387" spans="1:43" x14ac:dyDescent="0.2">
      <c r="A387" s="10">
        <v>1207917</v>
      </c>
      <c r="B387" s="10">
        <v>60055521</v>
      </c>
      <c r="C387" s="11" t="s">
        <v>54</v>
      </c>
      <c r="D387" s="10" t="s">
        <v>63</v>
      </c>
      <c r="E387" s="17">
        <v>44123</v>
      </c>
      <c r="F387" s="13" t="str">
        <f>VLOOKUP(A387,[1]Sheet1!$K$2:$T$827,2,FALSE)</f>
        <v>VD02</v>
      </c>
      <c r="G387" s="13" t="str">
        <f>IFERROR(#REF!, "no")</f>
        <v>no</v>
      </c>
      <c r="H387" s="10">
        <v>15</v>
      </c>
      <c r="I387" s="10">
        <v>1.1200000000000001</v>
      </c>
      <c r="J387" s="10">
        <v>0.8</v>
      </c>
      <c r="K387" s="10">
        <v>-0.32</v>
      </c>
      <c r="L387" s="10">
        <v>12</v>
      </c>
      <c r="M387" s="10">
        <v>13</v>
      </c>
      <c r="N387" s="10">
        <v>10.328306198120099</v>
      </c>
      <c r="O387" s="10">
        <v>1.9372589588165301</v>
      </c>
      <c r="P387" s="10">
        <v>0.47169178724288902</v>
      </c>
      <c r="Q387" s="10">
        <v>-0.14105534553527799</v>
      </c>
      <c r="R387" s="13">
        <f>VLOOKUP(A387,'Valores KF'!$C$2:$D$1018,2,)</f>
        <v>0.81</v>
      </c>
      <c r="S387" s="13">
        <f>VLOOKUP(A387,'[2]PESO DE COLADA DIC19-DIC-20'!$A$2:$D$2105,4, FALSE)</f>
        <v>52341</v>
      </c>
      <c r="T387" s="13">
        <f>VLOOKUP(A387,[1]Sheet1!$F$2:$H$1001,3,FALSE)</f>
        <v>1891.0854241904201</v>
      </c>
      <c r="U387" s="13">
        <f>VLOOKUP(A387,[1]Sheet1!$K$2:$T$827, 3,FALSE)</f>
        <v>0.11</v>
      </c>
      <c r="V387" s="13">
        <f>VLOOKUP(A387,[1]Sheet1!$K$2:$T$827, 4,FALSE)</f>
        <v>0.159</v>
      </c>
      <c r="W387" s="13">
        <f>VLOOKUP(A387, [1]Sheet1!$K$2:$T$827,5,FALSE)</f>
        <v>1.1100000000000001</v>
      </c>
      <c r="X387" s="13">
        <f>VLOOKUP(A387, [1]Sheet1!$K$2:$T$827,6,FALSE)</f>
        <v>0.01</v>
      </c>
      <c r="Y387" s="13">
        <f>VLOOKUP(A387, [1]Sheet1!$K$2:$T$827,7,FALSE)</f>
        <v>4.2399999999999998E-3</v>
      </c>
      <c r="Z387" s="13">
        <f>VLOOKUP(A387, [1]Sheet1!$K$2:$T$827,8,FALSE)</f>
        <v>0.22</v>
      </c>
      <c r="AA387" s="13">
        <f>VLOOKUP(A387, [1]Sheet1!$K$2:$T$827,9,FALSE)</f>
        <v>0.28799999999999998</v>
      </c>
      <c r="AB387" s="13">
        <f>VLOOKUP(A387, [1]Sheet1!$K$2:$T$827,10,FALSE)</f>
        <v>2.4199999999999999E-2</v>
      </c>
      <c r="AC387" s="13">
        <f>VLOOKUP(A387,[4]Sheet1!$A$2:$D$651,4,FALSE)</f>
        <v>1.1213299999999999</v>
      </c>
      <c r="AD387" s="13">
        <f>VLOOKUP(A387,[4]Sheet1!$A$2:$E$651,5,FALSE)</f>
        <v>1.30837</v>
      </c>
      <c r="AE387" s="13" t="s">
        <v>45</v>
      </c>
      <c r="AF387">
        <f>VLOOKUP(A387,[3]Sheet1!$A$2:$F$2106,6, FALSE)</f>
        <v>52899</v>
      </c>
      <c r="AG387">
        <f>VLOOKUP(A387,[3]Sheet1!$A$2:$G$2106,7,FALSE)</f>
        <v>1</v>
      </c>
      <c r="AH387">
        <f>VLOOKUP(A387,[3]Sheet1!$A$2:$H$2105,8,FALSE)</f>
        <v>1673</v>
      </c>
      <c r="AI387">
        <f>VLOOKUP(A387,[3]Sheet1!$A$2:$I$2106,9,FALSE)</f>
        <v>46</v>
      </c>
      <c r="AJ387">
        <f>VLOOKUP(A387,[3]Sheet1!$A$2:$K$2105,10,FALSE)</f>
        <v>22</v>
      </c>
      <c r="AK387">
        <f>VLOOKUP(A387,[3]Sheet1!$A$2:$K$2105,11,FALSE)</f>
        <v>24</v>
      </c>
      <c r="AL387">
        <f>VLOOKUP(A387,[3]Sheet1!$A$2:$L$2106,12,FALSE)</f>
        <v>7</v>
      </c>
      <c r="AM387">
        <f>VLOOKUP(A387, [3]Sheet1!$A$2:$M$2105,13,FALSE)</f>
        <v>15</v>
      </c>
      <c r="AN387">
        <f>VLOOKUP(A387,[3]Sheet1!$A$2:$N$2106,14,FALSE)</f>
        <v>0.72</v>
      </c>
      <c r="AO387">
        <f>VLOOKUP(A387,[3]Sheet1!$A$2:$O$2106,15,FALSE)</f>
        <v>3.01</v>
      </c>
      <c r="AP387">
        <f>VLOOKUP(A387,[3]Sheet1!$A$2:$P$2105,16,FALSE)</f>
        <v>2.76</v>
      </c>
      <c r="AQ387">
        <f>VLOOKUP(A387, [3]Sheet1!$A$2:$Q$2106, 17,FALSE)</f>
        <v>1588</v>
      </c>
    </row>
    <row r="388" spans="1:43" x14ac:dyDescent="0.2">
      <c r="A388" s="10">
        <v>1207918</v>
      </c>
      <c r="B388" s="10">
        <v>60055402</v>
      </c>
      <c r="C388" s="11">
        <v>1045</v>
      </c>
      <c r="D388" s="10" t="s">
        <v>63</v>
      </c>
      <c r="E388" s="17">
        <v>44123</v>
      </c>
      <c r="F388" s="13" t="str">
        <f>VLOOKUP(A388,[1]Sheet1!$K$2:$T$827,2,FALSE)</f>
        <v>VD02</v>
      </c>
      <c r="G388" s="13" t="str">
        <f>IFERROR(#REF!, "no")</f>
        <v>no</v>
      </c>
      <c r="H388" s="10">
        <v>17</v>
      </c>
      <c r="I388" s="10">
        <v>0.85</v>
      </c>
      <c r="J388" s="10">
        <v>0.83</v>
      </c>
      <c r="K388" s="10">
        <v>-0.02</v>
      </c>
      <c r="L388" s="10">
        <v>13</v>
      </c>
      <c r="M388" s="10">
        <v>14</v>
      </c>
      <c r="N388" s="10">
        <v>4.8964433670043901</v>
      </c>
      <c r="O388" s="10">
        <v>1.4683206081390401</v>
      </c>
      <c r="P388" s="10">
        <v>0.44280359148979198</v>
      </c>
      <c r="Q388" s="10">
        <v>-0.148323625326157</v>
      </c>
      <c r="R388" s="13">
        <f>VLOOKUP(A388,'Valores KF'!$C$2:$D$1018,2,)</f>
        <v>0.75</v>
      </c>
      <c r="S388" s="13">
        <f>VLOOKUP(A388,'[2]PESO DE COLADA DIC19-DIC-20'!$A$2:$D$2105,4, FALSE)</f>
        <v>51846</v>
      </c>
      <c r="T388" s="13">
        <f>VLOOKUP(A388,[1]Sheet1!$F$2:$H$1001,3,FALSE)</f>
        <v>1868.3302239181501</v>
      </c>
      <c r="U388" s="13">
        <f>VLOOKUP(A388,[1]Sheet1!$K$2:$T$827, 3,FALSE)</f>
        <v>0.45600000000000002</v>
      </c>
      <c r="V388" s="13">
        <f>VLOOKUP(A388,[1]Sheet1!$K$2:$T$827, 4,FALSE)</f>
        <v>0.187</v>
      </c>
      <c r="W388" s="13">
        <f>VLOOKUP(A388, [1]Sheet1!$K$2:$T$827,5,FALSE)</f>
        <v>0.66800000000000004</v>
      </c>
      <c r="X388" s="13">
        <f>VLOOKUP(A388, [1]Sheet1!$K$2:$T$827,6,FALSE)</f>
        <v>9.4000000000000004E-3</v>
      </c>
      <c r="Y388" s="13">
        <f>VLOOKUP(A388, [1]Sheet1!$K$2:$T$827,7,FALSE)</f>
        <v>1.09E-3</v>
      </c>
      <c r="Z388" s="13">
        <f>VLOOKUP(A388, [1]Sheet1!$K$2:$T$827,8,FALSE)</f>
        <v>0.245</v>
      </c>
      <c r="AA388" s="13">
        <f>VLOOKUP(A388, [1]Sheet1!$K$2:$T$827,9,FALSE)</f>
        <v>0.14799999999999999</v>
      </c>
      <c r="AB388" s="13">
        <f>VLOOKUP(A388, [1]Sheet1!$K$2:$T$827,10,FALSE)</f>
        <v>3.09E-2</v>
      </c>
      <c r="AC388" s="13">
        <f>VLOOKUP(A388,[4]Sheet1!$A$2:$D$651,4,FALSE)</f>
        <v>1.11948</v>
      </c>
      <c r="AD388" s="13">
        <f>VLOOKUP(A388,[4]Sheet1!$A$2:$E$651,5,FALSE)</f>
        <v>2.2745199999999999</v>
      </c>
      <c r="AE388" s="13" t="s">
        <v>45</v>
      </c>
      <c r="AF388">
        <f>VLOOKUP(A388,[3]Sheet1!$A$2:$F$2106,6, FALSE)</f>
        <v>52605</v>
      </c>
      <c r="AG388">
        <f>VLOOKUP(A388,[3]Sheet1!$A$2:$G$2106,7,FALSE)</f>
        <v>1</v>
      </c>
      <c r="AH388">
        <f>VLOOKUP(A388,[3]Sheet1!$A$2:$H$2105,8,FALSE)</f>
        <v>1656</v>
      </c>
      <c r="AI388">
        <f>VLOOKUP(A388,[3]Sheet1!$A$2:$I$2106,9,FALSE)</f>
        <v>56</v>
      </c>
      <c r="AJ388">
        <f>VLOOKUP(A388,[3]Sheet1!$A$2:$K$2105,10,FALSE)</f>
        <v>25</v>
      </c>
      <c r="AK388">
        <f>VLOOKUP(A388,[3]Sheet1!$A$2:$K$2105,11,FALSE)</f>
        <v>31</v>
      </c>
      <c r="AL388">
        <f>VLOOKUP(A388,[3]Sheet1!$A$2:$L$2106,12,FALSE)</f>
        <v>8</v>
      </c>
      <c r="AM388">
        <f>VLOOKUP(A388, [3]Sheet1!$A$2:$M$2105,13,FALSE)</f>
        <v>17</v>
      </c>
      <c r="AN388">
        <f>VLOOKUP(A388,[3]Sheet1!$A$2:$N$2106,14,FALSE)</f>
        <v>0.91</v>
      </c>
      <c r="AO388">
        <f>VLOOKUP(A388,[3]Sheet1!$A$2:$O$2106,15,FALSE)</f>
        <v>8.9</v>
      </c>
      <c r="AP388">
        <f>VLOOKUP(A388,[3]Sheet1!$A$2:$P$2105,16,FALSE)</f>
        <v>0</v>
      </c>
      <c r="AQ388">
        <f>VLOOKUP(A388, [3]Sheet1!$A$2:$Q$2106, 17,FALSE)</f>
        <v>1572</v>
      </c>
    </row>
    <row r="389" spans="1:43" x14ac:dyDescent="0.2">
      <c r="A389" s="10">
        <v>1207919</v>
      </c>
      <c r="B389" s="10">
        <v>60055273</v>
      </c>
      <c r="C389" s="11" t="s">
        <v>73</v>
      </c>
      <c r="D389" s="10" t="s">
        <v>53</v>
      </c>
      <c r="E389" s="17">
        <v>44123</v>
      </c>
      <c r="F389" s="13" t="str">
        <f>VLOOKUP(A389,[1]Sheet1!$K$2:$T$827,2,FALSE)</f>
        <v>VD02</v>
      </c>
      <c r="G389" s="13" t="str">
        <f>IFERROR(#REF!, "no")</f>
        <v>no</v>
      </c>
      <c r="H389" s="10">
        <v>20</v>
      </c>
      <c r="I389" s="10">
        <v>0.81</v>
      </c>
      <c r="J389" s="10">
        <v>0.8</v>
      </c>
      <c r="K389" s="10">
        <v>-0.01</v>
      </c>
      <c r="L389" s="10">
        <v>15</v>
      </c>
      <c r="M389" s="10">
        <v>17</v>
      </c>
      <c r="N389" s="10">
        <v>2.50830030441284</v>
      </c>
      <c r="O389" s="10">
        <v>1.5615206956863401</v>
      </c>
      <c r="P389" s="10">
        <v>0.62800198793411299</v>
      </c>
      <c r="Q389" s="10">
        <v>-0.130230903625488</v>
      </c>
      <c r="R389" s="13">
        <f>VLOOKUP(A389,'Valores KF'!$C$2:$D$1018,2,)</f>
        <v>0.74</v>
      </c>
      <c r="S389" s="13">
        <f>VLOOKUP(A389,'[2]PESO DE COLADA DIC19-DIC-20'!$A$2:$D$2105,4, FALSE)</f>
        <v>52775</v>
      </c>
      <c r="T389" s="13">
        <f>VLOOKUP(A389,[1]Sheet1!$F$2:$H$1001,3,FALSE)</f>
        <v>1853.7695195536101</v>
      </c>
      <c r="U389" s="13">
        <f>VLOOKUP(A389,[1]Sheet1!$K$2:$T$827, 3,FALSE)</f>
        <v>0.47</v>
      </c>
      <c r="V389" s="13">
        <f>VLOOKUP(A389,[1]Sheet1!$K$2:$T$827, 4,FALSE)</f>
        <v>0.187</v>
      </c>
      <c r="W389" s="13">
        <f>VLOOKUP(A389, [1]Sheet1!$K$2:$T$827,5,FALSE)</f>
        <v>0.71099999999999997</v>
      </c>
      <c r="X389" s="13">
        <f>VLOOKUP(A389, [1]Sheet1!$K$2:$T$827,6,FALSE)</f>
        <v>9.9000000000000008E-3</v>
      </c>
      <c r="Y389" s="13">
        <f>VLOOKUP(A389, [1]Sheet1!$K$2:$T$827,7,FALSE)</f>
        <v>2.48E-3</v>
      </c>
      <c r="Z389" s="13">
        <f>VLOOKUP(A389, [1]Sheet1!$K$2:$T$827,8,FALSE)</f>
        <v>0.129</v>
      </c>
      <c r="AA389" s="13">
        <f>VLOOKUP(A389, [1]Sheet1!$K$2:$T$827,9,FALSE)</f>
        <v>9.35E-2</v>
      </c>
      <c r="AB389" s="13">
        <f>VLOOKUP(A389, [1]Sheet1!$K$2:$T$827,10,FALSE)</f>
        <v>2.8299999999999999E-2</v>
      </c>
      <c r="AC389" s="13">
        <f>VLOOKUP(A389,[4]Sheet1!$A$2:$D$651,4,FALSE)</f>
        <v>1.0667199999999999</v>
      </c>
      <c r="AD389" s="13">
        <f>VLOOKUP(A389,[4]Sheet1!$A$2:$E$651,5,FALSE)</f>
        <v>2.0448300000000001</v>
      </c>
      <c r="AE389" s="13" t="s">
        <v>45</v>
      </c>
      <c r="AF389">
        <f>VLOOKUP(A389,[3]Sheet1!$A$2:$F$2106,6, FALSE)</f>
        <v>52252</v>
      </c>
      <c r="AG389">
        <f>VLOOKUP(A389,[3]Sheet1!$A$2:$G$2106,7,FALSE)</f>
        <v>1</v>
      </c>
      <c r="AH389">
        <f>VLOOKUP(A389,[3]Sheet1!$A$2:$H$2105,8,FALSE)</f>
        <v>1648</v>
      </c>
      <c r="AI389">
        <f>VLOOKUP(A389,[3]Sheet1!$A$2:$I$2106,9,FALSE)</f>
        <v>56</v>
      </c>
      <c r="AJ389">
        <f>VLOOKUP(A389,[3]Sheet1!$A$2:$K$2105,10,FALSE)</f>
        <v>27</v>
      </c>
      <c r="AK389">
        <f>VLOOKUP(A389,[3]Sheet1!$A$2:$K$2105,11,FALSE)</f>
        <v>29</v>
      </c>
      <c r="AL389">
        <f>VLOOKUP(A389,[3]Sheet1!$A$2:$L$2106,12,FALSE)</f>
        <v>7</v>
      </c>
      <c r="AM389">
        <f>VLOOKUP(A389, [3]Sheet1!$A$2:$M$2105,13,FALSE)</f>
        <v>20</v>
      </c>
      <c r="AN389">
        <f>VLOOKUP(A389,[3]Sheet1!$A$2:$N$2106,14,FALSE)</f>
        <v>0.87</v>
      </c>
      <c r="AO389">
        <f>VLOOKUP(A389,[3]Sheet1!$A$2:$O$2106,15,FALSE)</f>
        <v>10.15</v>
      </c>
      <c r="AP389">
        <f>VLOOKUP(A389,[3]Sheet1!$A$2:$P$2105,16,FALSE)</f>
        <v>0</v>
      </c>
      <c r="AQ389">
        <f>VLOOKUP(A389, [3]Sheet1!$A$2:$Q$2106, 17,FALSE)</f>
        <v>1556</v>
      </c>
    </row>
    <row r="390" spans="1:43" x14ac:dyDescent="0.2">
      <c r="A390" s="10">
        <v>1207920</v>
      </c>
      <c r="B390" s="10">
        <v>60055268</v>
      </c>
      <c r="C390" s="11" t="s">
        <v>73</v>
      </c>
      <c r="D390" s="10" t="s">
        <v>53</v>
      </c>
      <c r="E390" s="17">
        <v>44123</v>
      </c>
      <c r="F390" s="13" t="str">
        <f>VLOOKUP(A390,[1]Sheet1!$K$2:$T$827,2,FALSE)</f>
        <v>VD02</v>
      </c>
      <c r="G390" s="13" t="str">
        <f>IFERROR(#REF!, "no")</f>
        <v>no</v>
      </c>
      <c r="H390" s="10">
        <v>23</v>
      </c>
      <c r="I390" s="10">
        <v>0.73</v>
      </c>
      <c r="J390" s="10">
        <v>0.89</v>
      </c>
      <c r="K390" s="10">
        <v>0.16</v>
      </c>
      <c r="L390" s="10">
        <v>15</v>
      </c>
      <c r="M390" s="10">
        <v>21</v>
      </c>
      <c r="N390" s="10">
        <v>3.7789325714111301</v>
      </c>
      <c r="O390" s="10">
        <v>1.1646538972854601</v>
      </c>
      <c r="P390" s="10">
        <v>0.128088474273682</v>
      </c>
      <c r="Q390" s="10">
        <v>-0.158242553472519</v>
      </c>
      <c r="R390" s="13">
        <f>VLOOKUP(A390,'Valores KF'!$C$2:$D$1018,2,)</f>
        <v>0.74</v>
      </c>
      <c r="S390" s="13">
        <f>VLOOKUP(A390,'[2]PESO DE COLADA DIC19-DIC-20'!$A$2:$D$2105,4, FALSE)</f>
        <v>52351</v>
      </c>
      <c r="T390" s="13">
        <f>VLOOKUP(A390,[1]Sheet1!$F$2:$H$1001,3,FALSE)</f>
        <v>1863.2652424411499</v>
      </c>
      <c r="U390" s="13">
        <f>VLOOKUP(A390,[1]Sheet1!$K$2:$T$827, 3,FALSE)</f>
        <v>0.46800000000000003</v>
      </c>
      <c r="V390" s="13">
        <f>VLOOKUP(A390,[1]Sheet1!$K$2:$T$827, 4,FALSE)</f>
        <v>0.17699999999999999</v>
      </c>
      <c r="W390" s="13">
        <f>VLOOKUP(A390, [1]Sheet1!$K$2:$T$827,5,FALSE)</f>
        <v>0.70599999999999996</v>
      </c>
      <c r="X390" s="13">
        <f>VLOOKUP(A390, [1]Sheet1!$K$2:$T$827,6,FALSE)</f>
        <v>9.1999999999999998E-3</v>
      </c>
      <c r="Y390" s="13">
        <f>VLOOKUP(A390, [1]Sheet1!$K$2:$T$827,7,FALSE)</f>
        <v>9.8400000000000007E-4</v>
      </c>
      <c r="Z390" s="13">
        <f>VLOOKUP(A390, [1]Sheet1!$K$2:$T$827,8,FALSE)</f>
        <v>0.10100000000000001</v>
      </c>
      <c r="AA390" s="13">
        <f>VLOOKUP(A390, [1]Sheet1!$K$2:$T$827,9,FALSE)</f>
        <v>0.14499999999999999</v>
      </c>
      <c r="AB390" s="13">
        <f>VLOOKUP(A390, [1]Sheet1!$K$2:$T$827,10,FALSE)</f>
        <v>2.9600000000000001E-2</v>
      </c>
      <c r="AC390" s="13">
        <f>VLOOKUP(A390,[4]Sheet1!$A$2:$D$651,4,FALSE)</f>
        <v>0.87138099999999996</v>
      </c>
      <c r="AD390" s="13">
        <f>VLOOKUP(A390,[4]Sheet1!$A$2:$E$651,5,FALSE)</f>
        <v>1.96</v>
      </c>
      <c r="AE390" s="13" t="s">
        <v>45</v>
      </c>
      <c r="AF390">
        <f>VLOOKUP(A390,[3]Sheet1!$A$2:$F$2106,6, FALSE)</f>
        <v>52901.99</v>
      </c>
      <c r="AG390">
        <f>VLOOKUP(A390,[3]Sheet1!$A$2:$G$2106,7,FALSE)</f>
        <v>1</v>
      </c>
      <c r="AH390">
        <f>VLOOKUP(A390,[3]Sheet1!$A$2:$H$2105,8,FALSE)</f>
        <v>1661</v>
      </c>
      <c r="AI390">
        <f>VLOOKUP(A390,[3]Sheet1!$A$2:$I$2106,9,FALSE)</f>
        <v>61</v>
      </c>
      <c r="AJ390">
        <f>VLOOKUP(A390,[3]Sheet1!$A$2:$K$2105,10,FALSE)</f>
        <v>29</v>
      </c>
      <c r="AK390">
        <f>VLOOKUP(A390,[3]Sheet1!$A$2:$K$2105,11,FALSE)</f>
        <v>32</v>
      </c>
      <c r="AL390">
        <f>VLOOKUP(A390,[3]Sheet1!$A$2:$L$2106,12,FALSE)</f>
        <v>6</v>
      </c>
      <c r="AM390">
        <f>VLOOKUP(A390, [3]Sheet1!$A$2:$M$2105,13,FALSE)</f>
        <v>23</v>
      </c>
      <c r="AN390">
        <f>VLOOKUP(A390,[3]Sheet1!$A$2:$N$2106,14,FALSE)</f>
        <v>0.66</v>
      </c>
      <c r="AO390">
        <f>VLOOKUP(A390,[3]Sheet1!$A$2:$O$2106,15,FALSE)</f>
        <v>7.75</v>
      </c>
      <c r="AP390">
        <f>VLOOKUP(A390,[3]Sheet1!$A$2:$P$2105,16,FALSE)</f>
        <v>0</v>
      </c>
      <c r="AQ390">
        <f>VLOOKUP(A390, [3]Sheet1!$A$2:$Q$2106, 17,FALSE)</f>
        <v>1562</v>
      </c>
    </row>
    <row r="391" spans="1:43" x14ac:dyDescent="0.2">
      <c r="A391" s="10">
        <v>1207921</v>
      </c>
      <c r="B391" s="10">
        <v>60055368</v>
      </c>
      <c r="C391" s="11" t="s">
        <v>76</v>
      </c>
      <c r="D391" s="10" t="s">
        <v>46</v>
      </c>
      <c r="E391" s="17">
        <v>44123</v>
      </c>
      <c r="F391" s="13" t="str">
        <f>VLOOKUP(A391,[1]Sheet1!$K$2:$T$827,2,FALSE)</f>
        <v>VD02</v>
      </c>
      <c r="G391" s="13" t="str">
        <f>IFERROR(#REF!, "no")</f>
        <v>no</v>
      </c>
      <c r="H391" s="10">
        <v>20</v>
      </c>
      <c r="I391" s="10">
        <v>0.91</v>
      </c>
      <c r="J391" s="10">
        <v>0.98</v>
      </c>
      <c r="K391" s="10">
        <v>7.0000000000000007E-2</v>
      </c>
      <c r="L391" s="10">
        <v>16</v>
      </c>
      <c r="M391" s="10">
        <v>18</v>
      </c>
      <c r="N391" s="10">
        <v>8.5511970520019496</v>
      </c>
      <c r="O391" s="10">
        <v>1.8206428289413501</v>
      </c>
      <c r="P391" s="10">
        <v>0.28094130754470797</v>
      </c>
      <c r="Q391" s="10">
        <v>-0.152241706848145</v>
      </c>
      <c r="R391" s="13">
        <f>VLOOKUP(A391,'Valores KF'!$C$2:$D$1018,2,)</f>
        <v>0.8</v>
      </c>
      <c r="S391" s="13">
        <f>VLOOKUP(A391,'[2]PESO DE COLADA DIC19-DIC-20'!$A$2:$D$2105,4, FALSE)</f>
        <v>52741</v>
      </c>
      <c r="T391" s="13">
        <f>VLOOKUP(A391,[1]Sheet1!$F$2:$H$1001,3,FALSE)</f>
        <v>1893.8443104716</v>
      </c>
      <c r="U391" s="13">
        <f>VLOOKUP(A391,[1]Sheet1!$K$2:$T$827, 3,FALSE)</f>
        <v>0.20599999999999999</v>
      </c>
      <c r="V391" s="13">
        <f>VLOOKUP(A391,[1]Sheet1!$K$2:$T$827, 4,FALSE)</f>
        <v>0.21</v>
      </c>
      <c r="W391" s="13">
        <f>VLOOKUP(A391, [1]Sheet1!$K$2:$T$827,5,FALSE)</f>
        <v>0.84799999999999998</v>
      </c>
      <c r="X391" s="13">
        <f>VLOOKUP(A391, [1]Sheet1!$K$2:$T$827,6,FALSE)</f>
        <v>9.1999999999999998E-3</v>
      </c>
      <c r="Y391" s="13">
        <f>VLOOKUP(A391, [1]Sheet1!$K$2:$T$827,7,FALSE)</f>
        <v>2.0299999999999999E-2</v>
      </c>
      <c r="Z391" s="13">
        <f>VLOOKUP(A391, [1]Sheet1!$K$2:$T$827,8,FALSE)</f>
        <v>0.126</v>
      </c>
      <c r="AA391" s="13">
        <f>VLOOKUP(A391, [1]Sheet1!$K$2:$T$827,9,FALSE)</f>
        <v>0.186</v>
      </c>
      <c r="AB391" s="13">
        <f>VLOOKUP(A391, [1]Sheet1!$K$2:$T$827,10,FALSE)</f>
        <v>3.7600000000000001E-2</v>
      </c>
      <c r="AC391" s="13">
        <f>VLOOKUP(A391,[4]Sheet1!$A$2:$D$651,4,FALSE)</f>
        <v>0.88171999999999995</v>
      </c>
      <c r="AD391" s="13">
        <f>VLOOKUP(A391,[4]Sheet1!$A$2:$E$651,5,FALSE)</f>
        <v>1.2625200000000001</v>
      </c>
      <c r="AE391" s="13" t="s">
        <v>45</v>
      </c>
      <c r="AF391">
        <f>VLOOKUP(A391,[3]Sheet1!$A$2:$F$2106,6, FALSE)</f>
        <v>53340</v>
      </c>
      <c r="AG391">
        <f>VLOOKUP(A391,[3]Sheet1!$A$2:$G$2106,7,FALSE)</f>
        <v>1</v>
      </c>
      <c r="AH391">
        <f>VLOOKUP(A391,[3]Sheet1!$A$2:$H$2105,8,FALSE)</f>
        <v>1687</v>
      </c>
      <c r="AI391">
        <f>VLOOKUP(A391,[3]Sheet1!$A$2:$I$2106,9,FALSE)</f>
        <v>55</v>
      </c>
      <c r="AJ391">
        <f>VLOOKUP(A391,[3]Sheet1!$A$2:$K$2105,10,FALSE)</f>
        <v>27</v>
      </c>
      <c r="AK391">
        <f>VLOOKUP(A391,[3]Sheet1!$A$2:$K$2105,11,FALSE)</f>
        <v>28</v>
      </c>
      <c r="AL391">
        <f>VLOOKUP(A391,[3]Sheet1!$A$2:$L$2106,12,FALSE)</f>
        <v>7</v>
      </c>
      <c r="AM391">
        <f>VLOOKUP(A391, [3]Sheet1!$A$2:$M$2105,13,FALSE)</f>
        <v>20</v>
      </c>
      <c r="AN391">
        <f>VLOOKUP(A391,[3]Sheet1!$A$2:$N$2106,14,FALSE)</f>
        <v>0.59</v>
      </c>
      <c r="AO391">
        <f>VLOOKUP(A391,[3]Sheet1!$A$2:$O$2106,15,FALSE)</f>
        <v>5.94</v>
      </c>
      <c r="AP391">
        <f>VLOOKUP(A391,[3]Sheet1!$A$2:$P$2105,16,FALSE)</f>
        <v>0</v>
      </c>
      <c r="AQ391">
        <f>VLOOKUP(A391, [3]Sheet1!$A$2:$Q$2106, 17,FALSE)</f>
        <v>1595</v>
      </c>
    </row>
    <row r="392" spans="1:43" x14ac:dyDescent="0.2">
      <c r="A392" s="10">
        <v>1207922</v>
      </c>
      <c r="B392" s="10">
        <v>60055373</v>
      </c>
      <c r="C392" s="11" t="s">
        <v>76</v>
      </c>
      <c r="D392" s="10" t="s">
        <v>46</v>
      </c>
      <c r="E392" s="17">
        <v>44123</v>
      </c>
      <c r="F392" s="13" t="str">
        <f>VLOOKUP(A392,[1]Sheet1!$K$2:$T$827,2,FALSE)</f>
        <v>VD02</v>
      </c>
      <c r="G392" s="13" t="str">
        <f>IFERROR(#REF!, "no")</f>
        <v>no</v>
      </c>
      <c r="H392" s="10">
        <v>18</v>
      </c>
      <c r="I392" s="10">
        <v>0.99</v>
      </c>
      <c r="J392" s="10">
        <v>1.18</v>
      </c>
      <c r="K392" s="10">
        <v>0.19</v>
      </c>
      <c r="L392" s="10">
        <v>16</v>
      </c>
      <c r="M392" s="10">
        <v>13</v>
      </c>
      <c r="N392" s="10">
        <v>10.0457363128662</v>
      </c>
      <c r="O392" s="10">
        <v>1.7322393655777</v>
      </c>
      <c r="P392" s="10">
        <v>0.76748603582382202</v>
      </c>
      <c r="Q392" s="10">
        <v>-0.131299212574959</v>
      </c>
      <c r="R392" s="13">
        <f>VLOOKUP(A392,'Valores KF'!$C$2:$D$1018,2,)</f>
        <v>0.8</v>
      </c>
      <c r="S392" s="13">
        <f>VLOOKUP(A392,'[2]PESO DE COLADA DIC19-DIC-20'!$A$2:$D$2105,4, FALSE)</f>
        <v>52565</v>
      </c>
      <c r="T392" s="13">
        <f>VLOOKUP(A392,[1]Sheet1!$F$2:$H$1001,3,FALSE)</f>
        <v>1899.34929131272</v>
      </c>
      <c r="U392" s="13">
        <f>VLOOKUP(A392,[1]Sheet1!$K$2:$T$827, 3,FALSE)</f>
        <v>0.20699999999999999</v>
      </c>
      <c r="V392" s="13">
        <f>VLOOKUP(A392,[1]Sheet1!$K$2:$T$827, 4,FALSE)</f>
        <v>0.17399999999999999</v>
      </c>
      <c r="W392" s="13">
        <f>VLOOKUP(A392, [1]Sheet1!$K$2:$T$827,5,FALSE)</f>
        <v>0.89300000000000002</v>
      </c>
      <c r="X392" s="13">
        <f>VLOOKUP(A392, [1]Sheet1!$K$2:$T$827,6,FALSE)</f>
        <v>1.01E-2</v>
      </c>
      <c r="Y392" s="13">
        <f>VLOOKUP(A392, [1]Sheet1!$K$2:$T$827,7,FALSE)</f>
        <v>1.6299999999999999E-2</v>
      </c>
      <c r="Z392" s="13">
        <f>VLOOKUP(A392, [1]Sheet1!$K$2:$T$827,8,FALSE)</f>
        <v>0.19400000000000001</v>
      </c>
      <c r="AA392" s="13">
        <f>VLOOKUP(A392, [1]Sheet1!$K$2:$T$827,9,FALSE)</f>
        <v>0.21</v>
      </c>
      <c r="AB392" s="13">
        <f>VLOOKUP(A392, [1]Sheet1!$K$2:$T$827,10,FALSE)</f>
        <v>3.32E-2</v>
      </c>
      <c r="AC392" s="13">
        <f>VLOOKUP(A392,[4]Sheet1!$A$2:$D$651,4,FALSE)</f>
        <v>1.08013</v>
      </c>
      <c r="AD392" s="13">
        <f>VLOOKUP(A392,[4]Sheet1!$A$2:$E$651,5,FALSE)</f>
        <v>1.4934499999999999</v>
      </c>
      <c r="AE392" s="13" t="s">
        <v>45</v>
      </c>
      <c r="AF392">
        <f>VLOOKUP(A392,[3]Sheet1!$A$2:$F$2106,6, FALSE)</f>
        <v>53268</v>
      </c>
      <c r="AG392">
        <f>VLOOKUP(A392,[3]Sheet1!$A$2:$G$2106,7,FALSE)</f>
        <v>1</v>
      </c>
      <c r="AH392">
        <f>VLOOKUP(A392,[3]Sheet1!$A$2:$H$2105,8,FALSE)</f>
        <v>1688</v>
      </c>
      <c r="AI392">
        <f>VLOOKUP(A392,[3]Sheet1!$A$2:$I$2106,9,FALSE)</f>
        <v>55</v>
      </c>
      <c r="AJ392">
        <f>VLOOKUP(A392,[3]Sheet1!$A$2:$K$2105,10,FALSE)</f>
        <v>25</v>
      </c>
      <c r="AK392">
        <f>VLOOKUP(A392,[3]Sheet1!$A$2:$K$2105,11,FALSE)</f>
        <v>30</v>
      </c>
      <c r="AL392">
        <f>VLOOKUP(A392,[3]Sheet1!$A$2:$L$2106,12,FALSE)</f>
        <v>7</v>
      </c>
      <c r="AM392">
        <f>VLOOKUP(A392, [3]Sheet1!$A$2:$M$2105,13,FALSE)</f>
        <v>18</v>
      </c>
      <c r="AN392">
        <f>VLOOKUP(A392,[3]Sheet1!$A$2:$N$2106,14,FALSE)</f>
        <v>0.69</v>
      </c>
      <c r="AO392">
        <f>VLOOKUP(A392,[3]Sheet1!$A$2:$O$2106,15,FALSE)</f>
        <v>5.53</v>
      </c>
      <c r="AP392">
        <f>VLOOKUP(A392,[3]Sheet1!$A$2:$P$2105,16,FALSE)</f>
        <v>0</v>
      </c>
      <c r="AQ392">
        <f>VLOOKUP(A392, [3]Sheet1!$A$2:$Q$2106, 17,FALSE)</f>
        <v>1601</v>
      </c>
    </row>
    <row r="393" spans="1:43" x14ac:dyDescent="0.2">
      <c r="A393" s="10">
        <v>1207923</v>
      </c>
      <c r="B393" s="10">
        <v>60055526</v>
      </c>
      <c r="C393" s="11" t="s">
        <v>54</v>
      </c>
      <c r="D393" s="10" t="s">
        <v>63</v>
      </c>
      <c r="E393" s="17">
        <v>44124</v>
      </c>
      <c r="F393" s="13" t="str">
        <f>VLOOKUP(A393,[1]Sheet1!$K$2:$T$827,2,FALSE)</f>
        <v>VD02</v>
      </c>
      <c r="G393" s="13" t="str">
        <f>IFERROR(#REF!, "no")</f>
        <v>no</v>
      </c>
      <c r="H393" s="10">
        <v>19</v>
      </c>
      <c r="I393" s="10">
        <v>0.95</v>
      </c>
      <c r="J393" s="10">
        <v>1.22</v>
      </c>
      <c r="K393" s="10">
        <v>0.27</v>
      </c>
      <c r="L393" s="10">
        <v>14</v>
      </c>
      <c r="M393" s="10">
        <v>14</v>
      </c>
      <c r="N393" s="10">
        <v>8.3241176605224592</v>
      </c>
      <c r="O393" s="10">
        <v>1.6925728321075399</v>
      </c>
      <c r="P393" s="10">
        <v>0.109486326575279</v>
      </c>
      <c r="Q393" s="10">
        <v>-0.150549501180649</v>
      </c>
      <c r="R393" s="13">
        <f>VLOOKUP(A393,'Valores KF'!$C$2:$D$1018,2,)</f>
        <v>0.81</v>
      </c>
      <c r="S393" s="13">
        <f>VLOOKUP(A393,'[2]PESO DE COLADA DIC19-DIC-20'!$A$2:$D$2105,4, FALSE)</f>
        <v>53406</v>
      </c>
      <c r="T393" s="13">
        <f>VLOOKUP(A393,[1]Sheet1!$F$2:$H$1001,3,FALSE)</f>
        <v>1892.8179893496599</v>
      </c>
      <c r="U393" s="13">
        <f>VLOOKUP(A393,[1]Sheet1!$K$2:$T$827, 3,FALSE)</f>
        <v>9.6600000000000005E-2</v>
      </c>
      <c r="V393" s="13">
        <f>VLOOKUP(A393,[1]Sheet1!$K$2:$T$827, 4,FALSE)</f>
        <v>0.188</v>
      </c>
      <c r="W393" s="13">
        <f>VLOOKUP(A393, [1]Sheet1!$K$2:$T$827,5,FALSE)</f>
        <v>1.1299999999999999</v>
      </c>
      <c r="X393" s="13">
        <f>VLOOKUP(A393, [1]Sheet1!$K$2:$T$827,6,FALSE)</f>
        <v>1.1599999999999999E-2</v>
      </c>
      <c r="Y393" s="13">
        <f>VLOOKUP(A393, [1]Sheet1!$K$2:$T$827,7,FALSE)</f>
        <v>5.8199999999999997E-3</v>
      </c>
      <c r="Z393" s="13">
        <f>VLOOKUP(A393, [1]Sheet1!$K$2:$T$827,8,FALSE)</f>
        <v>0.26400000000000001</v>
      </c>
      <c r="AA393" s="13">
        <f>VLOOKUP(A393, [1]Sheet1!$K$2:$T$827,9,FALSE)</f>
        <v>0.32100000000000001</v>
      </c>
      <c r="AB393" s="13">
        <f>VLOOKUP(A393, [1]Sheet1!$K$2:$T$827,10,FALSE)</f>
        <v>2.5399999999999999E-2</v>
      </c>
      <c r="AC393" s="13">
        <f>VLOOKUP(A393,[4]Sheet1!$A$2:$D$651,4,FALSE)</f>
        <v>0.98120600000000002</v>
      </c>
      <c r="AD393" s="13">
        <f>VLOOKUP(A393,[4]Sheet1!$A$2:$E$651,5,FALSE)</f>
        <v>1.5408500000000001</v>
      </c>
      <c r="AE393" s="13" t="s">
        <v>45</v>
      </c>
      <c r="AF393">
        <f>VLOOKUP(A393,[3]Sheet1!$A$2:$F$2106,6, FALSE)</f>
        <v>52182</v>
      </c>
      <c r="AG393">
        <f>VLOOKUP(A393,[3]Sheet1!$A$2:$G$2106,7,FALSE)</f>
        <v>1</v>
      </c>
      <c r="AH393">
        <f>VLOOKUP(A393,[3]Sheet1!$A$2:$H$2105,8,FALSE)</f>
        <v>1681</v>
      </c>
      <c r="AI393">
        <f>VLOOKUP(A393,[3]Sheet1!$A$2:$I$2106,9,FALSE)</f>
        <v>56</v>
      </c>
      <c r="AJ393">
        <f>VLOOKUP(A393,[3]Sheet1!$A$2:$K$2105,10,FALSE)</f>
        <v>25</v>
      </c>
      <c r="AK393">
        <f>VLOOKUP(A393,[3]Sheet1!$A$2:$K$2105,11,FALSE)</f>
        <v>31</v>
      </c>
      <c r="AL393">
        <f>VLOOKUP(A393,[3]Sheet1!$A$2:$L$2106,12,FALSE)</f>
        <v>6</v>
      </c>
      <c r="AM393">
        <f>VLOOKUP(A393, [3]Sheet1!$A$2:$M$2105,13,FALSE)</f>
        <v>19</v>
      </c>
      <c r="AN393">
        <f>VLOOKUP(A393,[3]Sheet1!$A$2:$N$2106,14,FALSE)</f>
        <v>0.72</v>
      </c>
      <c r="AO393">
        <f>VLOOKUP(A393,[3]Sheet1!$A$2:$O$2106,15,FALSE)</f>
        <v>5.08</v>
      </c>
      <c r="AP393">
        <f>VLOOKUP(A393,[3]Sheet1!$A$2:$P$2105,16,FALSE)</f>
        <v>4</v>
      </c>
      <c r="AQ393">
        <f>VLOOKUP(A393, [3]Sheet1!$A$2:$Q$2106, 17,FALSE)</f>
        <v>1591</v>
      </c>
    </row>
    <row r="394" spans="1:43" x14ac:dyDescent="0.2">
      <c r="A394" s="10">
        <v>1207924</v>
      </c>
      <c r="B394" s="10">
        <v>60055531</v>
      </c>
      <c r="C394" s="11" t="s">
        <v>54</v>
      </c>
      <c r="D394" s="10" t="s">
        <v>63</v>
      </c>
      <c r="E394" s="17">
        <v>44124</v>
      </c>
      <c r="F394" s="13" t="str">
        <f>VLOOKUP(A394,[1]Sheet1!$K$2:$T$827,2,FALSE)</f>
        <v>VD03</v>
      </c>
      <c r="G394" s="13" t="str">
        <f>IFERROR(#REF!, "no")</f>
        <v>no</v>
      </c>
      <c r="H394" s="10">
        <v>19</v>
      </c>
      <c r="I394" s="10">
        <v>0.92</v>
      </c>
      <c r="J394" s="10">
        <v>0.67</v>
      </c>
      <c r="K394" s="10">
        <v>-0.25</v>
      </c>
      <c r="L394" s="10">
        <v>10</v>
      </c>
      <c r="M394" s="10">
        <v>17</v>
      </c>
      <c r="N394" s="10">
        <v>7.0184445381164604</v>
      </c>
      <c r="O394" s="10">
        <v>2.0835838317871098</v>
      </c>
      <c r="P394" s="10">
        <v>0.14943383634090401</v>
      </c>
      <c r="Q394" s="10">
        <v>-0.15315914154052701</v>
      </c>
      <c r="R394" s="13">
        <f>VLOOKUP(A394,'Valores KF'!$C$2:$D$1018,2,)</f>
        <v>0.81</v>
      </c>
      <c r="S394" s="13">
        <f>VLOOKUP(A394,'[2]PESO DE COLADA DIC19-DIC-20'!$A$2:$D$2105,4, FALSE)</f>
        <v>51793</v>
      </c>
      <c r="T394" s="13">
        <f>VLOOKUP(A394,[1]Sheet1!$F$2:$H$1001,3,FALSE)</f>
        <v>1889.13201800766</v>
      </c>
      <c r="U394" s="13">
        <f>VLOOKUP(A394,[1]Sheet1!$K$2:$T$827, 3,FALSE)</f>
        <v>0.11600000000000001</v>
      </c>
      <c r="V394" s="13">
        <f>VLOOKUP(A394,[1]Sheet1!$K$2:$T$827, 4,FALSE)</f>
        <v>0.18099999999999999</v>
      </c>
      <c r="W394" s="13">
        <f>VLOOKUP(A394, [1]Sheet1!$K$2:$T$827,5,FALSE)</f>
        <v>1.1000000000000001</v>
      </c>
      <c r="X394" s="13">
        <f>VLOOKUP(A394, [1]Sheet1!$K$2:$T$827,6,FALSE)</f>
        <v>9.7999999999999997E-3</v>
      </c>
      <c r="Y394" s="13">
        <f>VLOOKUP(A394, [1]Sheet1!$K$2:$T$827,7,FALSE)</f>
        <v>6.2100000000000002E-3</v>
      </c>
      <c r="Z394" s="13">
        <f>VLOOKUP(A394, [1]Sheet1!$K$2:$T$827,8,FALSE)</f>
        <v>0.192</v>
      </c>
      <c r="AA394" s="13">
        <f>VLOOKUP(A394, [1]Sheet1!$K$2:$T$827,9,FALSE)</f>
        <v>0.34300000000000003</v>
      </c>
      <c r="AB394" s="13">
        <f>VLOOKUP(A394, [1]Sheet1!$K$2:$T$827,10,FALSE)</f>
        <v>2.4400000000000002E-2</v>
      </c>
      <c r="AC394" s="13">
        <f>VLOOKUP(A394,[4]Sheet1!$A$2:$D$651,4,FALSE)</f>
        <v>0.92444099999999996</v>
      </c>
      <c r="AD394" s="13">
        <f>VLOOKUP(A394,[4]Sheet1!$A$2:$E$651,5,FALSE)</f>
        <v>1.35951</v>
      </c>
      <c r="AE394" s="13" t="s">
        <v>45</v>
      </c>
      <c r="AF394">
        <f>VLOOKUP(A394,[3]Sheet1!$A$2:$F$2106,6, FALSE)</f>
        <v>52786</v>
      </c>
      <c r="AG394">
        <f>VLOOKUP(A394,[3]Sheet1!$A$2:$G$2106,7,FALSE)</f>
        <v>1</v>
      </c>
      <c r="AH394">
        <f>VLOOKUP(A394,[3]Sheet1!$A$2:$H$2105,8,FALSE)</f>
        <v>1681</v>
      </c>
      <c r="AI394">
        <f>VLOOKUP(A394,[3]Sheet1!$A$2:$I$2106,9,FALSE)</f>
        <v>55</v>
      </c>
      <c r="AJ394">
        <f>VLOOKUP(A394,[3]Sheet1!$A$2:$K$2105,10,FALSE)</f>
        <v>27</v>
      </c>
      <c r="AK394">
        <f>VLOOKUP(A394,[3]Sheet1!$A$2:$K$2105,11,FALSE)</f>
        <v>28</v>
      </c>
      <c r="AL394">
        <f>VLOOKUP(A394,[3]Sheet1!$A$2:$L$2106,12,FALSE)</f>
        <v>8</v>
      </c>
      <c r="AM394">
        <f>VLOOKUP(A394, [3]Sheet1!$A$2:$M$2105,13,FALSE)</f>
        <v>19</v>
      </c>
      <c r="AN394">
        <f>VLOOKUP(A394,[3]Sheet1!$A$2:$N$2106,14,FALSE)</f>
        <v>0.61</v>
      </c>
      <c r="AO394">
        <f>VLOOKUP(A394,[3]Sheet1!$A$2:$O$2106,15,FALSE)</f>
        <v>2.93</v>
      </c>
      <c r="AP394">
        <f>VLOOKUP(A394,[3]Sheet1!$A$2:$P$2105,16,FALSE)</f>
        <v>2.2799999999999998</v>
      </c>
      <c r="AQ394">
        <f>VLOOKUP(A394, [3]Sheet1!$A$2:$Q$2106, 17,FALSE)</f>
        <v>1590</v>
      </c>
    </row>
    <row r="395" spans="1:43" x14ac:dyDescent="0.2">
      <c r="A395" s="10">
        <v>1207925</v>
      </c>
      <c r="B395" s="10">
        <v>60055486</v>
      </c>
      <c r="C395" s="11" t="s">
        <v>54</v>
      </c>
      <c r="D395" s="10" t="s">
        <v>44</v>
      </c>
      <c r="E395" s="17">
        <v>44124</v>
      </c>
      <c r="F395" s="13" t="str">
        <f>VLOOKUP(A395,[1]Sheet1!$K$2:$T$827,2,FALSE)</f>
        <v>VD02</v>
      </c>
      <c r="G395" s="13" t="str">
        <f>IFERROR(#REF!, "no")</f>
        <v>no</v>
      </c>
      <c r="H395" s="10">
        <v>20</v>
      </c>
      <c r="I395" s="10">
        <v>1</v>
      </c>
      <c r="J395" s="10">
        <v>0.86</v>
      </c>
      <c r="K395" s="10">
        <v>-0.14000000000000001</v>
      </c>
      <c r="L395" s="10">
        <v>12</v>
      </c>
      <c r="M395" s="10">
        <v>17</v>
      </c>
      <c r="N395" s="10">
        <v>8.1806488037109393</v>
      </c>
      <c r="O395" s="10">
        <v>2.3445816040039098</v>
      </c>
      <c r="P395" s="10">
        <v>0.225592285394669</v>
      </c>
      <c r="Q395" s="10">
        <v>-0.14903837442398099</v>
      </c>
      <c r="R395" s="13">
        <f>VLOOKUP(A395,'Valores KF'!$C$2:$D$1018,2,)</f>
        <v>0.81</v>
      </c>
      <c r="S395" s="13">
        <f>VLOOKUP(A395,'[2]PESO DE COLADA DIC19-DIC-20'!$A$2:$D$2105,4, FALSE)</f>
        <v>55133</v>
      </c>
      <c r="T395" s="13">
        <f>VLOOKUP(A395,[1]Sheet1!$F$2:$H$1001,3,FALSE)</f>
        <v>1891.6223953506701</v>
      </c>
      <c r="U395" s="13">
        <f>VLOOKUP(A395,[1]Sheet1!$K$2:$T$827, 3,FALSE)</f>
        <v>0.11600000000000001</v>
      </c>
      <c r="V395" s="13">
        <f>VLOOKUP(A395,[1]Sheet1!$K$2:$T$827, 4,FALSE)</f>
        <v>0.17199999999999999</v>
      </c>
      <c r="W395" s="13">
        <f>VLOOKUP(A395, [1]Sheet1!$K$2:$T$827,5,FALSE)</f>
        <v>1.1000000000000001</v>
      </c>
      <c r="X395" s="13">
        <f>VLOOKUP(A395, [1]Sheet1!$K$2:$T$827,6,FALSE)</f>
        <v>9.7000000000000003E-3</v>
      </c>
      <c r="Y395" s="13">
        <f>VLOOKUP(A395, [1]Sheet1!$K$2:$T$827,7,FALSE)</f>
        <v>6.2399999999999999E-3</v>
      </c>
      <c r="Z395" s="13">
        <f>VLOOKUP(A395, [1]Sheet1!$K$2:$T$827,8,FALSE)</f>
        <v>0.222</v>
      </c>
      <c r="AA395" s="13">
        <f>VLOOKUP(A395, [1]Sheet1!$K$2:$T$827,9,FALSE)</f>
        <v>0.28199999999999997</v>
      </c>
      <c r="AB395" s="13">
        <f>VLOOKUP(A395, [1]Sheet1!$K$2:$T$827,10,FALSE)</f>
        <v>2.5100000000000001E-2</v>
      </c>
      <c r="AC395" s="13">
        <f>VLOOKUP(A395,[4]Sheet1!$A$2:$D$651,4,FALSE)</f>
        <v>0.89764200000000005</v>
      </c>
      <c r="AD395" s="13">
        <f>VLOOKUP(A395,[4]Sheet1!$A$2:$E$651,5,FALSE)</f>
        <v>1.36433</v>
      </c>
      <c r="AE395" s="13" t="s">
        <v>45</v>
      </c>
      <c r="AF395">
        <f>VLOOKUP(A395,[3]Sheet1!$A$2:$F$2106,6, FALSE)</f>
        <v>55377</v>
      </c>
      <c r="AG395">
        <f>VLOOKUP(A395,[3]Sheet1!$A$2:$G$2106,7,FALSE)</f>
        <v>1</v>
      </c>
      <c r="AH395">
        <f>VLOOKUP(A395,[3]Sheet1!$A$2:$H$2105,8,FALSE)</f>
        <v>1682</v>
      </c>
      <c r="AI395">
        <f>VLOOKUP(A395,[3]Sheet1!$A$2:$I$2106,9,FALSE)</f>
        <v>53</v>
      </c>
      <c r="AJ395">
        <f>VLOOKUP(A395,[3]Sheet1!$A$2:$K$2105,10,FALSE)</f>
        <v>25</v>
      </c>
      <c r="AK395">
        <f>VLOOKUP(A395,[3]Sheet1!$A$2:$K$2105,11,FALSE)</f>
        <v>28</v>
      </c>
      <c r="AL395">
        <f>VLOOKUP(A395,[3]Sheet1!$A$2:$L$2106,12,FALSE)</f>
        <v>5</v>
      </c>
      <c r="AM395">
        <f>VLOOKUP(A395, [3]Sheet1!$A$2:$M$2105,13,FALSE)</f>
        <v>20</v>
      </c>
      <c r="AN395">
        <f>VLOOKUP(A395,[3]Sheet1!$A$2:$N$2106,14,FALSE)</f>
        <v>0.63</v>
      </c>
      <c r="AO395">
        <f>VLOOKUP(A395,[3]Sheet1!$A$2:$O$2106,15,FALSE)</f>
        <v>2.89</v>
      </c>
      <c r="AP395">
        <f>VLOOKUP(A395,[3]Sheet1!$A$2:$P$2105,16,FALSE)</f>
        <v>2.67</v>
      </c>
      <c r="AQ395">
        <f>VLOOKUP(A395, [3]Sheet1!$A$2:$Q$2106, 17,FALSE)</f>
        <v>1595</v>
      </c>
    </row>
    <row r="396" spans="1:43" x14ac:dyDescent="0.2">
      <c r="A396" s="10">
        <v>1207926</v>
      </c>
      <c r="B396" s="10">
        <v>60055492</v>
      </c>
      <c r="C396" s="11" t="s">
        <v>54</v>
      </c>
      <c r="D396" s="10" t="s">
        <v>44</v>
      </c>
      <c r="E396" s="17">
        <v>44124</v>
      </c>
      <c r="F396" s="13" t="str">
        <f>VLOOKUP(A396,[1]Sheet1!$K$2:$T$827,2,FALSE)</f>
        <v>VD02</v>
      </c>
      <c r="G396" s="13" t="str">
        <f>IFERROR(#REF!, "no")</f>
        <v>no</v>
      </c>
      <c r="H396" s="10">
        <v>17</v>
      </c>
      <c r="I396" s="10">
        <v>0.98</v>
      </c>
      <c r="J396" s="10">
        <v>0.8</v>
      </c>
      <c r="K396" s="10">
        <v>-0.18</v>
      </c>
      <c r="L396" s="10">
        <v>12</v>
      </c>
      <c r="M396" s="10">
        <v>12</v>
      </c>
      <c r="N396" s="10">
        <v>5.76660060882568</v>
      </c>
      <c r="O396" s="10">
        <v>1.84908103942871</v>
      </c>
      <c r="P396" s="10">
        <v>7.6908148825168596E-2</v>
      </c>
      <c r="Q396" s="10">
        <v>-0.14387905597686801</v>
      </c>
      <c r="R396" s="13">
        <f>VLOOKUP(A396,'Valores KF'!$C$2:$D$1018,2,)</f>
        <v>0.81</v>
      </c>
      <c r="S396" s="13">
        <f>VLOOKUP(A396,'[2]PESO DE COLADA DIC19-DIC-20'!$A$2:$D$2105,4, FALSE)</f>
        <v>56154</v>
      </c>
      <c r="T396" s="13">
        <f>VLOOKUP(A396,[1]Sheet1!$F$2:$H$1001,3,FALSE)</f>
        <v>1889.4267565164</v>
      </c>
      <c r="U396" s="13">
        <f>VLOOKUP(A396,[1]Sheet1!$K$2:$T$827, 3,FALSE)</f>
        <v>0.12</v>
      </c>
      <c r="V396" s="13">
        <f>VLOOKUP(A396,[1]Sheet1!$K$2:$T$827, 4,FALSE)</f>
        <v>0.20300000000000001</v>
      </c>
      <c r="W396" s="13">
        <f>VLOOKUP(A396, [1]Sheet1!$K$2:$T$827,5,FALSE)</f>
        <v>1.1200000000000001</v>
      </c>
      <c r="X396" s="13">
        <f>VLOOKUP(A396, [1]Sheet1!$K$2:$T$827,6,FALSE)</f>
        <v>8.9999999999999993E-3</v>
      </c>
      <c r="Y396" s="13">
        <f>VLOOKUP(A396, [1]Sheet1!$K$2:$T$827,7,FALSE)</f>
        <v>4.8999999999999998E-3</v>
      </c>
      <c r="Z396" s="13">
        <f>VLOOKUP(A396, [1]Sheet1!$K$2:$T$827,8,FALSE)</f>
        <v>0.20100000000000001</v>
      </c>
      <c r="AA396" s="13">
        <f>VLOOKUP(A396, [1]Sheet1!$K$2:$T$827,9,FALSE)</f>
        <v>0.29499999999999998</v>
      </c>
      <c r="AB396" s="13">
        <f>VLOOKUP(A396, [1]Sheet1!$K$2:$T$827,10,FALSE)</f>
        <v>2.5000000000000001E-2</v>
      </c>
      <c r="AC396" s="13">
        <f>VLOOKUP(A396,[4]Sheet1!$A$2:$D$651,4,FALSE)</f>
        <v>1.22102</v>
      </c>
      <c r="AD396" s="13">
        <f>VLOOKUP(A396,[4]Sheet1!$A$2:$E$651,5,FALSE)</f>
        <v>2.1939500000000001</v>
      </c>
      <c r="AE396" s="13" t="s">
        <v>45</v>
      </c>
      <c r="AF396">
        <f>VLOOKUP(A396,[3]Sheet1!$A$2:$F$2106,6, FALSE)</f>
        <v>55546</v>
      </c>
      <c r="AG396">
        <f>VLOOKUP(A396,[3]Sheet1!$A$2:$G$2106,7,FALSE)</f>
        <v>1</v>
      </c>
      <c r="AH396">
        <f>VLOOKUP(A396,[3]Sheet1!$A$2:$H$2105,8,FALSE)</f>
        <v>1675</v>
      </c>
      <c r="AI396">
        <f>VLOOKUP(A396,[3]Sheet1!$A$2:$I$2106,9,FALSE)</f>
        <v>50</v>
      </c>
      <c r="AJ396">
        <f>VLOOKUP(A396,[3]Sheet1!$A$2:$K$2105,10,FALSE)</f>
        <v>24</v>
      </c>
      <c r="AK396">
        <f>VLOOKUP(A396,[3]Sheet1!$A$2:$K$2105,11,FALSE)</f>
        <v>26</v>
      </c>
      <c r="AL396">
        <f>VLOOKUP(A396,[3]Sheet1!$A$2:$L$2106,12,FALSE)</f>
        <v>7</v>
      </c>
      <c r="AM396">
        <f>VLOOKUP(A396, [3]Sheet1!$A$2:$M$2105,13,FALSE)</f>
        <v>17</v>
      </c>
      <c r="AN396">
        <f>VLOOKUP(A396,[3]Sheet1!$A$2:$N$2106,14,FALSE)</f>
        <v>0.88</v>
      </c>
      <c r="AO396">
        <f>VLOOKUP(A396,[3]Sheet1!$A$2:$O$2106,15,FALSE)</f>
        <v>5.0999999999999996</v>
      </c>
      <c r="AP396">
        <f>VLOOKUP(A396,[3]Sheet1!$A$2:$P$2105,16,FALSE)</f>
        <v>9.98</v>
      </c>
      <c r="AQ396">
        <f>VLOOKUP(A396, [3]Sheet1!$A$2:$Q$2106, 17,FALSE)</f>
        <v>1595</v>
      </c>
    </row>
    <row r="397" spans="1:43" x14ac:dyDescent="0.2">
      <c r="A397" s="10">
        <v>1207927</v>
      </c>
      <c r="B397" s="10">
        <v>60055456</v>
      </c>
      <c r="C397" s="11" t="s">
        <v>54</v>
      </c>
      <c r="D397" s="10" t="s">
        <v>44</v>
      </c>
      <c r="E397" s="17">
        <v>44124</v>
      </c>
      <c r="F397" s="13" t="str">
        <f>VLOOKUP(A397,[1]Sheet1!$K$2:$T$827,2,FALSE)</f>
        <v>VD02</v>
      </c>
      <c r="G397" s="13" t="str">
        <f>IFERROR(#REF!, "no")</f>
        <v>no</v>
      </c>
      <c r="H397" s="10">
        <v>20</v>
      </c>
      <c r="I397" s="10">
        <v>1.08</v>
      </c>
      <c r="J397" s="10">
        <v>0.91</v>
      </c>
      <c r="K397" s="10">
        <v>-0.17</v>
      </c>
      <c r="L397" s="10">
        <v>18</v>
      </c>
      <c r="M397" s="10">
        <v>16</v>
      </c>
      <c r="N397" s="10">
        <v>9.2852048873901403</v>
      </c>
      <c r="O397" s="10">
        <v>2.6096656322479199</v>
      </c>
      <c r="P397" s="10">
        <v>0.114867798984051</v>
      </c>
      <c r="Q397" s="10">
        <v>-0.15555597841739699</v>
      </c>
      <c r="R397" s="13">
        <f>VLOOKUP(A397,'Valores KF'!$C$2:$D$1018,2,)</f>
        <v>0.81</v>
      </c>
      <c r="S397" s="13">
        <f>VLOOKUP(A397,'[2]PESO DE COLADA DIC19-DIC-20'!$A$2:$D$2105,4, FALSE)</f>
        <v>55939</v>
      </c>
      <c r="T397" s="13">
        <f>VLOOKUP(A397,[1]Sheet1!$F$2:$H$1001,3,FALSE)</f>
        <v>1892.5264196552</v>
      </c>
      <c r="U397" s="13">
        <f>VLOOKUP(A397,[1]Sheet1!$K$2:$T$827, 3,FALSE)</f>
        <v>0.115</v>
      </c>
      <c r="V397" s="13">
        <f>VLOOKUP(A397,[1]Sheet1!$K$2:$T$827, 4,FALSE)</f>
        <v>0.189</v>
      </c>
      <c r="W397" s="13">
        <f>VLOOKUP(A397, [1]Sheet1!$K$2:$T$827,5,FALSE)</f>
        <v>1.1000000000000001</v>
      </c>
      <c r="X397" s="13">
        <f>VLOOKUP(A397, [1]Sheet1!$K$2:$T$827,6,FALSE)</f>
        <v>1.5800000000000002E-2</v>
      </c>
      <c r="Y397" s="13">
        <f>VLOOKUP(A397, [1]Sheet1!$K$2:$T$827,7,FALSE)</f>
        <v>5.1000000000000004E-3</v>
      </c>
      <c r="Z397" s="13">
        <f>VLOOKUP(A397, [1]Sheet1!$K$2:$T$827,8,FALSE)</f>
        <v>0.26600000000000001</v>
      </c>
      <c r="AA397" s="13">
        <f>VLOOKUP(A397, [1]Sheet1!$K$2:$T$827,9,FALSE)</f>
        <v>0.26100000000000001</v>
      </c>
      <c r="AB397" s="13">
        <f>VLOOKUP(A397, [1]Sheet1!$K$2:$T$827,10,FALSE)</f>
        <v>2.2499999999999999E-2</v>
      </c>
      <c r="AC397" s="13">
        <f>VLOOKUP(A397,[4]Sheet1!$A$2:$D$651,4,FALSE)</f>
        <v>0.97729500000000002</v>
      </c>
      <c r="AD397" s="13">
        <f>VLOOKUP(A397,[4]Sheet1!$A$2:$E$651,5,FALSE)</f>
        <v>1.06826</v>
      </c>
      <c r="AE397" s="13" t="s">
        <v>45</v>
      </c>
      <c r="AF397">
        <f>VLOOKUP(A397,[3]Sheet1!$A$2:$F$2106,6, FALSE)</f>
        <v>54853</v>
      </c>
      <c r="AG397">
        <f>VLOOKUP(A397,[3]Sheet1!$A$2:$G$2106,7,FALSE)</f>
        <v>1</v>
      </c>
      <c r="AH397">
        <f>VLOOKUP(A397,[3]Sheet1!$A$2:$H$2105,8,FALSE)</f>
        <v>1675</v>
      </c>
      <c r="AI397">
        <f>VLOOKUP(A397,[3]Sheet1!$A$2:$I$2106,9,FALSE)</f>
        <v>63</v>
      </c>
      <c r="AJ397">
        <f>VLOOKUP(A397,[3]Sheet1!$A$2:$K$2105,10,FALSE)</f>
        <v>27</v>
      </c>
      <c r="AK397">
        <f>VLOOKUP(A397,[3]Sheet1!$A$2:$K$2105,11,FALSE)</f>
        <v>36</v>
      </c>
      <c r="AL397">
        <f>VLOOKUP(A397,[3]Sheet1!$A$2:$L$2106,12,FALSE)</f>
        <v>7</v>
      </c>
      <c r="AM397">
        <f>VLOOKUP(A397, [3]Sheet1!$A$2:$M$2105,13,FALSE)</f>
        <v>20</v>
      </c>
      <c r="AN397">
        <f>VLOOKUP(A397,[3]Sheet1!$A$2:$N$2106,14,FALSE)</f>
        <v>0.64</v>
      </c>
      <c r="AO397">
        <f>VLOOKUP(A397,[3]Sheet1!$A$2:$O$2106,15,FALSE)</f>
        <v>2.48</v>
      </c>
      <c r="AP397">
        <f>VLOOKUP(A397,[3]Sheet1!$A$2:$P$2105,16,FALSE)</f>
        <v>6.74</v>
      </c>
      <c r="AQ397">
        <f>VLOOKUP(A397, [3]Sheet1!$A$2:$Q$2106, 17,FALSE)</f>
        <v>1591</v>
      </c>
    </row>
    <row r="398" spans="1:43" x14ac:dyDescent="0.2">
      <c r="A398" s="10">
        <v>1207928</v>
      </c>
      <c r="B398" s="10">
        <v>60055462</v>
      </c>
      <c r="C398" s="11" t="s">
        <v>54</v>
      </c>
      <c r="D398" s="10" t="s">
        <v>44</v>
      </c>
      <c r="E398" s="17">
        <v>44124</v>
      </c>
      <c r="F398" s="13" t="str">
        <f>VLOOKUP(A398,[1]Sheet1!$K$2:$T$827,2,FALSE)</f>
        <v>VD05</v>
      </c>
      <c r="G398" s="13" t="str">
        <f>IFERROR(#REF!, "no")</f>
        <v>no</v>
      </c>
      <c r="H398" s="10">
        <v>31</v>
      </c>
      <c r="I398" s="10">
        <v>1.96</v>
      </c>
      <c r="J398" s="10">
        <v>1.96</v>
      </c>
      <c r="K398" s="10">
        <v>0</v>
      </c>
      <c r="L398" s="10">
        <v>-120</v>
      </c>
      <c r="M398" s="10">
        <v>17</v>
      </c>
      <c r="N398" s="10">
        <v>6.0111627578735396</v>
      </c>
      <c r="O398" s="10">
        <v>2.4441194534301798</v>
      </c>
      <c r="P398" s="10">
        <v>0.19435620307922399</v>
      </c>
      <c r="Q398" s="10">
        <v>-0.15174175798893</v>
      </c>
      <c r="R398" s="13">
        <f>VLOOKUP(A398,'Valores KF'!$C$2:$D$1018,2,)</f>
        <v>0.81</v>
      </c>
      <c r="S398" s="13">
        <f>VLOOKUP(A398,'[2]PESO DE COLADA DIC19-DIC-20'!$A$2:$D$2105,4, FALSE)</f>
        <v>54793</v>
      </c>
      <c r="T398" s="13">
        <f>VLOOKUP(A398,[1]Sheet1!$F$2:$H$1001,3,FALSE)</f>
        <v>1890.87826351579</v>
      </c>
      <c r="U398" s="13">
        <f>VLOOKUP(A398,[1]Sheet1!$K$2:$T$827, 3,FALSE)</f>
        <v>0.124</v>
      </c>
      <c r="V398" s="13">
        <f>VLOOKUP(A398,[1]Sheet1!$K$2:$T$827, 4,FALSE)</f>
        <v>0.19</v>
      </c>
      <c r="W398" s="13">
        <f>VLOOKUP(A398, [1]Sheet1!$K$2:$T$827,5,FALSE)</f>
        <v>1.1100000000000001</v>
      </c>
      <c r="X398" s="13">
        <f>VLOOKUP(A398, [1]Sheet1!$K$2:$T$827,6,FALSE)</f>
        <v>1.3899999999999999E-2</v>
      </c>
      <c r="Y398" s="13">
        <f>VLOOKUP(A398, [1]Sheet1!$K$2:$T$827,7,FALSE)</f>
        <v>4.8300000000000001E-3</v>
      </c>
      <c r="Z398" s="13">
        <f>VLOOKUP(A398, [1]Sheet1!$K$2:$T$827,8,FALSE)</f>
        <v>0.23</v>
      </c>
      <c r="AA398" s="13">
        <f>VLOOKUP(A398, [1]Sheet1!$K$2:$T$827,9,FALSE)</f>
        <v>0.26100000000000001</v>
      </c>
      <c r="AB398" s="13">
        <f>VLOOKUP(A398, [1]Sheet1!$K$2:$T$827,10,FALSE)</f>
        <v>2.24E-2</v>
      </c>
      <c r="AC398" s="13">
        <f>VLOOKUP(A398,[4]Sheet1!$A$2:$D$651,4,FALSE)</f>
        <v>0.90793000000000001</v>
      </c>
      <c r="AD398" s="13">
        <f>VLOOKUP(A398,[4]Sheet1!$A$2:$E$651,5,FALSE)</f>
        <v>3.7934700000000001</v>
      </c>
      <c r="AE398" s="13" t="s">
        <v>45</v>
      </c>
      <c r="AF398">
        <f>VLOOKUP(A398,[3]Sheet1!$A$2:$F$2106,6, FALSE)</f>
        <v>55283</v>
      </c>
      <c r="AG398">
        <f>VLOOKUP(A398,[3]Sheet1!$A$2:$G$2106,7,FALSE)</f>
        <v>2</v>
      </c>
      <c r="AH398">
        <f>VLOOKUP(A398,[3]Sheet1!$A$2:$H$2105,8,FALSE)</f>
        <v>1658</v>
      </c>
      <c r="AI398">
        <f>VLOOKUP(A398,[3]Sheet1!$A$2:$I$2106,9,FALSE)</f>
        <v>101</v>
      </c>
      <c r="AJ398">
        <f>VLOOKUP(A398,[3]Sheet1!$A$2:$K$2105,10,FALSE)</f>
        <v>45</v>
      </c>
      <c r="AK398">
        <f>VLOOKUP(A398,[3]Sheet1!$A$2:$K$2105,11,FALSE)</f>
        <v>56</v>
      </c>
      <c r="AL398">
        <f>VLOOKUP(A398,[3]Sheet1!$A$2:$L$2106,12,FALSE)</f>
        <v>14</v>
      </c>
      <c r="AM398">
        <f>VLOOKUP(A398, [3]Sheet1!$A$2:$M$2105,13,FALSE)</f>
        <v>31</v>
      </c>
      <c r="AN398">
        <f>VLOOKUP(A398,[3]Sheet1!$A$2:$N$2106,14,FALSE)</f>
        <v>0.64</v>
      </c>
      <c r="AO398">
        <f>VLOOKUP(A398,[3]Sheet1!$A$2:$O$2106,15,FALSE)</f>
        <v>7.62</v>
      </c>
      <c r="AP398">
        <f>VLOOKUP(A398,[3]Sheet1!$A$2:$P$2105,16,FALSE)</f>
        <v>10.98</v>
      </c>
      <c r="AQ398">
        <f>VLOOKUP(A398, [3]Sheet1!$A$2:$Q$2106, 17,FALSE)</f>
        <v>1593</v>
      </c>
    </row>
    <row r="399" spans="1:43" x14ac:dyDescent="0.2">
      <c r="A399" s="10">
        <v>1207929</v>
      </c>
      <c r="B399" s="10">
        <v>60055536</v>
      </c>
      <c r="C399" s="11" t="s">
        <v>54</v>
      </c>
      <c r="D399" s="10" t="s">
        <v>63</v>
      </c>
      <c r="E399" s="17">
        <v>44124</v>
      </c>
      <c r="F399" s="13" t="str">
        <f>VLOOKUP(A399,[1]Sheet1!$K$2:$T$827,2,FALSE)</f>
        <v>VD02</v>
      </c>
      <c r="G399" s="13" t="str">
        <f>IFERROR(#REF!, "no")</f>
        <v>no</v>
      </c>
      <c r="H399" s="10">
        <v>19</v>
      </c>
      <c r="I399" s="10">
        <v>1.03</v>
      </c>
      <c r="J399" s="10">
        <v>0.91</v>
      </c>
      <c r="K399" s="10">
        <v>-0.12</v>
      </c>
      <c r="L399" s="10">
        <v>14</v>
      </c>
      <c r="M399" s="10">
        <v>15</v>
      </c>
      <c r="N399" s="10">
        <v>11.1140480041504</v>
      </c>
      <c r="O399" s="10">
        <v>2.0202121734619101</v>
      </c>
      <c r="P399" s="10">
        <v>0.79876649379730202</v>
      </c>
      <c r="Q399" s="10">
        <v>-0.15287585556507099</v>
      </c>
      <c r="R399" s="13">
        <f>VLOOKUP(A399,'Valores KF'!$C$2:$D$1018,2,)</f>
        <v>0.81</v>
      </c>
      <c r="S399" s="13">
        <f>VLOOKUP(A399,'[2]PESO DE COLADA DIC19-DIC-20'!$A$2:$D$2105,4, FALSE)</f>
        <v>52808</v>
      </c>
      <c r="T399" s="13">
        <f>VLOOKUP(A399,[1]Sheet1!$F$2:$H$1001,3,FALSE)</f>
        <v>1890.80616533958</v>
      </c>
      <c r="U399" s="13">
        <f>VLOOKUP(A399,[1]Sheet1!$K$2:$T$827, 3,FALSE)</f>
        <v>0.104</v>
      </c>
      <c r="V399" s="13">
        <f>VLOOKUP(A399,[1]Sheet1!$K$2:$T$827, 4,FALSE)</f>
        <v>0.19600000000000001</v>
      </c>
      <c r="W399" s="13">
        <f>VLOOKUP(A399, [1]Sheet1!$K$2:$T$827,5,FALSE)</f>
        <v>1.1000000000000001</v>
      </c>
      <c r="X399" s="13">
        <f>VLOOKUP(A399, [1]Sheet1!$K$2:$T$827,6,FALSE)</f>
        <v>1.4500000000000001E-2</v>
      </c>
      <c r="Y399" s="13">
        <f>VLOOKUP(A399, [1]Sheet1!$K$2:$T$827,7,FALSE)</f>
        <v>5.9199999999999999E-3</v>
      </c>
      <c r="Z399" s="13">
        <f>VLOOKUP(A399, [1]Sheet1!$K$2:$T$827,8,FALSE)</f>
        <v>0.25800000000000001</v>
      </c>
      <c r="AA399" s="13">
        <f>VLOOKUP(A399, [1]Sheet1!$K$2:$T$827,9,FALSE)</f>
        <v>0.28899999999999998</v>
      </c>
      <c r="AB399" s="13">
        <f>VLOOKUP(A399, [1]Sheet1!$K$2:$T$827,10,FALSE)</f>
        <v>2.7E-2</v>
      </c>
      <c r="AC399" s="13">
        <f>VLOOKUP(A399,[4]Sheet1!$A$2:$D$651,4,FALSE)</f>
        <v>1.0363500000000001</v>
      </c>
      <c r="AD399" s="13">
        <f>VLOOKUP(A399,[4]Sheet1!$A$2:$E$651,5,FALSE)</f>
        <v>1.16638</v>
      </c>
      <c r="AE399" s="13" t="s">
        <v>45</v>
      </c>
      <c r="AF399">
        <f>VLOOKUP(A399,[3]Sheet1!$A$2:$F$2106,6, FALSE)</f>
        <v>53339</v>
      </c>
      <c r="AG399">
        <f>VLOOKUP(A399,[3]Sheet1!$A$2:$G$2106,7,FALSE)</f>
        <v>1</v>
      </c>
      <c r="AH399">
        <f>VLOOKUP(A399,[3]Sheet1!$A$2:$H$2105,8,FALSE)</f>
        <v>1685</v>
      </c>
      <c r="AI399">
        <f>VLOOKUP(A399,[3]Sheet1!$A$2:$I$2106,9,FALSE)</f>
        <v>49</v>
      </c>
      <c r="AJ399">
        <f>VLOOKUP(A399,[3]Sheet1!$A$2:$K$2105,10,FALSE)</f>
        <v>26</v>
      </c>
      <c r="AK399">
        <f>VLOOKUP(A399,[3]Sheet1!$A$2:$K$2105,11,FALSE)</f>
        <v>23</v>
      </c>
      <c r="AL399">
        <f>VLOOKUP(A399,[3]Sheet1!$A$2:$L$2106,12,FALSE)</f>
        <v>7</v>
      </c>
      <c r="AM399">
        <f>VLOOKUP(A399, [3]Sheet1!$A$2:$M$2105,13,FALSE)</f>
        <v>19</v>
      </c>
      <c r="AN399">
        <f>VLOOKUP(A399,[3]Sheet1!$A$2:$N$2106,14,FALSE)</f>
        <v>0.69</v>
      </c>
      <c r="AO399">
        <f>VLOOKUP(A399,[3]Sheet1!$A$2:$O$2106,15,FALSE)</f>
        <v>2.73</v>
      </c>
      <c r="AP399">
        <f>VLOOKUP(A399,[3]Sheet1!$A$2:$P$2105,16,FALSE)</f>
        <v>5.75</v>
      </c>
      <c r="AQ399">
        <f>VLOOKUP(A399, [3]Sheet1!$A$2:$Q$2106, 17,FALSE)</f>
        <v>1593</v>
      </c>
    </row>
    <row r="400" spans="1:43" x14ac:dyDescent="0.2">
      <c r="A400" s="10">
        <v>1207930</v>
      </c>
      <c r="B400" s="10">
        <v>60055285</v>
      </c>
      <c r="C400" s="11">
        <v>1045</v>
      </c>
      <c r="D400" s="10" t="s">
        <v>50</v>
      </c>
      <c r="E400" s="17">
        <v>44124</v>
      </c>
      <c r="F400" s="13" t="str">
        <f>VLOOKUP(A400,[1]Sheet1!$K$2:$T$827,2,FALSE)</f>
        <v>VD02</v>
      </c>
      <c r="G400" s="13" t="str">
        <f>IFERROR(#REF!, "no")</f>
        <v>no</v>
      </c>
      <c r="H400" s="10">
        <v>18</v>
      </c>
      <c r="I400" s="10">
        <v>1.21</v>
      </c>
      <c r="J400" s="10">
        <v>1.26</v>
      </c>
      <c r="K400" s="10">
        <v>0.05</v>
      </c>
      <c r="L400" s="10">
        <v>16</v>
      </c>
      <c r="M400" s="10">
        <v>14</v>
      </c>
      <c r="N400" s="10">
        <v>8.3640975952148402</v>
      </c>
      <c r="O400" s="10">
        <v>2.8780701160430899</v>
      </c>
      <c r="P400" s="10">
        <v>0.47137147188186601</v>
      </c>
      <c r="Q400" s="10">
        <v>-0.15211987495422399</v>
      </c>
      <c r="R400" s="13">
        <f>VLOOKUP(A400,'Valores KF'!$C$2:$D$1018,2,)</f>
        <v>0.76</v>
      </c>
      <c r="S400" s="13">
        <f>VLOOKUP(A400,'[2]PESO DE COLADA DIC19-DIC-20'!$A$2:$D$2105,4, FALSE)</f>
        <v>57070</v>
      </c>
      <c r="T400" s="13">
        <f>VLOOKUP(A400,[1]Sheet1!$F$2:$H$1001,3,FALSE)</f>
        <v>1883.45519624191</v>
      </c>
      <c r="U400" s="13">
        <f>VLOOKUP(A400,[1]Sheet1!$K$2:$T$827, 3,FALSE)</f>
        <v>0.45600000000000002</v>
      </c>
      <c r="V400" s="13">
        <f>VLOOKUP(A400,[1]Sheet1!$K$2:$T$827, 4,FALSE)</f>
        <v>0.153</v>
      </c>
      <c r="W400" s="13">
        <f>VLOOKUP(A400, [1]Sheet1!$K$2:$T$827,5,FALSE)</f>
        <v>0.63700000000000001</v>
      </c>
      <c r="X400" s="13">
        <f>VLOOKUP(A400, [1]Sheet1!$K$2:$T$827,6,FALSE)</f>
        <v>1.43E-2</v>
      </c>
      <c r="Y400" s="13">
        <f>VLOOKUP(A400, [1]Sheet1!$K$2:$T$827,7,FALSE)</f>
        <v>1.2899999999999999E-3</v>
      </c>
      <c r="Z400" s="13">
        <f>VLOOKUP(A400, [1]Sheet1!$K$2:$T$827,8,FALSE)</f>
        <v>0.224</v>
      </c>
      <c r="AA400" s="13">
        <f>VLOOKUP(A400, [1]Sheet1!$K$2:$T$827,9,FALSE)</f>
        <v>0.154</v>
      </c>
      <c r="AB400" s="13">
        <f>VLOOKUP(A400, [1]Sheet1!$K$2:$T$827,10,FALSE)</f>
        <v>2.9899999999999999E-2</v>
      </c>
      <c r="AC400" s="13">
        <f>VLOOKUP(A400,[4]Sheet1!$A$2:$D$651,4,FALSE)</f>
        <v>0.99266699999999997</v>
      </c>
      <c r="AD400" s="13">
        <f>VLOOKUP(A400,[4]Sheet1!$A$2:$E$651,5,FALSE)</f>
        <v>1.0501400000000001</v>
      </c>
      <c r="AE400" s="13" t="s">
        <v>45</v>
      </c>
      <c r="AF400">
        <f>VLOOKUP(A400,[3]Sheet1!$A$2:$F$2106,6, FALSE)</f>
        <v>57804</v>
      </c>
      <c r="AG400">
        <f>VLOOKUP(A400,[3]Sheet1!$A$2:$G$2106,7,FALSE)</f>
        <v>1</v>
      </c>
      <c r="AH400">
        <f>VLOOKUP(A400,[3]Sheet1!$A$2:$H$2105,8,FALSE)</f>
        <v>1675</v>
      </c>
      <c r="AI400">
        <f>VLOOKUP(A400,[3]Sheet1!$A$2:$I$2106,9,FALSE)</f>
        <v>55</v>
      </c>
      <c r="AJ400">
        <f>VLOOKUP(A400,[3]Sheet1!$A$2:$K$2105,10,FALSE)</f>
        <v>26</v>
      </c>
      <c r="AK400">
        <f>VLOOKUP(A400,[3]Sheet1!$A$2:$K$2105,11,FALSE)</f>
        <v>29</v>
      </c>
      <c r="AL400">
        <f>VLOOKUP(A400,[3]Sheet1!$A$2:$L$2106,12,FALSE)</f>
        <v>8</v>
      </c>
      <c r="AM400">
        <f>VLOOKUP(A400, [3]Sheet1!$A$2:$M$2105,13,FALSE)</f>
        <v>18</v>
      </c>
      <c r="AN400">
        <f>VLOOKUP(A400,[3]Sheet1!$A$2:$N$2106,14,FALSE)</f>
        <v>0.69</v>
      </c>
      <c r="AO400">
        <f>VLOOKUP(A400,[3]Sheet1!$A$2:$O$2106,15,FALSE)</f>
        <v>4.3499999999999996</v>
      </c>
      <c r="AP400">
        <f>VLOOKUP(A400,[3]Sheet1!$A$2:$P$2105,16,FALSE)</f>
        <v>0</v>
      </c>
      <c r="AQ400">
        <f>VLOOKUP(A400, [3]Sheet1!$A$2:$Q$2106, 17,FALSE)</f>
        <v>1583</v>
      </c>
    </row>
    <row r="401" spans="1:43" x14ac:dyDescent="0.2">
      <c r="A401" s="10">
        <v>1207931</v>
      </c>
      <c r="B401" s="10">
        <v>60055358</v>
      </c>
      <c r="C401" s="11">
        <v>1020</v>
      </c>
      <c r="D401" s="10" t="s">
        <v>50</v>
      </c>
      <c r="E401" s="17">
        <v>44124</v>
      </c>
      <c r="F401" s="13" t="str">
        <f>VLOOKUP(A401,[1]Sheet1!$K$2:$T$827,2,FALSE)</f>
        <v>VD02</v>
      </c>
      <c r="G401" s="13" t="str">
        <f>IFERROR(#REF!, "no")</f>
        <v>no</v>
      </c>
      <c r="H401" s="10">
        <v>17</v>
      </c>
      <c r="I401" s="10">
        <v>0.93</v>
      </c>
      <c r="J401" s="10">
        <v>1.23</v>
      </c>
      <c r="K401" s="10">
        <v>0.3</v>
      </c>
      <c r="L401" s="10">
        <v>12</v>
      </c>
      <c r="M401" s="10">
        <v>12</v>
      </c>
      <c r="N401" s="10">
        <v>6.8003616333007804</v>
      </c>
      <c r="O401" s="10">
        <v>2.0283758640289302</v>
      </c>
      <c r="P401" s="10">
        <v>0.26748719811439498</v>
      </c>
      <c r="Q401" s="10">
        <v>-0.13247507810592701</v>
      </c>
      <c r="R401" s="13">
        <f>VLOOKUP(A401,'Valores KF'!$C$2:$D$1018,2,)</f>
        <v>0.79</v>
      </c>
      <c r="S401" s="13">
        <f>VLOOKUP(A401,'[2]PESO DE COLADA DIC19-DIC-20'!$A$2:$D$2105,4, FALSE)</f>
        <v>56747</v>
      </c>
      <c r="T401" s="13">
        <f>VLOOKUP(A401,[1]Sheet1!$F$2:$H$1001,3,FALSE)</f>
        <v>1881.9954870582401</v>
      </c>
      <c r="U401" s="13">
        <f>VLOOKUP(A401,[1]Sheet1!$K$2:$T$827, 3,FALSE)</f>
        <v>0.191</v>
      </c>
      <c r="V401" s="13">
        <f>VLOOKUP(A401,[1]Sheet1!$K$2:$T$827, 4,FALSE)</f>
        <v>0.17</v>
      </c>
      <c r="W401" s="13">
        <f>VLOOKUP(A401, [1]Sheet1!$K$2:$T$827,5,FALSE)</f>
        <v>0.42899999999999999</v>
      </c>
      <c r="X401" s="13">
        <f>VLOOKUP(A401, [1]Sheet1!$K$2:$T$827,6,FALSE)</f>
        <v>1.1599999999999999E-2</v>
      </c>
      <c r="Y401" s="13">
        <f>VLOOKUP(A401, [1]Sheet1!$K$2:$T$827,7,FALSE)</f>
        <v>2.01E-2</v>
      </c>
      <c r="Z401" s="13">
        <f>VLOOKUP(A401, [1]Sheet1!$K$2:$T$827,8,FALSE)</f>
        <v>0.222</v>
      </c>
      <c r="AA401" s="13">
        <f>VLOOKUP(A401, [1]Sheet1!$K$2:$T$827,9,FALSE)</f>
        <v>0.26900000000000002</v>
      </c>
      <c r="AB401" s="13">
        <f>VLOOKUP(A401, [1]Sheet1!$K$2:$T$827,10,FALSE)</f>
        <v>3.3000000000000002E-2</v>
      </c>
      <c r="AC401" s="13">
        <f>VLOOKUP(A401,[4]Sheet1!$A$2:$D$651,4,FALSE)</f>
        <v>1.33802</v>
      </c>
      <c r="AD401" s="13">
        <f>VLOOKUP(A401,[4]Sheet1!$A$2:$E$651,5,FALSE)</f>
        <v>2.5064799999999998</v>
      </c>
      <c r="AE401" s="13" t="s">
        <v>45</v>
      </c>
      <c r="AF401">
        <f>VLOOKUP(A401,[3]Sheet1!$A$2:$F$2106,6, FALSE)</f>
        <v>56357</v>
      </c>
      <c r="AG401">
        <f>VLOOKUP(A401,[3]Sheet1!$A$2:$G$2106,7,FALSE)</f>
        <v>1</v>
      </c>
      <c r="AH401">
        <f>VLOOKUP(A401,[3]Sheet1!$A$2:$H$2105,8,FALSE)</f>
        <v>1671</v>
      </c>
      <c r="AI401">
        <f>VLOOKUP(A401,[3]Sheet1!$A$2:$I$2106,9,FALSE)</f>
        <v>54</v>
      </c>
      <c r="AJ401">
        <f>VLOOKUP(A401,[3]Sheet1!$A$2:$K$2105,10,FALSE)</f>
        <v>25</v>
      </c>
      <c r="AK401">
        <f>VLOOKUP(A401,[3]Sheet1!$A$2:$K$2105,11,FALSE)</f>
        <v>29</v>
      </c>
      <c r="AL401">
        <f>VLOOKUP(A401,[3]Sheet1!$A$2:$L$2106,12,FALSE)</f>
        <v>8</v>
      </c>
      <c r="AM401">
        <f>VLOOKUP(A401, [3]Sheet1!$A$2:$M$2105,13,FALSE)</f>
        <v>17</v>
      </c>
      <c r="AN401">
        <f>VLOOKUP(A401,[3]Sheet1!$A$2:$N$2106,14,FALSE)</f>
        <v>0.8</v>
      </c>
      <c r="AO401">
        <f>VLOOKUP(A401,[3]Sheet1!$A$2:$O$2106,15,FALSE)</f>
        <v>7.57</v>
      </c>
      <c r="AP401">
        <f>VLOOKUP(A401,[3]Sheet1!$A$2:$P$2105,16,FALSE)</f>
        <v>0</v>
      </c>
      <c r="AQ401">
        <f>VLOOKUP(A401, [3]Sheet1!$A$2:$Q$2106, 17,FALSE)</f>
        <v>1594</v>
      </c>
    </row>
    <row r="402" spans="1:43" x14ac:dyDescent="0.2">
      <c r="A402" s="10">
        <v>1207932</v>
      </c>
      <c r="B402" s="10">
        <v>60055379</v>
      </c>
      <c r="C402" s="11">
        <v>4140</v>
      </c>
      <c r="D402" s="10" t="s">
        <v>48</v>
      </c>
      <c r="E402" s="17">
        <v>44124</v>
      </c>
      <c r="F402" s="13" t="str">
        <f>VLOOKUP(A402,[1]Sheet1!$K$2:$T$827,2,FALSE)</f>
        <v>VD02</v>
      </c>
      <c r="G402" s="13" t="str">
        <f>IFERROR(#REF!, "no")</f>
        <v>no</v>
      </c>
      <c r="H402" s="10">
        <v>20</v>
      </c>
      <c r="I402" s="10">
        <v>0.85</v>
      </c>
      <c r="J402" s="10">
        <v>0.79</v>
      </c>
      <c r="K402" s="10">
        <v>-0.06</v>
      </c>
      <c r="L402" s="10">
        <v>19</v>
      </c>
      <c r="M402" s="10">
        <v>17</v>
      </c>
      <c r="N402" s="10">
        <v>4.8962893486022896</v>
      </c>
      <c r="O402" s="10">
        <v>2.19711470603943</v>
      </c>
      <c r="P402" s="10">
        <v>7.8308880329132094E-2</v>
      </c>
      <c r="Q402" s="10">
        <v>-0.15637585520744299</v>
      </c>
      <c r="R402" s="13">
        <f>VLOOKUP(A402,'Valores KF'!$C$2:$D$1018,2,)</f>
        <v>0.74</v>
      </c>
      <c r="S402" s="13">
        <f>VLOOKUP(A402,'[2]PESO DE COLADA DIC19-DIC-20'!$A$2:$D$2105,4, FALSE)</f>
        <v>52656</v>
      </c>
      <c r="T402" s="13">
        <f>VLOOKUP(A402,[1]Sheet1!$F$2:$H$1001,3,FALSE)</f>
        <v>1851.6778947201001</v>
      </c>
      <c r="U402" s="13">
        <f>VLOOKUP(A402,[1]Sheet1!$K$2:$T$827, 3,FALSE)</f>
        <v>0.43099999999999999</v>
      </c>
      <c r="V402" s="13">
        <f>VLOOKUP(A402,[1]Sheet1!$K$2:$T$827, 4,FALSE)</f>
        <v>0.32400000000000001</v>
      </c>
      <c r="W402" s="13">
        <f>VLOOKUP(A402, [1]Sheet1!$K$2:$T$827,5,FALSE)</f>
        <v>0.86699999999999999</v>
      </c>
      <c r="X402" s="13">
        <f>VLOOKUP(A402, [1]Sheet1!$K$2:$T$827,6,FALSE)</f>
        <v>9.4999999999999998E-3</v>
      </c>
      <c r="Y402" s="13">
        <f>VLOOKUP(A402, [1]Sheet1!$K$2:$T$827,7,FALSE)</f>
        <v>8.4999999999999995E-4</v>
      </c>
      <c r="Z402" s="13">
        <f>VLOOKUP(A402, [1]Sheet1!$K$2:$T$827,8,FALSE)</f>
        <v>1.05</v>
      </c>
      <c r="AA402" s="13">
        <f>VLOOKUP(A402, [1]Sheet1!$K$2:$T$827,9,FALSE)</f>
        <v>0.14499999999999999</v>
      </c>
      <c r="AB402" s="13">
        <f>VLOOKUP(A402, [1]Sheet1!$K$2:$T$827,10,FALSE)</f>
        <v>2.12E-2</v>
      </c>
      <c r="AC402" s="13">
        <f>VLOOKUP(A402,[4]Sheet1!$A$2:$D$651,4,FALSE)</f>
        <v>0.92265200000000003</v>
      </c>
      <c r="AD402" s="13">
        <f>VLOOKUP(A402,[4]Sheet1!$A$2:$E$651,5,FALSE)</f>
        <v>1.43655</v>
      </c>
      <c r="AE402" s="13" t="s">
        <v>45</v>
      </c>
      <c r="AF402">
        <f>VLOOKUP(A402,[3]Sheet1!$A$2:$F$2106,6, FALSE)</f>
        <v>52938</v>
      </c>
      <c r="AG402">
        <f>VLOOKUP(A402,[3]Sheet1!$A$2:$G$2106,7,FALSE)</f>
        <v>1</v>
      </c>
      <c r="AH402">
        <f>VLOOKUP(A402,[3]Sheet1!$A$2:$H$2105,8,FALSE)</f>
        <v>1642</v>
      </c>
      <c r="AI402">
        <f>VLOOKUP(A402,[3]Sheet1!$A$2:$I$2106,9,FALSE)</f>
        <v>60</v>
      </c>
      <c r="AJ402">
        <f>VLOOKUP(A402,[3]Sheet1!$A$2:$K$2105,10,FALSE)</f>
        <v>27</v>
      </c>
      <c r="AK402">
        <f>VLOOKUP(A402,[3]Sheet1!$A$2:$K$2105,11,FALSE)</f>
        <v>33</v>
      </c>
      <c r="AL402">
        <f>VLOOKUP(A402,[3]Sheet1!$A$2:$L$2106,12,FALSE)</f>
        <v>7</v>
      </c>
      <c r="AM402">
        <f>VLOOKUP(A402, [3]Sheet1!$A$2:$M$2105,13,FALSE)</f>
        <v>20</v>
      </c>
      <c r="AN402">
        <f>VLOOKUP(A402,[3]Sheet1!$A$2:$N$2106,14,FALSE)</f>
        <v>0.69</v>
      </c>
      <c r="AO402">
        <f>VLOOKUP(A402,[3]Sheet1!$A$2:$O$2106,15,FALSE)</f>
        <v>5.96</v>
      </c>
      <c r="AP402">
        <f>VLOOKUP(A402,[3]Sheet1!$A$2:$P$2105,16,FALSE)</f>
        <v>0</v>
      </c>
      <c r="AQ402">
        <f>VLOOKUP(A402, [3]Sheet1!$A$2:$Q$2106, 17,FALSE)</f>
        <v>1562</v>
      </c>
    </row>
    <row r="403" spans="1:43" x14ac:dyDescent="0.2">
      <c r="A403" s="10">
        <v>1207933</v>
      </c>
      <c r="B403" s="10">
        <v>60055353</v>
      </c>
      <c r="C403" s="11" t="s">
        <v>47</v>
      </c>
      <c r="D403" s="10" t="s">
        <v>48</v>
      </c>
      <c r="E403" s="17">
        <v>44125</v>
      </c>
      <c r="F403" s="13" t="str">
        <f>VLOOKUP(A403,[1]Sheet1!$K$2:$T$827,2,FALSE)</f>
        <v>VD02</v>
      </c>
      <c r="G403" s="13" t="str">
        <f>IFERROR(#REF!, "no")</f>
        <v>no</v>
      </c>
      <c r="H403" s="10">
        <v>20</v>
      </c>
      <c r="I403" s="10">
        <v>0.97</v>
      </c>
      <c r="J403" s="10">
        <v>1.08</v>
      </c>
      <c r="K403" s="10">
        <v>0.11</v>
      </c>
      <c r="L403" s="10">
        <v>18</v>
      </c>
      <c r="M403" s="10">
        <v>18</v>
      </c>
      <c r="N403" s="10">
        <v>7.4803714752197301</v>
      </c>
      <c r="O403" s="10">
        <v>2.4493882656097399</v>
      </c>
      <c r="P403" s="10">
        <v>0.57510423660278298</v>
      </c>
      <c r="Q403" s="10">
        <v>-0.154169321060181</v>
      </c>
      <c r="R403" s="13">
        <f>VLOOKUP(A403,'Valores KF'!$C$2:$D$1018,2,)</f>
        <v>0.8</v>
      </c>
      <c r="S403" s="13">
        <f>VLOOKUP(A403,'[2]PESO DE COLADA DIC19-DIC-20'!$A$2:$D$2105,4, FALSE)</f>
        <v>53576</v>
      </c>
      <c r="T403" s="13">
        <f>VLOOKUP(A403,[1]Sheet1!$F$2:$H$1001,3,FALSE)</f>
        <v>1885.815006885</v>
      </c>
      <c r="U403" s="13">
        <f>VLOOKUP(A403,[1]Sheet1!$K$2:$T$827, 3,FALSE)</f>
        <v>0.16300000000000001</v>
      </c>
      <c r="V403" s="13">
        <f>VLOOKUP(A403,[1]Sheet1!$K$2:$T$827, 4,FALSE)</f>
        <v>0.16500000000000001</v>
      </c>
      <c r="W403" s="13">
        <f>VLOOKUP(A403, [1]Sheet1!$K$2:$T$827,5,FALSE)</f>
        <v>1.1200000000000001</v>
      </c>
      <c r="X403" s="13">
        <f>VLOOKUP(A403, [1]Sheet1!$K$2:$T$827,6,FALSE)</f>
        <v>1.09E-2</v>
      </c>
      <c r="Y403" s="13">
        <f>VLOOKUP(A403, [1]Sheet1!$K$2:$T$827,7,FALSE)</f>
        <v>7.7499999999999999E-3</v>
      </c>
      <c r="Z403" s="13">
        <f>VLOOKUP(A403, [1]Sheet1!$K$2:$T$827,8,FALSE)</f>
        <v>0.17399999999999999</v>
      </c>
      <c r="AA403" s="13">
        <f>VLOOKUP(A403, [1]Sheet1!$K$2:$T$827,9,FALSE)</f>
        <v>0.13600000000000001</v>
      </c>
      <c r="AB403" s="13">
        <f>VLOOKUP(A403, [1]Sheet1!$K$2:$T$827,10,FALSE)</f>
        <v>2.8899999999999999E-2</v>
      </c>
      <c r="AC403" s="13">
        <f>VLOOKUP(A403,[4]Sheet1!$A$2:$D$651,4,FALSE)</f>
        <v>0.94128400000000001</v>
      </c>
      <c r="AD403" s="13">
        <f>VLOOKUP(A403,[4]Sheet1!$A$2:$E$651,5,FALSE)</f>
        <v>1.1764699999999999</v>
      </c>
      <c r="AE403" s="13" t="s">
        <v>45</v>
      </c>
      <c r="AF403">
        <f>VLOOKUP(A403,[3]Sheet1!$A$2:$F$2106,6, FALSE)</f>
        <v>53145</v>
      </c>
      <c r="AG403">
        <f>VLOOKUP(A403,[3]Sheet1!$A$2:$G$2106,7,FALSE)</f>
        <v>1</v>
      </c>
      <c r="AH403">
        <f>VLOOKUP(A403,[3]Sheet1!$A$2:$H$2105,8,FALSE)</f>
        <v>1642</v>
      </c>
      <c r="AI403">
        <f>VLOOKUP(A403,[3]Sheet1!$A$2:$I$2106,9,FALSE)</f>
        <v>50</v>
      </c>
      <c r="AJ403">
        <f>VLOOKUP(A403,[3]Sheet1!$A$2:$K$2105,10,FALSE)</f>
        <v>27</v>
      </c>
      <c r="AK403">
        <f>VLOOKUP(A403,[3]Sheet1!$A$2:$K$2105,11,FALSE)</f>
        <v>23</v>
      </c>
      <c r="AL403">
        <f>VLOOKUP(A403,[3]Sheet1!$A$2:$L$2106,12,FALSE)</f>
        <v>7</v>
      </c>
      <c r="AM403">
        <f>VLOOKUP(A403, [3]Sheet1!$A$2:$M$2105,13,FALSE)</f>
        <v>20</v>
      </c>
      <c r="AN403">
        <f>VLOOKUP(A403,[3]Sheet1!$A$2:$N$2106,14,FALSE)</f>
        <v>0.64</v>
      </c>
      <c r="AO403">
        <f>VLOOKUP(A403,[3]Sheet1!$A$2:$O$2106,15,FALSE)</f>
        <v>3.16</v>
      </c>
      <c r="AP403">
        <f>VLOOKUP(A403,[3]Sheet1!$A$2:$P$2105,16,FALSE)</f>
        <v>0</v>
      </c>
      <c r="AQ403">
        <f>VLOOKUP(A403, [3]Sheet1!$A$2:$Q$2106, 17,FALSE)</f>
        <v>1574</v>
      </c>
    </row>
    <row r="404" spans="1:43" x14ac:dyDescent="0.2">
      <c r="A404" s="10">
        <v>1207934</v>
      </c>
      <c r="B404" s="10">
        <v>60055396</v>
      </c>
      <c r="C404" s="11" t="s">
        <v>103</v>
      </c>
      <c r="D404" s="10" t="s">
        <v>44</v>
      </c>
      <c r="E404" s="17">
        <v>44125</v>
      </c>
      <c r="F404" s="13" t="str">
        <f>VLOOKUP(A404,[1]Sheet1!$K$2:$T$827,2,FALSE)</f>
        <v>VD03</v>
      </c>
      <c r="G404" s="13" t="str">
        <f>IFERROR(#REF!, "no")</f>
        <v>no</v>
      </c>
      <c r="H404" s="10">
        <v>19</v>
      </c>
      <c r="I404" s="10">
        <v>1.18</v>
      </c>
      <c r="J404" s="10">
        <v>0.9</v>
      </c>
      <c r="K404" s="10">
        <v>-0.28000000000000003</v>
      </c>
      <c r="L404" s="10">
        <v>17</v>
      </c>
      <c r="M404" s="10">
        <v>15</v>
      </c>
      <c r="N404" s="10">
        <v>8.5592260360717791</v>
      </c>
      <c r="O404" s="10">
        <v>2.8372848033904998</v>
      </c>
      <c r="P404" s="10">
        <v>9.9261835217475905E-2</v>
      </c>
      <c r="Q404" s="10">
        <v>-0.156766712665558</v>
      </c>
      <c r="R404" s="13">
        <f>VLOOKUP(A404,'Valores KF'!$C$2:$D$1018,2,)</f>
        <v>0.81</v>
      </c>
      <c r="S404" s="13">
        <f>VLOOKUP(A404,'[2]PESO DE COLADA DIC19-DIC-20'!$A$2:$D$2105,4, FALSE)</f>
        <v>54578</v>
      </c>
      <c r="T404" s="13">
        <f>VLOOKUP(A404,[1]Sheet1!$F$2:$H$1001,3,FALSE)</f>
        <v>1896.0420246942299</v>
      </c>
      <c r="U404" s="13">
        <f>VLOOKUP(A404,[1]Sheet1!$K$2:$T$827, 3,FALSE)</f>
        <v>0.14699999999999999</v>
      </c>
      <c r="V404" s="13">
        <f>VLOOKUP(A404,[1]Sheet1!$K$2:$T$827, 4,FALSE)</f>
        <v>0.18</v>
      </c>
      <c r="W404" s="13">
        <f>VLOOKUP(A404, [1]Sheet1!$K$2:$T$827,5,FALSE)</f>
        <v>1.3</v>
      </c>
      <c r="X404" s="13">
        <f>VLOOKUP(A404, [1]Sheet1!$K$2:$T$827,6,FALSE)</f>
        <v>9.1999999999999998E-3</v>
      </c>
      <c r="Y404" s="13">
        <f>VLOOKUP(A404, [1]Sheet1!$K$2:$T$827,7,FALSE)</f>
        <v>1.04E-2</v>
      </c>
      <c r="Z404" s="13">
        <f>VLOOKUP(A404, [1]Sheet1!$K$2:$T$827,8,FALSE)</f>
        <v>9.5500000000000002E-2</v>
      </c>
      <c r="AA404" s="13">
        <f>VLOOKUP(A404, [1]Sheet1!$K$2:$T$827,9,FALSE)</f>
        <v>5.3400000000000003E-2</v>
      </c>
      <c r="AB404" s="13">
        <f>VLOOKUP(A404, [1]Sheet1!$K$2:$T$827,10,FALSE)</f>
        <v>2.64E-2</v>
      </c>
      <c r="AC404" s="13">
        <f>VLOOKUP(A404,[4]Sheet1!$A$2:$D$651,4,FALSE)</f>
        <v>0.86187199999999997</v>
      </c>
      <c r="AD404" s="13">
        <f>VLOOKUP(A404,[4]Sheet1!$A$2:$E$651,5,FALSE)</f>
        <v>0.84239399999999998</v>
      </c>
      <c r="AE404" s="13" t="s">
        <v>45</v>
      </c>
      <c r="AF404">
        <f>VLOOKUP(A404,[3]Sheet1!$A$2:$F$2106,6, FALSE)</f>
        <v>54834.01</v>
      </c>
      <c r="AG404">
        <f>VLOOKUP(A404,[3]Sheet1!$A$2:$G$2106,7,FALSE)</f>
        <v>1</v>
      </c>
      <c r="AH404">
        <f>VLOOKUP(A404,[3]Sheet1!$A$2:$H$2105,8,FALSE)</f>
        <v>1694</v>
      </c>
      <c r="AI404">
        <f>VLOOKUP(A404,[3]Sheet1!$A$2:$I$2106,9,FALSE)</f>
        <v>70</v>
      </c>
      <c r="AJ404">
        <f>VLOOKUP(A404,[3]Sheet1!$A$2:$K$2105,10,FALSE)</f>
        <v>26</v>
      </c>
      <c r="AK404">
        <f>VLOOKUP(A404,[3]Sheet1!$A$2:$K$2105,11,FALSE)</f>
        <v>44</v>
      </c>
      <c r="AL404">
        <f>VLOOKUP(A404,[3]Sheet1!$A$2:$L$2106,12,FALSE)</f>
        <v>7</v>
      </c>
      <c r="AM404">
        <f>VLOOKUP(A404, [3]Sheet1!$A$2:$M$2105,13,FALSE)</f>
        <v>19</v>
      </c>
      <c r="AN404">
        <f>VLOOKUP(A404,[3]Sheet1!$A$2:$N$2106,14,FALSE)</f>
        <v>0.55000000000000004</v>
      </c>
      <c r="AO404">
        <f>VLOOKUP(A404,[3]Sheet1!$A$2:$O$2106,15,FALSE)</f>
        <v>1.64</v>
      </c>
      <c r="AP404">
        <f>VLOOKUP(A404,[3]Sheet1!$A$2:$P$2105,16,FALSE)</f>
        <v>5.01</v>
      </c>
      <c r="AQ404">
        <f>VLOOKUP(A404, [3]Sheet1!$A$2:$Q$2106, 17,FALSE)</f>
        <v>1581</v>
      </c>
    </row>
    <row r="405" spans="1:43" x14ac:dyDescent="0.2">
      <c r="A405" s="10">
        <v>1207935</v>
      </c>
      <c r="B405" s="10">
        <v>60055408</v>
      </c>
      <c r="C405" s="11">
        <v>1080</v>
      </c>
      <c r="D405" s="10" t="s">
        <v>44</v>
      </c>
      <c r="E405" s="17">
        <v>44125</v>
      </c>
      <c r="F405" s="13" t="str">
        <f>VLOOKUP(A405,[1]Sheet1!$K$2:$T$827,2,FALSE)</f>
        <v>VD02</v>
      </c>
      <c r="G405" s="13" t="str">
        <f>IFERROR(#REF!, "no")</f>
        <v>no</v>
      </c>
      <c r="H405" s="10">
        <v>20</v>
      </c>
      <c r="I405" s="10">
        <v>0.84</v>
      </c>
      <c r="J405" s="10">
        <v>0.7</v>
      </c>
      <c r="K405" s="10">
        <v>-0.14000000000000001</v>
      </c>
      <c r="L405" s="10">
        <v>15</v>
      </c>
      <c r="M405" s="10">
        <v>5</v>
      </c>
      <c r="N405" s="10">
        <v>-2.5298821926116899</v>
      </c>
      <c r="O405" s="10">
        <v>1.2839498519897501</v>
      </c>
      <c r="P405" s="10">
        <v>0.36683887243270902</v>
      </c>
      <c r="Q405" s="10">
        <v>-0.15854324400424999</v>
      </c>
      <c r="R405" s="13">
        <f>VLOOKUP(A405,'Valores KF'!$C$2:$D$1018,2,)</f>
        <v>0.68</v>
      </c>
      <c r="S405" s="13">
        <f>VLOOKUP(A405,'[2]PESO DE COLADA DIC19-DIC-20'!$A$2:$D$2105,4, FALSE)</f>
        <v>55222</v>
      </c>
      <c r="T405" s="13">
        <f>VLOOKUP(A405,[1]Sheet1!$F$2:$H$1001,3,FALSE)</f>
        <v>1823.17952722215</v>
      </c>
      <c r="U405" s="13">
        <f>VLOOKUP(A405,[1]Sheet1!$K$2:$T$827, 3,FALSE)</f>
        <v>0.77400000000000002</v>
      </c>
      <c r="V405" s="13">
        <f>VLOOKUP(A405,[1]Sheet1!$K$2:$T$827, 4,FALSE)</f>
        <v>0.19</v>
      </c>
      <c r="W405" s="13">
        <f>VLOOKUP(A405, [1]Sheet1!$K$2:$T$827,5,FALSE)</f>
        <v>0.76600000000000001</v>
      </c>
      <c r="X405" s="13">
        <f>VLOOKUP(A405, [1]Sheet1!$K$2:$T$827,6,FALSE)</f>
        <v>9.5999999999999992E-3</v>
      </c>
      <c r="Y405" s="13">
        <f>VLOOKUP(A405, [1]Sheet1!$K$2:$T$827,7,FALSE)</f>
        <v>1.15E-2</v>
      </c>
      <c r="Z405" s="13">
        <f>VLOOKUP(A405, [1]Sheet1!$K$2:$T$827,8,FALSE)</f>
        <v>0.14899999999999999</v>
      </c>
      <c r="AA405" s="13">
        <f>VLOOKUP(A405, [1]Sheet1!$K$2:$T$827,9,FALSE)</f>
        <v>0.111</v>
      </c>
      <c r="AB405" s="13">
        <f>VLOOKUP(A405, [1]Sheet1!$K$2:$T$827,10,FALSE)</f>
        <v>2.2800000000000001E-2</v>
      </c>
      <c r="AC405" s="13">
        <f>VLOOKUP(A405,[4]Sheet1!$A$2:$D$651,4,FALSE)</f>
        <v>1.4727399999999999</v>
      </c>
      <c r="AD405" s="13">
        <f>VLOOKUP(A405,[4]Sheet1!$A$2:$E$651,5,FALSE)</f>
        <v>5.6688499999999999</v>
      </c>
      <c r="AE405" s="13" t="s">
        <v>45</v>
      </c>
      <c r="AF405">
        <f>VLOOKUP(A405,[3]Sheet1!$A$2:$F$2106,6, FALSE)</f>
        <v>55057.01</v>
      </c>
      <c r="AG405">
        <f>VLOOKUP(A405,[3]Sheet1!$A$2:$G$2106,7,FALSE)</f>
        <v>1</v>
      </c>
      <c r="AH405">
        <f>VLOOKUP(A405,[3]Sheet1!$A$2:$H$2105,8,FALSE)</f>
        <v>1649</v>
      </c>
      <c r="AI405">
        <f>VLOOKUP(A405,[3]Sheet1!$A$2:$I$2106,9,FALSE)</f>
        <v>59</v>
      </c>
      <c r="AJ405">
        <f>VLOOKUP(A405,[3]Sheet1!$A$2:$K$2105,10,FALSE)</f>
        <v>30</v>
      </c>
      <c r="AK405">
        <f>VLOOKUP(A405,[3]Sheet1!$A$2:$K$2105,11,FALSE)</f>
        <v>29</v>
      </c>
      <c r="AL405">
        <f>VLOOKUP(A405,[3]Sheet1!$A$2:$L$2106,12,FALSE)</f>
        <v>10</v>
      </c>
      <c r="AM405">
        <f>VLOOKUP(A405, [3]Sheet1!$A$2:$M$2105,13,FALSE)</f>
        <v>20</v>
      </c>
      <c r="AN405">
        <f>VLOOKUP(A405,[3]Sheet1!$A$2:$N$2106,14,FALSE)</f>
        <v>1.24</v>
      </c>
      <c r="AO405">
        <f>VLOOKUP(A405,[3]Sheet1!$A$2:$O$2106,15,FALSE)</f>
        <v>20.83</v>
      </c>
      <c r="AP405">
        <f>VLOOKUP(A405,[3]Sheet1!$A$2:$P$2105,16,FALSE)</f>
        <v>0</v>
      </c>
      <c r="AQ405">
        <f>VLOOKUP(A405, [3]Sheet1!$A$2:$Q$2106, 17,FALSE)</f>
        <v>1553</v>
      </c>
    </row>
    <row r="406" spans="1:43" x14ac:dyDescent="0.2">
      <c r="A406" s="10">
        <v>1207936</v>
      </c>
      <c r="B406" s="10">
        <v>60055290</v>
      </c>
      <c r="C406" s="11" t="s">
        <v>47</v>
      </c>
      <c r="D406" s="10" t="s">
        <v>46</v>
      </c>
      <c r="E406" s="17">
        <v>44125</v>
      </c>
      <c r="F406" s="13" t="str">
        <f>VLOOKUP(A406,[1]Sheet1!$K$2:$T$827,2,FALSE)</f>
        <v>VD02</v>
      </c>
      <c r="G406" s="13" t="str">
        <f>IFERROR(#REF!, "no")</f>
        <v>no</v>
      </c>
      <c r="H406" s="10">
        <v>18</v>
      </c>
      <c r="I406" s="10">
        <v>1.03</v>
      </c>
      <c r="J406" s="10">
        <v>1.27</v>
      </c>
      <c r="K406" s="10">
        <v>0.24</v>
      </c>
      <c r="L406" s="10">
        <v>15</v>
      </c>
      <c r="M406" s="10">
        <v>17</v>
      </c>
      <c r="N406" s="10">
        <v>8.8152017593383807</v>
      </c>
      <c r="O406" s="10">
        <v>1.54847896099091</v>
      </c>
      <c r="P406" s="10">
        <v>0.45805871486663802</v>
      </c>
      <c r="Q406" s="10">
        <v>-0.15411847829818701</v>
      </c>
      <c r="R406" s="13">
        <f>VLOOKUP(A406,'Valores KF'!$C$2:$D$1018,2,)</f>
        <v>0.81</v>
      </c>
      <c r="S406" s="13">
        <f>VLOOKUP(A406,'[2]PESO DE COLADA DIC19-DIC-20'!$A$2:$D$2105,4, FALSE)</f>
        <v>53340</v>
      </c>
      <c r="T406" s="13">
        <f>VLOOKUP(A406,[1]Sheet1!$F$2:$H$1001,3,FALSE)</f>
        <v>1899.2396989520601</v>
      </c>
      <c r="U406" s="13">
        <f>VLOOKUP(A406,[1]Sheet1!$K$2:$T$827, 3,FALSE)</f>
        <v>0.16300000000000001</v>
      </c>
      <c r="V406" s="13">
        <f>VLOOKUP(A406,[1]Sheet1!$K$2:$T$827, 4,FALSE)</f>
        <v>0.161</v>
      </c>
      <c r="W406" s="13">
        <f>VLOOKUP(A406, [1]Sheet1!$K$2:$T$827,5,FALSE)</f>
        <v>1.1000000000000001</v>
      </c>
      <c r="X406" s="13">
        <f>VLOOKUP(A406, [1]Sheet1!$K$2:$T$827,6,FALSE)</f>
        <v>1.6E-2</v>
      </c>
      <c r="Y406" s="13">
        <f>VLOOKUP(A406, [1]Sheet1!$K$2:$T$827,7,FALSE)</f>
        <v>2.2399999999999998E-3</v>
      </c>
      <c r="Z406" s="13">
        <f>VLOOKUP(A406, [1]Sheet1!$K$2:$T$827,8,FALSE)</f>
        <v>0.21</v>
      </c>
      <c r="AA406" s="13">
        <f>VLOOKUP(A406, [1]Sheet1!$K$2:$T$827,9,FALSE)</f>
        <v>0.13600000000000001</v>
      </c>
      <c r="AB406" s="13">
        <f>VLOOKUP(A406, [1]Sheet1!$K$2:$T$827,10,FALSE)</f>
        <v>2.24E-2</v>
      </c>
      <c r="AC406" s="13">
        <f>VLOOKUP(A406,[4]Sheet1!$A$2:$D$651,4,FALSE)</f>
        <v>0.83911999999999998</v>
      </c>
      <c r="AD406" s="13">
        <f>VLOOKUP(A406,[4]Sheet1!$A$2:$E$651,5,FALSE)</f>
        <v>1.10701</v>
      </c>
      <c r="AE406" s="13" t="s">
        <v>45</v>
      </c>
      <c r="AF406">
        <f>VLOOKUP(A406,[3]Sheet1!$A$2:$F$2106,6, FALSE)</f>
        <v>53980</v>
      </c>
      <c r="AG406">
        <f>VLOOKUP(A406,[3]Sheet1!$A$2:$G$2106,7,FALSE)</f>
        <v>1</v>
      </c>
      <c r="AH406">
        <f>VLOOKUP(A406,[3]Sheet1!$A$2:$H$2105,8,FALSE)</f>
        <v>1689</v>
      </c>
      <c r="AI406">
        <f>VLOOKUP(A406,[3]Sheet1!$A$2:$I$2106,9,FALSE)</f>
        <v>52</v>
      </c>
      <c r="AJ406">
        <f>VLOOKUP(A406,[3]Sheet1!$A$2:$K$2105,10,FALSE)</f>
        <v>25</v>
      </c>
      <c r="AK406">
        <f>VLOOKUP(A406,[3]Sheet1!$A$2:$K$2105,11,FALSE)</f>
        <v>27</v>
      </c>
      <c r="AL406">
        <f>VLOOKUP(A406,[3]Sheet1!$A$2:$L$2106,12,FALSE)</f>
        <v>7</v>
      </c>
      <c r="AM406">
        <f>VLOOKUP(A406, [3]Sheet1!$A$2:$M$2105,13,FALSE)</f>
        <v>18</v>
      </c>
      <c r="AN406">
        <f>VLOOKUP(A406,[3]Sheet1!$A$2:$N$2106,14,FALSE)</f>
        <v>0.56000000000000005</v>
      </c>
      <c r="AO406">
        <f>VLOOKUP(A406,[3]Sheet1!$A$2:$O$2106,15,FALSE)</f>
        <v>3.11</v>
      </c>
      <c r="AP406">
        <f>VLOOKUP(A406,[3]Sheet1!$A$2:$P$2105,16,FALSE)</f>
        <v>0</v>
      </c>
      <c r="AQ406">
        <f>VLOOKUP(A406, [3]Sheet1!$A$2:$Q$2106, 17,FALSE)</f>
        <v>1602</v>
      </c>
    </row>
    <row r="407" spans="1:43" x14ac:dyDescent="0.2">
      <c r="A407" s="10">
        <v>1207937</v>
      </c>
      <c r="B407" s="10">
        <v>60055426</v>
      </c>
      <c r="C407" s="11" t="s">
        <v>54</v>
      </c>
      <c r="D407" s="10" t="s">
        <v>44</v>
      </c>
      <c r="E407" s="17">
        <v>44125</v>
      </c>
      <c r="F407" s="13" t="str">
        <f>VLOOKUP(A407,[1]Sheet1!$K$2:$T$827,2,FALSE)</f>
        <v>VD03</v>
      </c>
      <c r="G407" s="13" t="str">
        <f>IFERROR(#REF!, "no")</f>
        <v>no</v>
      </c>
      <c r="H407" s="10">
        <v>20</v>
      </c>
      <c r="I407" s="10">
        <v>0.93</v>
      </c>
      <c r="J407" s="10">
        <v>0.95</v>
      </c>
      <c r="K407" s="10">
        <v>0.02</v>
      </c>
      <c r="L407" s="10">
        <v>14</v>
      </c>
      <c r="M407" s="10">
        <v>17</v>
      </c>
      <c r="N407" s="10">
        <v>6.51330471038818</v>
      </c>
      <c r="O407" s="10">
        <v>2.2607553005218501</v>
      </c>
      <c r="P407" s="10">
        <v>0.126820579171181</v>
      </c>
      <c r="Q407" s="10">
        <v>-0.15638144314289101</v>
      </c>
      <c r="R407" s="13">
        <f>VLOOKUP(A407,'Valores KF'!$C$2:$D$1018,2,)</f>
        <v>0.81</v>
      </c>
      <c r="S407" s="13">
        <f>VLOOKUP(A407,'[2]PESO DE COLADA DIC19-DIC-20'!$A$2:$D$2105,4, FALSE)</f>
        <v>55633</v>
      </c>
      <c r="T407" s="13">
        <f>VLOOKUP(A407,[1]Sheet1!$F$2:$H$1001,3,FALSE)</f>
        <v>1892.05018258619</v>
      </c>
      <c r="U407" s="13">
        <f>VLOOKUP(A407,[1]Sheet1!$K$2:$T$827, 3,FALSE)</f>
        <v>0.109</v>
      </c>
      <c r="V407" s="13">
        <f>VLOOKUP(A407,[1]Sheet1!$K$2:$T$827, 4,FALSE)</f>
        <v>0.17699999999999999</v>
      </c>
      <c r="W407" s="13">
        <f>VLOOKUP(A407, [1]Sheet1!$K$2:$T$827,5,FALSE)</f>
        <v>1.1100000000000001</v>
      </c>
      <c r="X407" s="13">
        <f>VLOOKUP(A407, [1]Sheet1!$K$2:$T$827,6,FALSE)</f>
        <v>1.32E-2</v>
      </c>
      <c r="Y407" s="13">
        <f>VLOOKUP(A407, [1]Sheet1!$K$2:$T$827,7,FALSE)</f>
        <v>5.1999999999999998E-3</v>
      </c>
      <c r="Z407" s="13">
        <f>VLOOKUP(A407, [1]Sheet1!$K$2:$T$827,8,FALSE)</f>
        <v>0.26300000000000001</v>
      </c>
      <c r="AA407" s="13">
        <f>VLOOKUP(A407, [1]Sheet1!$K$2:$T$827,9,FALSE)</f>
        <v>0.29199999999999998</v>
      </c>
      <c r="AB407" s="13">
        <f>VLOOKUP(A407, [1]Sheet1!$K$2:$T$827,10,FALSE)</f>
        <v>2.6599999999999999E-2</v>
      </c>
      <c r="AC407" s="13">
        <f>VLOOKUP(A407,[4]Sheet1!$A$2:$D$651,4,FALSE)</f>
        <v>0.94631500000000002</v>
      </c>
      <c r="AD407" s="13">
        <f>VLOOKUP(A407,[4]Sheet1!$A$2:$E$651,5,FALSE)</f>
        <v>1.66052</v>
      </c>
      <c r="AE407" s="13" t="s">
        <v>45</v>
      </c>
      <c r="AF407">
        <f>VLOOKUP(A407,[3]Sheet1!$A$2:$F$2106,6, FALSE)</f>
        <v>55134</v>
      </c>
      <c r="AG407">
        <f>VLOOKUP(A407,[3]Sheet1!$A$2:$G$2106,7,FALSE)</f>
        <v>1</v>
      </c>
      <c r="AH407">
        <f>VLOOKUP(A407,[3]Sheet1!$A$2:$H$2105,8,FALSE)</f>
        <v>1683</v>
      </c>
      <c r="AI407">
        <f>VLOOKUP(A407,[3]Sheet1!$A$2:$I$2106,9,FALSE)</f>
        <v>54</v>
      </c>
      <c r="AJ407">
        <f>VLOOKUP(A407,[3]Sheet1!$A$2:$K$2105,10,FALSE)</f>
        <v>26</v>
      </c>
      <c r="AK407">
        <f>VLOOKUP(A407,[3]Sheet1!$A$2:$K$2105,11,FALSE)</f>
        <v>28</v>
      </c>
      <c r="AL407">
        <f>VLOOKUP(A407,[3]Sheet1!$A$2:$L$2106,12,FALSE)</f>
        <v>6</v>
      </c>
      <c r="AM407">
        <f>VLOOKUP(A407, [3]Sheet1!$A$2:$M$2105,13,FALSE)</f>
        <v>20</v>
      </c>
      <c r="AN407">
        <f>VLOOKUP(A407,[3]Sheet1!$A$2:$N$2106,14,FALSE)</f>
        <v>0.71</v>
      </c>
      <c r="AO407">
        <f>VLOOKUP(A407,[3]Sheet1!$A$2:$O$2106,15,FALSE)</f>
        <v>3.81</v>
      </c>
      <c r="AP407">
        <f>VLOOKUP(A407,[3]Sheet1!$A$2:$P$2105,16,FALSE)</f>
        <v>7.18</v>
      </c>
      <c r="AQ407">
        <f>VLOOKUP(A407, [3]Sheet1!$A$2:$Q$2106, 17,FALSE)</f>
        <v>1593</v>
      </c>
    </row>
    <row r="408" spans="1:43" x14ac:dyDescent="0.2">
      <c r="A408" s="10">
        <v>1207938</v>
      </c>
      <c r="B408" s="10">
        <v>60055468</v>
      </c>
      <c r="C408" s="11" t="s">
        <v>54</v>
      </c>
      <c r="D408" s="10" t="s">
        <v>44</v>
      </c>
      <c r="E408" s="17">
        <v>44125</v>
      </c>
      <c r="F408" s="13" t="str">
        <f>VLOOKUP(A408,[1]Sheet1!$K$2:$T$827,2,FALSE)</f>
        <v>VD02</v>
      </c>
      <c r="G408" s="13" t="str">
        <f>IFERROR(#REF!, "no")</f>
        <v>no</v>
      </c>
      <c r="H408" s="10">
        <v>20</v>
      </c>
      <c r="I408" s="10">
        <v>0.89</v>
      </c>
      <c r="J408" s="10">
        <v>0.65</v>
      </c>
      <c r="K408" s="10">
        <v>-0.24</v>
      </c>
      <c r="L408" s="10">
        <v>13</v>
      </c>
      <c r="M408" s="10">
        <v>14</v>
      </c>
      <c r="N408" s="10">
        <v>4.4902997016906703</v>
      </c>
      <c r="O408" s="10">
        <v>2.05389308929443</v>
      </c>
      <c r="P408" s="10">
        <v>4.2866431176662403E-2</v>
      </c>
      <c r="Q408" s="10">
        <v>-0.15755519270896901</v>
      </c>
      <c r="R408" s="13">
        <f>VLOOKUP(A408,'Valores KF'!$C$2:$D$1018,2,)</f>
        <v>0.82</v>
      </c>
      <c r="S408" s="13">
        <f>VLOOKUP(A408,'[2]PESO DE COLADA DIC19-DIC-20'!$A$2:$D$2105,4, FALSE)</f>
        <v>55438</v>
      </c>
      <c r="T408" s="13">
        <f>VLOOKUP(A408,[1]Sheet1!$F$2:$H$1001,3,FALSE)</f>
        <v>1896.60975306145</v>
      </c>
      <c r="U408" s="13">
        <f>VLOOKUP(A408,[1]Sheet1!$K$2:$T$827, 3,FALSE)</f>
        <v>9.7500000000000003E-2</v>
      </c>
      <c r="V408" s="13">
        <f>VLOOKUP(A408,[1]Sheet1!$K$2:$T$827, 4,FALSE)</f>
        <v>0.215</v>
      </c>
      <c r="W408" s="13">
        <f>VLOOKUP(A408, [1]Sheet1!$K$2:$T$827,5,FALSE)</f>
        <v>1.1299999999999999</v>
      </c>
      <c r="X408" s="13">
        <f>VLOOKUP(A408, [1]Sheet1!$K$2:$T$827,6,FALSE)</f>
        <v>1.3899999999999999E-2</v>
      </c>
      <c r="Y408" s="13">
        <f>VLOOKUP(A408, [1]Sheet1!$K$2:$T$827,7,FALSE)</f>
        <v>5.2500000000000003E-3</v>
      </c>
      <c r="Z408" s="13">
        <f>VLOOKUP(A408, [1]Sheet1!$K$2:$T$827,8,FALSE)</f>
        <v>0.222</v>
      </c>
      <c r="AA408" s="13">
        <f>VLOOKUP(A408, [1]Sheet1!$K$2:$T$827,9,FALSE)</f>
        <v>0.38300000000000001</v>
      </c>
      <c r="AB408" s="13">
        <f>VLOOKUP(A408, [1]Sheet1!$K$2:$T$827,10,FALSE)</f>
        <v>2.5999999999999999E-2</v>
      </c>
      <c r="AC408" s="13">
        <f>VLOOKUP(A408,[4]Sheet1!$A$2:$D$651,4,FALSE)</f>
        <v>1.0520700000000001</v>
      </c>
      <c r="AD408" s="13">
        <f>VLOOKUP(A408,[4]Sheet1!$A$2:$E$651,5,FALSE)</f>
        <v>1.7850999999999999</v>
      </c>
      <c r="AE408" s="13" t="s">
        <v>45</v>
      </c>
      <c r="AF408">
        <f>VLOOKUP(A408,[3]Sheet1!$A$2:$F$2106,6, FALSE)</f>
        <v>55036</v>
      </c>
      <c r="AG408">
        <f>VLOOKUP(A408,[3]Sheet1!$A$2:$G$2106,7,FALSE)</f>
        <v>1</v>
      </c>
      <c r="AH408">
        <f>VLOOKUP(A408,[3]Sheet1!$A$2:$H$2105,8,FALSE)</f>
        <v>1689</v>
      </c>
      <c r="AI408">
        <f>VLOOKUP(A408,[3]Sheet1!$A$2:$I$2106,9,FALSE)</f>
        <v>47</v>
      </c>
      <c r="AJ408">
        <f>VLOOKUP(A408,[3]Sheet1!$A$2:$K$2105,10,FALSE)</f>
        <v>26</v>
      </c>
      <c r="AK408">
        <f>VLOOKUP(A408,[3]Sheet1!$A$2:$K$2105,11,FALSE)</f>
        <v>21</v>
      </c>
      <c r="AL408">
        <f>VLOOKUP(A408,[3]Sheet1!$A$2:$L$2106,12,FALSE)</f>
        <v>6</v>
      </c>
      <c r="AM408">
        <f>VLOOKUP(A408, [3]Sheet1!$A$2:$M$2105,13,FALSE)</f>
        <v>20</v>
      </c>
      <c r="AN408">
        <f>VLOOKUP(A408,[3]Sheet1!$A$2:$N$2106,14,FALSE)</f>
        <v>0.73</v>
      </c>
      <c r="AO408">
        <f>VLOOKUP(A408,[3]Sheet1!$A$2:$O$2106,15,FALSE)</f>
        <v>4.5599999999999996</v>
      </c>
      <c r="AP408">
        <f>VLOOKUP(A408,[3]Sheet1!$A$2:$P$2105,16,FALSE)</f>
        <v>3.02</v>
      </c>
      <c r="AQ408">
        <f>VLOOKUP(A408, [3]Sheet1!$A$2:$Q$2106, 17,FALSE)</f>
        <v>1589</v>
      </c>
    </row>
    <row r="409" spans="1:43" x14ac:dyDescent="0.2">
      <c r="A409" s="10">
        <v>1207939</v>
      </c>
      <c r="B409" s="10">
        <v>60055308</v>
      </c>
      <c r="C409" s="11" t="s">
        <v>58</v>
      </c>
      <c r="D409" s="10" t="s">
        <v>63</v>
      </c>
      <c r="E409" s="17">
        <v>44125</v>
      </c>
      <c r="F409" s="13" t="str">
        <f>VLOOKUP(A409,[1]Sheet1!$K$2:$T$827,2,FALSE)</f>
        <v>VD03</v>
      </c>
      <c r="G409" s="13" t="str">
        <f>IFERROR(#REF!, "no")</f>
        <v>no</v>
      </c>
      <c r="H409" s="10">
        <v>17</v>
      </c>
      <c r="I409" s="10">
        <v>1.22</v>
      </c>
      <c r="J409" s="10">
        <v>1</v>
      </c>
      <c r="K409" s="10">
        <v>-0.22</v>
      </c>
      <c r="L409" s="10">
        <v>12</v>
      </c>
      <c r="M409" s="10">
        <v>13</v>
      </c>
      <c r="N409" s="10">
        <v>7.4148378372192401</v>
      </c>
      <c r="O409" s="10">
        <v>2.6541817188262899</v>
      </c>
      <c r="P409" s="10">
        <v>0.54727357625961304</v>
      </c>
      <c r="Q409" s="10">
        <v>-0.15544353425502799</v>
      </c>
      <c r="R409" s="13">
        <f>VLOOKUP(A409,'Valores KF'!$C$2:$D$1018,2,)</f>
        <v>0.77</v>
      </c>
      <c r="S409" s="13">
        <f>VLOOKUP(A409,'[2]PESO DE COLADA DIC19-DIC-20'!$A$2:$D$2105,4, FALSE)</f>
        <v>54271</v>
      </c>
      <c r="T409" s="13">
        <f>VLOOKUP(A409,[1]Sheet1!$F$2:$H$1001,3,FALSE)</f>
        <v>1868.90290310506</v>
      </c>
      <c r="U409" s="13">
        <f>VLOOKUP(A409,[1]Sheet1!$K$2:$T$827, 3,FALSE)</f>
        <v>0.32700000000000001</v>
      </c>
      <c r="V409" s="13">
        <f>VLOOKUP(A409,[1]Sheet1!$K$2:$T$827, 4,FALSE)</f>
        <v>0.29199999999999998</v>
      </c>
      <c r="W409" s="13">
        <f>VLOOKUP(A409, [1]Sheet1!$K$2:$T$827,5,FALSE)</f>
        <v>0.59699999999999998</v>
      </c>
      <c r="X409" s="13">
        <f>VLOOKUP(A409, [1]Sheet1!$K$2:$T$827,6,FALSE)</f>
        <v>6.4999999999999997E-3</v>
      </c>
      <c r="Y409" s="13">
        <f>VLOOKUP(A409, [1]Sheet1!$K$2:$T$827,7,FALSE)</f>
        <v>1.9499999999999999E-3</v>
      </c>
      <c r="Z409" s="13">
        <f>VLOOKUP(A409, [1]Sheet1!$K$2:$T$827,8,FALSE)</f>
        <v>1.0900000000000001</v>
      </c>
      <c r="AA409" s="13">
        <f>VLOOKUP(A409, [1]Sheet1!$K$2:$T$827,9,FALSE)</f>
        <v>0.22600000000000001</v>
      </c>
      <c r="AB409" s="13">
        <f>VLOOKUP(A409, [1]Sheet1!$K$2:$T$827,10,FALSE)</f>
        <v>2.4400000000000002E-2</v>
      </c>
      <c r="AC409" s="13">
        <f>VLOOKUP(A409,[4]Sheet1!$A$2:$D$651,4,FALSE)</f>
        <v>0.97311899999999996</v>
      </c>
      <c r="AD409" s="13">
        <f>VLOOKUP(A409,[4]Sheet1!$A$2:$E$651,5,FALSE)</f>
        <v>0.98778299999999997</v>
      </c>
      <c r="AE409" s="13" t="s">
        <v>45</v>
      </c>
      <c r="AF409">
        <f>VLOOKUP(A409,[3]Sheet1!$A$2:$F$2106,6, FALSE)</f>
        <v>53474</v>
      </c>
      <c r="AG409">
        <f>VLOOKUP(A409,[3]Sheet1!$A$2:$G$2106,7,FALSE)</f>
        <v>1</v>
      </c>
      <c r="AH409">
        <f>VLOOKUP(A409,[3]Sheet1!$A$2:$H$2105,8,FALSE)</f>
        <v>1652</v>
      </c>
      <c r="AI409">
        <f>VLOOKUP(A409,[3]Sheet1!$A$2:$I$2106,9,FALSE)</f>
        <v>51</v>
      </c>
      <c r="AJ409">
        <f>VLOOKUP(A409,[3]Sheet1!$A$2:$K$2105,10,FALSE)</f>
        <v>23</v>
      </c>
      <c r="AK409">
        <f>VLOOKUP(A409,[3]Sheet1!$A$2:$K$2105,11,FALSE)</f>
        <v>28</v>
      </c>
      <c r="AL409">
        <f>VLOOKUP(A409,[3]Sheet1!$A$2:$L$2106,12,FALSE)</f>
        <v>6</v>
      </c>
      <c r="AM409">
        <f>VLOOKUP(A409, [3]Sheet1!$A$2:$M$2105,13,FALSE)</f>
        <v>17</v>
      </c>
      <c r="AN409">
        <f>VLOOKUP(A409,[3]Sheet1!$A$2:$N$2106,14,FALSE)</f>
        <v>0.67</v>
      </c>
      <c r="AO409">
        <f>VLOOKUP(A409,[3]Sheet1!$A$2:$O$2106,15,FALSE)</f>
        <v>3.86</v>
      </c>
      <c r="AP409">
        <f>VLOOKUP(A409,[3]Sheet1!$A$2:$P$2105,16,FALSE)</f>
        <v>0</v>
      </c>
      <c r="AQ409">
        <f>VLOOKUP(A409, [3]Sheet1!$A$2:$Q$2106, 17,FALSE)</f>
        <v>1573</v>
      </c>
    </row>
    <row r="410" spans="1:43" x14ac:dyDescent="0.2">
      <c r="A410" s="10">
        <v>1207940</v>
      </c>
      <c r="B410" s="10">
        <v>60055336</v>
      </c>
      <c r="C410" s="11" t="s">
        <v>72</v>
      </c>
      <c r="D410" s="10" t="s">
        <v>63</v>
      </c>
      <c r="E410" s="17">
        <v>44125</v>
      </c>
      <c r="F410" s="13" t="str">
        <f>VLOOKUP(A410,[1]Sheet1!$K$2:$T$827,2,FALSE)</f>
        <v>VD02</v>
      </c>
      <c r="G410" s="13" t="str">
        <f>IFERROR(#REF!, "no")</f>
        <v>no</v>
      </c>
      <c r="H410" s="10">
        <v>21</v>
      </c>
      <c r="I410" s="10">
        <v>1.1200000000000001</v>
      </c>
      <c r="J410" s="10">
        <v>1.1200000000000001</v>
      </c>
      <c r="K410" s="10">
        <v>0</v>
      </c>
      <c r="L410" s="10">
        <v>13</v>
      </c>
      <c r="M410" s="10">
        <v>20</v>
      </c>
      <c r="N410" s="10">
        <v>10.5522165298462</v>
      </c>
      <c r="O410" s="10">
        <v>2.6563951969146702</v>
      </c>
      <c r="P410" s="10">
        <v>4.7530555725097701</v>
      </c>
      <c r="Q410" s="10">
        <v>1.0115929841995199</v>
      </c>
      <c r="R410" s="13">
        <f>VLOOKUP(A410,'Valores KF'!$C$2:$D$1018,2,)</f>
        <v>0.75</v>
      </c>
      <c r="S410" s="13">
        <f>VLOOKUP(A410,'[2]PESO DE COLADA DIC19-DIC-20'!$A$2:$D$2105,4, FALSE)</f>
        <v>53035</v>
      </c>
      <c r="T410" s="13">
        <f>VLOOKUP(A410,[1]Sheet1!$F$2:$H$1001,3,FALSE)</f>
        <v>1856.9562246022699</v>
      </c>
      <c r="U410" s="13">
        <f>VLOOKUP(A410,[1]Sheet1!$K$2:$T$827, 3,FALSE)</f>
        <v>0.41299999999999998</v>
      </c>
      <c r="V410" s="13">
        <f>VLOOKUP(A410,[1]Sheet1!$K$2:$T$827, 4,FALSE)</f>
        <v>0.16200000000000001</v>
      </c>
      <c r="W410" s="13">
        <f>VLOOKUP(A410, [1]Sheet1!$K$2:$T$827,5,FALSE)</f>
        <v>0.96</v>
      </c>
      <c r="X410" s="13">
        <f>VLOOKUP(A410, [1]Sheet1!$K$2:$T$827,6,FALSE)</f>
        <v>7.0000000000000001E-3</v>
      </c>
      <c r="Y410" s="13">
        <f>VLOOKUP(A410, [1]Sheet1!$K$2:$T$827,7,FALSE)</f>
        <v>9.7499999999999996E-4</v>
      </c>
      <c r="Z410" s="13">
        <f>VLOOKUP(A410, [1]Sheet1!$K$2:$T$827,8,FALSE)</f>
        <v>1.07</v>
      </c>
      <c r="AA410" s="13">
        <f>VLOOKUP(A410, [1]Sheet1!$K$2:$T$827,9,FALSE)</f>
        <v>0.222</v>
      </c>
      <c r="AB410" s="13">
        <f>VLOOKUP(A410, [1]Sheet1!$K$2:$T$827,10,FALSE)</f>
        <v>2.6700000000000002E-2</v>
      </c>
      <c r="AC410" s="13">
        <f>VLOOKUP(A410,[4]Sheet1!$A$2:$D$651,4,FALSE)</f>
        <v>0.97025700000000004</v>
      </c>
      <c r="AD410" s="13">
        <f>VLOOKUP(A410,[4]Sheet1!$A$2:$E$651,5,FALSE)</f>
        <v>1.09609</v>
      </c>
      <c r="AE410" s="13" t="s">
        <v>45</v>
      </c>
      <c r="AF410">
        <f>VLOOKUP(A410,[3]Sheet1!$A$2:$F$2106,6, FALSE)</f>
        <v>52402</v>
      </c>
      <c r="AG410">
        <f>VLOOKUP(A410,[3]Sheet1!$A$2:$G$2106,7,FALSE)</f>
        <v>1</v>
      </c>
      <c r="AH410">
        <f>VLOOKUP(A410,[3]Sheet1!$A$2:$H$2105,8,FALSE)</f>
        <v>1649</v>
      </c>
      <c r="AI410">
        <f>VLOOKUP(A410,[3]Sheet1!$A$2:$I$2106,9,FALSE)</f>
        <v>50</v>
      </c>
      <c r="AJ410">
        <f>VLOOKUP(A410,[3]Sheet1!$A$2:$K$2105,10,FALSE)</f>
        <v>28</v>
      </c>
      <c r="AK410">
        <f>VLOOKUP(A410,[3]Sheet1!$A$2:$K$2105,11,FALSE)</f>
        <v>22</v>
      </c>
      <c r="AL410">
        <f>VLOOKUP(A410,[3]Sheet1!$A$2:$L$2106,12,FALSE)</f>
        <v>7</v>
      </c>
      <c r="AM410">
        <f>VLOOKUP(A410, [3]Sheet1!$A$2:$M$2105,13,FALSE)</f>
        <v>21</v>
      </c>
      <c r="AN410">
        <f>VLOOKUP(A410,[3]Sheet1!$A$2:$N$2106,14,FALSE)</f>
        <v>0.75</v>
      </c>
      <c r="AO410">
        <f>VLOOKUP(A410,[3]Sheet1!$A$2:$O$2106,15,FALSE)</f>
        <v>4.05</v>
      </c>
      <c r="AP410">
        <f>VLOOKUP(A410,[3]Sheet1!$A$2:$P$2105,16,FALSE)</f>
        <v>0</v>
      </c>
      <c r="AQ410">
        <f>VLOOKUP(A410, [3]Sheet1!$A$2:$Q$2106, 17,FALSE)</f>
        <v>1557</v>
      </c>
    </row>
    <row r="411" spans="1:43" x14ac:dyDescent="0.2">
      <c r="A411" s="10">
        <v>1207941</v>
      </c>
      <c r="B411" s="10">
        <v>60055591</v>
      </c>
      <c r="C411" s="11" t="s">
        <v>67</v>
      </c>
      <c r="D411" s="10" t="s">
        <v>61</v>
      </c>
      <c r="E411" s="17">
        <v>44125</v>
      </c>
      <c r="F411" s="13" t="str">
        <f>VLOOKUP(A411,[1]Sheet1!$K$2:$T$827,2,FALSE)</f>
        <v>VD02</v>
      </c>
      <c r="G411" s="13" t="str">
        <f>IFERROR(#REF!, "no")</f>
        <v>no</v>
      </c>
      <c r="H411" s="10">
        <v>28</v>
      </c>
      <c r="I411" s="10">
        <v>1</v>
      </c>
      <c r="J411" s="10">
        <v>0.68</v>
      </c>
      <c r="K411" s="10">
        <v>-0.32</v>
      </c>
      <c r="L411" s="10">
        <v>16</v>
      </c>
      <c r="M411" s="10">
        <v>24</v>
      </c>
      <c r="N411" s="10">
        <v>2.65634417533875</v>
      </c>
      <c r="O411" s="10">
        <v>2.0073449611663801</v>
      </c>
      <c r="P411" s="10">
        <v>1.74198257923126</v>
      </c>
      <c r="Q411" s="10">
        <v>2.6910386085510298</v>
      </c>
      <c r="R411" s="13">
        <f>VLOOKUP(A411,'Valores KF'!$C$2:$D$1018,2,)</f>
        <v>0.74</v>
      </c>
      <c r="S411" s="13">
        <f>VLOOKUP(A411,'[2]PESO DE COLADA DIC19-DIC-20'!$A$2:$D$2105,4, FALSE)</f>
        <v>62622</v>
      </c>
      <c r="T411" s="13">
        <f>VLOOKUP(A411,[1]Sheet1!$F$2:$H$1001,3,FALSE)</f>
        <v>1860.5647811128899</v>
      </c>
      <c r="U411" s="13">
        <f>VLOOKUP(A411,[1]Sheet1!$K$2:$T$827, 3,FALSE)</f>
        <v>0.38100000000000001</v>
      </c>
      <c r="V411" s="13">
        <f>VLOOKUP(A411,[1]Sheet1!$K$2:$T$827, 4,FALSE)</f>
        <v>0.83799999999999997</v>
      </c>
      <c r="W411" s="13">
        <f>VLOOKUP(A411, [1]Sheet1!$K$2:$T$827,5,FALSE)</f>
        <v>0.38500000000000001</v>
      </c>
      <c r="X411" s="13">
        <f>VLOOKUP(A411, [1]Sheet1!$K$2:$T$827,6,FALSE)</f>
        <v>2.4299999999999999E-2</v>
      </c>
      <c r="Y411" s="13">
        <f>VLOOKUP(A411, [1]Sheet1!$K$2:$T$827,7,FALSE)</f>
        <v>9.5799999999999998E-4</v>
      </c>
      <c r="Z411" s="13">
        <f>VLOOKUP(A411, [1]Sheet1!$K$2:$T$827,8,FALSE)</f>
        <v>5.26</v>
      </c>
      <c r="AA411" s="13">
        <f>VLOOKUP(A411, [1]Sheet1!$K$2:$T$827,9,FALSE)</f>
        <v>0.42499999999999999</v>
      </c>
      <c r="AB411" s="13">
        <f>VLOOKUP(A411, [1]Sheet1!$K$2:$T$827,10,FALSE)</f>
        <v>2.41E-2</v>
      </c>
      <c r="AC411" s="13">
        <f>VLOOKUP(A411,[4]Sheet1!$A$2:$D$651,4,FALSE)</f>
        <v>0.777138</v>
      </c>
      <c r="AD411" s="13">
        <f>VLOOKUP(A411,[4]Sheet1!$A$2:$E$651,5,FALSE)</f>
        <v>5.5409600000000001</v>
      </c>
      <c r="AE411" s="13" t="s">
        <v>45</v>
      </c>
      <c r="AF411">
        <f>VLOOKUP(A411,[3]Sheet1!$A$2:$F$2106,6, FALSE)</f>
        <v>60709</v>
      </c>
      <c r="AG411">
        <f>VLOOKUP(A411,[3]Sheet1!$A$2:$G$2106,7,FALSE)</f>
        <v>1</v>
      </c>
      <c r="AH411">
        <f>VLOOKUP(A411,[3]Sheet1!$A$2:$H$2105,8,FALSE)</f>
        <v>1658</v>
      </c>
      <c r="AI411">
        <f>VLOOKUP(A411,[3]Sheet1!$A$2:$I$2106,9,FALSE)</f>
        <v>86</v>
      </c>
      <c r="AJ411">
        <f>VLOOKUP(A411,[3]Sheet1!$A$2:$K$2105,10,FALSE)</f>
        <v>41</v>
      </c>
      <c r="AK411">
        <f>VLOOKUP(A411,[3]Sheet1!$A$2:$K$2105,11,FALSE)</f>
        <v>45</v>
      </c>
      <c r="AL411">
        <f>VLOOKUP(A411,[3]Sheet1!$A$2:$L$2106,12,FALSE)</f>
        <v>13</v>
      </c>
      <c r="AM411">
        <f>VLOOKUP(A411, [3]Sheet1!$A$2:$M$2105,13,FALSE)</f>
        <v>28</v>
      </c>
      <c r="AN411">
        <f>VLOOKUP(A411,[3]Sheet1!$A$2:$N$2106,14,FALSE)</f>
        <v>0.59</v>
      </c>
      <c r="AO411">
        <f>VLOOKUP(A411,[3]Sheet1!$A$2:$O$2106,15,FALSE)</f>
        <v>8.06</v>
      </c>
      <c r="AP411">
        <f>VLOOKUP(A411,[3]Sheet1!$A$2:$P$2105,16,FALSE)</f>
        <v>0</v>
      </c>
      <c r="AQ411">
        <f>VLOOKUP(A411, [3]Sheet1!$A$2:$Q$2106, 17,FALSE)</f>
        <v>1541</v>
      </c>
    </row>
    <row r="412" spans="1:43" x14ac:dyDescent="0.2">
      <c r="A412" s="10">
        <v>1207942</v>
      </c>
      <c r="B412" s="10">
        <v>60055326</v>
      </c>
      <c r="C412" s="11" t="s">
        <v>55</v>
      </c>
      <c r="D412" s="10" t="s">
        <v>63</v>
      </c>
      <c r="E412" s="17">
        <v>44125</v>
      </c>
      <c r="F412" s="13" t="str">
        <f>VLOOKUP(A412,[1]Sheet1!$K$2:$T$827,2,FALSE)</f>
        <v>VD03</v>
      </c>
      <c r="G412" s="13" t="str">
        <f>IFERROR(#REF!, "no")</f>
        <v>no</v>
      </c>
      <c r="H412" s="10">
        <v>17</v>
      </c>
      <c r="I412" s="10">
        <v>0.96</v>
      </c>
      <c r="J412" s="10">
        <v>0.71</v>
      </c>
      <c r="K412" s="10">
        <v>-0.25</v>
      </c>
      <c r="L412" s="10">
        <v>11</v>
      </c>
      <c r="M412" s="10">
        <v>15</v>
      </c>
      <c r="N412" s="10">
        <v>5.3939781188964799</v>
      </c>
      <c r="O412" s="10">
        <v>1.27088010311127</v>
      </c>
      <c r="P412" s="10">
        <v>0.18164323270320901</v>
      </c>
      <c r="Q412" s="10">
        <v>-0.15546573698520699</v>
      </c>
      <c r="R412" s="13">
        <f>VLOOKUP(A412,'Valores KF'!$C$2:$D$1018,2,)</f>
        <v>0.75</v>
      </c>
      <c r="S412" s="13">
        <f>VLOOKUP(A412,'[2]PESO DE COLADA DIC19-DIC-20'!$A$2:$D$2105,4, FALSE)</f>
        <v>52444</v>
      </c>
      <c r="T412" s="13">
        <f>VLOOKUP(A412,[1]Sheet1!$F$2:$H$1001,3,FALSE)</f>
        <v>1865.57265853524</v>
      </c>
      <c r="U412" s="13">
        <f>VLOOKUP(A412,[1]Sheet1!$K$2:$T$827, 3,FALSE)</f>
        <v>0.42099999999999999</v>
      </c>
      <c r="V412" s="13">
        <f>VLOOKUP(A412,[1]Sheet1!$K$2:$T$827, 4,FALSE)</f>
        <v>0.27700000000000002</v>
      </c>
      <c r="W412" s="13">
        <f>VLOOKUP(A412, [1]Sheet1!$K$2:$T$827,5,FALSE)</f>
        <v>0.79</v>
      </c>
      <c r="X412" s="13">
        <f>VLOOKUP(A412, [1]Sheet1!$K$2:$T$827,6,FALSE)</f>
        <v>1.14E-2</v>
      </c>
      <c r="Y412" s="13">
        <f>VLOOKUP(A412, [1]Sheet1!$K$2:$T$827,7,FALSE)</f>
        <v>5.5399999999999998E-3</v>
      </c>
      <c r="Z412" s="13">
        <f>VLOOKUP(A412, [1]Sheet1!$K$2:$T$827,8,FALSE)</f>
        <v>0.879</v>
      </c>
      <c r="AA412" s="13">
        <f>VLOOKUP(A412, [1]Sheet1!$K$2:$T$827,9,FALSE)</f>
        <v>1.71</v>
      </c>
      <c r="AB412" s="13">
        <f>VLOOKUP(A412, [1]Sheet1!$K$2:$T$827,10,FALSE)</f>
        <v>2.86E-2</v>
      </c>
      <c r="AC412" s="13">
        <f>VLOOKUP(A412,[4]Sheet1!$A$2:$D$651,4,FALSE)</f>
        <v>0.97979300000000003</v>
      </c>
      <c r="AD412" s="13">
        <f>VLOOKUP(A412,[4]Sheet1!$A$2:$E$651,5,FALSE)</f>
        <v>1.48326</v>
      </c>
      <c r="AE412" s="13" t="s">
        <v>45</v>
      </c>
      <c r="AF412">
        <f>VLOOKUP(A412,[3]Sheet1!$A$2:$F$2106,6, FALSE)</f>
        <v>52359</v>
      </c>
      <c r="AG412">
        <f>VLOOKUP(A412,[3]Sheet1!$A$2:$G$2106,7,FALSE)</f>
        <v>1</v>
      </c>
      <c r="AH412">
        <f>VLOOKUP(A412,[3]Sheet1!$A$2:$H$2105,8,FALSE)</f>
        <v>1649</v>
      </c>
      <c r="AI412">
        <f>VLOOKUP(A412,[3]Sheet1!$A$2:$I$2106,9,FALSE)</f>
        <v>52</v>
      </c>
      <c r="AJ412">
        <f>VLOOKUP(A412,[3]Sheet1!$A$2:$K$2105,10,FALSE)</f>
        <v>24</v>
      </c>
      <c r="AK412">
        <f>VLOOKUP(A412,[3]Sheet1!$A$2:$K$2105,11,FALSE)</f>
        <v>28</v>
      </c>
      <c r="AL412">
        <f>VLOOKUP(A412,[3]Sheet1!$A$2:$L$2106,12,FALSE)</f>
        <v>7</v>
      </c>
      <c r="AM412">
        <f>VLOOKUP(A412, [3]Sheet1!$A$2:$M$2105,13,FALSE)</f>
        <v>17</v>
      </c>
      <c r="AN412">
        <f>VLOOKUP(A412,[3]Sheet1!$A$2:$N$2106,14,FALSE)</f>
        <v>0.75</v>
      </c>
      <c r="AO412">
        <f>VLOOKUP(A412,[3]Sheet1!$A$2:$O$2106,15,FALSE)</f>
        <v>6.03</v>
      </c>
      <c r="AP412">
        <f>VLOOKUP(A412,[3]Sheet1!$A$2:$P$2105,16,FALSE)</f>
        <v>0</v>
      </c>
      <c r="AQ412">
        <f>VLOOKUP(A412, [3]Sheet1!$A$2:$Q$2106, 17,FALSE)</f>
        <v>1565</v>
      </c>
    </row>
    <row r="413" spans="1:43" x14ac:dyDescent="0.2">
      <c r="A413" s="10">
        <v>1207943</v>
      </c>
      <c r="B413" s="10">
        <v>60055414</v>
      </c>
      <c r="C413" s="11">
        <v>4340</v>
      </c>
      <c r="D413" s="10" t="s">
        <v>63</v>
      </c>
      <c r="E413" s="17">
        <v>44125</v>
      </c>
      <c r="F413" s="13" t="str">
        <f>VLOOKUP(A413,[1]Sheet1!$K$2:$T$827,2,FALSE)</f>
        <v>VD02</v>
      </c>
      <c r="G413" s="13" t="str">
        <f>IFERROR(#REF!, "no")</f>
        <v>no</v>
      </c>
      <c r="H413" s="10">
        <v>15</v>
      </c>
      <c r="I413" s="10">
        <v>1.24</v>
      </c>
      <c r="J413" s="10">
        <v>1.1100000000000001</v>
      </c>
      <c r="K413" s="10">
        <v>-0.13</v>
      </c>
      <c r="L413" s="10">
        <v>18</v>
      </c>
      <c r="M413" s="10">
        <v>13</v>
      </c>
      <c r="N413" s="10">
        <v>9.3675556182861293</v>
      </c>
      <c r="O413" s="10">
        <v>1.44211614131927</v>
      </c>
      <c r="P413" s="10">
        <v>0.183323264122009</v>
      </c>
      <c r="Q413" s="10">
        <v>-0.152483955025673</v>
      </c>
      <c r="R413" s="13">
        <f>VLOOKUP(A413,'Valores KF'!$C$2:$D$1018,2,)</f>
        <v>0.74</v>
      </c>
      <c r="S413" s="13">
        <f>VLOOKUP(A413,'[2]PESO DE COLADA DIC19-DIC-20'!$A$2:$D$2105,4, FALSE)</f>
        <v>52743</v>
      </c>
      <c r="T413" s="13">
        <f>VLOOKUP(A413,[1]Sheet1!$F$2:$H$1001,3,FALSE)</f>
        <v>1848.1375425921599</v>
      </c>
      <c r="U413" s="13">
        <f>VLOOKUP(A413,[1]Sheet1!$K$2:$T$827, 3,FALSE)</f>
        <v>0.42</v>
      </c>
      <c r="V413" s="13">
        <f>VLOOKUP(A413,[1]Sheet1!$K$2:$T$827, 4,FALSE)</f>
        <v>0.182</v>
      </c>
      <c r="W413" s="13">
        <f>VLOOKUP(A413, [1]Sheet1!$K$2:$T$827,5,FALSE)</f>
        <v>0.77700000000000002</v>
      </c>
      <c r="X413" s="13">
        <f>VLOOKUP(A413, [1]Sheet1!$K$2:$T$827,6,FALSE)</f>
        <v>7.9000000000000008E-3</v>
      </c>
      <c r="Y413" s="13">
        <f>VLOOKUP(A413, [1]Sheet1!$K$2:$T$827,7,FALSE)</f>
        <v>1.3599999999999999E-2</v>
      </c>
      <c r="Z413" s="13">
        <f>VLOOKUP(A413, [1]Sheet1!$K$2:$T$827,8,FALSE)</f>
        <v>0.87</v>
      </c>
      <c r="AA413" s="13">
        <f>VLOOKUP(A413, [1]Sheet1!$K$2:$T$827,9,FALSE)</f>
        <v>1.73</v>
      </c>
      <c r="AB413" s="13">
        <f>VLOOKUP(A413, [1]Sheet1!$K$2:$T$827,10,FALSE)</f>
        <v>2.63E-2</v>
      </c>
      <c r="AC413" s="13">
        <f>VLOOKUP(A413,[4]Sheet1!$A$2:$D$651,4,FALSE)</f>
        <v>0.94377299999999997</v>
      </c>
      <c r="AD413" s="13">
        <f>VLOOKUP(A413,[4]Sheet1!$A$2:$E$651,5,FALSE)</f>
        <v>0.96512699999999996</v>
      </c>
      <c r="AE413" s="13" t="s">
        <v>45</v>
      </c>
      <c r="AF413">
        <f>VLOOKUP(A413,[3]Sheet1!$A$2:$F$2106,6, FALSE)</f>
        <v>52393.99</v>
      </c>
      <c r="AG413">
        <f>VLOOKUP(A413,[3]Sheet1!$A$2:$G$2106,7,FALSE)</f>
        <v>1</v>
      </c>
      <c r="AH413">
        <f>VLOOKUP(A413,[3]Sheet1!$A$2:$H$2105,8,FALSE)</f>
        <v>1626</v>
      </c>
      <c r="AI413">
        <f>VLOOKUP(A413,[3]Sheet1!$A$2:$I$2106,9,FALSE)</f>
        <v>49</v>
      </c>
      <c r="AJ413">
        <f>VLOOKUP(A413,[3]Sheet1!$A$2:$K$2105,10,FALSE)</f>
        <v>22</v>
      </c>
      <c r="AK413">
        <f>VLOOKUP(A413,[3]Sheet1!$A$2:$K$2105,11,FALSE)</f>
        <v>27</v>
      </c>
      <c r="AL413">
        <f>VLOOKUP(A413,[3]Sheet1!$A$2:$L$2106,12,FALSE)</f>
        <v>7</v>
      </c>
      <c r="AM413">
        <f>VLOOKUP(A413, [3]Sheet1!$A$2:$M$2105,13,FALSE)</f>
        <v>15</v>
      </c>
      <c r="AN413">
        <f>VLOOKUP(A413,[3]Sheet1!$A$2:$N$2106,14,FALSE)</f>
        <v>0.64</v>
      </c>
      <c r="AO413">
        <f>VLOOKUP(A413,[3]Sheet1!$A$2:$O$2106,15,FALSE)</f>
        <v>2.98</v>
      </c>
      <c r="AP413">
        <f>VLOOKUP(A413,[3]Sheet1!$A$2:$P$2105,16,FALSE)</f>
        <v>0</v>
      </c>
      <c r="AQ413">
        <f>VLOOKUP(A413, [3]Sheet1!$A$2:$Q$2106, 17,FALSE)</f>
        <v>1560</v>
      </c>
    </row>
    <row r="414" spans="1:43" x14ac:dyDescent="0.2">
      <c r="A414" s="10">
        <v>1207944</v>
      </c>
      <c r="B414" s="10">
        <v>60055385</v>
      </c>
      <c r="C414" s="11">
        <v>4340</v>
      </c>
      <c r="D414" s="10" t="s">
        <v>53</v>
      </c>
      <c r="E414" s="17">
        <v>44125</v>
      </c>
      <c r="F414" s="13" t="str">
        <f>VLOOKUP(A414,[1]Sheet1!$K$2:$T$827,2,FALSE)</f>
        <v>VD02</v>
      </c>
      <c r="G414" s="13" t="str">
        <f>IFERROR(#REF!, "no")</f>
        <v>no</v>
      </c>
      <c r="H414" s="10">
        <v>20</v>
      </c>
      <c r="I414" s="10">
        <v>0.95</v>
      </c>
      <c r="J414" s="10">
        <v>0.68</v>
      </c>
      <c r="K414" s="10">
        <v>-0.27</v>
      </c>
      <c r="L414" s="10">
        <v>16</v>
      </c>
      <c r="M414" s="10">
        <v>16</v>
      </c>
      <c r="N414" s="10">
        <v>7.7244195938110396</v>
      </c>
      <c r="O414" s="10">
        <v>1.3910217285156301</v>
      </c>
      <c r="P414" s="10">
        <v>1.7805449962616</v>
      </c>
      <c r="Q414" s="10">
        <v>-0.15550538897514299</v>
      </c>
      <c r="R414" s="13">
        <f>VLOOKUP(A414,'Valores KF'!$C$2:$D$1018,2,)</f>
        <v>0.75</v>
      </c>
      <c r="S414" s="13">
        <f>VLOOKUP(A414,'[2]PESO DE COLADA DIC19-DIC-20'!$A$2:$D$2105,4, FALSE)</f>
        <v>52642</v>
      </c>
      <c r="T414" s="13">
        <f>VLOOKUP(A414,[1]Sheet1!$F$2:$H$1001,3,FALSE)</f>
        <v>1860.1830186038901</v>
      </c>
      <c r="U414" s="13">
        <f>VLOOKUP(A414,[1]Sheet1!$K$2:$T$827, 3,FALSE)</f>
        <v>0.41699999999999998</v>
      </c>
      <c r="V414" s="13">
        <f>VLOOKUP(A414,[1]Sheet1!$K$2:$T$827, 4,FALSE)</f>
        <v>0.17299999999999999</v>
      </c>
      <c r="W414" s="13">
        <f>VLOOKUP(A414, [1]Sheet1!$K$2:$T$827,5,FALSE)</f>
        <v>0.77800000000000002</v>
      </c>
      <c r="X414" s="13">
        <f>VLOOKUP(A414, [1]Sheet1!$K$2:$T$827,6,FALSE)</f>
        <v>1.1299999999999999E-2</v>
      </c>
      <c r="Y414" s="13">
        <f>VLOOKUP(A414, [1]Sheet1!$K$2:$T$827,7,FALSE)</f>
        <v>1.29E-2</v>
      </c>
      <c r="Z414" s="13">
        <f>VLOOKUP(A414, [1]Sheet1!$K$2:$T$827,8,FALSE)</f>
        <v>0.86499999999999999</v>
      </c>
      <c r="AA414" s="13">
        <f>VLOOKUP(A414, [1]Sheet1!$K$2:$T$827,9,FALSE)</f>
        <v>1.71</v>
      </c>
      <c r="AB414" s="13">
        <f>VLOOKUP(A414, [1]Sheet1!$K$2:$T$827,10,FALSE)</f>
        <v>2.2700000000000001E-2</v>
      </c>
      <c r="AC414" s="13">
        <f>VLOOKUP(A414,[4]Sheet1!$A$2:$D$651,4,FALSE)</f>
        <v>0.94466700000000003</v>
      </c>
      <c r="AD414" s="13">
        <f>VLOOKUP(A414,[4]Sheet1!$A$2:$E$651,5,FALSE)</f>
        <v>1.1971799999999999</v>
      </c>
      <c r="AE414" s="13" t="s">
        <v>45</v>
      </c>
      <c r="AF414">
        <f>VLOOKUP(A414,[3]Sheet1!$A$2:$F$2106,6, FALSE)</f>
        <v>52572</v>
      </c>
      <c r="AG414">
        <f>VLOOKUP(A414,[3]Sheet1!$A$2:$G$2106,7,FALSE)</f>
        <v>1</v>
      </c>
      <c r="AH414">
        <f>VLOOKUP(A414,[3]Sheet1!$A$2:$H$2105,8,FALSE)</f>
        <v>1649</v>
      </c>
      <c r="AI414">
        <f>VLOOKUP(A414,[3]Sheet1!$A$2:$I$2106,9,FALSE)</f>
        <v>51</v>
      </c>
      <c r="AJ414">
        <f>VLOOKUP(A414,[3]Sheet1!$A$2:$K$2105,10,FALSE)</f>
        <v>26</v>
      </c>
      <c r="AK414">
        <f>VLOOKUP(A414,[3]Sheet1!$A$2:$K$2105,11,FALSE)</f>
        <v>25</v>
      </c>
      <c r="AL414">
        <f>VLOOKUP(A414,[3]Sheet1!$A$2:$L$2106,12,FALSE)</f>
        <v>6</v>
      </c>
      <c r="AM414">
        <f>VLOOKUP(A414, [3]Sheet1!$A$2:$M$2105,13,FALSE)</f>
        <v>20</v>
      </c>
      <c r="AN414">
        <f>VLOOKUP(A414,[3]Sheet1!$A$2:$N$2106,14,FALSE)</f>
        <v>0.63</v>
      </c>
      <c r="AO414">
        <f>VLOOKUP(A414,[3]Sheet1!$A$2:$O$2106,15,FALSE)</f>
        <v>4.41</v>
      </c>
      <c r="AP414">
        <f>VLOOKUP(A414,[3]Sheet1!$A$2:$P$2105,16,FALSE)</f>
        <v>0</v>
      </c>
      <c r="AQ414">
        <f>VLOOKUP(A414, [3]Sheet1!$A$2:$Q$2106, 17,FALSE)</f>
        <v>1553</v>
      </c>
    </row>
    <row r="415" spans="1:43" x14ac:dyDescent="0.2">
      <c r="A415" s="10">
        <v>1207945</v>
      </c>
      <c r="B415" s="10">
        <v>60055314</v>
      </c>
      <c r="C415" s="11">
        <v>4340</v>
      </c>
      <c r="D415" s="10" t="s">
        <v>53</v>
      </c>
      <c r="E415" s="17">
        <v>44125</v>
      </c>
      <c r="F415" s="13" t="str">
        <f>VLOOKUP(A415,[1]Sheet1!$K$2:$T$827,2,FALSE)</f>
        <v>VD02</v>
      </c>
      <c r="G415" s="13" t="str">
        <f>IFERROR(#REF!, "no")</f>
        <v>no</v>
      </c>
      <c r="H415" s="10">
        <v>18</v>
      </c>
      <c r="I415" s="10">
        <v>1.07</v>
      </c>
      <c r="J415" s="10">
        <v>1.02</v>
      </c>
      <c r="K415" s="10">
        <v>-0.05</v>
      </c>
      <c r="L415" s="10">
        <v>22</v>
      </c>
      <c r="M415" s="10">
        <v>15</v>
      </c>
      <c r="N415" s="10">
        <v>6.5650949478149396</v>
      </c>
      <c r="O415" s="10">
        <v>1.6228728294372601</v>
      </c>
      <c r="P415" s="10">
        <v>0.16590787470340701</v>
      </c>
      <c r="Q415" s="10">
        <v>-0.156281232833862</v>
      </c>
      <c r="R415" s="13">
        <f>VLOOKUP(A415,'Valores KF'!$C$2:$D$1018,2,)</f>
        <v>0.74</v>
      </c>
      <c r="S415" s="13">
        <f>VLOOKUP(A415,'[2]PESO DE COLADA DIC19-DIC-20'!$A$2:$D$2105,4, FALSE)</f>
        <v>51906</v>
      </c>
      <c r="T415" s="13">
        <f>VLOOKUP(A415,[1]Sheet1!$F$2:$H$1001,3,FALSE)</f>
        <v>1845.13006452895</v>
      </c>
      <c r="U415" s="13">
        <f>VLOOKUP(A415,[1]Sheet1!$K$2:$T$827, 3,FALSE)</f>
        <v>0.42499999999999999</v>
      </c>
      <c r="V415" s="13">
        <f>VLOOKUP(A415,[1]Sheet1!$K$2:$T$827, 4,FALSE)</f>
        <v>0.187</v>
      </c>
      <c r="W415" s="13">
        <f>VLOOKUP(A415, [1]Sheet1!$K$2:$T$827,5,FALSE)</f>
        <v>0.79100000000000004</v>
      </c>
      <c r="X415" s="13">
        <f>VLOOKUP(A415, [1]Sheet1!$K$2:$T$827,6,FALSE)</f>
        <v>1.06E-2</v>
      </c>
      <c r="Y415" s="13">
        <f>VLOOKUP(A415, [1]Sheet1!$K$2:$T$827,7,FALSE)</f>
        <v>1.49E-2</v>
      </c>
      <c r="Z415" s="13">
        <f>VLOOKUP(A415, [1]Sheet1!$K$2:$T$827,8,FALSE)</f>
        <v>0.79600000000000004</v>
      </c>
      <c r="AA415" s="13">
        <f>VLOOKUP(A415, [1]Sheet1!$K$2:$T$827,9,FALSE)</f>
        <v>1.7</v>
      </c>
      <c r="AB415" s="13">
        <f>VLOOKUP(A415, [1]Sheet1!$K$2:$T$827,10,FALSE)</f>
        <v>2.24E-2</v>
      </c>
      <c r="AC415" s="13">
        <f>VLOOKUP(A415,[4]Sheet1!$A$2:$D$651,4,FALSE)</f>
        <v>0.83072500000000005</v>
      </c>
      <c r="AD415" s="13">
        <f>VLOOKUP(A415,[4]Sheet1!$A$2:$E$651,5,FALSE)</f>
        <v>0.91380799999999995</v>
      </c>
      <c r="AE415" s="13" t="s">
        <v>45</v>
      </c>
      <c r="AF415">
        <f>VLOOKUP(A415,[3]Sheet1!$A$2:$F$2106,6, FALSE)</f>
        <v>52650</v>
      </c>
      <c r="AG415">
        <f>VLOOKUP(A415,[3]Sheet1!$A$2:$G$2106,7,FALSE)</f>
        <v>1</v>
      </c>
      <c r="AH415">
        <f>VLOOKUP(A415,[3]Sheet1!$A$2:$H$2105,8,FALSE)</f>
        <v>1630</v>
      </c>
      <c r="AI415">
        <f>VLOOKUP(A415,[3]Sheet1!$A$2:$I$2106,9,FALSE)</f>
        <v>54</v>
      </c>
      <c r="AJ415">
        <f>VLOOKUP(A415,[3]Sheet1!$A$2:$K$2105,10,FALSE)</f>
        <v>25</v>
      </c>
      <c r="AK415">
        <f>VLOOKUP(A415,[3]Sheet1!$A$2:$K$2105,11,FALSE)</f>
        <v>29</v>
      </c>
      <c r="AL415">
        <f>VLOOKUP(A415,[3]Sheet1!$A$2:$L$2106,12,FALSE)</f>
        <v>7</v>
      </c>
      <c r="AM415">
        <f>VLOOKUP(A415, [3]Sheet1!$A$2:$M$2105,13,FALSE)</f>
        <v>18</v>
      </c>
      <c r="AN415">
        <f>VLOOKUP(A415,[3]Sheet1!$A$2:$N$2106,14,FALSE)</f>
        <v>0.53</v>
      </c>
      <c r="AO415">
        <f>VLOOKUP(A415,[3]Sheet1!$A$2:$O$2106,15,FALSE)</f>
        <v>3.45</v>
      </c>
      <c r="AP415">
        <f>VLOOKUP(A415,[3]Sheet1!$A$2:$P$2105,16,FALSE)</f>
        <v>0</v>
      </c>
      <c r="AQ415">
        <f>VLOOKUP(A415, [3]Sheet1!$A$2:$Q$2106, 17,FALSE)</f>
        <v>1549</v>
      </c>
    </row>
    <row r="416" spans="1:43" x14ac:dyDescent="0.2">
      <c r="A416" s="10">
        <v>1207946</v>
      </c>
      <c r="B416" s="10">
        <v>60055320</v>
      </c>
      <c r="C416" s="11" t="s">
        <v>106</v>
      </c>
      <c r="D416" s="10" t="s">
        <v>48</v>
      </c>
      <c r="E416" s="17">
        <v>44125</v>
      </c>
      <c r="F416" s="13" t="str">
        <f>VLOOKUP(A416,[1]Sheet1!$K$2:$T$827,2,FALSE)</f>
        <v>VD02</v>
      </c>
      <c r="G416" s="13" t="str">
        <f>IFERROR(#REF!, "no")</f>
        <v>no</v>
      </c>
      <c r="H416" s="10">
        <v>20</v>
      </c>
      <c r="I416" s="10">
        <v>0.82</v>
      </c>
      <c r="J416" s="10">
        <v>0.65</v>
      </c>
      <c r="K416" s="10">
        <v>-0.17</v>
      </c>
      <c r="L416" s="10">
        <v>22</v>
      </c>
      <c r="M416" s="10">
        <v>16</v>
      </c>
      <c r="N416" s="10">
        <v>2.5620560646057098</v>
      </c>
      <c r="O416" s="10">
        <v>1.07288157939911</v>
      </c>
      <c r="P416" s="10">
        <v>1.2143388390541099E-2</v>
      </c>
      <c r="Q416" s="10">
        <v>-0.15452073514461501</v>
      </c>
      <c r="R416" s="13">
        <f>VLOOKUP(A416,'Valores KF'!$C$2:$D$1018,2,)</f>
        <v>0.76</v>
      </c>
      <c r="S416" s="13">
        <f>VLOOKUP(A416,'[2]PESO DE COLADA DIC19-DIC-20'!$A$2:$D$2105,4, FALSE)</f>
        <v>52740</v>
      </c>
      <c r="T416" s="13">
        <f>VLOOKUP(A416,[1]Sheet1!$F$2:$H$1001,3,FALSE)</f>
        <v>1861.9881351193601</v>
      </c>
      <c r="U416" s="13">
        <f>VLOOKUP(A416,[1]Sheet1!$K$2:$T$827, 3,FALSE)</f>
        <v>0.315</v>
      </c>
      <c r="V416" s="13">
        <f>VLOOKUP(A416,[1]Sheet1!$K$2:$T$827, 4,FALSE)</f>
        <v>0.29499999999999998</v>
      </c>
      <c r="W416" s="13">
        <f>VLOOKUP(A416, [1]Sheet1!$K$2:$T$827,5,FALSE)</f>
        <v>0.89900000000000002</v>
      </c>
      <c r="X416" s="13">
        <f>VLOOKUP(A416, [1]Sheet1!$K$2:$T$827,6,FALSE)</f>
        <v>8.5000000000000006E-3</v>
      </c>
      <c r="Y416" s="13">
        <f>VLOOKUP(A416, [1]Sheet1!$K$2:$T$827,7,FALSE)</f>
        <v>6.4000000000000005E-4</v>
      </c>
      <c r="Z416" s="13">
        <f>VLOOKUP(A416, [1]Sheet1!$K$2:$T$827,8,FALSE)</f>
        <v>0.91300000000000003</v>
      </c>
      <c r="AA416" s="13">
        <f>VLOOKUP(A416, [1]Sheet1!$K$2:$T$827,9,FALSE)</f>
        <v>0.81599999999999995</v>
      </c>
      <c r="AB416" s="13">
        <f>VLOOKUP(A416, [1]Sheet1!$K$2:$T$827,10,FALSE)</f>
        <v>2.5499999999999998E-2</v>
      </c>
      <c r="AC416" s="13">
        <f>VLOOKUP(A416,[4]Sheet1!$A$2:$D$651,4,FALSE)</f>
        <v>1.0246900000000001</v>
      </c>
      <c r="AD416" s="13">
        <f>VLOOKUP(A416,[4]Sheet1!$A$2:$E$651,5,FALSE)</f>
        <v>1.82125</v>
      </c>
      <c r="AE416" s="13" t="s">
        <v>45</v>
      </c>
      <c r="AF416">
        <f>VLOOKUP(A416,[3]Sheet1!$A$2:$F$2106,6, FALSE)</f>
        <v>52795</v>
      </c>
      <c r="AG416">
        <f>VLOOKUP(A416,[3]Sheet1!$A$2:$G$2106,7,FALSE)</f>
        <v>1</v>
      </c>
      <c r="AH416">
        <f>VLOOKUP(A416,[3]Sheet1!$A$2:$H$2105,8,FALSE)</f>
        <v>1652</v>
      </c>
      <c r="AI416">
        <f>VLOOKUP(A416,[3]Sheet1!$A$2:$I$2106,9,FALSE)</f>
        <v>52</v>
      </c>
      <c r="AJ416">
        <f>VLOOKUP(A416,[3]Sheet1!$A$2:$K$2105,10,FALSE)</f>
        <v>26</v>
      </c>
      <c r="AK416">
        <f>VLOOKUP(A416,[3]Sheet1!$A$2:$K$2105,11,FALSE)</f>
        <v>26</v>
      </c>
      <c r="AL416">
        <f>VLOOKUP(A416,[3]Sheet1!$A$2:$L$2106,12,FALSE)</f>
        <v>6</v>
      </c>
      <c r="AM416">
        <f>VLOOKUP(A416, [3]Sheet1!$A$2:$M$2105,13,FALSE)</f>
        <v>20</v>
      </c>
      <c r="AN416">
        <f>VLOOKUP(A416,[3]Sheet1!$A$2:$N$2106,14,FALSE)</f>
        <v>0.73</v>
      </c>
      <c r="AO416">
        <f>VLOOKUP(A416,[3]Sheet1!$A$2:$O$2106,15,FALSE)</f>
        <v>5.91</v>
      </c>
      <c r="AP416">
        <f>VLOOKUP(A416,[3]Sheet1!$A$2:$P$2105,16,FALSE)</f>
        <v>0</v>
      </c>
      <c r="AQ416">
        <f>VLOOKUP(A416, [3]Sheet1!$A$2:$Q$2106, 17,FALSE)</f>
        <v>1566</v>
      </c>
    </row>
    <row r="417" spans="1:43" x14ac:dyDescent="0.2">
      <c r="A417" s="10">
        <v>1207947</v>
      </c>
      <c r="B417" s="10">
        <v>60055420</v>
      </c>
      <c r="C417" s="11" t="s">
        <v>106</v>
      </c>
      <c r="D417" s="10" t="s">
        <v>46</v>
      </c>
      <c r="E417" s="17">
        <v>44125</v>
      </c>
      <c r="F417" s="13" t="str">
        <f>VLOOKUP(A417,[1]Sheet1!$K$2:$T$827,2,FALSE)</f>
        <v>VD02</v>
      </c>
      <c r="G417" s="13" t="str">
        <f>IFERROR(#REF!, "no")</f>
        <v>no</v>
      </c>
      <c r="H417" s="10">
        <v>18</v>
      </c>
      <c r="I417" s="10">
        <v>1.07</v>
      </c>
      <c r="J417" s="10">
        <v>1.48</v>
      </c>
      <c r="K417" s="10">
        <v>0.41</v>
      </c>
      <c r="L417" s="10">
        <v>20</v>
      </c>
      <c r="M417" s="10">
        <v>15</v>
      </c>
      <c r="N417" s="10">
        <v>7.3816442489623997</v>
      </c>
      <c r="O417" s="10">
        <v>1.36128807067871</v>
      </c>
      <c r="P417" s="10">
        <v>0.110209688544273</v>
      </c>
      <c r="Q417" s="10">
        <v>-0.15600985288620001</v>
      </c>
      <c r="R417" s="13">
        <f>VLOOKUP(A417,'Valores KF'!$C$2:$D$1018,2,)</f>
        <v>0.79</v>
      </c>
      <c r="S417" s="13">
        <f>VLOOKUP(A417,'[2]PESO DE COLADA DIC19-DIC-20'!$A$2:$D$2105,4, FALSE)</f>
        <v>57275</v>
      </c>
      <c r="T417" s="13">
        <f>VLOOKUP(A417,[1]Sheet1!$F$2:$H$1001,3,FALSE)</f>
        <v>1890.47708212724</v>
      </c>
      <c r="U417" s="13">
        <f>VLOOKUP(A417,[1]Sheet1!$K$2:$T$827, 3,FALSE)</f>
        <v>0.32300000000000001</v>
      </c>
      <c r="V417" s="13">
        <f>VLOOKUP(A417,[1]Sheet1!$K$2:$T$827, 4,FALSE)</f>
        <v>0.316</v>
      </c>
      <c r="W417" s="13">
        <f>VLOOKUP(A417, [1]Sheet1!$K$2:$T$827,5,FALSE)</f>
        <v>0.92700000000000005</v>
      </c>
      <c r="X417" s="13">
        <f>VLOOKUP(A417, [1]Sheet1!$K$2:$T$827,6,FALSE)</f>
        <v>8.3000000000000001E-3</v>
      </c>
      <c r="Y417" s="13">
        <f>VLOOKUP(A417, [1]Sheet1!$K$2:$T$827,7,FALSE)</f>
        <v>9.9099999999999991E-4</v>
      </c>
      <c r="Z417" s="13">
        <f>VLOOKUP(A417, [1]Sheet1!$K$2:$T$827,8,FALSE)</f>
        <v>0.91100000000000003</v>
      </c>
      <c r="AA417" s="13">
        <f>VLOOKUP(A417, [1]Sheet1!$K$2:$T$827,9,FALSE)</f>
        <v>0.81799999999999995</v>
      </c>
      <c r="AB417" s="13">
        <f>VLOOKUP(A417, [1]Sheet1!$K$2:$T$827,10,FALSE)</f>
        <v>2.46E-2</v>
      </c>
      <c r="AC417" s="13">
        <f>VLOOKUP(A417,[4]Sheet1!$A$2:$D$651,4,FALSE)</f>
        <v>0.93606400000000001</v>
      </c>
      <c r="AD417" s="13">
        <f>VLOOKUP(A417,[4]Sheet1!$A$2:$E$651,5,FALSE)</f>
        <v>1.31636</v>
      </c>
      <c r="AE417" s="13" t="s">
        <v>45</v>
      </c>
      <c r="AF417">
        <f>VLOOKUP(A417,[3]Sheet1!$A$2:$F$2106,6, FALSE)</f>
        <v>56965</v>
      </c>
      <c r="AG417">
        <f>VLOOKUP(A417,[3]Sheet1!$A$2:$G$2106,7,FALSE)</f>
        <v>1</v>
      </c>
      <c r="AH417">
        <f>VLOOKUP(A417,[3]Sheet1!$A$2:$H$2105,8,FALSE)</f>
        <v>1678</v>
      </c>
      <c r="AI417">
        <f>VLOOKUP(A417,[3]Sheet1!$A$2:$I$2106,9,FALSE)</f>
        <v>60</v>
      </c>
      <c r="AJ417">
        <f>VLOOKUP(A417,[3]Sheet1!$A$2:$K$2105,10,FALSE)</f>
        <v>24</v>
      </c>
      <c r="AK417">
        <f>VLOOKUP(A417,[3]Sheet1!$A$2:$K$2105,11,FALSE)</f>
        <v>36</v>
      </c>
      <c r="AL417">
        <f>VLOOKUP(A417,[3]Sheet1!$A$2:$L$2106,12,FALSE)</f>
        <v>6</v>
      </c>
      <c r="AM417">
        <f>VLOOKUP(A417, [3]Sheet1!$A$2:$M$2105,13,FALSE)</f>
        <v>18</v>
      </c>
      <c r="AN417">
        <f>VLOOKUP(A417,[3]Sheet1!$A$2:$N$2106,14,FALSE)</f>
        <v>0.64</v>
      </c>
      <c r="AO417">
        <f>VLOOKUP(A417,[3]Sheet1!$A$2:$O$2106,15,FALSE)</f>
        <v>5.23</v>
      </c>
      <c r="AP417">
        <f>VLOOKUP(A417,[3]Sheet1!$A$2:$P$2105,16,FALSE)</f>
        <v>0</v>
      </c>
      <c r="AQ417">
        <f>VLOOKUP(A417, [3]Sheet1!$A$2:$Q$2106, 17,FALSE)</f>
        <v>1580</v>
      </c>
    </row>
    <row r="418" spans="1:43" x14ac:dyDescent="0.2">
      <c r="A418" s="10">
        <v>1207948</v>
      </c>
      <c r="B418" s="10">
        <v>60055597</v>
      </c>
      <c r="C418" s="11">
        <v>4330</v>
      </c>
      <c r="D418" s="10" t="s">
        <v>61</v>
      </c>
      <c r="E418" s="17">
        <v>44126</v>
      </c>
      <c r="F418" s="13" t="str">
        <f>VLOOKUP(A418,[1]Sheet1!$K$2:$T$827,2,FALSE)</f>
        <v>VD02</v>
      </c>
      <c r="G418" s="13" t="str">
        <f>IFERROR(#REF!, "no")</f>
        <v>no</v>
      </c>
      <c r="H418" s="10">
        <v>19</v>
      </c>
      <c r="I418" s="10">
        <v>1.06</v>
      </c>
      <c r="J418" s="10">
        <v>1.17</v>
      </c>
      <c r="K418" s="10">
        <v>0.11</v>
      </c>
      <c r="L418" s="10">
        <v>16</v>
      </c>
      <c r="M418" s="10">
        <v>16</v>
      </c>
      <c r="N418" s="10">
        <v>6.4124860763549796</v>
      </c>
      <c r="O418" s="10">
        <v>2.6211109161377002</v>
      </c>
      <c r="P418" s="10">
        <v>2.23711133003235</v>
      </c>
      <c r="Q418" s="10">
        <v>-8.0438829958438901E-2</v>
      </c>
      <c r="R418" s="13">
        <f>VLOOKUP(A418,'Valores KF'!$C$2:$D$1018,2,)</f>
        <v>0.77</v>
      </c>
      <c r="S418" s="13">
        <f>VLOOKUP(A418,'[2]PESO DE COLADA DIC19-DIC-20'!$A$2:$D$2105,4, FALSE)</f>
        <v>53222</v>
      </c>
      <c r="T418" s="13">
        <f>VLOOKUP(A418,[1]Sheet1!$F$2:$H$1001,3,FALSE)</f>
        <v>1866.2795261387</v>
      </c>
      <c r="U418" s="13">
        <f>VLOOKUP(A418,[1]Sheet1!$K$2:$T$827, 3,FALSE)</f>
        <v>0.32400000000000001</v>
      </c>
      <c r="V418" s="13">
        <f>VLOOKUP(A418,[1]Sheet1!$K$2:$T$827, 4,FALSE)</f>
        <v>0.17899999999999999</v>
      </c>
      <c r="W418" s="13">
        <f>VLOOKUP(A418, [1]Sheet1!$K$2:$T$827,5,FALSE)</f>
        <v>0.78100000000000003</v>
      </c>
      <c r="X418" s="13">
        <f>VLOOKUP(A418, [1]Sheet1!$K$2:$T$827,6,FALSE)</f>
        <v>7.7999999999999996E-3</v>
      </c>
      <c r="Y418" s="13">
        <f>VLOOKUP(A418, [1]Sheet1!$K$2:$T$827,7,FALSE)</f>
        <v>6.0099999999999997E-4</v>
      </c>
      <c r="Z418" s="13">
        <f>VLOOKUP(A418, [1]Sheet1!$K$2:$T$827,8,FALSE)</f>
        <v>0.86899999999999999</v>
      </c>
      <c r="AA418" s="13">
        <f>VLOOKUP(A418, [1]Sheet1!$K$2:$T$827,9,FALSE)</f>
        <v>1.67</v>
      </c>
      <c r="AB418" s="13">
        <f>VLOOKUP(A418, [1]Sheet1!$K$2:$T$827,10,FALSE)</f>
        <v>1.6199999999999999E-2</v>
      </c>
      <c r="AC418" s="13">
        <f>VLOOKUP(A418,[4]Sheet1!$A$2:$D$651,4,FALSE)</f>
        <v>0.95552999999999999</v>
      </c>
      <c r="AD418" s="13">
        <f>VLOOKUP(A418,[4]Sheet1!$A$2:$E$651,5,FALSE)</f>
        <v>0.99300200000000005</v>
      </c>
      <c r="AE418" s="13" t="s">
        <v>45</v>
      </c>
      <c r="AF418">
        <f>VLOOKUP(A418,[3]Sheet1!$A$2:$F$2106,6, FALSE)</f>
        <v>52270</v>
      </c>
      <c r="AG418">
        <f>VLOOKUP(A418,[3]Sheet1!$A$2:$G$2106,7,FALSE)</f>
        <v>1</v>
      </c>
      <c r="AH418">
        <f>VLOOKUP(A418,[3]Sheet1!$A$2:$H$2105,8,FALSE)</f>
        <v>1657</v>
      </c>
      <c r="AI418">
        <f>VLOOKUP(A418,[3]Sheet1!$A$2:$I$2106,9,FALSE)</f>
        <v>54</v>
      </c>
      <c r="AJ418">
        <f>VLOOKUP(A418,[3]Sheet1!$A$2:$K$2105,10,FALSE)</f>
        <v>27</v>
      </c>
      <c r="AK418">
        <f>VLOOKUP(A418,[3]Sheet1!$A$2:$K$2105,11,FALSE)</f>
        <v>27</v>
      </c>
      <c r="AL418">
        <f>VLOOKUP(A418,[3]Sheet1!$A$2:$L$2106,12,FALSE)</f>
        <v>8</v>
      </c>
      <c r="AM418">
        <f>VLOOKUP(A418, [3]Sheet1!$A$2:$M$2105,13,FALSE)</f>
        <v>19</v>
      </c>
      <c r="AN418">
        <f>VLOOKUP(A418,[3]Sheet1!$A$2:$N$2106,14,FALSE)</f>
        <v>0.68</v>
      </c>
      <c r="AO418">
        <f>VLOOKUP(A418,[3]Sheet1!$A$2:$O$2106,15,FALSE)</f>
        <v>4.1900000000000004</v>
      </c>
      <c r="AP418">
        <f>VLOOKUP(A418,[3]Sheet1!$A$2:$P$2105,16,FALSE)</f>
        <v>0</v>
      </c>
      <c r="AQ418">
        <f>VLOOKUP(A418, [3]Sheet1!$A$2:$Q$2106, 17,FALSE)</f>
        <v>1569</v>
      </c>
    </row>
    <row r="419" spans="1:43" x14ac:dyDescent="0.2">
      <c r="A419" s="10">
        <v>1207949</v>
      </c>
      <c r="B419" s="10">
        <v>60055498</v>
      </c>
      <c r="C419" s="11" t="s">
        <v>54</v>
      </c>
      <c r="D419" s="10" t="s">
        <v>44</v>
      </c>
      <c r="E419" s="17">
        <v>44126</v>
      </c>
      <c r="F419" s="13" t="str">
        <f>VLOOKUP(A419,[1]Sheet1!$K$2:$T$827,2,FALSE)</f>
        <v>VD02</v>
      </c>
      <c r="G419" s="13" t="str">
        <f>IFERROR(#REF!, "no")</f>
        <v>no</v>
      </c>
      <c r="H419" s="10">
        <v>20</v>
      </c>
      <c r="I419" s="10">
        <v>1.07</v>
      </c>
      <c r="J419" s="10">
        <v>0.98</v>
      </c>
      <c r="K419" s="10">
        <v>-0.09</v>
      </c>
      <c r="L419" s="10">
        <v>17</v>
      </c>
      <c r="M419" s="10">
        <v>18</v>
      </c>
      <c r="N419" s="10">
        <v>7.0132179260253897</v>
      </c>
      <c r="O419" s="10">
        <v>3.0348234176635698</v>
      </c>
      <c r="P419" s="10">
        <v>7.7394574880600003E-2</v>
      </c>
      <c r="Q419" s="10">
        <v>-0.154735818505287</v>
      </c>
      <c r="R419" s="13">
        <f>VLOOKUP(A419,'Valores KF'!$C$2:$D$1018,2,)</f>
        <v>0.81</v>
      </c>
      <c r="S419" s="13">
        <f>VLOOKUP(A419,'[2]PESO DE COLADA DIC19-DIC-20'!$A$2:$D$2105,4, FALSE)</f>
        <v>54720</v>
      </c>
      <c r="T419" s="13">
        <f>VLOOKUP(A419,[1]Sheet1!$F$2:$H$1001,3,FALSE)</f>
        <v>1896.7607980329201</v>
      </c>
      <c r="U419" s="13">
        <f>VLOOKUP(A419,[1]Sheet1!$K$2:$T$827, 3,FALSE)</f>
        <v>0.115</v>
      </c>
      <c r="V419" s="13">
        <f>VLOOKUP(A419,[1]Sheet1!$K$2:$T$827, 4,FALSE)</f>
        <v>0.16700000000000001</v>
      </c>
      <c r="W419" s="13">
        <f>VLOOKUP(A419, [1]Sheet1!$K$2:$T$827,5,FALSE)</f>
        <v>1.1000000000000001</v>
      </c>
      <c r="X419" s="13">
        <f>VLOOKUP(A419, [1]Sheet1!$K$2:$T$827,6,FALSE)</f>
        <v>1.1299999999999999E-2</v>
      </c>
      <c r="Y419" s="13">
        <f>VLOOKUP(A419, [1]Sheet1!$K$2:$T$827,7,FALSE)</f>
        <v>6.9699999999999996E-3</v>
      </c>
      <c r="Z419" s="13">
        <f>VLOOKUP(A419, [1]Sheet1!$K$2:$T$827,8,FALSE)</f>
        <v>0.23400000000000001</v>
      </c>
      <c r="AA419" s="13">
        <f>VLOOKUP(A419, [1]Sheet1!$K$2:$T$827,9,FALSE)</f>
        <v>0.38600000000000001</v>
      </c>
      <c r="AB419" s="13">
        <f>VLOOKUP(A419, [1]Sheet1!$K$2:$T$827,10,FALSE)</f>
        <v>2.6800000000000001E-2</v>
      </c>
      <c r="AC419" s="13">
        <f>VLOOKUP(A419,[4]Sheet1!$A$2:$D$651,4,FALSE)</f>
        <v>0.95475100000000002</v>
      </c>
      <c r="AD419" s="13">
        <f>VLOOKUP(A419,[4]Sheet1!$A$2:$E$651,5,FALSE)</f>
        <v>0.95479199999999997</v>
      </c>
      <c r="AE419" s="13" t="s">
        <v>45</v>
      </c>
      <c r="AF419">
        <f>VLOOKUP(A419,[3]Sheet1!$A$2:$F$2106,6, FALSE)</f>
        <v>55148</v>
      </c>
      <c r="AG419">
        <f>VLOOKUP(A419,[3]Sheet1!$A$2:$G$2106,7,FALSE)</f>
        <v>1</v>
      </c>
      <c r="AH419">
        <f>VLOOKUP(A419,[3]Sheet1!$A$2:$H$2105,8,FALSE)</f>
        <v>1691</v>
      </c>
      <c r="AI419">
        <f>VLOOKUP(A419,[3]Sheet1!$A$2:$I$2106,9,FALSE)</f>
        <v>69</v>
      </c>
      <c r="AJ419">
        <f>VLOOKUP(A419,[3]Sheet1!$A$2:$K$2105,10,FALSE)</f>
        <v>27</v>
      </c>
      <c r="AK419">
        <f>VLOOKUP(A419,[3]Sheet1!$A$2:$K$2105,11,FALSE)</f>
        <v>42</v>
      </c>
      <c r="AL419">
        <f>VLOOKUP(A419,[3]Sheet1!$A$2:$L$2106,12,FALSE)</f>
        <v>7</v>
      </c>
      <c r="AM419">
        <f>VLOOKUP(A419, [3]Sheet1!$A$2:$M$2105,13,FALSE)</f>
        <v>20</v>
      </c>
      <c r="AN419">
        <f>VLOOKUP(A419,[3]Sheet1!$A$2:$N$2106,14,FALSE)</f>
        <v>0.64</v>
      </c>
      <c r="AO419">
        <f>VLOOKUP(A419,[3]Sheet1!$A$2:$O$2106,15,FALSE)</f>
        <v>3.2</v>
      </c>
      <c r="AP419">
        <f>VLOOKUP(A419,[3]Sheet1!$A$2:$P$2105,16,FALSE)</f>
        <v>1.94</v>
      </c>
      <c r="AQ419">
        <f>VLOOKUP(A419, [3]Sheet1!$A$2:$Q$2106, 17,FALSE)</f>
        <v>1590</v>
      </c>
    </row>
    <row r="420" spans="1:43" x14ac:dyDescent="0.2">
      <c r="A420" s="10">
        <v>1207950</v>
      </c>
      <c r="B420" s="10">
        <v>60055504</v>
      </c>
      <c r="C420" s="11" t="s">
        <v>54</v>
      </c>
      <c r="D420" s="10" t="s">
        <v>44</v>
      </c>
      <c r="E420" s="17">
        <v>44126</v>
      </c>
      <c r="F420" s="13" t="str">
        <f>VLOOKUP(A420,[1]Sheet1!$K$2:$T$827,2,FALSE)</f>
        <v>VD02</v>
      </c>
      <c r="G420" s="13" t="str">
        <f>IFERROR(#REF!, "no")</f>
        <v>no</v>
      </c>
      <c r="H420" s="10">
        <v>20</v>
      </c>
      <c r="I420" s="10">
        <v>0.96</v>
      </c>
      <c r="J420" s="10">
        <v>1.27</v>
      </c>
      <c r="K420" s="10">
        <v>0.31</v>
      </c>
      <c r="L420" s="10">
        <v>21</v>
      </c>
      <c r="M420" s="10">
        <v>16</v>
      </c>
      <c r="N420" s="10">
        <v>7.3514738082885698</v>
      </c>
      <c r="O420" s="10">
        <v>2.40661692619324</v>
      </c>
      <c r="P420" s="10">
        <v>7.8710697591304807E-2</v>
      </c>
      <c r="Q420" s="10">
        <v>-0.156600221991539</v>
      </c>
      <c r="R420" s="13">
        <f>VLOOKUP(A420,'Valores KF'!$C$2:$D$1018,2,)</f>
        <v>0.81</v>
      </c>
      <c r="S420" s="13">
        <f>VLOOKUP(A420,'[2]PESO DE COLADA DIC19-DIC-20'!$A$2:$D$2105,4, FALSE)</f>
        <v>54766</v>
      </c>
      <c r="T420" s="13">
        <f>VLOOKUP(A420,[1]Sheet1!$F$2:$H$1001,3,FALSE)</f>
        <v>1894.42336955366</v>
      </c>
      <c r="U420" s="13">
        <f>VLOOKUP(A420,[1]Sheet1!$K$2:$T$827, 3,FALSE)</f>
        <v>0.12</v>
      </c>
      <c r="V420" s="13">
        <f>VLOOKUP(A420,[1]Sheet1!$K$2:$T$827, 4,FALSE)</f>
        <v>0.20599999999999999</v>
      </c>
      <c r="W420" s="13">
        <f>VLOOKUP(A420, [1]Sheet1!$K$2:$T$827,5,FALSE)</f>
        <v>1.1200000000000001</v>
      </c>
      <c r="X420" s="13">
        <f>VLOOKUP(A420, [1]Sheet1!$K$2:$T$827,6,FALSE)</f>
        <v>1.2699999999999999E-2</v>
      </c>
      <c r="Y420" s="13">
        <f>VLOOKUP(A420, [1]Sheet1!$K$2:$T$827,7,FALSE)</f>
        <v>6.4599999999999996E-3</v>
      </c>
      <c r="Z420" s="13">
        <f>VLOOKUP(A420, [1]Sheet1!$K$2:$T$827,8,FALSE)</f>
        <v>0.215</v>
      </c>
      <c r="AA420" s="13">
        <f>VLOOKUP(A420, [1]Sheet1!$K$2:$T$827,9,FALSE)</f>
        <v>0.29399999999999998</v>
      </c>
      <c r="AB420" s="13">
        <f>VLOOKUP(A420, [1]Sheet1!$K$2:$T$827,10,FALSE)</f>
        <v>3.3300000000000003E-2</v>
      </c>
      <c r="AC420" s="13">
        <f>VLOOKUP(A420,[4]Sheet1!$A$2:$D$651,4,FALSE)</f>
        <v>0.97613099999999997</v>
      </c>
      <c r="AD420" s="13">
        <f>VLOOKUP(A420,[4]Sheet1!$A$2:$E$651,5,FALSE)</f>
        <v>1.49403</v>
      </c>
      <c r="AE420" s="13" t="s">
        <v>45</v>
      </c>
      <c r="AF420">
        <f>VLOOKUP(A420,[3]Sheet1!$A$2:$F$2106,6, FALSE)</f>
        <v>55306</v>
      </c>
      <c r="AG420">
        <f>VLOOKUP(A420,[3]Sheet1!$A$2:$G$2106,7,FALSE)</f>
        <v>1</v>
      </c>
      <c r="AH420">
        <f>VLOOKUP(A420,[3]Sheet1!$A$2:$H$2105,8,FALSE)</f>
        <v>1685</v>
      </c>
      <c r="AI420">
        <f>VLOOKUP(A420,[3]Sheet1!$A$2:$I$2106,9,FALSE)</f>
        <v>51</v>
      </c>
      <c r="AJ420">
        <f>VLOOKUP(A420,[3]Sheet1!$A$2:$K$2105,10,FALSE)</f>
        <v>26</v>
      </c>
      <c r="AK420">
        <f>VLOOKUP(A420,[3]Sheet1!$A$2:$K$2105,11,FALSE)</f>
        <v>25</v>
      </c>
      <c r="AL420">
        <f>VLOOKUP(A420,[3]Sheet1!$A$2:$L$2106,12,FALSE)</f>
        <v>6</v>
      </c>
      <c r="AM420">
        <f>VLOOKUP(A420, [3]Sheet1!$A$2:$M$2105,13,FALSE)</f>
        <v>20</v>
      </c>
      <c r="AN420">
        <f>VLOOKUP(A420,[3]Sheet1!$A$2:$N$2106,14,FALSE)</f>
        <v>0.71</v>
      </c>
      <c r="AO420">
        <f>VLOOKUP(A420,[3]Sheet1!$A$2:$O$2106,15,FALSE)</f>
        <v>5.97</v>
      </c>
      <c r="AP420">
        <f>VLOOKUP(A420,[3]Sheet1!$A$2:$P$2105,16,FALSE)</f>
        <v>0.96</v>
      </c>
      <c r="AQ420">
        <f>VLOOKUP(A420, [3]Sheet1!$A$2:$Q$2106, 17,FALSE)</f>
        <v>1585</v>
      </c>
    </row>
    <row r="421" spans="1:43" x14ac:dyDescent="0.2">
      <c r="A421" s="10">
        <v>1207951</v>
      </c>
      <c r="B421" s="10">
        <v>60055510</v>
      </c>
      <c r="C421" s="11" t="s">
        <v>54</v>
      </c>
      <c r="D421" s="10" t="s">
        <v>44</v>
      </c>
      <c r="E421" s="17">
        <v>44126</v>
      </c>
      <c r="F421" s="13" t="str">
        <f>VLOOKUP(A421,[1]Sheet1!$K$2:$T$827,2,FALSE)</f>
        <v>VD03</v>
      </c>
      <c r="G421" s="13" t="str">
        <f>IFERROR(#REF!, "no")</f>
        <v>no</v>
      </c>
      <c r="H421" s="10">
        <v>18</v>
      </c>
      <c r="I421" s="10">
        <v>0.89</v>
      </c>
      <c r="J421" s="10">
        <v>0.64</v>
      </c>
      <c r="K421" s="10">
        <v>-0.25</v>
      </c>
      <c r="L421" s="10">
        <v>13</v>
      </c>
      <c r="M421" s="10">
        <v>11</v>
      </c>
      <c r="N421" s="10">
        <v>3.84646391868591</v>
      </c>
      <c r="O421" s="10">
        <v>2.3949007987976101</v>
      </c>
      <c r="P421" s="10">
        <v>6.1914317309856401E-2</v>
      </c>
      <c r="Q421" s="10">
        <v>-0.15788461267948201</v>
      </c>
      <c r="R421" s="13">
        <f>VLOOKUP(A421,'Valores KF'!$C$2:$D$1018,2,)</f>
        <v>0.82</v>
      </c>
      <c r="S421" s="13">
        <f>VLOOKUP(A421,'[2]PESO DE COLADA DIC19-DIC-20'!$A$2:$D$2105,4, FALSE)</f>
        <v>56193</v>
      </c>
      <c r="T421" s="13">
        <f>VLOOKUP(A421,[1]Sheet1!$F$2:$H$1001,3,FALSE)</f>
        <v>1904.5442661002</v>
      </c>
      <c r="U421" s="13">
        <f>VLOOKUP(A421,[1]Sheet1!$K$2:$T$827, 3,FALSE)</f>
        <v>0.1</v>
      </c>
      <c r="V421" s="13">
        <f>VLOOKUP(A421,[1]Sheet1!$K$2:$T$827, 4,FALSE)</f>
        <v>0.17599999999999999</v>
      </c>
      <c r="W421" s="13">
        <f>VLOOKUP(A421, [1]Sheet1!$K$2:$T$827,5,FALSE)</f>
        <v>1.1000000000000001</v>
      </c>
      <c r="X421" s="13">
        <f>VLOOKUP(A421, [1]Sheet1!$K$2:$T$827,6,FALSE)</f>
        <v>1.3299999999999999E-2</v>
      </c>
      <c r="Y421" s="13">
        <f>VLOOKUP(A421, [1]Sheet1!$K$2:$T$827,7,FALSE)</f>
        <v>6.9199999999999999E-3</v>
      </c>
      <c r="Z421" s="13">
        <f>VLOOKUP(A421, [1]Sheet1!$K$2:$T$827,8,FALSE)</f>
        <v>0.27200000000000002</v>
      </c>
      <c r="AA421" s="13">
        <f>VLOOKUP(A421, [1]Sheet1!$K$2:$T$827,9,FALSE)</f>
        <v>0.36499999999999999</v>
      </c>
      <c r="AB421" s="13">
        <f>VLOOKUP(A421, [1]Sheet1!$K$2:$T$827,10,FALSE)</f>
        <v>2.18E-2</v>
      </c>
      <c r="AC421" s="13">
        <f>VLOOKUP(A421,[4]Sheet1!$A$2:$D$651,4,FALSE)</f>
        <v>1.3303400000000001</v>
      </c>
      <c r="AD421" s="13">
        <f>VLOOKUP(A421,[4]Sheet1!$A$2:$E$651,5,FALSE)</f>
        <v>7.3836599999999999</v>
      </c>
      <c r="AE421" s="13" t="s">
        <v>45</v>
      </c>
      <c r="AF421">
        <f>VLOOKUP(A421,[3]Sheet1!$A$2:$F$2106,6, FALSE)</f>
        <v>55259</v>
      </c>
      <c r="AG421">
        <f>VLOOKUP(A421,[3]Sheet1!$A$2:$G$2106,7,FALSE)</f>
        <v>1</v>
      </c>
      <c r="AH421">
        <f>VLOOKUP(A421,[3]Sheet1!$A$2:$H$2105,8,FALSE)</f>
        <v>1580</v>
      </c>
      <c r="AI421">
        <f>VLOOKUP(A421,[3]Sheet1!$A$2:$I$2106,9,FALSE)</f>
        <v>62</v>
      </c>
      <c r="AJ421">
        <f>VLOOKUP(A421,[3]Sheet1!$A$2:$K$2105,10,FALSE)</f>
        <v>25</v>
      </c>
      <c r="AK421">
        <f>VLOOKUP(A421,[3]Sheet1!$A$2:$K$2105,11,FALSE)</f>
        <v>37</v>
      </c>
      <c r="AL421">
        <f>VLOOKUP(A421,[3]Sheet1!$A$2:$L$2106,12,FALSE)</f>
        <v>7</v>
      </c>
      <c r="AM421">
        <f>VLOOKUP(A421, [3]Sheet1!$A$2:$M$2105,13,FALSE)</f>
        <v>18</v>
      </c>
      <c r="AN421">
        <f>VLOOKUP(A421,[3]Sheet1!$A$2:$N$2106,14,FALSE)</f>
        <v>0.93</v>
      </c>
      <c r="AO421">
        <f>VLOOKUP(A421,[3]Sheet1!$A$2:$O$2106,15,FALSE)</f>
        <v>10.87</v>
      </c>
      <c r="AP421">
        <f>VLOOKUP(A421,[3]Sheet1!$A$2:$P$2105,16,FALSE)</f>
        <v>9.73</v>
      </c>
      <c r="AQ421">
        <f>VLOOKUP(A421, [3]Sheet1!$A$2:$Q$2106, 17,FALSE)</f>
        <v>1595</v>
      </c>
    </row>
    <row r="422" spans="1:43" x14ac:dyDescent="0.2">
      <c r="A422" s="10">
        <v>1207952</v>
      </c>
      <c r="B422" s="10">
        <v>60055516</v>
      </c>
      <c r="C422" s="11" t="s">
        <v>54</v>
      </c>
      <c r="D422" s="10" t="s">
        <v>44</v>
      </c>
      <c r="E422" s="17">
        <v>44126</v>
      </c>
      <c r="F422" s="13" t="str">
        <f>VLOOKUP(A422,[1]Sheet1!$K$2:$T$827,2,FALSE)</f>
        <v>VD02</v>
      </c>
      <c r="G422" s="13" t="str">
        <f>IFERROR(#REF!, "no")</f>
        <v>no</v>
      </c>
      <c r="H422" s="10">
        <v>17</v>
      </c>
      <c r="I422" s="10">
        <v>1.02</v>
      </c>
      <c r="J422" s="10">
        <v>1.04</v>
      </c>
      <c r="K422" s="10">
        <v>0.02</v>
      </c>
      <c r="L422" s="10">
        <v>12</v>
      </c>
      <c r="M422" s="10">
        <v>13</v>
      </c>
      <c r="N422" s="10">
        <v>5.7970037460327104</v>
      </c>
      <c r="O422" s="10">
        <v>2.4910480976104701</v>
      </c>
      <c r="P422" s="10">
        <v>1.2454411983489999</v>
      </c>
      <c r="Q422" s="10">
        <v>-0.15740790963172899</v>
      </c>
      <c r="R422" s="13">
        <f>VLOOKUP(A422,'Valores KF'!$C$2:$D$1018,2,)</f>
        <v>0.81</v>
      </c>
      <c r="S422" s="13">
        <f>VLOOKUP(A422,'[2]PESO DE COLADA DIC19-DIC-20'!$A$2:$D$2105,4, FALSE)</f>
        <v>56058</v>
      </c>
      <c r="T422" s="13">
        <f>VLOOKUP(A422,[1]Sheet1!$F$2:$H$1001,3,FALSE)</f>
        <v>1890.9334205201001</v>
      </c>
      <c r="U422" s="13">
        <f>VLOOKUP(A422,[1]Sheet1!$K$2:$T$827, 3,FALSE)</f>
        <v>0.10299999999999999</v>
      </c>
      <c r="V422" s="13">
        <f>VLOOKUP(A422,[1]Sheet1!$K$2:$T$827, 4,FALSE)</f>
        <v>0.16200000000000001</v>
      </c>
      <c r="W422" s="13">
        <f>VLOOKUP(A422, [1]Sheet1!$K$2:$T$827,5,FALSE)</f>
        <v>1.1000000000000001</v>
      </c>
      <c r="X422" s="13">
        <f>VLOOKUP(A422, [1]Sheet1!$K$2:$T$827,6,FALSE)</f>
        <v>1.44E-2</v>
      </c>
      <c r="Y422" s="13">
        <f>VLOOKUP(A422, [1]Sheet1!$K$2:$T$827,7,FALSE)</f>
        <v>5.2900000000000004E-3</v>
      </c>
      <c r="Z422" s="13">
        <f>VLOOKUP(A422, [1]Sheet1!$K$2:$T$827,8,FALSE)</f>
        <v>0.21299999999999999</v>
      </c>
      <c r="AA422" s="13">
        <f>VLOOKUP(A422, [1]Sheet1!$K$2:$T$827,9,FALSE)</f>
        <v>0.44800000000000001</v>
      </c>
      <c r="AB422" s="13">
        <f>VLOOKUP(A422, [1]Sheet1!$K$2:$T$827,10,FALSE)</f>
        <v>2.3599999999999999E-2</v>
      </c>
      <c r="AC422" s="13">
        <f>VLOOKUP(A422,[4]Sheet1!$A$2:$D$651,4,FALSE)</f>
        <v>1.2428399999999999</v>
      </c>
      <c r="AD422" s="13">
        <f>VLOOKUP(A422,[4]Sheet1!$A$2:$E$651,5,FALSE)</f>
        <v>1.92909</v>
      </c>
      <c r="AE422" s="13" t="s">
        <v>45</v>
      </c>
      <c r="AF422">
        <f>VLOOKUP(A422,[3]Sheet1!$A$2:$F$2106,6, FALSE)</f>
        <v>55594</v>
      </c>
      <c r="AG422">
        <f>VLOOKUP(A422,[3]Sheet1!$A$2:$G$2106,7,FALSE)</f>
        <v>1</v>
      </c>
      <c r="AH422">
        <f>VLOOKUP(A422,[3]Sheet1!$A$2:$H$2105,8,FALSE)</f>
        <v>1680</v>
      </c>
      <c r="AI422">
        <f>VLOOKUP(A422,[3]Sheet1!$A$2:$I$2106,9,FALSE)</f>
        <v>47</v>
      </c>
      <c r="AJ422">
        <f>VLOOKUP(A422,[3]Sheet1!$A$2:$K$2105,10,FALSE)</f>
        <v>24</v>
      </c>
      <c r="AK422">
        <f>VLOOKUP(A422,[3]Sheet1!$A$2:$K$2105,11,FALSE)</f>
        <v>23</v>
      </c>
      <c r="AL422">
        <f>VLOOKUP(A422,[3]Sheet1!$A$2:$L$2106,12,FALSE)</f>
        <v>7</v>
      </c>
      <c r="AM422">
        <f>VLOOKUP(A422, [3]Sheet1!$A$2:$M$2105,13,FALSE)</f>
        <v>17</v>
      </c>
      <c r="AN422">
        <f>VLOOKUP(A422,[3]Sheet1!$A$2:$N$2106,14,FALSE)</f>
        <v>0.86</v>
      </c>
      <c r="AO422">
        <f>VLOOKUP(A422,[3]Sheet1!$A$2:$O$2106,15,FALSE)</f>
        <v>5.08</v>
      </c>
      <c r="AP422">
        <f>VLOOKUP(A422,[3]Sheet1!$A$2:$P$2105,16,FALSE)</f>
        <v>2.08</v>
      </c>
      <c r="AQ422">
        <f>VLOOKUP(A422, [3]Sheet1!$A$2:$Q$2106, 17,FALSE)</f>
        <v>1595</v>
      </c>
    </row>
    <row r="423" spans="1:43" x14ac:dyDescent="0.2">
      <c r="A423" s="10">
        <v>1207953</v>
      </c>
      <c r="B423" s="10">
        <v>60055474</v>
      </c>
      <c r="C423" s="11" t="s">
        <v>54</v>
      </c>
      <c r="D423" s="10" t="s">
        <v>44</v>
      </c>
      <c r="E423" s="17">
        <v>44126</v>
      </c>
      <c r="F423" s="13" t="str">
        <f>VLOOKUP(A423,[1]Sheet1!$K$2:$T$827,2,FALSE)</f>
        <v>VD02</v>
      </c>
      <c r="G423" s="13" t="str">
        <f>IFERROR(#REF!, "no")</f>
        <v>no</v>
      </c>
      <c r="H423" s="10">
        <v>15</v>
      </c>
      <c r="I423" s="10">
        <v>1.31</v>
      </c>
      <c r="J423" s="10">
        <v>1.1399999999999999</v>
      </c>
      <c r="K423" s="10">
        <v>-0.17</v>
      </c>
      <c r="L423" s="10">
        <v>15</v>
      </c>
      <c r="M423" s="10">
        <v>11</v>
      </c>
      <c r="N423" s="10">
        <v>6.8917884826660201</v>
      </c>
      <c r="O423" s="10">
        <v>2.4625799655914302</v>
      </c>
      <c r="P423" s="10">
        <v>0.12829907238483401</v>
      </c>
      <c r="Q423" s="10">
        <v>-0.15570880472660101</v>
      </c>
      <c r="R423" s="13">
        <f>VLOOKUP(A423,'Valores KF'!$C$2:$D$1018,2,)</f>
        <v>0.81</v>
      </c>
      <c r="S423" s="13">
        <f>VLOOKUP(A423,'[2]PESO DE COLADA DIC19-DIC-20'!$A$2:$D$2105,4, FALSE)</f>
        <v>54347</v>
      </c>
      <c r="T423" s="13">
        <f>VLOOKUP(A423,[1]Sheet1!$F$2:$H$1001,3,FALSE)</f>
        <v>1892.26081907043</v>
      </c>
      <c r="U423" s="13">
        <f>VLOOKUP(A423,[1]Sheet1!$K$2:$T$827, 3,FALSE)</f>
        <v>0.121</v>
      </c>
      <c r="V423" s="13">
        <f>VLOOKUP(A423,[1]Sheet1!$K$2:$T$827, 4,FALSE)</f>
        <v>0.193</v>
      </c>
      <c r="W423" s="13">
        <f>VLOOKUP(A423, [1]Sheet1!$K$2:$T$827,5,FALSE)</f>
        <v>1.1200000000000001</v>
      </c>
      <c r="X423" s="13">
        <f>VLOOKUP(A423, [1]Sheet1!$K$2:$T$827,6,FALSE)</f>
        <v>1.44E-2</v>
      </c>
      <c r="Y423" s="13">
        <f>VLOOKUP(A423, [1]Sheet1!$K$2:$T$827,7,FALSE)</f>
        <v>6.4799999999999996E-3</v>
      </c>
      <c r="Z423" s="13">
        <f>VLOOKUP(A423, [1]Sheet1!$K$2:$T$827,8,FALSE)</f>
        <v>0.183</v>
      </c>
      <c r="AA423" s="13">
        <f>VLOOKUP(A423, [1]Sheet1!$K$2:$T$827,9,FALSE)</f>
        <v>0.33500000000000002</v>
      </c>
      <c r="AB423" s="13">
        <f>VLOOKUP(A423, [1]Sheet1!$K$2:$T$827,10,FALSE)</f>
        <v>2.8299999999999999E-2</v>
      </c>
      <c r="AC423" s="13">
        <f>VLOOKUP(A423,[4]Sheet1!$A$2:$D$651,4,FALSE)</f>
        <v>1.09982</v>
      </c>
      <c r="AD423" s="13">
        <f>VLOOKUP(A423,[4]Sheet1!$A$2:$E$651,5,FALSE)</f>
        <v>1.01942</v>
      </c>
      <c r="AE423" s="13" t="s">
        <v>45</v>
      </c>
      <c r="AF423">
        <f>VLOOKUP(A423,[3]Sheet1!$A$2:$F$2106,6, FALSE)</f>
        <v>51656.01</v>
      </c>
      <c r="AG423">
        <f>VLOOKUP(A423,[3]Sheet1!$A$2:$G$2106,7,FALSE)</f>
        <v>1</v>
      </c>
      <c r="AH423">
        <f>VLOOKUP(A423,[3]Sheet1!$A$2:$H$2105,8,FALSE)</f>
        <v>1674</v>
      </c>
      <c r="AI423">
        <f>VLOOKUP(A423,[3]Sheet1!$A$2:$I$2106,9,FALSE)</f>
        <v>44</v>
      </c>
      <c r="AJ423">
        <f>VLOOKUP(A423,[3]Sheet1!$A$2:$K$2105,10,FALSE)</f>
        <v>22</v>
      </c>
      <c r="AK423">
        <f>VLOOKUP(A423,[3]Sheet1!$A$2:$K$2105,11,FALSE)</f>
        <v>22</v>
      </c>
      <c r="AL423">
        <f>VLOOKUP(A423,[3]Sheet1!$A$2:$L$2106,12,FALSE)</f>
        <v>7</v>
      </c>
      <c r="AM423">
        <f>VLOOKUP(A423, [3]Sheet1!$A$2:$M$2105,13,FALSE)</f>
        <v>15</v>
      </c>
      <c r="AN423">
        <f>VLOOKUP(A423,[3]Sheet1!$A$2:$N$2106,14,FALSE)</f>
        <v>0.72</v>
      </c>
      <c r="AO423">
        <f>VLOOKUP(A423,[3]Sheet1!$A$2:$O$2106,15,FALSE)</f>
        <v>2.62</v>
      </c>
      <c r="AP423">
        <f>VLOOKUP(A423,[3]Sheet1!$A$2:$P$2105,16,FALSE)</f>
        <v>1.27</v>
      </c>
      <c r="AQ423">
        <f>VLOOKUP(A423, [3]Sheet1!$A$2:$Q$2106, 17,FALSE)</f>
        <v>1588</v>
      </c>
    </row>
    <row r="424" spans="1:43" x14ac:dyDescent="0.2">
      <c r="A424" s="10">
        <v>1207954</v>
      </c>
      <c r="B424" s="10">
        <v>60055279</v>
      </c>
      <c r="C424" s="11" t="s">
        <v>47</v>
      </c>
      <c r="D424" s="10" t="s">
        <v>56</v>
      </c>
      <c r="E424" s="17">
        <v>44126</v>
      </c>
      <c r="F424" s="13" t="str">
        <f>VLOOKUP(A424,[1]Sheet1!$K$2:$T$827,2,FALSE)</f>
        <v>VD03</v>
      </c>
      <c r="G424" s="13" t="str">
        <f>IFERROR(#REF!, "no")</f>
        <v>no</v>
      </c>
      <c r="H424" s="10">
        <v>15</v>
      </c>
      <c r="I424" s="10">
        <v>1.28</v>
      </c>
      <c r="J424" s="10">
        <v>1.1399999999999999</v>
      </c>
      <c r="K424" s="10">
        <v>-0.14000000000000001</v>
      </c>
      <c r="L424" s="10">
        <v>19</v>
      </c>
      <c r="M424" s="10">
        <v>10</v>
      </c>
      <c r="N424" s="10">
        <v>8.0223836898803693</v>
      </c>
      <c r="O424" s="10">
        <v>2.3353688716888401</v>
      </c>
      <c r="P424" s="10">
        <v>0.13126678764820099</v>
      </c>
      <c r="Q424" s="10">
        <v>-0.156860366463661</v>
      </c>
      <c r="R424" s="13">
        <f>VLOOKUP(A424,'Valores KF'!$C$2:$D$1018,2,)</f>
        <v>0.78</v>
      </c>
      <c r="S424" s="13">
        <f>VLOOKUP(A424,'[2]PESO DE COLADA DIC19-DIC-20'!$A$2:$D$2105,4, FALSE)</f>
        <v>58444</v>
      </c>
      <c r="T424" s="13">
        <f>VLOOKUP(A424,[1]Sheet1!$F$2:$H$1001,3,FALSE)</f>
        <v>1873.7415235338401</v>
      </c>
      <c r="U424" s="13">
        <f>VLOOKUP(A424,[1]Sheet1!$K$2:$T$827, 3,FALSE)</f>
        <v>0.161</v>
      </c>
      <c r="V424" s="13">
        <f>VLOOKUP(A424,[1]Sheet1!$K$2:$T$827, 4,FALSE)</f>
        <v>0.19800000000000001</v>
      </c>
      <c r="W424" s="13">
        <f>VLOOKUP(A424, [1]Sheet1!$K$2:$T$827,5,FALSE)</f>
        <v>1.1399999999999999</v>
      </c>
      <c r="X424" s="13">
        <f>VLOOKUP(A424, [1]Sheet1!$K$2:$T$827,6,FALSE)</f>
        <v>1.3299999999999999E-2</v>
      </c>
      <c r="Y424" s="13">
        <f>VLOOKUP(A424, [1]Sheet1!$K$2:$T$827,7,FALSE)</f>
        <v>7.4200000000000004E-3</v>
      </c>
      <c r="Z424" s="13">
        <f>VLOOKUP(A424, [1]Sheet1!$K$2:$T$827,8,FALSE)</f>
        <v>0.161</v>
      </c>
      <c r="AA424" s="13">
        <f>VLOOKUP(A424, [1]Sheet1!$K$2:$T$827,9,FALSE)</f>
        <v>0.192</v>
      </c>
      <c r="AB424" s="13">
        <f>VLOOKUP(A424, [1]Sheet1!$K$2:$T$827,10,FALSE)</f>
        <v>2.47E-2</v>
      </c>
      <c r="AC424" s="13">
        <f>VLOOKUP(A424,[4]Sheet1!$A$2:$D$651,4,FALSE)</f>
        <v>1.18221</v>
      </c>
      <c r="AD424" s="13">
        <f>VLOOKUP(A424,[4]Sheet1!$A$2:$E$651,5,FALSE)</f>
        <v>1.5450299999999999</v>
      </c>
      <c r="AE424" s="13" t="s">
        <v>45</v>
      </c>
      <c r="AF424">
        <f>VLOOKUP(A424,[3]Sheet1!$A$2:$F$2106,6, FALSE)</f>
        <v>58543</v>
      </c>
      <c r="AG424">
        <f>VLOOKUP(A424,[3]Sheet1!$A$2:$G$2106,7,FALSE)</f>
        <v>1</v>
      </c>
      <c r="AH424">
        <f>VLOOKUP(A424,[3]Sheet1!$A$2:$H$2105,8,FALSE)</f>
        <v>1653</v>
      </c>
      <c r="AI424">
        <f>VLOOKUP(A424,[3]Sheet1!$A$2:$I$2106,9,FALSE)</f>
        <v>51</v>
      </c>
      <c r="AJ424">
        <f>VLOOKUP(A424,[3]Sheet1!$A$2:$K$2105,10,FALSE)</f>
        <v>21</v>
      </c>
      <c r="AK424">
        <f>VLOOKUP(A424,[3]Sheet1!$A$2:$K$2105,11,FALSE)</f>
        <v>30</v>
      </c>
      <c r="AL424">
        <f>VLOOKUP(A424,[3]Sheet1!$A$2:$L$2106,12,FALSE)</f>
        <v>6</v>
      </c>
      <c r="AM424">
        <f>VLOOKUP(A424, [3]Sheet1!$A$2:$M$2105,13,FALSE)</f>
        <v>15</v>
      </c>
      <c r="AN424">
        <f>VLOOKUP(A424,[3]Sheet1!$A$2:$N$2106,14,FALSE)</f>
        <v>0.85</v>
      </c>
      <c r="AO424">
        <f>VLOOKUP(A424,[3]Sheet1!$A$2:$O$2106,15,FALSE)</f>
        <v>5.46</v>
      </c>
      <c r="AP424">
        <f>VLOOKUP(A424,[3]Sheet1!$A$2:$P$2105,16,FALSE)</f>
        <v>0</v>
      </c>
      <c r="AQ424">
        <f>VLOOKUP(A424, [3]Sheet1!$A$2:$Q$2106, 17,FALSE)</f>
        <v>1572</v>
      </c>
    </row>
    <row r="425" spans="1:43" x14ac:dyDescent="0.2">
      <c r="A425" s="10">
        <v>1207955</v>
      </c>
      <c r="B425" s="10">
        <v>60055603</v>
      </c>
      <c r="C425" s="11" t="s">
        <v>47</v>
      </c>
      <c r="D425" s="10" t="s">
        <v>56</v>
      </c>
      <c r="E425" s="17">
        <v>44126</v>
      </c>
      <c r="F425" s="13" t="str">
        <f>VLOOKUP(A425,[1]Sheet1!$K$2:$T$827,2,FALSE)</f>
        <v>VD02</v>
      </c>
      <c r="G425" s="13" t="str">
        <f>IFERROR(#REF!, "no")</f>
        <v>no</v>
      </c>
      <c r="H425" s="10">
        <v>15</v>
      </c>
      <c r="I425" s="10">
        <v>1.38</v>
      </c>
      <c r="J425" s="10">
        <v>1.27</v>
      </c>
      <c r="K425" s="10">
        <v>-0.11</v>
      </c>
      <c r="L425" s="10">
        <v>18</v>
      </c>
      <c r="M425" s="10">
        <v>11</v>
      </c>
      <c r="N425" s="10">
        <v>7.3829054832458496</v>
      </c>
      <c r="O425" s="10">
        <v>6.0628943443298304</v>
      </c>
      <c r="P425" s="10">
        <v>6.8644717335701003E-2</v>
      </c>
      <c r="Q425" s="10">
        <v>-0.150743752717972</v>
      </c>
      <c r="R425" s="13">
        <f>VLOOKUP(A425,'Valores KF'!$C$2:$D$1018,2,)</f>
        <v>0.8</v>
      </c>
      <c r="S425" s="13">
        <f>VLOOKUP(A425,'[2]PESO DE COLADA DIC19-DIC-20'!$A$2:$D$2105,4, FALSE)</f>
        <v>58961</v>
      </c>
      <c r="T425" s="13">
        <f>VLOOKUP(A425,[1]Sheet1!$F$2:$H$1001,3,FALSE)</f>
        <v>1885.5192439283601</v>
      </c>
      <c r="U425" s="13">
        <f>VLOOKUP(A425,[1]Sheet1!$K$2:$T$827, 3,FALSE)</f>
        <v>0.16600000000000001</v>
      </c>
      <c r="V425" s="13">
        <f>VLOOKUP(A425,[1]Sheet1!$K$2:$T$827, 4,FALSE)</f>
        <v>0.182</v>
      </c>
      <c r="W425" s="13">
        <f>VLOOKUP(A425, [1]Sheet1!$K$2:$T$827,5,FALSE)</f>
        <v>1.1100000000000001</v>
      </c>
      <c r="X425" s="13">
        <f>VLOOKUP(A425, [1]Sheet1!$K$2:$T$827,6,FALSE)</f>
        <v>1.4500000000000001E-2</v>
      </c>
      <c r="Y425" s="13">
        <f>VLOOKUP(A425, [1]Sheet1!$K$2:$T$827,7,FALSE)</f>
        <v>6.9100000000000003E-3</v>
      </c>
      <c r="Z425" s="13">
        <f>VLOOKUP(A425, [1]Sheet1!$K$2:$T$827,8,FALSE)</f>
        <v>0.153</v>
      </c>
      <c r="AA425" s="13">
        <f>VLOOKUP(A425, [1]Sheet1!$K$2:$T$827,9,FALSE)</f>
        <v>0.13300000000000001</v>
      </c>
      <c r="AB425" s="13">
        <f>VLOOKUP(A425, [1]Sheet1!$K$2:$T$827,10,FALSE)</f>
        <v>2.6100000000000002E-2</v>
      </c>
      <c r="AC425" s="13">
        <f>VLOOKUP(A425,[4]Sheet1!$A$2:$D$651,4,FALSE)</f>
        <v>1.17855</v>
      </c>
      <c r="AD425" s="13">
        <f>VLOOKUP(A425,[4]Sheet1!$A$2:$E$651,5,FALSE)</f>
        <v>1.1188199999999999</v>
      </c>
      <c r="AE425" s="13" t="s">
        <v>45</v>
      </c>
      <c r="AF425">
        <f>VLOOKUP(A425,[3]Sheet1!$A$2:$F$2106,6, FALSE)</f>
        <v>59217.99</v>
      </c>
      <c r="AG425">
        <f>VLOOKUP(A425,[3]Sheet1!$A$2:$G$2106,7,FALSE)</f>
        <v>1</v>
      </c>
      <c r="AH425">
        <f>VLOOKUP(A425,[3]Sheet1!$A$2:$H$2105,8,FALSE)</f>
        <v>1676</v>
      </c>
      <c r="AI425">
        <f>VLOOKUP(A425,[3]Sheet1!$A$2:$I$2106,9,FALSE)</f>
        <v>60</v>
      </c>
      <c r="AJ425">
        <f>VLOOKUP(A425,[3]Sheet1!$A$2:$K$2105,10,FALSE)</f>
        <v>23</v>
      </c>
      <c r="AK425">
        <f>VLOOKUP(A425,[3]Sheet1!$A$2:$K$2105,11,FALSE)</f>
        <v>37</v>
      </c>
      <c r="AL425">
        <f>VLOOKUP(A425,[3]Sheet1!$A$2:$L$2106,12,FALSE)</f>
        <v>8</v>
      </c>
      <c r="AM425">
        <f>VLOOKUP(A425, [3]Sheet1!$A$2:$M$2105,13,FALSE)</f>
        <v>15</v>
      </c>
      <c r="AN425">
        <f>VLOOKUP(A425,[3]Sheet1!$A$2:$N$2106,14,FALSE)</f>
        <v>0.76</v>
      </c>
      <c r="AO425">
        <f>VLOOKUP(A425,[3]Sheet1!$A$2:$O$2106,15,FALSE)</f>
        <v>4.2300000000000004</v>
      </c>
      <c r="AP425">
        <f>VLOOKUP(A425,[3]Sheet1!$A$2:$P$2105,16,FALSE)</f>
        <v>0</v>
      </c>
      <c r="AQ425">
        <f>VLOOKUP(A425, [3]Sheet1!$A$2:$Q$2106, 17,FALSE)</f>
        <v>1582</v>
      </c>
    </row>
    <row r="426" spans="1:43" x14ac:dyDescent="0.2">
      <c r="A426" s="10">
        <v>1207956</v>
      </c>
      <c r="B426" s="10">
        <v>60055302</v>
      </c>
      <c r="C426" s="11" t="s">
        <v>58</v>
      </c>
      <c r="D426" s="10" t="s">
        <v>56</v>
      </c>
      <c r="E426" s="17">
        <v>44126</v>
      </c>
      <c r="F426" s="13" t="str">
        <f>VLOOKUP(A426,[1]Sheet1!$K$2:$T$827,2,FALSE)</f>
        <v>VD02</v>
      </c>
      <c r="G426" s="13" t="str">
        <f>IFERROR(#REF!, "no")</f>
        <v>no</v>
      </c>
      <c r="H426" s="10">
        <v>18</v>
      </c>
      <c r="I426" s="10">
        <v>1.05</v>
      </c>
      <c r="J426" s="10">
        <v>0.69</v>
      </c>
      <c r="K426" s="10">
        <v>-0.36</v>
      </c>
      <c r="L426" s="10">
        <v>16</v>
      </c>
      <c r="M426" s="10">
        <v>15</v>
      </c>
      <c r="N426" s="10">
        <v>4.8947095870971697</v>
      </c>
      <c r="O426" s="10">
        <v>2.0509727001190199</v>
      </c>
      <c r="P426" s="10">
        <v>0.23227426409721399</v>
      </c>
      <c r="Q426" s="10">
        <v>-0.16028766334056899</v>
      </c>
      <c r="R426" s="13">
        <f>VLOOKUP(A426,'Valores KF'!$C$2:$D$1018,2,)</f>
        <v>0.77</v>
      </c>
      <c r="S426" s="13">
        <f>VLOOKUP(A426,'[2]PESO DE COLADA DIC19-DIC-20'!$A$2:$D$2105,4, FALSE)</f>
        <v>58486</v>
      </c>
      <c r="T426" s="13">
        <f>VLOOKUP(A426,[1]Sheet1!$F$2:$H$1001,3,FALSE)</f>
        <v>1870.13288132515</v>
      </c>
      <c r="U426" s="13">
        <f>VLOOKUP(A426,[1]Sheet1!$K$2:$T$827, 3,FALSE)</f>
        <v>0.32900000000000001</v>
      </c>
      <c r="V426" s="13">
        <f>VLOOKUP(A426,[1]Sheet1!$K$2:$T$827, 4,FALSE)</f>
        <v>0.27700000000000002</v>
      </c>
      <c r="W426" s="13">
        <f>VLOOKUP(A426, [1]Sheet1!$K$2:$T$827,5,FALSE)</f>
        <v>0.59199999999999997</v>
      </c>
      <c r="X426" s="13">
        <f>VLOOKUP(A426, [1]Sheet1!$K$2:$T$827,6,FALSE)</f>
        <v>7.4000000000000003E-3</v>
      </c>
      <c r="Y426" s="13">
        <f>VLOOKUP(A426, [1]Sheet1!$K$2:$T$827,7,FALSE)</f>
        <v>1.6900000000000001E-3</v>
      </c>
      <c r="Z426" s="13">
        <f>VLOOKUP(A426, [1]Sheet1!$K$2:$T$827,8,FALSE)</f>
        <v>1.08</v>
      </c>
      <c r="AA426" s="13">
        <f>VLOOKUP(A426, [1]Sheet1!$K$2:$T$827,9,FALSE)</f>
        <v>0.23200000000000001</v>
      </c>
      <c r="AB426" s="13">
        <f>VLOOKUP(A426, [1]Sheet1!$K$2:$T$827,10,FALSE)</f>
        <v>2.41E-2</v>
      </c>
      <c r="AC426" s="13">
        <f>VLOOKUP(A426,[4]Sheet1!$A$2:$D$651,4,FALSE)</f>
        <v>1.1235999999999999</v>
      </c>
      <c r="AD426" s="13">
        <f>VLOOKUP(A426,[4]Sheet1!$A$2:$E$651,5,FALSE)</f>
        <v>1.5382499999999999</v>
      </c>
      <c r="AE426" s="13" t="s">
        <v>45</v>
      </c>
      <c r="AF426">
        <f>VLOOKUP(A426,[3]Sheet1!$A$2:$F$2106,6, FALSE)</f>
        <v>57832</v>
      </c>
      <c r="AG426">
        <f>VLOOKUP(A426,[3]Sheet1!$A$2:$G$2106,7,FALSE)</f>
        <v>1</v>
      </c>
      <c r="AH426">
        <f>VLOOKUP(A426,[3]Sheet1!$A$2:$H$2105,8,FALSE)</f>
        <v>1659</v>
      </c>
      <c r="AI426">
        <f>VLOOKUP(A426,[3]Sheet1!$A$2:$I$2106,9,FALSE)</f>
        <v>52</v>
      </c>
      <c r="AJ426">
        <f>VLOOKUP(A426,[3]Sheet1!$A$2:$K$2105,10,FALSE)</f>
        <v>26</v>
      </c>
      <c r="AK426">
        <f>VLOOKUP(A426,[3]Sheet1!$A$2:$K$2105,11,FALSE)</f>
        <v>26</v>
      </c>
      <c r="AL426">
        <f>VLOOKUP(A426,[3]Sheet1!$A$2:$L$2106,12,FALSE)</f>
        <v>8</v>
      </c>
      <c r="AM426">
        <f>VLOOKUP(A426, [3]Sheet1!$A$2:$M$2105,13,FALSE)</f>
        <v>18</v>
      </c>
      <c r="AN426">
        <f>VLOOKUP(A426,[3]Sheet1!$A$2:$N$2106,14,FALSE)</f>
        <v>0.78</v>
      </c>
      <c r="AO426">
        <f>VLOOKUP(A426,[3]Sheet1!$A$2:$O$2106,15,FALSE)</f>
        <v>4.82</v>
      </c>
      <c r="AP426">
        <f>VLOOKUP(A426,[3]Sheet1!$A$2:$P$2105,16,FALSE)</f>
        <v>0</v>
      </c>
      <c r="AQ426">
        <f>VLOOKUP(A426, [3]Sheet1!$A$2:$Q$2106, 17,FALSE)</f>
        <v>1563</v>
      </c>
    </row>
    <row r="427" spans="1:43" x14ac:dyDescent="0.2">
      <c r="A427" s="10">
        <v>1207957</v>
      </c>
      <c r="B427" s="10">
        <v>60055614</v>
      </c>
      <c r="C427" s="11" t="s">
        <v>80</v>
      </c>
      <c r="D427" s="10" t="s">
        <v>53</v>
      </c>
      <c r="E427" s="17">
        <v>44126</v>
      </c>
      <c r="F427" s="13" t="str">
        <f>VLOOKUP(A427,[1]Sheet1!$K$2:$T$827,2,FALSE)</f>
        <v>VD03</v>
      </c>
      <c r="G427" s="13" t="str">
        <f>IFERROR(#REF!, "no")</f>
        <v>no</v>
      </c>
      <c r="H427" s="10">
        <v>18</v>
      </c>
      <c r="I427" s="10">
        <v>1.18</v>
      </c>
      <c r="J427" s="10">
        <v>0.91</v>
      </c>
      <c r="K427" s="10">
        <v>-0.27</v>
      </c>
      <c r="L427" s="10">
        <v>17</v>
      </c>
      <c r="M427" s="10">
        <v>15</v>
      </c>
      <c r="N427" s="10">
        <v>7.4884562492370597</v>
      </c>
      <c r="O427" s="10">
        <v>2.5805082321167001</v>
      </c>
      <c r="P427" s="10">
        <v>0.893451929092407</v>
      </c>
      <c r="Q427" s="10">
        <v>-0.153642252087593</v>
      </c>
      <c r="R427" s="13">
        <f>VLOOKUP(A427,'Valores KF'!$C$2:$D$1018,2,)</f>
        <v>0.82</v>
      </c>
      <c r="S427" s="13">
        <f>VLOOKUP(A427,'[2]PESO DE COLADA DIC19-DIC-20'!$A$2:$D$2105,4, FALSE)</f>
        <v>53017</v>
      </c>
      <c r="T427" s="13">
        <f>VLOOKUP(A427,[1]Sheet1!$F$2:$H$1001,3,FALSE)</f>
        <v>1891.78427523304</v>
      </c>
      <c r="U427" s="13">
        <f>VLOOKUP(A427,[1]Sheet1!$K$2:$T$827, 3,FALSE)</f>
        <v>5.3400000000000003E-2</v>
      </c>
      <c r="V427" s="13">
        <f>VLOOKUP(A427,[1]Sheet1!$K$2:$T$827, 4,FALSE)</f>
        <v>0.215</v>
      </c>
      <c r="W427" s="13">
        <f>VLOOKUP(A427, [1]Sheet1!$K$2:$T$827,5,FALSE)</f>
        <v>1.3</v>
      </c>
      <c r="X427" s="13">
        <f>VLOOKUP(A427, [1]Sheet1!$K$2:$T$827,6,FALSE)</f>
        <v>8.0000000000000002E-3</v>
      </c>
      <c r="Y427" s="13">
        <f>VLOOKUP(A427, [1]Sheet1!$K$2:$T$827,7,FALSE)</f>
        <v>1.6900000000000001E-3</v>
      </c>
      <c r="Z427" s="13">
        <f>VLOOKUP(A427, [1]Sheet1!$K$2:$T$827,8,FALSE)</f>
        <v>0.17399999999999999</v>
      </c>
      <c r="AA427" s="13">
        <f>VLOOKUP(A427, [1]Sheet1!$K$2:$T$827,9,FALSE)</f>
        <v>0.93200000000000005</v>
      </c>
      <c r="AB427" s="13">
        <f>VLOOKUP(A427, [1]Sheet1!$K$2:$T$827,10,FALSE)</f>
        <v>2.2200000000000001E-2</v>
      </c>
      <c r="AC427" s="13">
        <f>VLOOKUP(A427,[4]Sheet1!$A$2:$D$651,4,FALSE)</f>
        <v>0.98291600000000001</v>
      </c>
      <c r="AD427" s="13">
        <f>VLOOKUP(A427,[4]Sheet1!$A$2:$E$651,5,FALSE)</f>
        <v>0.97211199999999998</v>
      </c>
      <c r="AE427" s="13" t="s">
        <v>45</v>
      </c>
      <c r="AF427">
        <f>VLOOKUP(A427,[3]Sheet1!$A$2:$F$2106,6, FALSE)</f>
        <v>51731</v>
      </c>
      <c r="AG427">
        <f>VLOOKUP(A427,[3]Sheet1!$A$2:$G$2106,7,FALSE)</f>
        <v>1</v>
      </c>
      <c r="AH427">
        <f>VLOOKUP(A427,[3]Sheet1!$A$2:$H$2105,8,FALSE)</f>
        <v>1679</v>
      </c>
      <c r="AI427">
        <f>VLOOKUP(A427,[3]Sheet1!$A$2:$I$2106,9,FALSE)</f>
        <v>55</v>
      </c>
      <c r="AJ427">
        <f>VLOOKUP(A427,[3]Sheet1!$A$2:$K$2105,10,FALSE)</f>
        <v>24</v>
      </c>
      <c r="AK427">
        <f>VLOOKUP(A427,[3]Sheet1!$A$2:$K$2105,11,FALSE)</f>
        <v>31</v>
      </c>
      <c r="AL427">
        <f>VLOOKUP(A427,[3]Sheet1!$A$2:$L$2106,12,FALSE)</f>
        <v>6</v>
      </c>
      <c r="AM427">
        <f>VLOOKUP(A427, [3]Sheet1!$A$2:$M$2105,13,FALSE)</f>
        <v>18</v>
      </c>
      <c r="AN427">
        <f>VLOOKUP(A427,[3]Sheet1!$A$2:$N$2106,14,FALSE)</f>
        <v>0.67</v>
      </c>
      <c r="AO427">
        <f>VLOOKUP(A427,[3]Sheet1!$A$2:$O$2106,15,FALSE)</f>
        <v>3.67</v>
      </c>
      <c r="AP427">
        <f>VLOOKUP(A427,[3]Sheet1!$A$2:$P$2105,16,FALSE)</f>
        <v>0</v>
      </c>
      <c r="AQ427">
        <f>VLOOKUP(A427, [3]Sheet1!$A$2:$Q$2106, 17,FALSE)</f>
        <v>1579</v>
      </c>
    </row>
    <row r="428" spans="1:43" x14ac:dyDescent="0.2">
      <c r="A428" s="10">
        <v>1207958</v>
      </c>
      <c r="B428" s="10">
        <v>60055480</v>
      </c>
      <c r="C428" s="11" t="s">
        <v>54</v>
      </c>
      <c r="D428" s="10" t="s">
        <v>44</v>
      </c>
      <c r="E428" s="17">
        <v>44126</v>
      </c>
      <c r="F428" s="13" t="str">
        <f>VLOOKUP(A428,[1]Sheet1!$K$2:$T$827,2,FALSE)</f>
        <v>VD02</v>
      </c>
      <c r="G428" s="13" t="str">
        <f>IFERROR(#REF!, "no")</f>
        <v>no</v>
      </c>
      <c r="H428" s="10">
        <v>20</v>
      </c>
      <c r="I428" s="10">
        <v>1</v>
      </c>
      <c r="J428" s="10">
        <v>0.75</v>
      </c>
      <c r="K428" s="10">
        <v>-0.25</v>
      </c>
      <c r="L428" s="10">
        <v>13</v>
      </c>
      <c r="M428" s="10">
        <v>18</v>
      </c>
      <c r="N428" s="10">
        <v>5.9196968078613299</v>
      </c>
      <c r="O428" s="10">
        <v>2.4782557487487802</v>
      </c>
      <c r="P428" s="10">
        <v>5.4015491157770198E-2</v>
      </c>
      <c r="Q428" s="10">
        <v>-0.15779027342796301</v>
      </c>
      <c r="R428" s="13">
        <f>VLOOKUP(A428,'Valores KF'!$C$2:$D$1018,2,)</f>
        <v>0.81</v>
      </c>
      <c r="S428" s="13">
        <f>VLOOKUP(A428,'[2]PESO DE COLADA DIC19-DIC-20'!$A$2:$D$2105,4, FALSE)</f>
        <v>54289</v>
      </c>
      <c r="T428" s="13">
        <f>VLOOKUP(A428,[1]Sheet1!$F$2:$H$1001,3,FALSE)</f>
        <v>1893.8260450953001</v>
      </c>
      <c r="U428" s="13">
        <f>VLOOKUP(A428,[1]Sheet1!$K$2:$T$827, 3,FALSE)</f>
        <v>0.127</v>
      </c>
      <c r="V428" s="13">
        <f>VLOOKUP(A428,[1]Sheet1!$K$2:$T$827, 4,FALSE)</f>
        <v>0.21199999999999999</v>
      </c>
      <c r="W428" s="13">
        <f>VLOOKUP(A428, [1]Sheet1!$K$2:$T$827,5,FALSE)</f>
        <v>1.1499999999999999</v>
      </c>
      <c r="X428" s="13">
        <f>VLOOKUP(A428, [1]Sheet1!$K$2:$T$827,6,FALSE)</f>
        <v>8.6E-3</v>
      </c>
      <c r="Y428" s="13">
        <f>VLOOKUP(A428, [1]Sheet1!$K$2:$T$827,7,FALSE)</f>
        <v>5.3499999999999997E-3</v>
      </c>
      <c r="Z428" s="13">
        <f>VLOOKUP(A428, [1]Sheet1!$K$2:$T$827,8,FALSE)</f>
        <v>0.14299999999999999</v>
      </c>
      <c r="AA428" s="13">
        <f>VLOOKUP(A428, [1]Sheet1!$K$2:$T$827,9,FALSE)</f>
        <v>0.28499999999999998</v>
      </c>
      <c r="AB428" s="13">
        <f>VLOOKUP(A428, [1]Sheet1!$K$2:$T$827,10,FALSE)</f>
        <v>2.5700000000000001E-2</v>
      </c>
      <c r="AC428" s="13">
        <f>VLOOKUP(A428,[4]Sheet1!$A$2:$D$651,4,FALSE)</f>
        <v>0.841391</v>
      </c>
      <c r="AD428" s="13">
        <f>VLOOKUP(A428,[4]Sheet1!$A$2:$E$651,5,FALSE)</f>
        <v>1.1477599999999999</v>
      </c>
      <c r="AE428" s="13" t="s">
        <v>45</v>
      </c>
      <c r="AF428">
        <f>VLOOKUP(A428,[3]Sheet1!$A$2:$F$2106,6, FALSE)</f>
        <v>55394</v>
      </c>
      <c r="AG428">
        <f>VLOOKUP(A428,[3]Sheet1!$A$2:$G$2106,7,FALSE)</f>
        <v>1</v>
      </c>
      <c r="AH428">
        <f>VLOOKUP(A428,[3]Sheet1!$A$2:$H$2105,8,FALSE)</f>
        <v>1687</v>
      </c>
      <c r="AI428">
        <f>VLOOKUP(A428,[3]Sheet1!$A$2:$I$2106,9,FALSE)</f>
        <v>56</v>
      </c>
      <c r="AJ428">
        <f>VLOOKUP(A428,[3]Sheet1!$A$2:$K$2105,10,FALSE)</f>
        <v>27</v>
      </c>
      <c r="AK428">
        <f>VLOOKUP(A428,[3]Sheet1!$A$2:$K$2105,11,FALSE)</f>
        <v>29</v>
      </c>
      <c r="AL428">
        <f>VLOOKUP(A428,[3]Sheet1!$A$2:$L$2106,12,FALSE)</f>
        <v>7</v>
      </c>
      <c r="AM428">
        <f>VLOOKUP(A428, [3]Sheet1!$A$2:$M$2105,13,FALSE)</f>
        <v>20</v>
      </c>
      <c r="AN428">
        <f>VLOOKUP(A428,[3]Sheet1!$A$2:$N$2106,14,FALSE)</f>
        <v>0.56000000000000005</v>
      </c>
      <c r="AO428">
        <f>VLOOKUP(A428,[3]Sheet1!$A$2:$O$2106,15,FALSE)</f>
        <v>2.31</v>
      </c>
      <c r="AP428">
        <f>VLOOKUP(A428,[3]Sheet1!$A$2:$P$2105,16,FALSE)</f>
        <v>2.4</v>
      </c>
      <c r="AQ428">
        <f>VLOOKUP(A428, [3]Sheet1!$A$2:$Q$2106, 17,FALSE)</f>
        <v>1590</v>
      </c>
    </row>
    <row r="429" spans="1:43" x14ac:dyDescent="0.2">
      <c r="A429" s="10">
        <v>1207959</v>
      </c>
      <c r="B429" s="10">
        <v>60055677</v>
      </c>
      <c r="C429" s="11" t="s">
        <v>54</v>
      </c>
      <c r="D429" s="10" t="s">
        <v>44</v>
      </c>
      <c r="E429" s="17">
        <v>44126</v>
      </c>
      <c r="F429" s="13" t="str">
        <f>VLOOKUP(A429,[1]Sheet1!$K$2:$T$827,2,FALSE)</f>
        <v>VD02</v>
      </c>
      <c r="G429" s="13" t="str">
        <f>IFERROR(#REF!, "no")</f>
        <v>no</v>
      </c>
      <c r="H429" s="10">
        <v>20</v>
      </c>
      <c r="I429" s="10">
        <v>0</v>
      </c>
      <c r="J429" s="10">
        <v>0</v>
      </c>
      <c r="K429" s="10">
        <v>0</v>
      </c>
      <c r="L429" s="10">
        <v>-221</v>
      </c>
      <c r="M429" s="10">
        <v>18</v>
      </c>
      <c r="N429" s="10">
        <v>7.6617140769958496</v>
      </c>
      <c r="O429" s="10">
        <v>2.1950762271881099</v>
      </c>
      <c r="P429" s="10">
        <v>0.108638323843479</v>
      </c>
      <c r="Q429" s="10">
        <v>-0.15352955460548401</v>
      </c>
      <c r="R429" s="13">
        <f>VLOOKUP(A429,'Valores KF'!$C$2:$D$1018,2,)</f>
        <v>0.81</v>
      </c>
      <c r="S429" s="13">
        <f>VLOOKUP(A429,'[2]PESO DE COLADA DIC19-DIC-20'!$A$2:$D$2105,4, FALSE)</f>
        <v>55322</v>
      </c>
      <c r="T429" s="13">
        <f>VLOOKUP(A429,[1]Sheet1!$F$2:$H$1001,3,FALSE)</f>
        <v>1894.2340453725999</v>
      </c>
      <c r="U429" s="13">
        <f>VLOOKUP(A429,[1]Sheet1!$K$2:$T$827, 3,FALSE)</f>
        <v>0.125</v>
      </c>
      <c r="V429" s="13">
        <f>VLOOKUP(A429,[1]Sheet1!$K$2:$T$827, 4,FALSE)</f>
        <v>0.19800000000000001</v>
      </c>
      <c r="W429" s="13">
        <f>VLOOKUP(A429, [1]Sheet1!$K$2:$T$827,5,FALSE)</f>
        <v>1.1200000000000001</v>
      </c>
      <c r="X429" s="13">
        <f>VLOOKUP(A429, [1]Sheet1!$K$2:$T$827,6,FALSE)</f>
        <v>1.1900000000000001E-2</v>
      </c>
      <c r="Y429" s="13">
        <f>VLOOKUP(A429, [1]Sheet1!$K$2:$T$827,7,FALSE)</f>
        <v>7.0400000000000003E-3</v>
      </c>
      <c r="Z429" s="13">
        <f>VLOOKUP(A429, [1]Sheet1!$K$2:$T$827,8,FALSE)</f>
        <v>0.21199999999999999</v>
      </c>
      <c r="AA429" s="13">
        <f>VLOOKUP(A429, [1]Sheet1!$K$2:$T$827,9,FALSE)</f>
        <v>0.33800000000000002</v>
      </c>
      <c r="AB429" s="13">
        <f>VLOOKUP(A429, [1]Sheet1!$K$2:$T$827,10,FALSE)</f>
        <v>3.0800000000000001E-2</v>
      </c>
      <c r="AC429" s="13">
        <f>VLOOKUP(A429,[4]Sheet1!$A$2:$D$651,4,FALSE)</f>
        <v>0.89329800000000004</v>
      </c>
      <c r="AD429" s="13">
        <f>VLOOKUP(A429,[4]Sheet1!$A$2:$E$651,5,FALSE)</f>
        <v>1.28399</v>
      </c>
      <c r="AE429" s="13" t="s">
        <v>45</v>
      </c>
      <c r="AF429">
        <f>VLOOKUP(A429,[3]Sheet1!$A$2:$F$2106,6, FALSE)</f>
        <v>55832</v>
      </c>
      <c r="AG429">
        <f>VLOOKUP(A429,[3]Sheet1!$A$2:$G$2106,7,FALSE)</f>
        <v>2</v>
      </c>
      <c r="AH429">
        <f>VLOOKUP(A429,[3]Sheet1!$A$2:$H$2105,8,FALSE)</f>
        <v>1685</v>
      </c>
      <c r="AI429">
        <f>VLOOKUP(A429,[3]Sheet1!$A$2:$I$2106,9,FALSE)</f>
        <v>53</v>
      </c>
      <c r="AJ429">
        <f>VLOOKUP(A429,[3]Sheet1!$A$2:$K$2105,10,FALSE)</f>
        <v>29</v>
      </c>
      <c r="AK429">
        <f>VLOOKUP(A429,[3]Sheet1!$A$2:$K$2105,11,FALSE)</f>
        <v>24</v>
      </c>
      <c r="AL429">
        <f>VLOOKUP(A429,[3]Sheet1!$A$2:$L$2106,12,FALSE)</f>
        <v>9</v>
      </c>
      <c r="AM429">
        <f>VLOOKUP(A429, [3]Sheet1!$A$2:$M$2105,13,FALSE)</f>
        <v>20</v>
      </c>
      <c r="AN429">
        <f>VLOOKUP(A429,[3]Sheet1!$A$2:$N$2106,14,FALSE)</f>
        <v>0.66</v>
      </c>
      <c r="AO429">
        <f>VLOOKUP(A429,[3]Sheet1!$A$2:$O$2106,15,FALSE)</f>
        <v>3.16</v>
      </c>
      <c r="AP429">
        <f>VLOOKUP(A429,[3]Sheet1!$A$2:$P$2105,16,FALSE)</f>
        <v>2.48</v>
      </c>
      <c r="AQ429">
        <f>VLOOKUP(A429, [3]Sheet1!$A$2:$Q$2106, 17,FALSE)</f>
        <v>1685</v>
      </c>
    </row>
    <row r="430" spans="1:43" x14ac:dyDescent="0.2">
      <c r="A430" s="10">
        <v>1207960</v>
      </c>
      <c r="B430" s="10">
        <v>60055671</v>
      </c>
      <c r="C430" s="11" t="s">
        <v>54</v>
      </c>
      <c r="D430" s="10" t="s">
        <v>44</v>
      </c>
      <c r="E430" s="17">
        <v>44127</v>
      </c>
      <c r="F430" s="13" t="str">
        <f>VLOOKUP(A430,[1]Sheet1!$K$2:$T$827,2,FALSE)</f>
        <v>VD02</v>
      </c>
      <c r="G430" s="13" t="str">
        <f>IFERROR(#REF!, "no")</f>
        <v>no</v>
      </c>
      <c r="H430" s="10">
        <v>20</v>
      </c>
      <c r="I430" s="10">
        <v>0.87</v>
      </c>
      <c r="J430" s="10">
        <v>0.54</v>
      </c>
      <c r="K430" s="10">
        <v>-0.33</v>
      </c>
      <c r="L430" s="10">
        <v>14</v>
      </c>
      <c r="M430" s="10">
        <v>14</v>
      </c>
      <c r="N430" s="10">
        <v>1.85105741024017</v>
      </c>
      <c r="O430" s="10">
        <v>2.6473934650421098</v>
      </c>
      <c r="P430" s="10">
        <v>0.148906275629997</v>
      </c>
      <c r="Q430" s="10">
        <v>-0.15580116212368</v>
      </c>
      <c r="R430" s="13">
        <f>VLOOKUP(A430,'Valores KF'!$C$2:$D$1018,2,)</f>
        <v>0.81</v>
      </c>
      <c r="S430" s="13">
        <f>VLOOKUP(A430,'[2]PESO DE COLADA DIC19-DIC-20'!$A$2:$D$2105,4, FALSE)</f>
        <v>55415</v>
      </c>
      <c r="T430" s="13">
        <f>VLOOKUP(A430,[1]Sheet1!$F$2:$H$1001,3,FALSE)</f>
        <v>1893.31028867024</v>
      </c>
      <c r="U430" s="13">
        <f>VLOOKUP(A430,[1]Sheet1!$K$2:$T$827, 3,FALSE)</f>
        <v>0.114</v>
      </c>
      <c r="V430" s="13">
        <f>VLOOKUP(A430,[1]Sheet1!$K$2:$T$827, 4,FALSE)</f>
        <v>0.16</v>
      </c>
      <c r="W430" s="13">
        <f>VLOOKUP(A430, [1]Sheet1!$K$2:$T$827,5,FALSE)</f>
        <v>1.1000000000000001</v>
      </c>
      <c r="X430" s="13">
        <f>VLOOKUP(A430, [1]Sheet1!$K$2:$T$827,6,FALSE)</f>
        <v>1.14E-2</v>
      </c>
      <c r="Y430" s="13">
        <f>VLOOKUP(A430, [1]Sheet1!$K$2:$T$827,7,FALSE)</f>
        <v>6.43E-3</v>
      </c>
      <c r="Z430" s="13">
        <f>VLOOKUP(A430, [1]Sheet1!$K$2:$T$827,8,FALSE)</f>
        <v>0.245</v>
      </c>
      <c r="AA430" s="13">
        <f>VLOOKUP(A430, [1]Sheet1!$K$2:$T$827,9,FALSE)</f>
        <v>0.38800000000000001</v>
      </c>
      <c r="AB430" s="13">
        <f>VLOOKUP(A430, [1]Sheet1!$K$2:$T$827,10,FALSE)</f>
        <v>3.3099999999999997E-2</v>
      </c>
      <c r="AC430" s="13">
        <f>VLOOKUP(A430,[4]Sheet1!$A$2:$D$651,4,FALSE)</f>
        <v>1.19987</v>
      </c>
      <c r="AD430" s="13">
        <f>VLOOKUP(A430,[4]Sheet1!$A$2:$E$651,5,FALSE)</f>
        <v>2.4209800000000001</v>
      </c>
      <c r="AE430" s="13" t="s">
        <v>45</v>
      </c>
      <c r="AF430">
        <f>VLOOKUP(A430,[3]Sheet1!$A$2:$F$2106,6, FALSE)</f>
        <v>55024.99</v>
      </c>
      <c r="AG430">
        <f>VLOOKUP(A430,[3]Sheet1!$A$2:$G$2106,7,FALSE)</f>
        <v>1</v>
      </c>
      <c r="AH430">
        <f>VLOOKUP(A430,[3]Sheet1!$A$2:$H$2105,8,FALSE)</f>
        <v>1602</v>
      </c>
      <c r="AI430">
        <f>VLOOKUP(A430,[3]Sheet1!$A$2:$I$2106,9,FALSE)</f>
        <v>42</v>
      </c>
      <c r="AJ430">
        <f>VLOOKUP(A430,[3]Sheet1!$A$2:$K$2105,10,FALSE)</f>
        <v>23</v>
      </c>
      <c r="AK430">
        <f>VLOOKUP(A430,[3]Sheet1!$A$2:$K$2105,11,FALSE)</f>
        <v>19</v>
      </c>
      <c r="AL430">
        <f>VLOOKUP(A430,[3]Sheet1!$A$2:$L$2106,12,FALSE)</f>
        <v>3</v>
      </c>
      <c r="AM430">
        <f>VLOOKUP(A430, [3]Sheet1!$A$2:$M$2105,13,FALSE)</f>
        <v>20</v>
      </c>
      <c r="AN430">
        <f>VLOOKUP(A430,[3]Sheet1!$A$2:$N$2106,14,FALSE)</f>
        <v>0.92</v>
      </c>
      <c r="AO430">
        <f>VLOOKUP(A430,[3]Sheet1!$A$2:$O$2106,15,FALSE)</f>
        <v>5.41</v>
      </c>
      <c r="AP430">
        <f>VLOOKUP(A430,[3]Sheet1!$A$2:$P$2105,16,FALSE)</f>
        <v>2.09</v>
      </c>
      <c r="AQ430">
        <f>VLOOKUP(A430, [3]Sheet1!$A$2:$Q$2106, 17,FALSE)</f>
        <v>1589</v>
      </c>
    </row>
    <row r="431" spans="1:43" x14ac:dyDescent="0.2">
      <c r="A431" s="10">
        <v>1207961</v>
      </c>
      <c r="B431" s="10">
        <v>60055665</v>
      </c>
      <c r="C431" s="11" t="s">
        <v>54</v>
      </c>
      <c r="D431" s="10" t="s">
        <v>44</v>
      </c>
      <c r="E431" s="17">
        <v>44127</v>
      </c>
      <c r="F431" s="13" t="str">
        <f>VLOOKUP(A431,[1]Sheet1!$K$2:$T$827,2,FALSE)</f>
        <v>VD02</v>
      </c>
      <c r="G431" s="13" t="str">
        <f>IFERROR(#REF!, "no")</f>
        <v>no</v>
      </c>
      <c r="H431" s="10">
        <v>20</v>
      </c>
      <c r="I431" s="10">
        <v>1</v>
      </c>
      <c r="J431" s="10">
        <v>0.79</v>
      </c>
      <c r="K431" s="10">
        <v>-0.21</v>
      </c>
      <c r="L431" s="10">
        <v>15</v>
      </c>
      <c r="M431" s="10">
        <v>12</v>
      </c>
      <c r="N431" s="10">
        <v>5.6432366371154803</v>
      </c>
      <c r="O431" s="10">
        <v>3.00790572166443</v>
      </c>
      <c r="P431" s="10">
        <v>0.85590201616287198</v>
      </c>
      <c r="Q431" s="10">
        <v>-0.149826139211655</v>
      </c>
      <c r="R431" s="13">
        <f>VLOOKUP(A431,'Valores KF'!$C$2:$D$1018,2,)</f>
        <v>0.82</v>
      </c>
      <c r="S431" s="13">
        <f>VLOOKUP(A431,'[2]PESO DE COLADA DIC19-DIC-20'!$A$2:$D$2105,4, FALSE)</f>
        <v>55543</v>
      </c>
      <c r="T431" s="13">
        <f>VLOOKUP(A431,[1]Sheet1!$F$2:$H$1001,3,FALSE)</f>
        <v>1896.28830171954</v>
      </c>
      <c r="U431" s="13">
        <f>VLOOKUP(A431,[1]Sheet1!$K$2:$T$827, 3,FALSE)</f>
        <v>0.115</v>
      </c>
      <c r="V431" s="13">
        <f>VLOOKUP(A431,[1]Sheet1!$K$2:$T$827, 4,FALSE)</f>
        <v>0.155</v>
      </c>
      <c r="W431" s="13">
        <f>VLOOKUP(A431, [1]Sheet1!$K$2:$T$827,5,FALSE)</f>
        <v>1.1000000000000001</v>
      </c>
      <c r="X431" s="13">
        <f>VLOOKUP(A431, [1]Sheet1!$K$2:$T$827,6,FALSE)</f>
        <v>1.0999999999999999E-2</v>
      </c>
      <c r="Y431" s="13">
        <f>VLOOKUP(A431, [1]Sheet1!$K$2:$T$827,7,FALSE)</f>
        <v>5.0200000000000002E-3</v>
      </c>
      <c r="Z431" s="13">
        <f>VLOOKUP(A431, [1]Sheet1!$K$2:$T$827,8,FALSE)</f>
        <v>0.186</v>
      </c>
      <c r="AA431" s="13">
        <f>VLOOKUP(A431, [1]Sheet1!$K$2:$T$827,9,FALSE)</f>
        <v>0.36499999999999999</v>
      </c>
      <c r="AB431" s="13">
        <f>VLOOKUP(A431, [1]Sheet1!$K$2:$T$827,10,FALSE)</f>
        <v>2.81E-2</v>
      </c>
      <c r="AC431" s="13">
        <f>VLOOKUP(A431,[4]Sheet1!$A$2:$D$651,4,FALSE)</f>
        <v>1.2528900000000001</v>
      </c>
      <c r="AD431" s="13">
        <f>VLOOKUP(A431,[4]Sheet1!$A$2:$E$651,5,FALSE)</f>
        <v>1.7023299999999999</v>
      </c>
      <c r="AE431" s="13" t="s">
        <v>45</v>
      </c>
      <c r="AF431">
        <f>VLOOKUP(A431,[3]Sheet1!$A$2:$F$2106,6, FALSE)</f>
        <v>55041</v>
      </c>
      <c r="AG431">
        <f>VLOOKUP(A431,[3]Sheet1!$A$2:$G$2106,7,FALSE)</f>
        <v>1</v>
      </c>
      <c r="AH431">
        <f>VLOOKUP(A431,[3]Sheet1!$A$2:$H$2105,8,FALSE)</f>
        <v>1602</v>
      </c>
      <c r="AI431">
        <f>VLOOKUP(A431,[3]Sheet1!$A$2:$I$2106,9,FALSE)</f>
        <v>55</v>
      </c>
      <c r="AJ431">
        <f>VLOOKUP(A431,[3]Sheet1!$A$2:$K$2105,10,FALSE)</f>
        <v>27</v>
      </c>
      <c r="AK431">
        <f>VLOOKUP(A431,[3]Sheet1!$A$2:$K$2105,11,FALSE)</f>
        <v>28</v>
      </c>
      <c r="AL431">
        <f>VLOOKUP(A431,[3]Sheet1!$A$2:$L$2106,12,FALSE)</f>
        <v>7</v>
      </c>
      <c r="AM431">
        <f>VLOOKUP(A431, [3]Sheet1!$A$2:$M$2105,13,FALSE)</f>
        <v>20</v>
      </c>
      <c r="AN431">
        <f>VLOOKUP(A431,[3]Sheet1!$A$2:$N$2106,14,FALSE)</f>
        <v>0.84</v>
      </c>
      <c r="AO431">
        <f>VLOOKUP(A431,[3]Sheet1!$A$2:$O$2106,15,FALSE)</f>
        <v>4</v>
      </c>
      <c r="AP431">
        <f>VLOOKUP(A431,[3]Sheet1!$A$2:$P$2105,16,FALSE)</f>
        <v>3.89</v>
      </c>
      <c r="AQ431">
        <f>VLOOKUP(A431, [3]Sheet1!$A$2:$Q$2106, 17,FALSE)</f>
        <v>1591</v>
      </c>
    </row>
    <row r="432" spans="1:43" x14ac:dyDescent="0.2">
      <c r="A432" s="10">
        <v>1207962</v>
      </c>
      <c r="B432" s="10">
        <v>60055629</v>
      </c>
      <c r="C432" s="11" t="s">
        <v>54</v>
      </c>
      <c r="D432" s="10" t="s">
        <v>63</v>
      </c>
      <c r="E432" s="17">
        <v>44127</v>
      </c>
      <c r="F432" s="13" t="str">
        <f>VLOOKUP(A432,[1]Sheet1!$K$2:$T$827,2,FALSE)</f>
        <v>VD02</v>
      </c>
      <c r="G432" s="13" t="str">
        <f>IFERROR(#REF!, "no")</f>
        <v>no</v>
      </c>
      <c r="H432" s="10">
        <v>19</v>
      </c>
      <c r="I432" s="10">
        <v>0.89</v>
      </c>
      <c r="J432" s="10">
        <v>1.2</v>
      </c>
      <c r="K432" s="10">
        <v>0.31</v>
      </c>
      <c r="L432" s="10">
        <v>11</v>
      </c>
      <c r="M432" s="10">
        <v>16</v>
      </c>
      <c r="N432" s="10">
        <v>2.0748214721679701</v>
      </c>
      <c r="O432" s="10">
        <v>2.70303153991699</v>
      </c>
      <c r="P432" s="10">
        <v>0.17643512785434701</v>
      </c>
      <c r="Q432" s="10">
        <v>-0.157375738024712</v>
      </c>
      <c r="R432" s="13">
        <f>VLOOKUP(A432,'Valores KF'!$C$2:$D$1018,2,)</f>
        <v>0.81</v>
      </c>
      <c r="S432" s="13">
        <f>VLOOKUP(A432,'[2]PESO DE COLADA DIC19-DIC-20'!$A$2:$D$2105,4, FALSE)</f>
        <v>55650</v>
      </c>
      <c r="T432" s="13">
        <f>VLOOKUP(A432,[1]Sheet1!$F$2:$H$1001,3,FALSE)</f>
        <v>1894.0139184739901</v>
      </c>
      <c r="U432" s="13">
        <f>VLOOKUP(A432,[1]Sheet1!$K$2:$T$827, 3,FALSE)</f>
        <v>0.11600000000000001</v>
      </c>
      <c r="V432" s="13">
        <f>VLOOKUP(A432,[1]Sheet1!$K$2:$T$827, 4,FALSE)</f>
        <v>0.157</v>
      </c>
      <c r="W432" s="13">
        <f>VLOOKUP(A432, [1]Sheet1!$K$2:$T$827,5,FALSE)</f>
        <v>1.1000000000000001</v>
      </c>
      <c r="X432" s="13">
        <f>VLOOKUP(A432, [1]Sheet1!$K$2:$T$827,6,FALSE)</f>
        <v>1.5599999999999999E-2</v>
      </c>
      <c r="Y432" s="13">
        <f>VLOOKUP(A432, [1]Sheet1!$K$2:$T$827,7,FALSE)</f>
        <v>6.9899999999999997E-3</v>
      </c>
      <c r="Z432" s="13">
        <f>VLOOKUP(A432, [1]Sheet1!$K$2:$T$827,8,FALSE)</f>
        <v>0.216</v>
      </c>
      <c r="AA432" s="13">
        <f>VLOOKUP(A432, [1]Sheet1!$K$2:$T$827,9,FALSE)</f>
        <v>0.32100000000000001</v>
      </c>
      <c r="AB432" s="13">
        <f>VLOOKUP(A432, [1]Sheet1!$K$2:$T$827,10,FALSE)</f>
        <v>2.6700000000000002E-2</v>
      </c>
      <c r="AC432" s="13">
        <f>VLOOKUP(A432,[4]Sheet1!$A$2:$D$651,4,FALSE)</f>
        <v>1.1336999999999999</v>
      </c>
      <c r="AD432" s="13">
        <f>VLOOKUP(A432,[4]Sheet1!$A$2:$E$651,5,FALSE)</f>
        <v>2.4239700000000002</v>
      </c>
      <c r="AE432" s="13" t="s">
        <v>45</v>
      </c>
      <c r="AF432">
        <f>VLOOKUP(A432,[3]Sheet1!$A$2:$F$2106,6, FALSE)</f>
        <v>54640</v>
      </c>
      <c r="AG432">
        <f>VLOOKUP(A432,[3]Sheet1!$A$2:$G$2106,7,FALSE)</f>
        <v>1</v>
      </c>
      <c r="AH432">
        <f>VLOOKUP(A432,[3]Sheet1!$A$2:$H$2105,8,FALSE)</f>
        <v>1687</v>
      </c>
      <c r="AI432">
        <f>VLOOKUP(A432,[3]Sheet1!$A$2:$I$2106,9,FALSE)</f>
        <v>53</v>
      </c>
      <c r="AJ432">
        <f>VLOOKUP(A432,[3]Sheet1!$A$2:$K$2105,10,FALSE)</f>
        <v>26</v>
      </c>
      <c r="AK432">
        <f>VLOOKUP(A432,[3]Sheet1!$A$2:$K$2105,11,FALSE)</f>
        <v>27</v>
      </c>
      <c r="AL432">
        <f>VLOOKUP(A432,[3]Sheet1!$A$2:$L$2106,12,FALSE)</f>
        <v>7</v>
      </c>
      <c r="AM432">
        <f>VLOOKUP(A432, [3]Sheet1!$A$2:$M$2105,13,FALSE)</f>
        <v>19</v>
      </c>
      <c r="AN432">
        <f>VLOOKUP(A432,[3]Sheet1!$A$2:$N$2106,14,FALSE)</f>
        <v>0.96</v>
      </c>
      <c r="AO432">
        <f>VLOOKUP(A432,[3]Sheet1!$A$2:$O$2106,15,FALSE)</f>
        <v>5.47</v>
      </c>
      <c r="AP432">
        <f>VLOOKUP(A432,[3]Sheet1!$A$2:$P$2105,16,FALSE)</f>
        <v>5.51</v>
      </c>
      <c r="AQ432">
        <f>VLOOKUP(A432, [3]Sheet1!$A$2:$Q$2106, 17,FALSE)</f>
        <v>1599</v>
      </c>
    </row>
    <row r="433" spans="1:43" x14ac:dyDescent="0.2">
      <c r="A433" s="10">
        <v>1207963</v>
      </c>
      <c r="B433" s="10">
        <v>60055624</v>
      </c>
      <c r="C433" s="11" t="s">
        <v>54</v>
      </c>
      <c r="D433" s="10" t="s">
        <v>63</v>
      </c>
      <c r="E433" s="17">
        <v>44127</v>
      </c>
      <c r="F433" s="13" t="str">
        <f>VLOOKUP(A433,[1]Sheet1!$K$2:$T$827,2,FALSE)</f>
        <v>VD02</v>
      </c>
      <c r="G433" s="13" t="str">
        <f>IFERROR(#REF!, "no")</f>
        <v>no</v>
      </c>
      <c r="H433" s="10">
        <v>15</v>
      </c>
      <c r="I433" s="10">
        <v>1.23</v>
      </c>
      <c r="J433" s="10">
        <v>1.1499999999999999</v>
      </c>
      <c r="K433" s="10">
        <v>-0.08</v>
      </c>
      <c r="L433" s="10">
        <v>11</v>
      </c>
      <c r="M433" s="10">
        <v>13</v>
      </c>
      <c r="N433" s="10">
        <v>8.4900217056274396</v>
      </c>
      <c r="O433" s="10">
        <v>2.5731391906738299</v>
      </c>
      <c r="P433" s="10">
        <v>4.6392586082220098E-2</v>
      </c>
      <c r="Q433" s="10">
        <v>-0.155008494853973</v>
      </c>
      <c r="R433" s="13">
        <f>VLOOKUP(A433,'Valores KF'!$C$2:$D$1018,2,)</f>
        <v>0.81</v>
      </c>
      <c r="S433" s="13">
        <f>VLOOKUP(A433,'[2]PESO DE COLADA DIC19-DIC-20'!$A$2:$D$2105,4, FALSE)</f>
        <v>56514</v>
      </c>
      <c r="T433" s="13">
        <f>VLOOKUP(A433,[1]Sheet1!$F$2:$H$1001,3,FALSE)</f>
        <v>1893.6298726504001</v>
      </c>
      <c r="U433" s="13">
        <f>VLOOKUP(A433,[1]Sheet1!$K$2:$T$827, 3,FALSE)</f>
        <v>0.11799999999999999</v>
      </c>
      <c r="V433" s="13">
        <f>VLOOKUP(A433,[1]Sheet1!$K$2:$T$827, 4,FALSE)</f>
        <v>0.219</v>
      </c>
      <c r="W433" s="13">
        <f>VLOOKUP(A433, [1]Sheet1!$K$2:$T$827,5,FALSE)</f>
        <v>1.1000000000000001</v>
      </c>
      <c r="X433" s="13">
        <f>VLOOKUP(A433, [1]Sheet1!$K$2:$T$827,6,FALSE)</f>
        <v>1.3899999999999999E-2</v>
      </c>
      <c r="Y433" s="13">
        <f>VLOOKUP(A433, [1]Sheet1!$K$2:$T$827,7,FALSE)</f>
        <v>4.9699999999999996E-3</v>
      </c>
      <c r="Z433" s="13">
        <f>VLOOKUP(A433, [1]Sheet1!$K$2:$T$827,8,FALSE)</f>
        <v>0.26600000000000001</v>
      </c>
      <c r="AA433" s="13">
        <f>VLOOKUP(A433, [1]Sheet1!$K$2:$T$827,9,FALSE)</f>
        <v>0.27900000000000003</v>
      </c>
      <c r="AB433" s="13">
        <f>VLOOKUP(A433, [1]Sheet1!$K$2:$T$827,10,FALSE)</f>
        <v>3.1099999999999999E-2</v>
      </c>
      <c r="AC433" s="13">
        <f>VLOOKUP(A433,[4]Sheet1!$A$2:$D$651,4,FALSE)</f>
        <v>1.09009</v>
      </c>
      <c r="AD433" s="13">
        <f>VLOOKUP(A433,[4]Sheet1!$A$2:$E$651,5,FALSE)</f>
        <v>1.3803099999999999</v>
      </c>
      <c r="AE433" s="13" t="s">
        <v>45</v>
      </c>
      <c r="AF433">
        <f>VLOOKUP(A433,[3]Sheet1!$A$2:$F$2106,6, FALSE)</f>
        <v>55981.01</v>
      </c>
      <c r="AG433">
        <f>VLOOKUP(A433,[3]Sheet1!$A$2:$G$2106,7,FALSE)</f>
        <v>1</v>
      </c>
      <c r="AH433">
        <f>VLOOKUP(A433,[3]Sheet1!$A$2:$H$2105,8,FALSE)</f>
        <v>1674</v>
      </c>
      <c r="AI433">
        <f>VLOOKUP(A433,[3]Sheet1!$A$2:$I$2106,9,FALSE)</f>
        <v>50</v>
      </c>
      <c r="AJ433">
        <f>VLOOKUP(A433,[3]Sheet1!$A$2:$K$2105,10,FALSE)</f>
        <v>22</v>
      </c>
      <c r="AK433">
        <f>VLOOKUP(A433,[3]Sheet1!$A$2:$K$2105,11,FALSE)</f>
        <v>28</v>
      </c>
      <c r="AL433">
        <f>VLOOKUP(A433,[3]Sheet1!$A$2:$L$2106,12,FALSE)</f>
        <v>7</v>
      </c>
      <c r="AM433">
        <f>VLOOKUP(A433, [3]Sheet1!$A$2:$M$2105,13,FALSE)</f>
        <v>15</v>
      </c>
      <c r="AN433">
        <f>VLOOKUP(A433,[3]Sheet1!$A$2:$N$2106,14,FALSE)</f>
        <v>0.86</v>
      </c>
      <c r="AO433">
        <f>VLOOKUP(A433,[3]Sheet1!$A$2:$O$2106,15,FALSE)</f>
        <v>3.22</v>
      </c>
      <c r="AP433">
        <f>VLOOKUP(A433,[3]Sheet1!$A$2:$P$2105,16,FALSE)</f>
        <v>8.23</v>
      </c>
      <c r="AQ433">
        <f>VLOOKUP(A433, [3]Sheet1!$A$2:$Q$2106, 17,FALSE)</f>
        <v>1597</v>
      </c>
    </row>
    <row r="434" spans="1:43" x14ac:dyDescent="0.2">
      <c r="A434" s="10">
        <v>1207964</v>
      </c>
      <c r="B434" s="10">
        <v>60055659</v>
      </c>
      <c r="C434" s="11" t="s">
        <v>54</v>
      </c>
      <c r="D434" s="10" t="s">
        <v>44</v>
      </c>
      <c r="E434" s="17">
        <v>44127</v>
      </c>
      <c r="F434" s="13" t="str">
        <f>VLOOKUP(A434,[1]Sheet1!$K$2:$T$827,2,FALSE)</f>
        <v>VD02</v>
      </c>
      <c r="G434" s="13" t="str">
        <f>IFERROR(#REF!, "no")</f>
        <v>no</v>
      </c>
      <c r="H434" s="10">
        <v>17</v>
      </c>
      <c r="I434" s="10">
        <v>1.05</v>
      </c>
      <c r="J434" s="10">
        <v>1.1599999999999999</v>
      </c>
      <c r="K434" s="10">
        <v>0.11</v>
      </c>
      <c r="L434" s="10">
        <v>17</v>
      </c>
      <c r="M434" s="10">
        <v>12</v>
      </c>
      <c r="N434" s="10">
        <v>7.1083068847656303</v>
      </c>
      <c r="O434" s="10">
        <v>2.41368961334229</v>
      </c>
      <c r="P434" s="10">
        <v>4.30546477437019E-2</v>
      </c>
      <c r="Q434" s="10">
        <v>-0.15190017223358199</v>
      </c>
      <c r="R434" s="13">
        <f>VLOOKUP(A434,'Valores KF'!$C$2:$D$1018,2,)</f>
        <v>0.81</v>
      </c>
      <c r="S434" s="13">
        <f>VLOOKUP(A434,'[2]PESO DE COLADA DIC19-DIC-20'!$A$2:$D$2105,4, FALSE)</f>
        <v>54975</v>
      </c>
      <c r="T434" s="13">
        <f>VLOOKUP(A434,[1]Sheet1!$F$2:$H$1001,3,FALSE)</f>
        <v>1893.2076240828701</v>
      </c>
      <c r="U434" s="13">
        <f>VLOOKUP(A434,[1]Sheet1!$K$2:$T$827, 3,FALSE)</f>
        <v>0.126</v>
      </c>
      <c r="V434" s="13">
        <f>VLOOKUP(A434,[1]Sheet1!$K$2:$T$827, 4,FALSE)</f>
        <v>0.18</v>
      </c>
      <c r="W434" s="13">
        <f>VLOOKUP(A434, [1]Sheet1!$K$2:$T$827,5,FALSE)</f>
        <v>1.1299999999999999</v>
      </c>
      <c r="X434" s="13">
        <f>VLOOKUP(A434, [1]Sheet1!$K$2:$T$827,6,FALSE)</f>
        <v>1.18E-2</v>
      </c>
      <c r="Y434" s="13">
        <f>VLOOKUP(A434, [1]Sheet1!$K$2:$T$827,7,FALSE)</f>
        <v>5.13E-3</v>
      </c>
      <c r="Z434" s="13">
        <f>VLOOKUP(A434, [1]Sheet1!$K$2:$T$827,8,FALSE)</f>
        <v>0.106</v>
      </c>
      <c r="AA434" s="13">
        <f>VLOOKUP(A434, [1]Sheet1!$K$2:$T$827,9,FALSE)</f>
        <v>0.14799999999999999</v>
      </c>
      <c r="AB434" s="13">
        <f>VLOOKUP(A434, [1]Sheet1!$K$2:$T$827,10,FALSE)</f>
        <v>2.2599999999999999E-2</v>
      </c>
      <c r="AC434" s="13">
        <f>VLOOKUP(A434,[4]Sheet1!$A$2:$D$651,4,FALSE)</f>
        <v>1.23461</v>
      </c>
      <c r="AD434" s="13">
        <f>VLOOKUP(A434,[4]Sheet1!$A$2:$E$651,5,FALSE)</f>
        <v>1.6330199999999999</v>
      </c>
      <c r="AE434" s="13" t="s">
        <v>45</v>
      </c>
      <c r="AF434">
        <f>VLOOKUP(A434,[3]Sheet1!$A$2:$F$2106,6, FALSE)</f>
        <v>54597</v>
      </c>
      <c r="AG434">
        <f>VLOOKUP(A434,[3]Sheet1!$A$2:$G$2106,7,FALSE)</f>
        <v>1</v>
      </c>
      <c r="AH434">
        <f>VLOOKUP(A434,[3]Sheet1!$A$2:$H$2105,8,FALSE)</f>
        <v>1680</v>
      </c>
      <c r="AI434">
        <f>VLOOKUP(A434,[3]Sheet1!$A$2:$I$2106,9,FALSE)</f>
        <v>48</v>
      </c>
      <c r="AJ434">
        <f>VLOOKUP(A434,[3]Sheet1!$A$2:$K$2105,10,FALSE)</f>
        <v>24</v>
      </c>
      <c r="AK434">
        <f>VLOOKUP(A434,[3]Sheet1!$A$2:$K$2105,11,FALSE)</f>
        <v>24</v>
      </c>
      <c r="AL434">
        <f>VLOOKUP(A434,[3]Sheet1!$A$2:$L$2106,12,FALSE)</f>
        <v>7</v>
      </c>
      <c r="AM434">
        <f>VLOOKUP(A434, [3]Sheet1!$A$2:$M$2105,13,FALSE)</f>
        <v>17</v>
      </c>
      <c r="AN434">
        <f>VLOOKUP(A434,[3]Sheet1!$A$2:$N$2106,14,FALSE)</f>
        <v>0.87</v>
      </c>
      <c r="AO434">
        <f>VLOOKUP(A434,[3]Sheet1!$A$2:$O$2106,15,FALSE)</f>
        <v>3.76</v>
      </c>
      <c r="AP434">
        <f>VLOOKUP(A434,[3]Sheet1!$A$2:$P$2105,16,FALSE)</f>
        <v>3.95</v>
      </c>
      <c r="AQ434">
        <f>VLOOKUP(A434, [3]Sheet1!$A$2:$Q$2106, 17,FALSE)</f>
        <v>1589</v>
      </c>
    </row>
    <row r="435" spans="1:43" x14ac:dyDescent="0.2">
      <c r="A435" s="10">
        <v>1207965</v>
      </c>
      <c r="B435" s="10">
        <v>60055653</v>
      </c>
      <c r="C435" s="11" t="s">
        <v>54</v>
      </c>
      <c r="D435" s="10" t="s">
        <v>44</v>
      </c>
      <c r="E435" s="17">
        <v>44127</v>
      </c>
      <c r="F435" s="13" t="str">
        <f>VLOOKUP(A435,[1]Sheet1!$K$2:$T$827,2,FALSE)</f>
        <v>VD03</v>
      </c>
      <c r="G435" s="13" t="str">
        <f>IFERROR(#REF!, "no")</f>
        <v>no</v>
      </c>
      <c r="H435" s="10">
        <v>15</v>
      </c>
      <c r="I435" s="10">
        <v>0.98</v>
      </c>
      <c r="J435" s="10">
        <v>1.37</v>
      </c>
      <c r="K435" s="10">
        <v>0.39</v>
      </c>
      <c r="L435" s="10">
        <v>15</v>
      </c>
      <c r="M435" s="10">
        <v>10</v>
      </c>
      <c r="N435" s="10">
        <v>5.4675474166870099</v>
      </c>
      <c r="O435" s="10">
        <v>2.50045561790466</v>
      </c>
      <c r="P435" s="10">
        <v>0.58972942829132102</v>
      </c>
      <c r="Q435" s="10">
        <v>-0.15500128269195601</v>
      </c>
      <c r="R435" s="13">
        <f>VLOOKUP(A435,'Valores KF'!$C$2:$D$1018,2,)</f>
        <v>0.81</v>
      </c>
      <c r="S435" s="13">
        <f>VLOOKUP(A435,'[2]PESO DE COLADA DIC19-DIC-20'!$A$2:$D$2105,4, FALSE)</f>
        <v>53599</v>
      </c>
      <c r="T435" s="13">
        <f>VLOOKUP(A435,[1]Sheet1!$F$2:$H$1001,3,FALSE)</f>
        <v>1896.3836193606101</v>
      </c>
      <c r="U435" s="13">
        <f>VLOOKUP(A435,[1]Sheet1!$K$2:$T$827, 3,FALSE)</f>
        <v>0.14299999999999999</v>
      </c>
      <c r="V435" s="13">
        <f>VLOOKUP(A435,[1]Sheet1!$K$2:$T$827, 4,FALSE)</f>
        <v>0.17599999999999999</v>
      </c>
      <c r="W435" s="13">
        <f>VLOOKUP(A435, [1]Sheet1!$K$2:$T$827,5,FALSE)</f>
        <v>1.1200000000000001</v>
      </c>
      <c r="X435" s="13">
        <f>VLOOKUP(A435, [1]Sheet1!$K$2:$T$827,6,FALSE)</f>
        <v>1.14E-2</v>
      </c>
      <c r="Y435" s="13">
        <f>VLOOKUP(A435, [1]Sheet1!$K$2:$T$827,7,FALSE)</f>
        <v>6.8399999999999997E-3</v>
      </c>
      <c r="Z435" s="13">
        <f>VLOOKUP(A435, [1]Sheet1!$K$2:$T$827,8,FALSE)</f>
        <v>0.112</v>
      </c>
      <c r="AA435" s="13">
        <f>VLOOKUP(A435, [1]Sheet1!$K$2:$T$827,9,FALSE)</f>
        <v>0.24099999999999999</v>
      </c>
      <c r="AB435" s="13">
        <f>VLOOKUP(A435, [1]Sheet1!$K$2:$T$827,10,FALSE)</f>
        <v>2.8199999999999999E-2</v>
      </c>
      <c r="AC435" s="13">
        <f>VLOOKUP(A435,[4]Sheet1!$A$2:$D$651,4,FALSE)</f>
        <v>1.4241200000000001</v>
      </c>
      <c r="AD435" s="13">
        <f>VLOOKUP(A435,[4]Sheet1!$A$2:$E$651,5,FALSE)</f>
        <v>2.42482</v>
      </c>
      <c r="AE435" s="13" t="s">
        <v>45</v>
      </c>
      <c r="AF435">
        <f>VLOOKUP(A435,[3]Sheet1!$A$2:$F$2106,6, FALSE)</f>
        <v>55099</v>
      </c>
      <c r="AG435">
        <f>VLOOKUP(A435,[3]Sheet1!$A$2:$G$2106,7,FALSE)</f>
        <v>1</v>
      </c>
      <c r="AH435">
        <f>VLOOKUP(A435,[3]Sheet1!$A$2:$H$2105,8,FALSE)</f>
        <v>1681</v>
      </c>
      <c r="AI435">
        <f>VLOOKUP(A435,[3]Sheet1!$A$2:$I$2106,9,FALSE)</f>
        <v>50</v>
      </c>
      <c r="AJ435">
        <f>VLOOKUP(A435,[3]Sheet1!$A$2:$K$2105,10,FALSE)</f>
        <v>23</v>
      </c>
      <c r="AK435">
        <f>VLOOKUP(A435,[3]Sheet1!$A$2:$K$2105,11,FALSE)</f>
        <v>27</v>
      </c>
      <c r="AL435">
        <f>VLOOKUP(A435,[3]Sheet1!$A$2:$L$2106,12,FALSE)</f>
        <v>8</v>
      </c>
      <c r="AM435">
        <f>VLOOKUP(A435, [3]Sheet1!$A$2:$M$2105,13,FALSE)</f>
        <v>15</v>
      </c>
      <c r="AN435">
        <f>VLOOKUP(A435,[3]Sheet1!$A$2:$N$2106,14,FALSE)</f>
        <v>0.93</v>
      </c>
      <c r="AO435">
        <f>VLOOKUP(A435,[3]Sheet1!$A$2:$O$2106,15,FALSE)</f>
        <v>5.09</v>
      </c>
      <c r="AP435">
        <f>VLOOKUP(A435,[3]Sheet1!$A$2:$P$2105,16,FALSE)</f>
        <v>2.4500000000000002</v>
      </c>
      <c r="AQ435">
        <f>VLOOKUP(A435, [3]Sheet1!$A$2:$Q$2106, 17,FALSE)</f>
        <v>1599</v>
      </c>
    </row>
    <row r="436" spans="1:43" x14ac:dyDescent="0.2">
      <c r="A436" s="10">
        <v>1207966</v>
      </c>
      <c r="B436" s="10">
        <v>60055683</v>
      </c>
      <c r="C436" s="11">
        <v>1552</v>
      </c>
      <c r="D436" s="10" t="s">
        <v>59</v>
      </c>
      <c r="E436" s="17">
        <v>44127</v>
      </c>
      <c r="F436" s="13" t="str">
        <f>VLOOKUP(A436,[1]Sheet1!$K$2:$T$827,2,FALSE)</f>
        <v>VD02</v>
      </c>
      <c r="G436" s="13" t="str">
        <f>IFERROR(#REF!, "no")</f>
        <v>no</v>
      </c>
      <c r="H436" s="10">
        <v>15</v>
      </c>
      <c r="I436" s="10">
        <v>1.08</v>
      </c>
      <c r="J436" s="10">
        <v>0.69</v>
      </c>
      <c r="K436" s="10">
        <v>-0.39</v>
      </c>
      <c r="L436" s="10">
        <v>15</v>
      </c>
      <c r="M436" s="10">
        <v>11</v>
      </c>
      <c r="N436" s="10">
        <v>4.6371293067932102</v>
      </c>
      <c r="O436" s="10">
        <v>2.3423614501953098</v>
      </c>
      <c r="P436" s="10">
        <v>0.13129405677318601</v>
      </c>
      <c r="Q436" s="10">
        <v>-0.14572270214557601</v>
      </c>
      <c r="R436" s="13">
        <f>VLOOKUP(A436,'Valores KF'!$C$2:$D$1018,2,)</f>
        <v>0.74</v>
      </c>
      <c r="S436" s="13">
        <f>VLOOKUP(A436,'[2]PESO DE COLADA DIC19-DIC-20'!$A$2:$D$2105,4, FALSE)</f>
        <v>53870</v>
      </c>
      <c r="T436" s="13">
        <f>VLOOKUP(A436,[1]Sheet1!$F$2:$H$1001,3,FALSE)</f>
        <v>1863.0830489344</v>
      </c>
      <c r="U436" s="13">
        <f>VLOOKUP(A436,[1]Sheet1!$K$2:$T$827, 3,FALSE)</f>
        <v>0.46600000000000003</v>
      </c>
      <c r="V436" s="13">
        <f>VLOOKUP(A436,[1]Sheet1!$K$2:$T$827, 4,FALSE)</f>
        <v>0.28899999999999998</v>
      </c>
      <c r="W436" s="13">
        <f>VLOOKUP(A436, [1]Sheet1!$K$2:$T$827,5,FALSE)</f>
        <v>1.48</v>
      </c>
      <c r="X436" s="13">
        <f>VLOOKUP(A436, [1]Sheet1!$K$2:$T$827,6,FALSE)</f>
        <v>1.8499999999999999E-2</v>
      </c>
      <c r="Y436" s="13">
        <f>VLOOKUP(A436, [1]Sheet1!$K$2:$T$827,7,FALSE)</f>
        <v>1.17E-2</v>
      </c>
      <c r="Z436" s="13">
        <f>VLOOKUP(A436, [1]Sheet1!$K$2:$T$827,8,FALSE)</f>
        <v>0.32400000000000001</v>
      </c>
      <c r="AA436" s="13">
        <f>VLOOKUP(A436, [1]Sheet1!$K$2:$T$827,9,FALSE)</f>
        <v>0.20100000000000001</v>
      </c>
      <c r="AB436" s="13">
        <f>VLOOKUP(A436, [1]Sheet1!$K$2:$T$827,10,FALSE)</f>
        <v>2.3800000000000002E-2</v>
      </c>
      <c r="AC436" s="13">
        <f>VLOOKUP(A436,[4]Sheet1!$A$2:$D$651,4,FALSE)</f>
        <v>1.1283700000000001</v>
      </c>
      <c r="AD436" s="13">
        <f>VLOOKUP(A436,[4]Sheet1!$A$2:$E$651,5,FALSE)</f>
        <v>1.59907</v>
      </c>
      <c r="AE436" s="13" t="s">
        <v>45</v>
      </c>
      <c r="AF436">
        <f>VLOOKUP(A436,[3]Sheet1!$A$2:$F$2106,6, FALSE)</f>
        <v>54201</v>
      </c>
      <c r="AG436">
        <f>VLOOKUP(A436,[3]Sheet1!$A$2:$G$2106,7,FALSE)</f>
        <v>1</v>
      </c>
      <c r="AH436">
        <f>VLOOKUP(A436,[3]Sheet1!$A$2:$H$2105,8,FALSE)</f>
        <v>1648</v>
      </c>
      <c r="AI436">
        <f>VLOOKUP(A436,[3]Sheet1!$A$2:$I$2106,9,FALSE)</f>
        <v>48</v>
      </c>
      <c r="AJ436">
        <f>VLOOKUP(A436,[3]Sheet1!$A$2:$K$2105,10,FALSE)</f>
        <v>22</v>
      </c>
      <c r="AK436">
        <f>VLOOKUP(A436,[3]Sheet1!$A$2:$K$2105,11,FALSE)</f>
        <v>26</v>
      </c>
      <c r="AL436">
        <f>VLOOKUP(A436,[3]Sheet1!$A$2:$L$2106,12,FALSE)</f>
        <v>7</v>
      </c>
      <c r="AM436">
        <f>VLOOKUP(A436, [3]Sheet1!$A$2:$M$2105,13,FALSE)</f>
        <v>15</v>
      </c>
      <c r="AN436">
        <f>VLOOKUP(A436,[3]Sheet1!$A$2:$N$2106,14,FALSE)</f>
        <v>0.8</v>
      </c>
      <c r="AO436">
        <f>VLOOKUP(A436,[3]Sheet1!$A$2:$O$2106,15,FALSE)</f>
        <v>5.58</v>
      </c>
      <c r="AP436">
        <f>VLOOKUP(A436,[3]Sheet1!$A$2:$P$2105,16,FALSE)</f>
        <v>0</v>
      </c>
      <c r="AQ436">
        <f>VLOOKUP(A436, [3]Sheet1!$A$2:$Q$2106, 17,FALSE)</f>
        <v>1576</v>
      </c>
    </row>
    <row r="437" spans="1:43" x14ac:dyDescent="0.2">
      <c r="A437" s="10">
        <v>1207967</v>
      </c>
      <c r="B437" s="10">
        <v>60055751</v>
      </c>
      <c r="C437" s="11" t="s">
        <v>66</v>
      </c>
      <c r="D437" s="10" t="s">
        <v>63</v>
      </c>
      <c r="E437" s="17">
        <v>44136</v>
      </c>
      <c r="F437" s="13" t="str">
        <f>VLOOKUP(A437,[1]Sheet1!$K$2:$T$827,2,FALSE)</f>
        <v>VD02</v>
      </c>
      <c r="G437" s="13" t="str">
        <f>IFERROR(#REF!, "no")</f>
        <v>no</v>
      </c>
      <c r="H437" s="10">
        <v>18</v>
      </c>
      <c r="I437" s="10">
        <v>1.1000000000000001</v>
      </c>
      <c r="J437" s="10">
        <v>0.82</v>
      </c>
      <c r="K437" s="10">
        <v>-0.28000000000000003</v>
      </c>
      <c r="L437" s="10">
        <v>17</v>
      </c>
      <c r="M437" s="10">
        <v>0</v>
      </c>
      <c r="N437" s="10">
        <v>12.376054763793899</v>
      </c>
      <c r="O437" s="10">
        <v>3.5539453029632599</v>
      </c>
      <c r="P437" s="10">
        <v>0.82208949327468905</v>
      </c>
      <c r="Q437" s="10">
        <v>0.24072155356407199</v>
      </c>
      <c r="R437" s="13">
        <f>VLOOKUP(A437,'Valores KF'!$C$2:$D$1018,2,)</f>
        <v>0.82</v>
      </c>
      <c r="S437" s="13">
        <f>VLOOKUP(A437,'[2]PESO DE COLADA DIC19-DIC-20'!$A$2:$D$2105,4, FALSE)</f>
        <v>53851</v>
      </c>
      <c r="T437" s="13">
        <f>VLOOKUP(A437,[1]Sheet1!$F$2:$H$1001,3,FALSE)</f>
        <v>1912.4739302016001</v>
      </c>
      <c r="U437" s="13">
        <f>VLOOKUP(A437,[1]Sheet1!$K$2:$T$827, 3,FALSE)</f>
        <v>0.19400000000000001</v>
      </c>
      <c r="V437" s="13">
        <f>VLOOKUP(A437,[1]Sheet1!$K$2:$T$827, 4,FALSE)</f>
        <v>0.2</v>
      </c>
      <c r="W437" s="13">
        <f>VLOOKUP(A437, [1]Sheet1!$K$2:$T$827,5,FALSE)</f>
        <v>0.68600000000000005</v>
      </c>
      <c r="X437" s="13">
        <f>VLOOKUP(A437, [1]Sheet1!$K$2:$T$827,6,FALSE)</f>
        <v>8.9999999999999993E-3</v>
      </c>
      <c r="Y437" s="13">
        <f>VLOOKUP(A437, [1]Sheet1!$K$2:$T$827,7,FALSE)</f>
        <v>3.6700000000000001E-3</v>
      </c>
      <c r="Z437" s="13">
        <f>VLOOKUP(A437, [1]Sheet1!$K$2:$T$827,8,FALSE)</f>
        <v>0.11799999999999999</v>
      </c>
      <c r="AA437" s="13">
        <f>VLOOKUP(A437, [1]Sheet1!$K$2:$T$827,9,FALSE)</f>
        <v>0.13300000000000001</v>
      </c>
      <c r="AB437" s="13">
        <f>VLOOKUP(A437, [1]Sheet1!$K$2:$T$827,10,FALSE)</f>
        <v>2.0400000000000001E-2</v>
      </c>
      <c r="AC437" s="13">
        <f>VLOOKUP(A437,[4]Sheet1!$A$2:$D$651,4,FALSE)</f>
        <v>1.83999</v>
      </c>
      <c r="AD437" s="13">
        <f>VLOOKUP(A437,[4]Sheet1!$A$2:$E$651,5,FALSE)</f>
        <v>1.9936499999999999</v>
      </c>
      <c r="AE437" s="13" t="s">
        <v>45</v>
      </c>
      <c r="AF437">
        <f>VLOOKUP(A437,[3]Sheet1!$A$2:$F$2106,6, FALSE)</f>
        <v>53944</v>
      </c>
      <c r="AG437">
        <f>VLOOKUP(A437,[3]Sheet1!$A$2:$G$2106,7,FALSE)</f>
        <v>1</v>
      </c>
      <c r="AH437">
        <f>VLOOKUP(A437,[3]Sheet1!$A$2:$H$2105,8,FALSE)</f>
        <v>1749</v>
      </c>
      <c r="AI437">
        <f>VLOOKUP(A437,[3]Sheet1!$A$2:$I$2106,9,FALSE)</f>
        <v>56</v>
      </c>
      <c r="AJ437">
        <f>VLOOKUP(A437,[3]Sheet1!$A$2:$K$2105,10,FALSE)</f>
        <v>29</v>
      </c>
      <c r="AK437">
        <f>VLOOKUP(A437,[3]Sheet1!$A$2:$K$2105,11,FALSE)</f>
        <v>27</v>
      </c>
      <c r="AL437">
        <f>VLOOKUP(A437,[3]Sheet1!$A$2:$L$2106,12,FALSE)</f>
        <v>11</v>
      </c>
      <c r="AM437">
        <f>VLOOKUP(A437, [3]Sheet1!$A$2:$M$2105,13,FALSE)</f>
        <v>18</v>
      </c>
      <c r="AN437">
        <f>VLOOKUP(A437,[3]Sheet1!$A$2:$N$2106,14,FALSE)</f>
        <v>1.57</v>
      </c>
      <c r="AO437">
        <f>VLOOKUP(A437,[3]Sheet1!$A$2:$O$2106,15,FALSE)</f>
        <v>10.38</v>
      </c>
      <c r="AP437">
        <f>VLOOKUP(A437,[3]Sheet1!$A$2:$P$2105,16,FALSE)</f>
        <v>0</v>
      </c>
      <c r="AQ437">
        <f>VLOOKUP(A437, [3]Sheet1!$A$2:$Q$2106, 17,FALSE)</f>
        <v>1593</v>
      </c>
    </row>
    <row r="438" spans="1:43" x14ac:dyDescent="0.2">
      <c r="A438" s="10">
        <v>1207968</v>
      </c>
      <c r="B438" s="10">
        <v>60055756</v>
      </c>
      <c r="C438" s="11" t="s">
        <v>66</v>
      </c>
      <c r="D438" s="10" t="s">
        <v>63</v>
      </c>
      <c r="E438" s="17">
        <v>44137</v>
      </c>
      <c r="F438" s="13" t="str">
        <f>VLOOKUP(A438,[1]Sheet1!$K$2:$T$827,2,FALSE)</f>
        <v>VD02</v>
      </c>
      <c r="G438" s="13" t="str">
        <f>IFERROR(#REF!, "no")</f>
        <v>no</v>
      </c>
      <c r="H438" s="10">
        <v>18</v>
      </c>
      <c r="I438" s="10">
        <v>1.06</v>
      </c>
      <c r="J438" s="10">
        <v>0.56999999999999995</v>
      </c>
      <c r="K438" s="10">
        <v>-0.49</v>
      </c>
      <c r="L438" s="10">
        <v>10</v>
      </c>
      <c r="M438" s="10">
        <v>0</v>
      </c>
      <c r="N438" s="10">
        <v>12.066740989685099</v>
      </c>
      <c r="O438" s="10">
        <v>3.1424126625061</v>
      </c>
      <c r="P438" s="10">
        <v>0.64910811185836803</v>
      </c>
      <c r="Q438" s="10">
        <v>7.8434213995933505E-2</v>
      </c>
      <c r="R438" s="13">
        <f>VLOOKUP(A438,'Valores KF'!$C$2:$D$1018,2,)</f>
        <v>0.81</v>
      </c>
      <c r="S438" s="13">
        <f>VLOOKUP(A438,'[2]PESO DE COLADA DIC19-DIC-20'!$A$2:$D$2105,4, FALSE)</f>
        <v>54157</v>
      </c>
      <c r="T438" s="13">
        <f>VLOOKUP(A438,[1]Sheet1!$F$2:$H$1001,3,FALSE)</f>
        <v>1899.78819008401</v>
      </c>
      <c r="U438" s="13">
        <f>VLOOKUP(A438,[1]Sheet1!$K$2:$T$827, 3,FALSE)</f>
        <v>0.20399999999999999</v>
      </c>
      <c r="V438" s="13">
        <f>VLOOKUP(A438,[1]Sheet1!$K$2:$T$827, 4,FALSE)</f>
        <v>0.158</v>
      </c>
      <c r="W438" s="13">
        <f>VLOOKUP(A438, [1]Sheet1!$K$2:$T$827,5,FALSE)</f>
        <v>0.71599999999999997</v>
      </c>
      <c r="X438" s="13">
        <f>VLOOKUP(A438, [1]Sheet1!$K$2:$T$827,6,FALSE)</f>
        <v>1.47E-2</v>
      </c>
      <c r="Y438" s="13">
        <f>VLOOKUP(A438, [1]Sheet1!$K$2:$T$827,7,FALSE)</f>
        <v>1.89E-3</v>
      </c>
      <c r="Z438" s="13">
        <f>VLOOKUP(A438, [1]Sheet1!$K$2:$T$827,8,FALSE)</f>
        <v>0.124</v>
      </c>
      <c r="AA438" s="13">
        <f>VLOOKUP(A438, [1]Sheet1!$K$2:$T$827,9,FALSE)</f>
        <v>9.4500000000000001E-2</v>
      </c>
      <c r="AB438" s="13">
        <f>VLOOKUP(A438, [1]Sheet1!$K$2:$T$827,10,FALSE)</f>
        <v>2.7799999999999998E-2</v>
      </c>
      <c r="AC438" s="13">
        <f>VLOOKUP(A438,[4]Sheet1!$A$2:$D$651,4,FALSE)</f>
        <v>1.6470800000000001</v>
      </c>
      <c r="AD438" s="13">
        <f>VLOOKUP(A438,[4]Sheet1!$A$2:$E$651,5,FALSE)</f>
        <v>2.1704699999999999</v>
      </c>
      <c r="AE438" s="13" t="s">
        <v>45</v>
      </c>
      <c r="AF438">
        <f>VLOOKUP(A438,[3]Sheet1!$A$2:$F$2106,6, FALSE)</f>
        <v>54752</v>
      </c>
      <c r="AG438">
        <f>VLOOKUP(A438,[3]Sheet1!$A$2:$G$2106,7,FALSE)</f>
        <v>1</v>
      </c>
      <c r="AH438">
        <f>VLOOKUP(A438,[3]Sheet1!$A$2:$H$2105,8,FALSE)</f>
        <v>1691</v>
      </c>
      <c r="AI438">
        <f>VLOOKUP(A438,[3]Sheet1!$A$2:$I$2106,9,FALSE)</f>
        <v>50</v>
      </c>
      <c r="AJ438">
        <f>VLOOKUP(A438,[3]Sheet1!$A$2:$K$2105,10,FALSE)</f>
        <v>26</v>
      </c>
      <c r="AK438">
        <f>VLOOKUP(A438,[3]Sheet1!$A$2:$K$2105,11,FALSE)</f>
        <v>24</v>
      </c>
      <c r="AL438">
        <f>VLOOKUP(A438,[3]Sheet1!$A$2:$L$2106,12,FALSE)</f>
        <v>8</v>
      </c>
      <c r="AM438">
        <f>VLOOKUP(A438, [3]Sheet1!$A$2:$M$2105,13,FALSE)</f>
        <v>18</v>
      </c>
      <c r="AN438">
        <f>VLOOKUP(A438,[3]Sheet1!$A$2:$N$2106,14,FALSE)</f>
        <v>1.36</v>
      </c>
      <c r="AO438">
        <f>VLOOKUP(A438,[3]Sheet1!$A$2:$O$2106,15,FALSE)</f>
        <v>9.0299999999999994</v>
      </c>
      <c r="AP438">
        <f>VLOOKUP(A438,[3]Sheet1!$A$2:$P$2105,16,FALSE)</f>
        <v>0</v>
      </c>
      <c r="AQ438">
        <f>VLOOKUP(A438, [3]Sheet1!$A$2:$Q$2106, 17,FALSE)</f>
        <v>1583</v>
      </c>
    </row>
    <row r="439" spans="1:43" x14ac:dyDescent="0.2">
      <c r="A439" s="10">
        <v>1207969</v>
      </c>
      <c r="B439" s="10">
        <v>60055635</v>
      </c>
      <c r="C439" s="11" t="s">
        <v>54</v>
      </c>
      <c r="D439" s="10" t="s">
        <v>44</v>
      </c>
      <c r="E439" s="17">
        <v>44137</v>
      </c>
      <c r="F439" s="13" t="str">
        <f>VLOOKUP(A439,[1]Sheet1!$K$2:$T$827,2,FALSE)</f>
        <v>VD03</v>
      </c>
      <c r="G439" s="13" t="str">
        <f>IFERROR(#REF!, "no")</f>
        <v>no</v>
      </c>
      <c r="H439" s="10">
        <v>19</v>
      </c>
      <c r="I439" s="10">
        <v>1.21</v>
      </c>
      <c r="J439" s="10">
        <v>0.8</v>
      </c>
      <c r="K439" s="10">
        <v>-0.41</v>
      </c>
      <c r="L439" s="10">
        <v>17</v>
      </c>
      <c r="M439" s="10">
        <v>10</v>
      </c>
      <c r="N439" s="10">
        <v>20.8086547851563</v>
      </c>
      <c r="O439" s="10">
        <v>2.23300409317017</v>
      </c>
      <c r="P439" s="10">
        <v>1.0269645452499401</v>
      </c>
      <c r="Q439" s="10">
        <v>0.178775414824486</v>
      </c>
      <c r="R439" s="13">
        <f>VLOOKUP(A439,'Valores KF'!$C$2:$D$1018,2,)</f>
        <v>0.84</v>
      </c>
      <c r="S439" s="13">
        <f>VLOOKUP(A439,'[2]PESO DE COLADA DIC19-DIC-20'!$A$2:$D$2105,4, FALSE)</f>
        <v>54721</v>
      </c>
      <c r="T439" s="13">
        <f>VLOOKUP(A439,[1]Sheet1!$F$2:$H$1001,3,FALSE)</f>
        <v>1917.1187750368399</v>
      </c>
      <c r="U439" s="13">
        <f>VLOOKUP(A439,[1]Sheet1!$K$2:$T$827, 3,FALSE)</f>
        <v>0.106</v>
      </c>
      <c r="V439" s="13">
        <f>VLOOKUP(A439,[1]Sheet1!$K$2:$T$827, 4,FALSE)</f>
        <v>0.155</v>
      </c>
      <c r="W439" s="13">
        <f>VLOOKUP(A439, [1]Sheet1!$K$2:$T$827,5,FALSE)</f>
        <v>1.1100000000000001</v>
      </c>
      <c r="X439" s="13">
        <f>VLOOKUP(A439, [1]Sheet1!$K$2:$T$827,6,FALSE)</f>
        <v>1.35E-2</v>
      </c>
      <c r="Y439" s="13">
        <f>VLOOKUP(A439, [1]Sheet1!$K$2:$T$827,7,FALSE)</f>
        <v>4.3E-3</v>
      </c>
      <c r="Z439" s="13">
        <f>VLOOKUP(A439, [1]Sheet1!$K$2:$T$827,8,FALSE)</f>
        <v>0.21</v>
      </c>
      <c r="AA439" s="13">
        <f>VLOOKUP(A439, [1]Sheet1!$K$2:$T$827,9,FALSE)</f>
        <v>0.41499999999999998</v>
      </c>
      <c r="AB439" s="13">
        <f>VLOOKUP(A439, [1]Sheet1!$K$2:$T$827,10,FALSE)</f>
        <v>2.6700000000000002E-2</v>
      </c>
      <c r="AC439" s="13">
        <f>VLOOKUP(A439,[4]Sheet1!$A$2:$D$651,4,FALSE)</f>
        <v>1.25587</v>
      </c>
      <c r="AD439" s="13">
        <f>VLOOKUP(A439,[4]Sheet1!$A$2:$E$651,5,FALSE)</f>
        <v>1.0826100000000001</v>
      </c>
      <c r="AE439" s="13" t="s">
        <v>45</v>
      </c>
      <c r="AF439">
        <f>VLOOKUP(A439,[3]Sheet1!$A$2:$F$2106,6, FALSE)</f>
        <v>55182</v>
      </c>
      <c r="AG439">
        <f>VLOOKUP(A439,[3]Sheet1!$A$2:$G$2106,7,FALSE)</f>
        <v>1</v>
      </c>
      <c r="AH439">
        <f>VLOOKUP(A439,[3]Sheet1!$A$2:$H$2105,8,FALSE)</f>
        <v>1712</v>
      </c>
      <c r="AI439">
        <f>VLOOKUP(A439,[3]Sheet1!$A$2:$I$2106,9,FALSE)</f>
        <v>59</v>
      </c>
      <c r="AJ439">
        <f>VLOOKUP(A439,[3]Sheet1!$A$2:$K$2105,10,FALSE)</f>
        <v>26</v>
      </c>
      <c r="AK439">
        <f>VLOOKUP(A439,[3]Sheet1!$A$2:$K$2105,11,FALSE)</f>
        <v>33</v>
      </c>
      <c r="AL439">
        <f>VLOOKUP(A439,[3]Sheet1!$A$2:$L$2106,12,FALSE)</f>
        <v>7</v>
      </c>
      <c r="AM439">
        <f>VLOOKUP(A439, [3]Sheet1!$A$2:$M$2105,13,FALSE)</f>
        <v>19</v>
      </c>
      <c r="AN439">
        <f>VLOOKUP(A439,[3]Sheet1!$A$2:$N$2106,14,FALSE)</f>
        <v>0.87</v>
      </c>
      <c r="AO439">
        <f>VLOOKUP(A439,[3]Sheet1!$A$2:$O$2106,15,FALSE)</f>
        <v>4.1900000000000004</v>
      </c>
      <c r="AP439">
        <f>VLOOKUP(A439,[3]Sheet1!$A$2:$P$2105,16,FALSE)</f>
        <v>0.63</v>
      </c>
      <c r="AQ439">
        <f>VLOOKUP(A439, [3]Sheet1!$A$2:$Q$2106, 17,FALSE)</f>
        <v>1596</v>
      </c>
    </row>
    <row r="440" spans="1:43" x14ac:dyDescent="0.2">
      <c r="A440" s="10">
        <v>1207970</v>
      </c>
      <c r="B440" s="10">
        <v>60055641</v>
      </c>
      <c r="C440" s="11" t="s">
        <v>54</v>
      </c>
      <c r="D440" s="10" t="s">
        <v>44</v>
      </c>
      <c r="E440" s="17">
        <v>44137</v>
      </c>
      <c r="F440" s="13" t="str">
        <f>VLOOKUP(A440,[1]Sheet1!$K$2:$T$827,2,FALSE)</f>
        <v>VD02</v>
      </c>
      <c r="G440" s="13" t="str">
        <f>IFERROR(#REF!, "no")</f>
        <v>no</v>
      </c>
      <c r="H440" s="10">
        <v>18</v>
      </c>
      <c r="I440" s="10">
        <v>1.06</v>
      </c>
      <c r="J440" s="10">
        <v>1.2</v>
      </c>
      <c r="K440" s="10">
        <v>0.14000000000000001</v>
      </c>
      <c r="L440" s="10">
        <v>12</v>
      </c>
      <c r="M440" s="10">
        <v>12</v>
      </c>
      <c r="N440" s="10">
        <v>13.4776706695557</v>
      </c>
      <c r="O440" s="10">
        <v>1.9315315485000599</v>
      </c>
      <c r="P440" s="10">
        <v>0.51860207319259599</v>
      </c>
      <c r="Q440" s="10">
        <v>-8.4707863628864302E-2</v>
      </c>
      <c r="R440" s="13">
        <f>VLOOKUP(A440,'Valores KF'!$C$2:$D$1018,2,)</f>
        <v>0.82</v>
      </c>
      <c r="S440" s="13">
        <f>VLOOKUP(A440,'[2]PESO DE COLADA DIC19-DIC-20'!$A$2:$D$2105,4, FALSE)</f>
        <v>54824</v>
      </c>
      <c r="T440" s="13">
        <f>VLOOKUP(A440,[1]Sheet1!$F$2:$H$1001,3,FALSE)</f>
        <v>1901.74889937591</v>
      </c>
      <c r="U440" s="13">
        <f>VLOOKUP(A440,[1]Sheet1!$K$2:$T$827, 3,FALSE)</f>
        <v>0.121</v>
      </c>
      <c r="V440" s="13">
        <f>VLOOKUP(A440,[1]Sheet1!$K$2:$T$827, 4,FALSE)</f>
        <v>0.16500000000000001</v>
      </c>
      <c r="W440" s="13">
        <f>VLOOKUP(A440, [1]Sheet1!$K$2:$T$827,5,FALSE)</f>
        <v>1.1000000000000001</v>
      </c>
      <c r="X440" s="13">
        <f>VLOOKUP(A440, [1]Sheet1!$K$2:$T$827,6,FALSE)</f>
        <v>1.6199999999999999E-2</v>
      </c>
      <c r="Y440" s="13">
        <f>VLOOKUP(A440, [1]Sheet1!$K$2:$T$827,7,FALSE)</f>
        <v>5.1500000000000001E-3</v>
      </c>
      <c r="Z440" s="13">
        <f>VLOOKUP(A440, [1]Sheet1!$K$2:$T$827,8,FALSE)</f>
        <v>0.26200000000000001</v>
      </c>
      <c r="AA440" s="13">
        <f>VLOOKUP(A440, [1]Sheet1!$K$2:$T$827,9,FALSE)</f>
        <v>0.23799999999999999</v>
      </c>
      <c r="AB440" s="13">
        <f>VLOOKUP(A440, [1]Sheet1!$K$2:$T$827,10,FALSE)</f>
        <v>3.2199999999999999E-2</v>
      </c>
      <c r="AC440" s="13">
        <f>VLOOKUP(A440,[4]Sheet1!$A$2:$D$651,4,FALSE)</f>
        <v>1.22014</v>
      </c>
      <c r="AD440" s="13">
        <f>VLOOKUP(A440,[4]Sheet1!$A$2:$E$651,5,FALSE)</f>
        <v>1.5469999999999999</v>
      </c>
      <c r="AE440" s="13" t="s">
        <v>45</v>
      </c>
      <c r="AF440">
        <f>VLOOKUP(A440,[3]Sheet1!$A$2:$F$2106,6, FALSE)</f>
        <v>55363</v>
      </c>
      <c r="AG440">
        <f>VLOOKUP(A440,[3]Sheet1!$A$2:$G$2106,7,FALSE)</f>
        <v>1</v>
      </c>
      <c r="AH440">
        <f>VLOOKUP(A440,[3]Sheet1!$A$2:$H$2105,8,FALSE)</f>
        <v>1694</v>
      </c>
      <c r="AI440">
        <f>VLOOKUP(A440,[3]Sheet1!$A$2:$I$2106,9,FALSE)</f>
        <v>59</v>
      </c>
      <c r="AJ440">
        <f>VLOOKUP(A440,[3]Sheet1!$A$2:$K$2105,10,FALSE)</f>
        <v>25</v>
      </c>
      <c r="AK440">
        <f>VLOOKUP(A440,[3]Sheet1!$A$2:$K$2105,11,FALSE)</f>
        <v>34</v>
      </c>
      <c r="AL440">
        <f>VLOOKUP(A440,[3]Sheet1!$A$2:$L$2106,12,FALSE)</f>
        <v>7</v>
      </c>
      <c r="AM440">
        <f>VLOOKUP(A440, [3]Sheet1!$A$2:$M$2105,13,FALSE)</f>
        <v>18</v>
      </c>
      <c r="AN440">
        <f>VLOOKUP(A440,[3]Sheet1!$A$2:$N$2106,14,FALSE)</f>
        <v>0.95</v>
      </c>
      <c r="AO440">
        <f>VLOOKUP(A440,[3]Sheet1!$A$2:$O$2106,15,FALSE)</f>
        <v>4.62</v>
      </c>
      <c r="AP440">
        <f>VLOOKUP(A440,[3]Sheet1!$A$2:$P$2105,16,FALSE)</f>
        <v>2.54</v>
      </c>
      <c r="AQ440">
        <f>VLOOKUP(A440, [3]Sheet1!$A$2:$Q$2106, 17,FALSE)</f>
        <v>1593</v>
      </c>
    </row>
    <row r="441" spans="1:43" x14ac:dyDescent="0.2">
      <c r="A441" s="10">
        <v>1207971</v>
      </c>
      <c r="B441" s="10">
        <v>60056003</v>
      </c>
      <c r="C441" s="11" t="s">
        <v>73</v>
      </c>
      <c r="D441" s="10" t="s">
        <v>53</v>
      </c>
      <c r="E441" s="17">
        <v>44137</v>
      </c>
      <c r="F441" s="13" t="str">
        <f>VLOOKUP(A441,[1]Sheet1!$K$2:$T$827,2,FALSE)</f>
        <v>VD02</v>
      </c>
      <c r="G441" s="13" t="str">
        <f>IFERROR(#REF!, "no")</f>
        <v>no</v>
      </c>
      <c r="H441" s="10">
        <v>19</v>
      </c>
      <c r="I441" s="10">
        <v>0.89</v>
      </c>
      <c r="J441" s="10">
        <v>0.73</v>
      </c>
      <c r="K441" s="10">
        <v>-0.16</v>
      </c>
      <c r="L441" s="10">
        <v>14</v>
      </c>
      <c r="M441" s="10">
        <v>14</v>
      </c>
      <c r="N441" s="10">
        <v>6.6119575500488299</v>
      </c>
      <c r="O441" s="10">
        <v>1.85095858573914</v>
      </c>
      <c r="P441" s="10">
        <v>0.307346761226654</v>
      </c>
      <c r="Q441" s="10">
        <v>-0.110388569533825</v>
      </c>
      <c r="R441" s="13">
        <f>VLOOKUP(A441,'Valores KF'!$C$2:$D$1018,2,)</f>
        <v>0.73</v>
      </c>
      <c r="S441" s="13">
        <f>VLOOKUP(A441,'[2]PESO DE COLADA DIC19-DIC-20'!$A$2:$D$2105,4, FALSE)</f>
        <v>52606</v>
      </c>
      <c r="T441" s="13">
        <f>VLOOKUP(A441,[1]Sheet1!$F$2:$H$1001,3,FALSE)</f>
        <v>1849.20308782642</v>
      </c>
      <c r="U441" s="13">
        <f>VLOOKUP(A441,[1]Sheet1!$K$2:$T$827, 3,FALSE)</f>
        <v>0.45700000000000002</v>
      </c>
      <c r="V441" s="13">
        <f>VLOOKUP(A441,[1]Sheet1!$K$2:$T$827, 4,FALSE)</f>
        <v>0.185</v>
      </c>
      <c r="W441" s="13">
        <f>VLOOKUP(A441, [1]Sheet1!$K$2:$T$827,5,FALSE)</f>
        <v>0.69899999999999995</v>
      </c>
      <c r="X441" s="13">
        <f>VLOOKUP(A441, [1]Sheet1!$K$2:$T$827,6,FALSE)</f>
        <v>1.89E-2</v>
      </c>
      <c r="Y441" s="13">
        <f>VLOOKUP(A441, [1]Sheet1!$K$2:$T$827,7,FALSE)</f>
        <v>1.3799999999999999E-3</v>
      </c>
      <c r="Z441" s="13">
        <f>VLOOKUP(A441, [1]Sheet1!$K$2:$T$827,8,FALSE)</f>
        <v>0.16500000000000001</v>
      </c>
      <c r="AA441" s="13">
        <f>VLOOKUP(A441, [1]Sheet1!$K$2:$T$827,9,FALSE)</f>
        <v>0.113</v>
      </c>
      <c r="AB441" s="13">
        <f>VLOOKUP(A441, [1]Sheet1!$K$2:$T$827,10,FALSE)</f>
        <v>3.0499999999999999E-2</v>
      </c>
      <c r="AC441" s="13">
        <f>VLOOKUP(A441,[4]Sheet1!$A$2:$D$651,4,FALSE)</f>
        <v>1.20479</v>
      </c>
      <c r="AD441" s="13">
        <f>VLOOKUP(A441,[4]Sheet1!$A$2:$E$651,5,FALSE)</f>
        <v>1.88998</v>
      </c>
      <c r="AE441" s="13" t="s">
        <v>45</v>
      </c>
      <c r="AF441">
        <f>VLOOKUP(A441,[3]Sheet1!$A$2:$F$2106,6, FALSE)</f>
        <v>53297</v>
      </c>
      <c r="AG441">
        <f>VLOOKUP(A441,[3]Sheet1!$A$2:$G$2106,7,FALSE)</f>
        <v>1</v>
      </c>
      <c r="AH441">
        <f>VLOOKUP(A441,[3]Sheet1!$A$2:$H$2105,8,FALSE)</f>
        <v>1638</v>
      </c>
      <c r="AI441">
        <f>VLOOKUP(A441,[3]Sheet1!$A$2:$I$2106,9,FALSE)</f>
        <v>50</v>
      </c>
      <c r="AJ441">
        <f>VLOOKUP(A441,[3]Sheet1!$A$2:$K$2105,10,FALSE)</f>
        <v>26</v>
      </c>
      <c r="AK441">
        <f>VLOOKUP(A441,[3]Sheet1!$A$2:$K$2105,11,FALSE)</f>
        <v>24</v>
      </c>
      <c r="AL441">
        <f>VLOOKUP(A441,[3]Sheet1!$A$2:$L$2106,12,FALSE)</f>
        <v>7</v>
      </c>
      <c r="AM441">
        <f>VLOOKUP(A441, [3]Sheet1!$A$2:$M$2105,13,FALSE)</f>
        <v>19</v>
      </c>
      <c r="AN441">
        <f>VLOOKUP(A441,[3]Sheet1!$A$2:$N$2106,14,FALSE)</f>
        <v>0.93</v>
      </c>
      <c r="AO441">
        <f>VLOOKUP(A441,[3]Sheet1!$A$2:$O$2106,15,FALSE)</f>
        <v>6.15</v>
      </c>
      <c r="AP441">
        <f>VLOOKUP(A441,[3]Sheet1!$A$2:$P$2105,16,FALSE)</f>
        <v>0</v>
      </c>
      <c r="AQ441">
        <f>VLOOKUP(A441, [3]Sheet1!$A$2:$Q$2106, 17,FALSE)</f>
        <v>1551</v>
      </c>
    </row>
    <row r="442" spans="1:43" x14ac:dyDescent="0.2">
      <c r="A442" s="10">
        <v>1207972</v>
      </c>
      <c r="B442" s="10">
        <v>60055998</v>
      </c>
      <c r="C442" s="11">
        <v>1045</v>
      </c>
      <c r="D442" s="10" t="s">
        <v>53</v>
      </c>
      <c r="E442" s="17">
        <v>44137</v>
      </c>
      <c r="F442" s="13" t="str">
        <f>VLOOKUP(A442,[1]Sheet1!$K$2:$T$827,2,FALSE)</f>
        <v>VD02</v>
      </c>
      <c r="G442" s="13" t="str">
        <f>IFERROR(#REF!, "no")</f>
        <v>no</v>
      </c>
      <c r="H442" s="10">
        <v>18</v>
      </c>
      <c r="I442" s="10">
        <v>0.7</v>
      </c>
      <c r="J442" s="10">
        <v>0.7</v>
      </c>
      <c r="K442" s="10">
        <v>0</v>
      </c>
      <c r="L442" s="10">
        <v>19</v>
      </c>
      <c r="M442" s="10">
        <v>14</v>
      </c>
      <c r="N442" s="10">
        <v>8.4176063537597692</v>
      </c>
      <c r="O442" s="10">
        <v>1.8479427099227901</v>
      </c>
      <c r="P442" s="10">
        <v>0.69927835464477495</v>
      </c>
      <c r="Q442" s="10">
        <v>-7.5680598616599995E-2</v>
      </c>
      <c r="R442" s="13">
        <f>VLOOKUP(A442,'Valores KF'!$C$2:$D$1018,2,)</f>
        <v>0.73</v>
      </c>
      <c r="S442" s="13">
        <f>VLOOKUP(A442,'[2]PESO DE COLADA DIC19-DIC-20'!$A$2:$D$2105,4, FALSE)</f>
        <v>52891</v>
      </c>
      <c r="T442" s="13">
        <f>VLOOKUP(A442,[1]Sheet1!$F$2:$H$1001,3,FALSE)</f>
        <v>1852.9557696816701</v>
      </c>
      <c r="U442" s="13">
        <f>VLOOKUP(A442,[1]Sheet1!$K$2:$T$827, 3,FALSE)</f>
        <v>0.47</v>
      </c>
      <c r="V442" s="13">
        <f>VLOOKUP(A442,[1]Sheet1!$K$2:$T$827, 4,FALSE)</f>
        <v>0.16400000000000001</v>
      </c>
      <c r="W442" s="13">
        <f>VLOOKUP(A442, [1]Sheet1!$K$2:$T$827,5,FALSE)</f>
        <v>0.67500000000000004</v>
      </c>
      <c r="X442" s="13">
        <f>VLOOKUP(A442, [1]Sheet1!$K$2:$T$827,6,FALSE)</f>
        <v>1.2E-2</v>
      </c>
      <c r="Y442" s="13">
        <f>VLOOKUP(A442, [1]Sheet1!$K$2:$T$827,7,FALSE)</f>
        <v>1.31E-3</v>
      </c>
      <c r="Z442" s="13">
        <f>VLOOKUP(A442, [1]Sheet1!$K$2:$T$827,8,FALSE)</f>
        <v>0.126</v>
      </c>
      <c r="AA442" s="13">
        <f>VLOOKUP(A442, [1]Sheet1!$K$2:$T$827,9,FALSE)</f>
        <v>0.192</v>
      </c>
      <c r="AB442" s="13">
        <f>VLOOKUP(A442, [1]Sheet1!$K$2:$T$827,10,FALSE)</f>
        <v>3.0099999999999998E-2</v>
      </c>
      <c r="AC442" s="13">
        <f>VLOOKUP(A442,[4]Sheet1!$A$2:$D$651,4,FALSE)</f>
        <v>1.1842299999999999</v>
      </c>
      <c r="AD442" s="13">
        <f>VLOOKUP(A442,[4]Sheet1!$A$2:$E$651,5,FALSE)</f>
        <v>1.7802</v>
      </c>
      <c r="AE442" s="13" t="s">
        <v>45</v>
      </c>
      <c r="AF442">
        <f>VLOOKUP(A442,[3]Sheet1!$A$2:$F$2106,6, FALSE)</f>
        <v>53552</v>
      </c>
      <c r="AG442">
        <f>VLOOKUP(A442,[3]Sheet1!$A$2:$G$2106,7,FALSE)</f>
        <v>1</v>
      </c>
      <c r="AH442">
        <f>VLOOKUP(A442,[3]Sheet1!$A$2:$H$2105,8,FALSE)</f>
        <v>1640</v>
      </c>
      <c r="AI442">
        <f>VLOOKUP(A442,[3]Sheet1!$A$2:$I$2106,9,FALSE)</f>
        <v>55</v>
      </c>
      <c r="AJ442">
        <f>VLOOKUP(A442,[3]Sheet1!$A$2:$K$2105,10,FALSE)</f>
        <v>25</v>
      </c>
      <c r="AK442">
        <f>VLOOKUP(A442,[3]Sheet1!$A$2:$K$2105,11,FALSE)</f>
        <v>30</v>
      </c>
      <c r="AL442">
        <f>VLOOKUP(A442,[3]Sheet1!$A$2:$L$2106,12,FALSE)</f>
        <v>7</v>
      </c>
      <c r="AM442">
        <f>VLOOKUP(A442, [3]Sheet1!$A$2:$M$2105,13,FALSE)</f>
        <v>18</v>
      </c>
      <c r="AN442">
        <f>VLOOKUP(A442,[3]Sheet1!$A$2:$N$2106,14,FALSE)</f>
        <v>0.84</v>
      </c>
      <c r="AO442">
        <f>VLOOKUP(A442,[3]Sheet1!$A$2:$O$2106,15,FALSE)</f>
        <v>6.25</v>
      </c>
      <c r="AP442">
        <f>VLOOKUP(A442,[3]Sheet1!$A$2:$P$2105,16,FALSE)</f>
        <v>0</v>
      </c>
      <c r="AQ442">
        <f>VLOOKUP(A442, [3]Sheet1!$A$2:$Q$2106, 17,FALSE)</f>
        <v>1557</v>
      </c>
    </row>
    <row r="443" spans="1:43" x14ac:dyDescent="0.2">
      <c r="A443" s="10">
        <v>1207973</v>
      </c>
      <c r="B443" s="10">
        <v>60055718</v>
      </c>
      <c r="C443" s="11">
        <v>1045</v>
      </c>
      <c r="D443" s="10" t="s">
        <v>56</v>
      </c>
      <c r="E443" s="17">
        <v>44137</v>
      </c>
      <c r="F443" s="13" t="str">
        <f>VLOOKUP(A443,[1]Sheet1!$K$2:$T$827,2,FALSE)</f>
        <v>VD02</v>
      </c>
      <c r="G443" s="13" t="str">
        <f>IFERROR(#REF!, "no")</f>
        <v>no</v>
      </c>
      <c r="H443" s="10">
        <v>20</v>
      </c>
      <c r="I443" s="10">
        <v>0.92</v>
      </c>
      <c r="J443" s="10">
        <v>0.83</v>
      </c>
      <c r="K443" s="10">
        <v>-0.09</v>
      </c>
      <c r="L443" s="10">
        <v>19</v>
      </c>
      <c r="M443" s="10">
        <v>14</v>
      </c>
      <c r="N443" s="10">
        <v>8.5178518295288104</v>
      </c>
      <c r="O443" s="10">
        <v>1.5986168384552</v>
      </c>
      <c r="P443" s="10">
        <v>0.51680165529251099</v>
      </c>
      <c r="Q443" s="10">
        <v>-0.141505971550941</v>
      </c>
      <c r="R443" s="13">
        <f>VLOOKUP(A443,'Valores KF'!$C$2:$D$1018,2,)</f>
        <v>0.74</v>
      </c>
      <c r="S443" s="13">
        <f>VLOOKUP(A443,'[2]PESO DE COLADA DIC19-DIC-20'!$A$2:$D$2105,4, FALSE)</f>
        <v>59031</v>
      </c>
      <c r="T443" s="13">
        <f>VLOOKUP(A443,[1]Sheet1!$F$2:$H$1001,3,FALSE)</f>
        <v>1857.95739419597</v>
      </c>
      <c r="U443" s="13">
        <f>VLOOKUP(A443,[1]Sheet1!$K$2:$T$827, 3,FALSE)</f>
        <v>0.48299999999999998</v>
      </c>
      <c r="V443" s="13">
        <f>VLOOKUP(A443,[1]Sheet1!$K$2:$T$827, 4,FALSE)</f>
        <v>0.161</v>
      </c>
      <c r="W443" s="13">
        <f>VLOOKUP(A443, [1]Sheet1!$K$2:$T$827,5,FALSE)</f>
        <v>0.65700000000000003</v>
      </c>
      <c r="X443" s="13">
        <f>VLOOKUP(A443, [1]Sheet1!$K$2:$T$827,6,FALSE)</f>
        <v>9.5999999999999992E-3</v>
      </c>
      <c r="Y443" s="13">
        <f>VLOOKUP(A443, [1]Sheet1!$K$2:$T$827,7,FALSE)</f>
        <v>1.6900000000000001E-3</v>
      </c>
      <c r="Z443" s="13">
        <f>VLOOKUP(A443, [1]Sheet1!$K$2:$T$827,8,FALSE)</f>
        <v>9.35E-2</v>
      </c>
      <c r="AA443" s="13">
        <f>VLOOKUP(A443, [1]Sheet1!$K$2:$T$827,9,FALSE)</f>
        <v>0.13900000000000001</v>
      </c>
      <c r="AB443" s="13">
        <f>VLOOKUP(A443, [1]Sheet1!$K$2:$T$827,10,FALSE)</f>
        <v>2.9100000000000001E-2</v>
      </c>
      <c r="AC443" s="13">
        <f>VLOOKUP(A443,[4]Sheet1!$A$2:$D$651,4,FALSE)</f>
        <v>1.2535499999999999</v>
      </c>
      <c r="AD443" s="13">
        <f>VLOOKUP(A443,[4]Sheet1!$A$2:$E$651,5,FALSE)</f>
        <v>2.2415799999999999</v>
      </c>
      <c r="AE443" s="13" t="s">
        <v>45</v>
      </c>
      <c r="AF443">
        <f>VLOOKUP(A443,[3]Sheet1!$A$2:$F$2106,6, FALSE)</f>
        <v>59303</v>
      </c>
      <c r="AG443">
        <f>VLOOKUP(A443,[3]Sheet1!$A$2:$G$2106,7,FALSE)</f>
        <v>1</v>
      </c>
      <c r="AH443">
        <f>VLOOKUP(A443,[3]Sheet1!$A$2:$H$2105,8,FALSE)</f>
        <v>1649</v>
      </c>
      <c r="AI443">
        <f>VLOOKUP(A443,[3]Sheet1!$A$2:$I$2106,9,FALSE)</f>
        <v>49</v>
      </c>
      <c r="AJ443">
        <f>VLOOKUP(A443,[3]Sheet1!$A$2:$K$2105,10,FALSE)</f>
        <v>27</v>
      </c>
      <c r="AK443">
        <f>VLOOKUP(A443,[3]Sheet1!$A$2:$K$2105,11,FALSE)</f>
        <v>22</v>
      </c>
      <c r="AL443">
        <f>VLOOKUP(A443,[3]Sheet1!$A$2:$L$2106,12,FALSE)</f>
        <v>7</v>
      </c>
      <c r="AM443">
        <f>VLOOKUP(A443, [3]Sheet1!$A$2:$M$2105,13,FALSE)</f>
        <v>20</v>
      </c>
      <c r="AN443">
        <f>VLOOKUP(A443,[3]Sheet1!$A$2:$N$2106,14,FALSE)</f>
        <v>0.96</v>
      </c>
      <c r="AO443">
        <f>VLOOKUP(A443,[3]Sheet1!$A$2:$O$2106,15,FALSE)</f>
        <v>6.99</v>
      </c>
      <c r="AP443">
        <f>VLOOKUP(A443,[3]Sheet1!$A$2:$P$2105,16,FALSE)</f>
        <v>0</v>
      </c>
      <c r="AQ443">
        <f>VLOOKUP(A443, [3]Sheet1!$A$2:$Q$2106, 17,FALSE)</f>
        <v>1563</v>
      </c>
    </row>
    <row r="444" spans="1:43" x14ac:dyDescent="0.2">
      <c r="A444" s="10">
        <v>1207974</v>
      </c>
      <c r="B444" s="10">
        <v>60055890</v>
      </c>
      <c r="C444" s="11" t="s">
        <v>58</v>
      </c>
      <c r="D444" s="10" t="s">
        <v>56</v>
      </c>
      <c r="E444" s="17">
        <v>44137</v>
      </c>
      <c r="F444" s="13" t="str">
        <f>VLOOKUP(A444,[1]Sheet1!$K$2:$T$827,2,FALSE)</f>
        <v>VD03</v>
      </c>
      <c r="G444" s="13" t="str">
        <f>IFERROR(#REF!, "no")</f>
        <v>no</v>
      </c>
      <c r="H444" s="10">
        <v>19</v>
      </c>
      <c r="I444" s="10">
        <v>1.1399999999999999</v>
      </c>
      <c r="J444" s="10">
        <v>0.57999999999999996</v>
      </c>
      <c r="K444" s="10">
        <v>-0.56000000000000005</v>
      </c>
      <c r="L444" s="10">
        <v>17</v>
      </c>
      <c r="M444" s="10">
        <v>12</v>
      </c>
      <c r="N444" s="10">
        <v>6.5680475234985396</v>
      </c>
      <c r="O444" s="10">
        <v>3.62519478797913</v>
      </c>
      <c r="P444" s="10">
        <v>2.0117943286895801</v>
      </c>
      <c r="Q444" s="10">
        <v>0.12881310284137701</v>
      </c>
      <c r="R444" s="13">
        <f>VLOOKUP(A444,'Valores KF'!$C$2:$D$1018,2,)</f>
        <v>0.75</v>
      </c>
      <c r="S444" s="13">
        <f>VLOOKUP(A444,'[2]PESO DE COLADA DIC19-DIC-20'!$A$2:$D$2105,4, FALSE)</f>
        <v>59389</v>
      </c>
      <c r="T444" s="13">
        <f>VLOOKUP(A444,[1]Sheet1!$F$2:$H$1001,3,FALSE)</f>
        <v>1861.82788858808</v>
      </c>
      <c r="U444" s="13">
        <f>VLOOKUP(A444,[1]Sheet1!$K$2:$T$827, 3,FALSE)</f>
        <v>0.316</v>
      </c>
      <c r="V444" s="13">
        <f>VLOOKUP(A444,[1]Sheet1!$K$2:$T$827, 4,FALSE)</f>
        <v>0.30399999999999999</v>
      </c>
      <c r="W444" s="13">
        <f>VLOOKUP(A444, [1]Sheet1!$K$2:$T$827,5,FALSE)</f>
        <v>0.59199999999999997</v>
      </c>
      <c r="X444" s="13">
        <f>VLOOKUP(A444, [1]Sheet1!$K$2:$T$827,6,FALSE)</f>
        <v>5.7999999999999996E-3</v>
      </c>
      <c r="Y444" s="13">
        <f>VLOOKUP(A444, [1]Sheet1!$K$2:$T$827,7,FALSE)</f>
        <v>4.5100000000000001E-3</v>
      </c>
      <c r="Z444" s="13">
        <f>VLOOKUP(A444, [1]Sheet1!$K$2:$T$827,8,FALSE)</f>
        <v>1.08</v>
      </c>
      <c r="AA444" s="13">
        <f>VLOOKUP(A444, [1]Sheet1!$K$2:$T$827,9,FALSE)</f>
        <v>0.22600000000000001</v>
      </c>
      <c r="AB444" s="13">
        <f>VLOOKUP(A444, [1]Sheet1!$K$2:$T$827,10,FALSE)</f>
        <v>2.3800000000000002E-2</v>
      </c>
      <c r="AC444" s="13">
        <f>VLOOKUP(A444,[4]Sheet1!$A$2:$D$651,4,FALSE)</f>
        <v>1.29027</v>
      </c>
      <c r="AD444" s="13">
        <f>VLOOKUP(A444,[4]Sheet1!$A$2:$E$651,5,FALSE)</f>
        <v>1.72509</v>
      </c>
      <c r="AE444" s="13" t="s">
        <v>45</v>
      </c>
      <c r="AF444">
        <f>VLOOKUP(A444,[3]Sheet1!$A$2:$F$2106,6, FALSE)</f>
        <v>58342</v>
      </c>
      <c r="AG444">
        <f>VLOOKUP(A444,[3]Sheet1!$A$2:$G$2106,7,FALSE)</f>
        <v>1</v>
      </c>
      <c r="AH444">
        <f>VLOOKUP(A444,[3]Sheet1!$A$2:$H$2105,8,FALSE)</f>
        <v>1658</v>
      </c>
      <c r="AI444">
        <f>VLOOKUP(A444,[3]Sheet1!$A$2:$I$2106,9,FALSE)</f>
        <v>67</v>
      </c>
      <c r="AJ444">
        <f>VLOOKUP(A444,[3]Sheet1!$A$2:$K$2105,10,FALSE)</f>
        <v>26</v>
      </c>
      <c r="AK444">
        <f>VLOOKUP(A444,[3]Sheet1!$A$2:$K$2105,11,FALSE)</f>
        <v>41</v>
      </c>
      <c r="AL444">
        <f>VLOOKUP(A444,[3]Sheet1!$A$2:$L$2106,12,FALSE)</f>
        <v>7</v>
      </c>
      <c r="AM444">
        <f>VLOOKUP(A444, [3]Sheet1!$A$2:$M$2105,13,FALSE)</f>
        <v>19</v>
      </c>
      <c r="AN444">
        <f>VLOOKUP(A444,[3]Sheet1!$A$2:$N$2106,14,FALSE)</f>
        <v>0.93</v>
      </c>
      <c r="AO444">
        <f>VLOOKUP(A444,[3]Sheet1!$A$2:$O$2106,15,FALSE)</f>
        <v>5.97</v>
      </c>
      <c r="AP444">
        <f>VLOOKUP(A444,[3]Sheet1!$A$2:$P$2105,16,FALSE)</f>
        <v>0</v>
      </c>
      <c r="AQ444">
        <f>VLOOKUP(A444, [3]Sheet1!$A$2:$Q$2106, 17,FALSE)</f>
        <v>1561</v>
      </c>
    </row>
    <row r="445" spans="1:43" x14ac:dyDescent="0.2">
      <c r="A445" s="10">
        <v>1207975</v>
      </c>
      <c r="B445" s="10">
        <v>60055931</v>
      </c>
      <c r="C445" s="11" t="s">
        <v>92</v>
      </c>
      <c r="D445" s="10" t="s">
        <v>61</v>
      </c>
      <c r="E445" s="17">
        <v>44137</v>
      </c>
      <c r="F445" s="13" t="str">
        <f>VLOOKUP(A445,[1]Sheet1!$K$2:$T$827,2,FALSE)</f>
        <v>VD02</v>
      </c>
      <c r="G445" s="13" t="str">
        <f>IFERROR(#REF!, "no")</f>
        <v>no</v>
      </c>
      <c r="H445" s="10">
        <v>17</v>
      </c>
      <c r="I445" s="10">
        <v>1.17</v>
      </c>
      <c r="J445" s="10">
        <v>1.05</v>
      </c>
      <c r="K445" s="10">
        <v>-0.12</v>
      </c>
      <c r="L445" s="10">
        <v>18</v>
      </c>
      <c r="M445" s="10">
        <v>12</v>
      </c>
      <c r="N445" s="10">
        <v>8.8722133636474592</v>
      </c>
      <c r="O445" s="10">
        <v>3.4611866474151598</v>
      </c>
      <c r="P445" s="10">
        <v>0.51689642667770397</v>
      </c>
      <c r="Q445" s="10">
        <v>-8.5658997297287001E-2</v>
      </c>
      <c r="R445" s="13">
        <f>VLOOKUP(A445,'Valores KF'!$C$2:$D$1018,2,)</f>
        <v>0.79</v>
      </c>
      <c r="S445" s="13">
        <f>VLOOKUP(A445,'[2]PESO DE COLADA DIC19-DIC-20'!$A$2:$D$2105,4, FALSE)</f>
        <v>53575</v>
      </c>
      <c r="T445" s="13">
        <f>VLOOKUP(A445,[1]Sheet1!$F$2:$H$1001,3,FALSE)</f>
        <v>1881.5757465231</v>
      </c>
      <c r="U445" s="13">
        <f>VLOOKUP(A445,[1]Sheet1!$K$2:$T$827, 3,FALSE)</f>
        <v>0.20399999999999999</v>
      </c>
      <c r="V445" s="13">
        <f>VLOOKUP(A445,[1]Sheet1!$K$2:$T$827, 4,FALSE)</f>
        <v>0.10100000000000001</v>
      </c>
      <c r="W445" s="13">
        <f>VLOOKUP(A445, [1]Sheet1!$K$2:$T$827,5,FALSE)</f>
        <v>0.97699999999999998</v>
      </c>
      <c r="X445" s="13">
        <f>VLOOKUP(A445, [1]Sheet1!$K$2:$T$827,6,FALSE)</f>
        <v>1.15E-2</v>
      </c>
      <c r="Y445" s="13">
        <f>VLOOKUP(A445, [1]Sheet1!$K$2:$T$827,7,FALSE)</f>
        <v>1.12E-2</v>
      </c>
      <c r="Z445" s="13">
        <f>VLOOKUP(A445, [1]Sheet1!$K$2:$T$827,8,FALSE)</f>
        <v>0.622</v>
      </c>
      <c r="AA445" s="13">
        <f>VLOOKUP(A445, [1]Sheet1!$K$2:$T$827,9,FALSE)</f>
        <v>0.18</v>
      </c>
      <c r="AB445" s="13">
        <f>VLOOKUP(A445, [1]Sheet1!$K$2:$T$827,10,FALSE)</f>
        <v>2.87E-2</v>
      </c>
      <c r="AC445" s="13">
        <f>VLOOKUP(A445,[4]Sheet1!$A$2:$D$651,4,FALSE)</f>
        <v>1.17926</v>
      </c>
      <c r="AD445" s="13">
        <f>VLOOKUP(A445,[4]Sheet1!$A$2:$E$651,5,FALSE)</f>
        <v>1.2587900000000001</v>
      </c>
      <c r="AE445" s="13" t="s">
        <v>45</v>
      </c>
      <c r="AF445">
        <f>VLOOKUP(A445,[3]Sheet1!$A$2:$F$2106,6, FALSE)</f>
        <v>53763</v>
      </c>
      <c r="AG445">
        <f>VLOOKUP(A445,[3]Sheet1!$A$2:$G$2106,7,FALSE)</f>
        <v>1</v>
      </c>
      <c r="AH445">
        <f>VLOOKUP(A445,[3]Sheet1!$A$2:$H$2105,8,FALSE)</f>
        <v>1665</v>
      </c>
      <c r="AI445">
        <f>VLOOKUP(A445,[3]Sheet1!$A$2:$I$2106,9,FALSE)</f>
        <v>57</v>
      </c>
      <c r="AJ445">
        <f>VLOOKUP(A445,[3]Sheet1!$A$2:$K$2105,10,FALSE)</f>
        <v>23</v>
      </c>
      <c r="AK445">
        <f>VLOOKUP(A445,[3]Sheet1!$A$2:$K$2105,11,FALSE)</f>
        <v>34</v>
      </c>
      <c r="AL445">
        <f>VLOOKUP(A445,[3]Sheet1!$A$2:$L$2106,12,FALSE)</f>
        <v>6</v>
      </c>
      <c r="AM445">
        <f>VLOOKUP(A445, [3]Sheet1!$A$2:$M$2105,13,FALSE)</f>
        <v>17</v>
      </c>
      <c r="AN445">
        <f>VLOOKUP(A445,[3]Sheet1!$A$2:$N$2106,14,FALSE)</f>
        <v>0.85</v>
      </c>
      <c r="AO445">
        <f>VLOOKUP(A445,[3]Sheet1!$A$2:$O$2106,15,FALSE)</f>
        <v>5.74</v>
      </c>
      <c r="AP445">
        <f>VLOOKUP(A445,[3]Sheet1!$A$2:$P$2105,16,FALSE)</f>
        <v>0</v>
      </c>
      <c r="AQ445">
        <f>VLOOKUP(A445, [3]Sheet1!$A$2:$Q$2106, 17,FALSE)</f>
        <v>1587</v>
      </c>
    </row>
    <row r="446" spans="1:43" x14ac:dyDescent="0.2">
      <c r="A446" s="10">
        <v>1207976</v>
      </c>
      <c r="B446" s="10">
        <v>60056019</v>
      </c>
      <c r="C446" s="11" t="s">
        <v>102</v>
      </c>
      <c r="D446" s="10" t="s">
        <v>56</v>
      </c>
      <c r="E446" s="17">
        <v>44137</v>
      </c>
      <c r="F446" s="13" t="str">
        <f>VLOOKUP(A446,[1]Sheet1!$K$2:$T$827,2,FALSE)</f>
        <v>VD02</v>
      </c>
      <c r="G446" s="13" t="str">
        <f>IFERROR(#REF!, "no")</f>
        <v>no</v>
      </c>
      <c r="H446" s="10">
        <v>18</v>
      </c>
      <c r="I446" s="10">
        <v>1.23</v>
      </c>
      <c r="J446" s="10">
        <v>0.75</v>
      </c>
      <c r="K446" s="10">
        <v>-0.48</v>
      </c>
      <c r="L446" s="10">
        <v>15</v>
      </c>
      <c r="M446" s="10">
        <v>12</v>
      </c>
      <c r="N446" s="10">
        <v>7.13393259048462</v>
      </c>
      <c r="O446" s="10">
        <v>3.36324238777161</v>
      </c>
      <c r="P446" s="10">
        <v>0.31815370917320301</v>
      </c>
      <c r="Q446" s="10">
        <v>-0.109377756714821</v>
      </c>
      <c r="R446" s="13">
        <f>VLOOKUP(A446,'Valores KF'!$C$2:$D$1018,2,)</f>
        <v>0.75</v>
      </c>
      <c r="S446" s="13">
        <f>VLOOKUP(A446,'[2]PESO DE COLADA DIC19-DIC-20'!$A$2:$D$2105,4, FALSE)</f>
        <v>59702</v>
      </c>
      <c r="T446" s="13">
        <f>VLOOKUP(A446,[1]Sheet1!$F$2:$H$1001,3,FALSE)</f>
        <v>1856.02756490462</v>
      </c>
      <c r="U446" s="13">
        <f>VLOOKUP(A446,[1]Sheet1!$K$2:$T$827, 3,FALSE)</f>
        <v>0.4</v>
      </c>
      <c r="V446" s="13">
        <f>VLOOKUP(A446,[1]Sheet1!$K$2:$T$827, 4,FALSE)</f>
        <v>0.159</v>
      </c>
      <c r="W446" s="13">
        <f>VLOOKUP(A446, [1]Sheet1!$K$2:$T$827,5,FALSE)</f>
        <v>0.96699999999999997</v>
      </c>
      <c r="X446" s="13">
        <f>VLOOKUP(A446, [1]Sheet1!$K$2:$T$827,6,FALSE)</f>
        <v>5.8999999999999999E-3</v>
      </c>
      <c r="Y446" s="13">
        <f>VLOOKUP(A446, [1]Sheet1!$K$2:$T$827,7,FALSE)</f>
        <v>2.0600000000000002E-3</v>
      </c>
      <c r="Z446" s="13">
        <f>VLOOKUP(A446, [1]Sheet1!$K$2:$T$827,8,FALSE)</f>
        <v>1.06</v>
      </c>
      <c r="AA446" s="13">
        <f>VLOOKUP(A446, [1]Sheet1!$K$2:$T$827,9,FALSE)</f>
        <v>0.20899999999999999</v>
      </c>
      <c r="AB446" s="13">
        <f>VLOOKUP(A446, [1]Sheet1!$K$2:$T$827,10,FALSE)</f>
        <v>2.53E-2</v>
      </c>
      <c r="AC446" s="13">
        <f>VLOOKUP(A446,[4]Sheet1!$A$2:$D$651,4,FALSE)</f>
        <v>1.23864</v>
      </c>
      <c r="AD446" s="13">
        <f>VLOOKUP(A446,[4]Sheet1!$A$2:$E$651,5,FALSE)</f>
        <v>1.4160200000000001</v>
      </c>
      <c r="AE446" s="13" t="s">
        <v>45</v>
      </c>
      <c r="AF446">
        <f>VLOOKUP(A446,[3]Sheet1!$A$2:$F$2106,6, FALSE)</f>
        <v>58849</v>
      </c>
      <c r="AG446">
        <f>VLOOKUP(A446,[3]Sheet1!$A$2:$G$2106,7,FALSE)</f>
        <v>1</v>
      </c>
      <c r="AH446">
        <f>VLOOKUP(A446,[3]Sheet1!$A$2:$H$2105,8,FALSE)</f>
        <v>1641</v>
      </c>
      <c r="AI446">
        <f>VLOOKUP(A446,[3]Sheet1!$A$2:$I$2106,9,FALSE)</f>
        <v>50</v>
      </c>
      <c r="AJ446">
        <f>VLOOKUP(A446,[3]Sheet1!$A$2:$K$2105,10,FALSE)</f>
        <v>24</v>
      </c>
      <c r="AK446">
        <f>VLOOKUP(A446,[3]Sheet1!$A$2:$K$2105,11,FALSE)</f>
        <v>26</v>
      </c>
      <c r="AL446">
        <f>VLOOKUP(A446,[3]Sheet1!$A$2:$L$2106,12,FALSE)</f>
        <v>6</v>
      </c>
      <c r="AM446">
        <f>VLOOKUP(A446, [3]Sheet1!$A$2:$M$2105,13,FALSE)</f>
        <v>18</v>
      </c>
      <c r="AN446">
        <f>VLOOKUP(A446,[3]Sheet1!$A$2:$N$2106,14,FALSE)</f>
        <v>0.9</v>
      </c>
      <c r="AO446">
        <f>VLOOKUP(A446,[3]Sheet1!$A$2:$O$2106,15,FALSE)</f>
        <v>5.35</v>
      </c>
      <c r="AP446">
        <f>VLOOKUP(A446,[3]Sheet1!$A$2:$P$2105,16,FALSE)</f>
        <v>0</v>
      </c>
      <c r="AQ446">
        <f>VLOOKUP(A446, [3]Sheet1!$A$2:$Q$2106, 17,FALSE)</f>
        <v>1563</v>
      </c>
    </row>
    <row r="447" spans="1:43" x14ac:dyDescent="0.2">
      <c r="A447" s="10">
        <v>1207977</v>
      </c>
      <c r="B447" s="10">
        <v>60055347</v>
      </c>
      <c r="C447" s="11">
        <v>4140</v>
      </c>
      <c r="D447" s="10" t="s">
        <v>53</v>
      </c>
      <c r="E447" s="17">
        <v>44137</v>
      </c>
      <c r="F447" s="13" t="str">
        <f>VLOOKUP(A447,[1]Sheet1!$K$2:$T$827,2,FALSE)</f>
        <v>VD02</v>
      </c>
      <c r="G447" s="13" t="str">
        <f>IFERROR(#REF!, "no")</f>
        <v>no</v>
      </c>
      <c r="H447" s="10">
        <v>18</v>
      </c>
      <c r="I447" s="10">
        <v>0.95</v>
      </c>
      <c r="J447" s="10">
        <v>0.61</v>
      </c>
      <c r="K447" s="10">
        <v>-0.34</v>
      </c>
      <c r="L447" s="10">
        <v>16</v>
      </c>
      <c r="M447" s="10">
        <v>14</v>
      </c>
      <c r="N447" s="10">
        <v>8.4996423721313494</v>
      </c>
      <c r="O447" s="10">
        <v>1.79917216300964</v>
      </c>
      <c r="P447" s="10">
        <v>1.42337787151337</v>
      </c>
      <c r="Q447" s="10">
        <v>-0.14292089641094199</v>
      </c>
      <c r="R447" s="13">
        <f>VLOOKUP(A447,'Valores KF'!$C$2:$D$1018,2,)</f>
        <v>0.74</v>
      </c>
      <c r="S447" s="13">
        <f>VLOOKUP(A447,'[2]PESO DE COLADA DIC19-DIC-20'!$A$2:$D$2105,4, FALSE)</f>
        <v>52938</v>
      </c>
      <c r="T447" s="13">
        <f>VLOOKUP(A447,[1]Sheet1!$F$2:$H$1001,3,FALSE)</f>
        <v>1850.93522948958</v>
      </c>
      <c r="U447" s="13">
        <f>VLOOKUP(A447,[1]Sheet1!$K$2:$T$827, 3,FALSE)</f>
        <v>0.41099999999999998</v>
      </c>
      <c r="V447" s="13">
        <f>VLOOKUP(A447,[1]Sheet1!$K$2:$T$827, 4,FALSE)</f>
        <v>0.317</v>
      </c>
      <c r="W447" s="13">
        <f>VLOOKUP(A447, [1]Sheet1!$K$2:$T$827,5,FALSE)</f>
        <v>0.879</v>
      </c>
      <c r="X447" s="13">
        <f>VLOOKUP(A447, [1]Sheet1!$K$2:$T$827,6,FALSE)</f>
        <v>8.3000000000000001E-3</v>
      </c>
      <c r="Y447" s="13">
        <f>VLOOKUP(A447, [1]Sheet1!$K$2:$T$827,7,FALSE)</f>
        <v>1.4300000000000001E-3</v>
      </c>
      <c r="Z447" s="13">
        <f>VLOOKUP(A447, [1]Sheet1!$K$2:$T$827,8,FALSE)</f>
        <v>1.06</v>
      </c>
      <c r="AA447" s="13">
        <f>VLOOKUP(A447, [1]Sheet1!$K$2:$T$827,9,FALSE)</f>
        <v>0.20399999999999999</v>
      </c>
      <c r="AB447" s="13">
        <f>VLOOKUP(A447, [1]Sheet1!$K$2:$T$827,10,FALSE)</f>
        <v>2.6200000000000001E-2</v>
      </c>
      <c r="AC447" s="13">
        <f>VLOOKUP(A447,[4]Sheet1!$A$2:$D$651,4,FALSE)</f>
        <v>1.13635</v>
      </c>
      <c r="AD447" s="13">
        <f>VLOOKUP(A447,[4]Sheet1!$A$2:$E$651,5,FALSE)</f>
        <v>1.5759300000000001</v>
      </c>
      <c r="AE447" s="13" t="s">
        <v>45</v>
      </c>
      <c r="AF447">
        <f>VLOOKUP(A447,[3]Sheet1!$A$2:$F$2106,6, FALSE)</f>
        <v>53232</v>
      </c>
      <c r="AG447">
        <f>VLOOKUP(A447,[3]Sheet1!$A$2:$G$2106,7,FALSE)</f>
        <v>1</v>
      </c>
      <c r="AH447">
        <f>VLOOKUP(A447,[3]Sheet1!$A$2:$H$2105,8,FALSE)</f>
        <v>1637</v>
      </c>
      <c r="AI447">
        <f>VLOOKUP(A447,[3]Sheet1!$A$2:$I$2106,9,FALSE)</f>
        <v>52</v>
      </c>
      <c r="AJ447">
        <f>VLOOKUP(A447,[3]Sheet1!$A$2:$K$2105,10,FALSE)</f>
        <v>25</v>
      </c>
      <c r="AK447">
        <f>VLOOKUP(A447,[3]Sheet1!$A$2:$K$2105,11,FALSE)</f>
        <v>27</v>
      </c>
      <c r="AL447">
        <f>VLOOKUP(A447,[3]Sheet1!$A$2:$L$2106,12,FALSE)</f>
        <v>7</v>
      </c>
      <c r="AM447">
        <f>VLOOKUP(A447, [3]Sheet1!$A$2:$M$2105,13,FALSE)</f>
        <v>18</v>
      </c>
      <c r="AN447">
        <f>VLOOKUP(A447,[3]Sheet1!$A$2:$N$2106,14,FALSE)</f>
        <v>0.8</v>
      </c>
      <c r="AO447">
        <f>VLOOKUP(A447,[3]Sheet1!$A$2:$O$2106,15,FALSE)</f>
        <v>5.14</v>
      </c>
      <c r="AP447">
        <f>VLOOKUP(A447,[3]Sheet1!$A$2:$P$2105,16,FALSE)</f>
        <v>0</v>
      </c>
      <c r="AQ447">
        <f>VLOOKUP(A447, [3]Sheet1!$A$2:$Q$2106, 17,FALSE)</f>
        <v>1556</v>
      </c>
    </row>
    <row r="448" spans="1:43" x14ac:dyDescent="0.2">
      <c r="A448" s="10">
        <v>1207978</v>
      </c>
      <c r="B448" s="10">
        <v>60055967</v>
      </c>
      <c r="C448" s="11" t="s">
        <v>58</v>
      </c>
      <c r="D448" s="10" t="s">
        <v>63</v>
      </c>
      <c r="E448" s="17">
        <v>44137</v>
      </c>
      <c r="F448" s="13" t="str">
        <f>VLOOKUP(A448,[1]Sheet1!$K$2:$T$827,2,FALSE)</f>
        <v>VD02</v>
      </c>
      <c r="G448" s="13" t="str">
        <f>IFERROR(#REF!, "no")</f>
        <v>no</v>
      </c>
      <c r="H448" s="10">
        <v>18</v>
      </c>
      <c r="I448" s="10">
        <v>0.94</v>
      </c>
      <c r="J448" s="10">
        <v>0.95</v>
      </c>
      <c r="K448" s="10">
        <v>0.01</v>
      </c>
      <c r="L448" s="10">
        <v>14</v>
      </c>
      <c r="M448" s="10">
        <v>14</v>
      </c>
      <c r="N448" s="10">
        <v>5.6656022071838397</v>
      </c>
      <c r="O448" s="10">
        <v>2.69235467910767</v>
      </c>
      <c r="P448" s="10">
        <v>0.15918557345867199</v>
      </c>
      <c r="Q448" s="10">
        <v>-0.14870996773243</v>
      </c>
      <c r="R448" s="13">
        <f>VLOOKUP(A448,'Valores KF'!$C$2:$D$1018,2,)</f>
        <v>0.77</v>
      </c>
      <c r="S448" s="13">
        <f>VLOOKUP(A448,'[2]PESO DE COLADA DIC19-DIC-20'!$A$2:$D$2105,4, FALSE)</f>
        <v>54043</v>
      </c>
      <c r="T448" s="13">
        <f>VLOOKUP(A448,[1]Sheet1!$F$2:$H$1001,3,FALSE)</f>
        <v>1874.1344788547999</v>
      </c>
      <c r="U448" s="13">
        <f>VLOOKUP(A448,[1]Sheet1!$K$2:$T$827, 3,FALSE)</f>
        <v>0.33300000000000002</v>
      </c>
      <c r="V448" s="13">
        <f>VLOOKUP(A448,[1]Sheet1!$K$2:$T$827, 4,FALSE)</f>
        <v>0.29799999999999999</v>
      </c>
      <c r="W448" s="13">
        <f>VLOOKUP(A448, [1]Sheet1!$K$2:$T$827,5,FALSE)</f>
        <v>0.58499999999999996</v>
      </c>
      <c r="X448" s="13">
        <f>VLOOKUP(A448, [1]Sheet1!$K$2:$T$827,6,FALSE)</f>
        <v>5.7000000000000002E-3</v>
      </c>
      <c r="Y448" s="13">
        <f>VLOOKUP(A448, [1]Sheet1!$K$2:$T$827,7,FALSE)</f>
        <v>7.9299999999999998E-4</v>
      </c>
      <c r="Z448" s="13">
        <f>VLOOKUP(A448, [1]Sheet1!$K$2:$T$827,8,FALSE)</f>
        <v>1.08</v>
      </c>
      <c r="AA448" s="13">
        <f>VLOOKUP(A448, [1]Sheet1!$K$2:$T$827,9,FALSE)</f>
        <v>0.20899999999999999</v>
      </c>
      <c r="AB448" s="13">
        <f>VLOOKUP(A448, [1]Sheet1!$K$2:$T$827,10,FALSE)</f>
        <v>2.5000000000000001E-2</v>
      </c>
      <c r="AC448" s="13">
        <f>VLOOKUP(A448,[4]Sheet1!$A$2:$D$651,4,FALSE)</f>
        <v>1.11652</v>
      </c>
      <c r="AD448" s="13">
        <f>VLOOKUP(A448,[4]Sheet1!$A$2:$E$651,5,FALSE)</f>
        <v>1.87001</v>
      </c>
      <c r="AE448" s="13" t="s">
        <v>45</v>
      </c>
      <c r="AF448">
        <f>VLOOKUP(A448,[3]Sheet1!$A$2:$F$2106,6, FALSE)</f>
        <v>53302</v>
      </c>
      <c r="AG448">
        <f>VLOOKUP(A448,[3]Sheet1!$A$2:$G$2106,7,FALSE)</f>
        <v>1</v>
      </c>
      <c r="AH448">
        <f>VLOOKUP(A448,[3]Sheet1!$A$2:$H$2105,8,FALSE)</f>
        <v>1661</v>
      </c>
      <c r="AI448">
        <f>VLOOKUP(A448,[3]Sheet1!$A$2:$I$2106,9,FALSE)</f>
        <v>46</v>
      </c>
      <c r="AJ448">
        <f>VLOOKUP(A448,[3]Sheet1!$A$2:$K$2105,10,FALSE)</f>
        <v>25</v>
      </c>
      <c r="AK448">
        <f>VLOOKUP(A448,[3]Sheet1!$A$2:$K$2105,11,FALSE)</f>
        <v>21</v>
      </c>
      <c r="AL448">
        <f>VLOOKUP(A448,[3]Sheet1!$A$2:$L$2106,12,FALSE)</f>
        <v>7</v>
      </c>
      <c r="AM448">
        <f>VLOOKUP(A448, [3]Sheet1!$A$2:$M$2105,13,FALSE)</f>
        <v>18</v>
      </c>
      <c r="AN448">
        <f>VLOOKUP(A448,[3]Sheet1!$A$2:$N$2106,14,FALSE)</f>
        <v>0.9</v>
      </c>
      <c r="AO448">
        <f>VLOOKUP(A448,[3]Sheet1!$A$2:$O$2106,15,FALSE)</f>
        <v>5.63</v>
      </c>
      <c r="AP448">
        <f>VLOOKUP(A448,[3]Sheet1!$A$2:$P$2105,16,FALSE)</f>
        <v>0</v>
      </c>
      <c r="AQ448">
        <f>VLOOKUP(A448, [3]Sheet1!$A$2:$Q$2106, 17,FALSE)</f>
        <v>1579</v>
      </c>
    </row>
    <row r="449" spans="1:43" x14ac:dyDescent="0.2">
      <c r="A449" s="10">
        <v>1207979</v>
      </c>
      <c r="B449" s="10">
        <v>60055746</v>
      </c>
      <c r="C449" s="11">
        <v>1552</v>
      </c>
      <c r="D449" s="10" t="s">
        <v>59</v>
      </c>
      <c r="E449" s="17">
        <v>44137</v>
      </c>
      <c r="F449" s="13" t="str">
        <f>VLOOKUP(A449,[1]Sheet1!$K$2:$T$827,2,FALSE)</f>
        <v>VD02</v>
      </c>
      <c r="G449" s="13" t="str">
        <f>IFERROR(#REF!, "no")</f>
        <v>no</v>
      </c>
      <c r="H449" s="10">
        <v>18</v>
      </c>
      <c r="I449" s="10">
        <v>1.04</v>
      </c>
      <c r="J449" s="10">
        <v>0.8</v>
      </c>
      <c r="K449" s="10">
        <v>-0.24</v>
      </c>
      <c r="L449" s="10">
        <v>15</v>
      </c>
      <c r="M449" s="10">
        <v>14</v>
      </c>
      <c r="N449" s="10">
        <v>6.7832608222961399</v>
      </c>
      <c r="O449" s="10">
        <v>2.9030117988586399</v>
      </c>
      <c r="P449" s="10">
        <v>0.442127466201782</v>
      </c>
      <c r="Q449" s="10">
        <v>-0.13950516283512099</v>
      </c>
      <c r="R449" s="13">
        <f>VLOOKUP(A449,'Valores KF'!$C$2:$D$1018,2,)</f>
        <v>0.74</v>
      </c>
      <c r="S449" s="13">
        <f>VLOOKUP(A449,'[2]PESO DE COLADA DIC19-DIC-20'!$A$2:$D$2105,4, FALSE)</f>
        <v>55912</v>
      </c>
      <c r="T449" s="13">
        <f>VLOOKUP(A449,[1]Sheet1!$F$2:$H$1001,3,FALSE)</f>
        <v>1862.87066023184</v>
      </c>
      <c r="U449" s="13">
        <f>VLOOKUP(A449,[1]Sheet1!$K$2:$T$827, 3,FALSE)</f>
        <v>0.47799999999999998</v>
      </c>
      <c r="V449" s="13">
        <f>VLOOKUP(A449,[1]Sheet1!$K$2:$T$827, 4,FALSE)</f>
        <v>0.223</v>
      </c>
      <c r="W449" s="13">
        <f>VLOOKUP(A449, [1]Sheet1!$K$2:$T$827,5,FALSE)</f>
        <v>1.21</v>
      </c>
      <c r="X449" s="13">
        <f>VLOOKUP(A449, [1]Sheet1!$K$2:$T$827,6,FALSE)</f>
        <v>1.0800000000000001E-2</v>
      </c>
      <c r="Y449" s="13">
        <f>VLOOKUP(A449, [1]Sheet1!$K$2:$T$827,7,FALSE)</f>
        <v>1.3599999999999999E-2</v>
      </c>
      <c r="Z449" s="13">
        <f>VLOOKUP(A449, [1]Sheet1!$K$2:$T$827,8,FALSE)</f>
        <v>0.36699999999999999</v>
      </c>
      <c r="AA449" s="13">
        <f>VLOOKUP(A449, [1]Sheet1!$K$2:$T$827,9,FALSE)</f>
        <v>0.255</v>
      </c>
      <c r="AB449" s="13">
        <f>VLOOKUP(A449, [1]Sheet1!$K$2:$T$827,10,FALSE)</f>
        <v>2.81E-2</v>
      </c>
      <c r="AC449" s="13">
        <f>VLOOKUP(A449,[4]Sheet1!$A$2:$D$651,4,FALSE)</f>
        <v>1.0450900000000001</v>
      </c>
      <c r="AD449" s="13">
        <f>VLOOKUP(A449,[4]Sheet1!$A$2:$E$651,5,FALSE)</f>
        <v>1.4928900000000001</v>
      </c>
      <c r="AE449" s="13" t="s">
        <v>45</v>
      </c>
      <c r="AF449">
        <f>VLOOKUP(A449,[3]Sheet1!$A$2:$F$2106,6, FALSE)</f>
        <v>56403</v>
      </c>
      <c r="AG449">
        <f>VLOOKUP(A449,[3]Sheet1!$A$2:$G$2106,7,FALSE)</f>
        <v>1</v>
      </c>
      <c r="AH449">
        <f>VLOOKUP(A449,[3]Sheet1!$A$2:$H$2105,8,FALSE)</f>
        <v>1658</v>
      </c>
      <c r="AI449">
        <f>VLOOKUP(A449,[3]Sheet1!$A$2:$I$2106,9,FALSE)</f>
        <v>54</v>
      </c>
      <c r="AJ449">
        <f>VLOOKUP(A449,[3]Sheet1!$A$2:$K$2105,10,FALSE)</f>
        <v>25</v>
      </c>
      <c r="AK449">
        <f>VLOOKUP(A449,[3]Sheet1!$A$2:$K$2105,11,FALSE)</f>
        <v>29</v>
      </c>
      <c r="AL449">
        <f>VLOOKUP(A449,[3]Sheet1!$A$2:$L$2106,12,FALSE)</f>
        <v>7</v>
      </c>
      <c r="AM449">
        <f>VLOOKUP(A449, [3]Sheet1!$A$2:$M$2105,13,FALSE)</f>
        <v>18</v>
      </c>
      <c r="AN449">
        <f>VLOOKUP(A449,[3]Sheet1!$A$2:$N$2106,14,FALSE)</f>
        <v>0.76</v>
      </c>
      <c r="AO449">
        <f>VLOOKUP(A449,[3]Sheet1!$A$2:$O$2106,15,FALSE)</f>
        <v>4.54</v>
      </c>
      <c r="AP449">
        <f>VLOOKUP(A449,[3]Sheet1!$A$2:$P$2105,16,FALSE)</f>
        <v>0</v>
      </c>
      <c r="AQ449">
        <f>VLOOKUP(A449, [3]Sheet1!$A$2:$Q$2106, 17,FALSE)</f>
        <v>1574</v>
      </c>
    </row>
    <row r="450" spans="1:43" x14ac:dyDescent="0.2">
      <c r="A450" s="10">
        <v>1207980</v>
      </c>
      <c r="B450" s="10">
        <v>60055647</v>
      </c>
      <c r="C450" s="11" t="s">
        <v>54</v>
      </c>
      <c r="D450" s="10" t="s">
        <v>44</v>
      </c>
      <c r="E450" s="17">
        <v>44137</v>
      </c>
      <c r="F450" s="13" t="str">
        <f>VLOOKUP(A450,[1]Sheet1!$K$2:$T$827,2,FALSE)</f>
        <v>VD02</v>
      </c>
      <c r="G450" s="13" t="str">
        <f>IFERROR(#REF!, "no")</f>
        <v>no</v>
      </c>
      <c r="H450" s="10">
        <v>20</v>
      </c>
      <c r="I450" s="10">
        <v>0.96</v>
      </c>
      <c r="J450" s="10">
        <v>0.56999999999999995</v>
      </c>
      <c r="K450" s="10">
        <v>-0.39</v>
      </c>
      <c r="L450" s="10">
        <v>19</v>
      </c>
      <c r="M450" s="10">
        <v>16</v>
      </c>
      <c r="N450" s="10">
        <v>5.3612713813781703</v>
      </c>
      <c r="O450" s="10">
        <v>3.30600881576538</v>
      </c>
      <c r="P450" s="10">
        <v>0.31694880127906799</v>
      </c>
      <c r="Q450" s="10">
        <v>-0.15000943839549999</v>
      </c>
      <c r="R450" s="13">
        <f>VLOOKUP(A450,'Valores KF'!$C$2:$D$1018,2,)</f>
        <v>0.81</v>
      </c>
      <c r="S450" s="13">
        <f>VLOOKUP(A450,'[2]PESO DE COLADA DIC19-DIC-20'!$A$2:$D$2105,4, FALSE)</f>
        <v>54407</v>
      </c>
      <c r="T450" s="13">
        <f>VLOOKUP(A450,[1]Sheet1!$F$2:$H$1001,3,FALSE)</f>
        <v>1891.3232922484999</v>
      </c>
      <c r="U450" s="13">
        <f>VLOOKUP(A450,[1]Sheet1!$K$2:$T$827, 3,FALSE)</f>
        <v>0.11600000000000001</v>
      </c>
      <c r="V450" s="13">
        <f>VLOOKUP(A450,[1]Sheet1!$K$2:$T$827, 4,FALSE)</f>
        <v>0.17100000000000001</v>
      </c>
      <c r="W450" s="13">
        <f>VLOOKUP(A450, [1]Sheet1!$K$2:$T$827,5,FALSE)</f>
        <v>1.1100000000000001</v>
      </c>
      <c r="X450" s="13">
        <f>VLOOKUP(A450, [1]Sheet1!$K$2:$T$827,6,FALSE)</f>
        <v>1.21E-2</v>
      </c>
      <c r="Y450" s="13">
        <f>VLOOKUP(A450, [1]Sheet1!$K$2:$T$827,7,FALSE)</f>
        <v>5.7600000000000004E-3</v>
      </c>
      <c r="Z450" s="13">
        <f>VLOOKUP(A450, [1]Sheet1!$K$2:$T$827,8,FALSE)</f>
        <v>0.245</v>
      </c>
      <c r="AA450" s="13">
        <f>VLOOKUP(A450, [1]Sheet1!$K$2:$T$827,9,FALSE)</f>
        <v>0.245</v>
      </c>
      <c r="AB450" s="13">
        <f>VLOOKUP(A450, [1]Sheet1!$K$2:$T$827,10,FALSE)</f>
        <v>2.4299999999999999E-2</v>
      </c>
      <c r="AC450" s="13">
        <f>VLOOKUP(A450,[4]Sheet1!$A$2:$D$651,4,FALSE)</f>
        <v>1.11494</v>
      </c>
      <c r="AD450" s="13">
        <f>VLOOKUP(A450,[4]Sheet1!$A$2:$E$651,5,FALSE)</f>
        <v>1.51806</v>
      </c>
      <c r="AE450" s="13" t="s">
        <v>45</v>
      </c>
      <c r="AF450">
        <f>VLOOKUP(A450,[3]Sheet1!$A$2:$F$2106,6, FALSE)</f>
        <v>55016</v>
      </c>
      <c r="AG450">
        <f>VLOOKUP(A450,[3]Sheet1!$A$2:$G$2106,7,FALSE)</f>
        <v>1</v>
      </c>
      <c r="AH450">
        <f>VLOOKUP(A450,[3]Sheet1!$A$2:$H$2105,8,FALSE)</f>
        <v>1684</v>
      </c>
      <c r="AI450">
        <f>VLOOKUP(A450,[3]Sheet1!$A$2:$I$2106,9,FALSE)</f>
        <v>55</v>
      </c>
      <c r="AJ450">
        <f>VLOOKUP(A450,[3]Sheet1!$A$2:$K$2105,10,FALSE)</f>
        <v>27</v>
      </c>
      <c r="AK450">
        <f>VLOOKUP(A450,[3]Sheet1!$A$2:$K$2105,11,FALSE)</f>
        <v>28</v>
      </c>
      <c r="AL450">
        <f>VLOOKUP(A450,[3]Sheet1!$A$2:$L$2106,12,FALSE)</f>
        <v>7</v>
      </c>
      <c r="AM450">
        <f>VLOOKUP(A450, [3]Sheet1!$A$2:$M$2105,13,FALSE)</f>
        <v>20</v>
      </c>
      <c r="AN450">
        <f>VLOOKUP(A450,[3]Sheet1!$A$2:$N$2106,14,FALSE)</f>
        <v>0.87</v>
      </c>
      <c r="AO450">
        <f>VLOOKUP(A450,[3]Sheet1!$A$2:$O$2106,15,FALSE)</f>
        <v>3.84</v>
      </c>
      <c r="AP450">
        <f>VLOOKUP(A450,[3]Sheet1!$A$2:$P$2105,16,FALSE)</f>
        <v>2.79</v>
      </c>
      <c r="AQ450">
        <f>VLOOKUP(A450, [3]Sheet1!$A$2:$Q$2106, 17,FALSE)</f>
        <v>1586</v>
      </c>
    </row>
    <row r="451" spans="1:43" x14ac:dyDescent="0.2">
      <c r="A451" s="10">
        <v>1207981</v>
      </c>
      <c r="B451" s="10">
        <v>60055762</v>
      </c>
      <c r="C451" s="11" t="s">
        <v>54</v>
      </c>
      <c r="D451" s="10" t="s">
        <v>44</v>
      </c>
      <c r="E451" s="17">
        <v>44137</v>
      </c>
      <c r="F451" s="13" t="str">
        <f>VLOOKUP(A451,[1]Sheet1!$K$2:$T$827,2,FALSE)</f>
        <v>VD02</v>
      </c>
      <c r="G451" s="13" t="str">
        <f>IFERROR(#REF!, "no")</f>
        <v>no</v>
      </c>
      <c r="H451" s="10">
        <v>20</v>
      </c>
      <c r="I451" s="10">
        <v>1.01</v>
      </c>
      <c r="J451" s="10">
        <v>0.62</v>
      </c>
      <c r="K451" s="10">
        <v>-0.39</v>
      </c>
      <c r="L451" s="10">
        <v>14</v>
      </c>
      <c r="M451" s="10">
        <v>14</v>
      </c>
      <c r="N451" s="10">
        <v>4.97115135192871</v>
      </c>
      <c r="O451" s="10">
        <v>3.2947373390197798</v>
      </c>
      <c r="P451" s="10">
        <v>0.88850444555282604</v>
      </c>
      <c r="Q451" s="10">
        <v>-0.151856929063797</v>
      </c>
      <c r="R451" s="13">
        <f>VLOOKUP(A451,'Valores KF'!$C$2:$D$1018,2,)</f>
        <v>0.8</v>
      </c>
      <c r="S451" s="13">
        <f>VLOOKUP(A451,'[2]PESO DE COLADA DIC19-DIC-20'!$A$2:$D$2105,4, FALSE)</f>
        <v>56001</v>
      </c>
      <c r="T451" s="13">
        <f>VLOOKUP(A451,[1]Sheet1!$F$2:$H$1001,3,FALSE)</f>
        <v>1880.5490927738099</v>
      </c>
      <c r="U451" s="13">
        <f>VLOOKUP(A451,[1]Sheet1!$K$2:$T$827, 3,FALSE)</f>
        <v>0.115</v>
      </c>
      <c r="V451" s="13">
        <f>VLOOKUP(A451,[1]Sheet1!$K$2:$T$827, 4,FALSE)</f>
        <v>0.17499999999999999</v>
      </c>
      <c r="W451" s="13">
        <f>VLOOKUP(A451, [1]Sheet1!$K$2:$T$827,5,FALSE)</f>
        <v>1.1200000000000001</v>
      </c>
      <c r="X451" s="13">
        <f>VLOOKUP(A451, [1]Sheet1!$K$2:$T$827,6,FALSE)</f>
        <v>1.1900000000000001E-2</v>
      </c>
      <c r="Y451" s="13">
        <f>VLOOKUP(A451, [1]Sheet1!$K$2:$T$827,7,FALSE)</f>
        <v>4.8900000000000002E-3</v>
      </c>
      <c r="Z451" s="13">
        <f>VLOOKUP(A451, [1]Sheet1!$K$2:$T$827,8,FALSE)</f>
        <v>0.23400000000000001</v>
      </c>
      <c r="AA451" s="13">
        <f>VLOOKUP(A451, [1]Sheet1!$K$2:$T$827,9,FALSE)</f>
        <v>0.28499999999999998</v>
      </c>
      <c r="AB451" s="13">
        <f>VLOOKUP(A451, [1]Sheet1!$K$2:$T$827,10,FALSE)</f>
        <v>3.2500000000000001E-2</v>
      </c>
      <c r="AC451" s="13">
        <f>VLOOKUP(A451,[4]Sheet1!$A$2:$D$651,4,FALSE)</f>
        <v>1.12599</v>
      </c>
      <c r="AD451" s="13">
        <f>VLOOKUP(A451,[4]Sheet1!$A$2:$E$651,5,FALSE)</f>
        <v>1.55826</v>
      </c>
      <c r="AE451" s="13" t="s">
        <v>45</v>
      </c>
      <c r="AF451">
        <f>VLOOKUP(A451,[3]Sheet1!$A$2:$F$2106,6, FALSE)</f>
        <v>55449</v>
      </c>
      <c r="AG451">
        <f>VLOOKUP(A451,[3]Sheet1!$A$2:$G$2106,7,FALSE)</f>
        <v>1</v>
      </c>
      <c r="AH451">
        <f>VLOOKUP(A451,[3]Sheet1!$A$2:$H$2105,8,FALSE)</f>
        <v>1672</v>
      </c>
      <c r="AI451">
        <f>VLOOKUP(A451,[3]Sheet1!$A$2:$I$2106,9,FALSE)</f>
        <v>50</v>
      </c>
      <c r="AJ451">
        <f>VLOOKUP(A451,[3]Sheet1!$A$2:$K$2105,10,FALSE)</f>
        <v>26</v>
      </c>
      <c r="AK451">
        <f>VLOOKUP(A451,[3]Sheet1!$A$2:$K$2105,11,FALSE)</f>
        <v>24</v>
      </c>
      <c r="AL451">
        <f>VLOOKUP(A451,[3]Sheet1!$A$2:$L$2106,12,FALSE)</f>
        <v>6</v>
      </c>
      <c r="AM451">
        <f>VLOOKUP(A451, [3]Sheet1!$A$2:$M$2105,13,FALSE)</f>
        <v>20</v>
      </c>
      <c r="AN451">
        <f>VLOOKUP(A451,[3]Sheet1!$A$2:$N$2106,14,FALSE)</f>
        <v>0.83</v>
      </c>
      <c r="AO451">
        <f>VLOOKUP(A451,[3]Sheet1!$A$2:$O$2106,15,FALSE)</f>
        <v>3.54</v>
      </c>
      <c r="AP451">
        <f>VLOOKUP(A451,[3]Sheet1!$A$2:$P$2105,16,FALSE)</f>
        <v>3.47</v>
      </c>
      <c r="AQ451">
        <f>VLOOKUP(A451, [3]Sheet1!$A$2:$Q$2106, 17,FALSE)</f>
        <v>1595</v>
      </c>
    </row>
    <row r="452" spans="1:43" x14ac:dyDescent="0.2">
      <c r="A452" s="10">
        <v>1207982</v>
      </c>
      <c r="B452" s="10">
        <v>60055768</v>
      </c>
      <c r="C452" s="11" t="s">
        <v>54</v>
      </c>
      <c r="D452" s="10" t="s">
        <v>44</v>
      </c>
      <c r="E452" s="17">
        <v>44137</v>
      </c>
      <c r="F452" s="13" t="str">
        <f>VLOOKUP(A452,[1]Sheet1!$K$2:$T$827,2,FALSE)</f>
        <v>VD02</v>
      </c>
      <c r="G452" s="13" t="str">
        <f>IFERROR(#REF!, "no")</f>
        <v>no</v>
      </c>
      <c r="H452" s="10">
        <v>18</v>
      </c>
      <c r="I452" s="10">
        <v>1.01</v>
      </c>
      <c r="J452" s="10">
        <v>0.84</v>
      </c>
      <c r="K452" s="10">
        <v>-0.17</v>
      </c>
      <c r="L452" s="10">
        <v>14</v>
      </c>
      <c r="M452" s="10">
        <v>15</v>
      </c>
      <c r="N452" s="10">
        <v>6.2871942520141602</v>
      </c>
      <c r="O452" s="10">
        <v>3.473965883255</v>
      </c>
      <c r="P452" s="10">
        <v>0.17328058183193201</v>
      </c>
      <c r="Q452" s="10">
        <v>-0.14908705651760101</v>
      </c>
      <c r="R452" s="13">
        <f>VLOOKUP(A452,'Valores KF'!$C$2:$D$1018,2,)</f>
        <v>0.8</v>
      </c>
      <c r="S452" s="13">
        <f>VLOOKUP(A452,'[2]PESO DE COLADA DIC19-DIC-20'!$A$2:$D$2105,4, FALSE)</f>
        <v>54427</v>
      </c>
      <c r="T452" s="13">
        <f>VLOOKUP(A452,[1]Sheet1!$F$2:$H$1001,3,FALSE)</f>
        <v>1886.0942403777699</v>
      </c>
      <c r="U452" s="13">
        <f>VLOOKUP(A452,[1]Sheet1!$K$2:$T$827, 3,FALSE)</f>
        <v>0.12</v>
      </c>
      <c r="V452" s="13">
        <f>VLOOKUP(A452,[1]Sheet1!$K$2:$T$827, 4,FALSE)</f>
        <v>0.14899999999999999</v>
      </c>
      <c r="W452" s="13">
        <f>VLOOKUP(A452, [1]Sheet1!$K$2:$T$827,5,FALSE)</f>
        <v>1.1100000000000001</v>
      </c>
      <c r="X452" s="13">
        <f>VLOOKUP(A452, [1]Sheet1!$K$2:$T$827,6,FALSE)</f>
        <v>9.7999999999999997E-3</v>
      </c>
      <c r="Y452" s="13">
        <f>VLOOKUP(A452, [1]Sheet1!$K$2:$T$827,7,FALSE)</f>
        <v>5.2700000000000004E-3</v>
      </c>
      <c r="Z452" s="13">
        <f>VLOOKUP(A452, [1]Sheet1!$K$2:$T$827,8,FALSE)</f>
        <v>0.16900000000000001</v>
      </c>
      <c r="AA452" s="13">
        <f>VLOOKUP(A452, [1]Sheet1!$K$2:$T$827,9,FALSE)</f>
        <v>0.246</v>
      </c>
      <c r="AB452" s="13">
        <f>VLOOKUP(A452, [1]Sheet1!$K$2:$T$827,10,FALSE)</f>
        <v>2.75E-2</v>
      </c>
      <c r="AC452" s="13">
        <f>VLOOKUP(A452,[4]Sheet1!$A$2:$D$651,4,FALSE)</f>
        <v>1.14235</v>
      </c>
      <c r="AD452" s="13">
        <f>VLOOKUP(A452,[4]Sheet1!$A$2:$E$651,5,FALSE)</f>
        <v>1.6210800000000001</v>
      </c>
      <c r="AE452" s="13" t="s">
        <v>45</v>
      </c>
      <c r="AF452">
        <f>VLOOKUP(A452,[3]Sheet1!$A$2:$F$2106,6, FALSE)</f>
        <v>54981.01</v>
      </c>
      <c r="AG452">
        <f>VLOOKUP(A452,[3]Sheet1!$A$2:$G$2106,7,FALSE)</f>
        <v>1</v>
      </c>
      <c r="AH452">
        <f>VLOOKUP(A452,[3]Sheet1!$A$2:$H$2105,8,FALSE)</f>
        <v>1676</v>
      </c>
      <c r="AI452">
        <f>VLOOKUP(A452,[3]Sheet1!$A$2:$I$2106,9,FALSE)</f>
        <v>50</v>
      </c>
      <c r="AJ452">
        <f>VLOOKUP(A452,[3]Sheet1!$A$2:$K$2105,10,FALSE)</f>
        <v>25</v>
      </c>
      <c r="AK452">
        <f>VLOOKUP(A452,[3]Sheet1!$A$2:$K$2105,11,FALSE)</f>
        <v>25</v>
      </c>
      <c r="AL452">
        <f>VLOOKUP(A452,[3]Sheet1!$A$2:$L$2106,12,FALSE)</f>
        <v>7</v>
      </c>
      <c r="AM452">
        <f>VLOOKUP(A452, [3]Sheet1!$A$2:$M$2105,13,FALSE)</f>
        <v>18</v>
      </c>
      <c r="AN452">
        <f>VLOOKUP(A452,[3]Sheet1!$A$2:$N$2106,14,FALSE)</f>
        <v>0.82</v>
      </c>
      <c r="AO452">
        <f>VLOOKUP(A452,[3]Sheet1!$A$2:$O$2106,15,FALSE)</f>
        <v>3.39</v>
      </c>
      <c r="AP452">
        <f>VLOOKUP(A452,[3]Sheet1!$A$2:$P$2105,16,FALSE)</f>
        <v>2.67</v>
      </c>
      <c r="AQ452">
        <f>VLOOKUP(A452, [3]Sheet1!$A$2:$Q$2106, 17,FALSE)</f>
        <v>1586</v>
      </c>
    </row>
    <row r="453" spans="1:43" x14ac:dyDescent="0.2">
      <c r="A453" s="10">
        <v>1207983</v>
      </c>
      <c r="B453" s="10">
        <v>60055774</v>
      </c>
      <c r="C453" s="11" t="s">
        <v>54</v>
      </c>
      <c r="D453" s="10" t="s">
        <v>44</v>
      </c>
      <c r="E453" s="17">
        <v>44138</v>
      </c>
      <c r="F453" s="13" t="str">
        <f>VLOOKUP(A453,[1]Sheet1!$K$2:$T$827,2,FALSE)</f>
        <v>VD02</v>
      </c>
      <c r="G453" s="13" t="str">
        <f>IFERROR(#REF!, "no")</f>
        <v>no</v>
      </c>
      <c r="H453" s="10">
        <v>18</v>
      </c>
      <c r="I453" s="10">
        <v>1.1399999999999999</v>
      </c>
      <c r="J453" s="10">
        <v>1.1399999999999999</v>
      </c>
      <c r="K453" s="10">
        <v>0</v>
      </c>
      <c r="L453" s="10">
        <v>16</v>
      </c>
      <c r="M453" s="10">
        <v>15</v>
      </c>
      <c r="N453" s="10">
        <v>7.2112550735473597</v>
      </c>
      <c r="O453" s="10">
        <v>3.6419591903686501</v>
      </c>
      <c r="P453" s="10">
        <v>0.276328474283218</v>
      </c>
      <c r="Q453" s="10">
        <v>-0.13234972953796401</v>
      </c>
      <c r="R453" s="13">
        <f>VLOOKUP(A453,'Valores KF'!$C$2:$D$1018,2,)</f>
        <v>0.8</v>
      </c>
      <c r="S453" s="13">
        <f>VLOOKUP(A453,'[2]PESO DE COLADA DIC19-DIC-20'!$A$2:$D$2105,4, FALSE)</f>
        <v>54777</v>
      </c>
      <c r="T453" s="13">
        <f>VLOOKUP(A453,[1]Sheet1!$F$2:$H$1001,3,FALSE)</f>
        <v>1886.6197470897901</v>
      </c>
      <c r="U453" s="13">
        <f>VLOOKUP(A453,[1]Sheet1!$K$2:$T$827, 3,FALSE)</f>
        <v>0.115</v>
      </c>
      <c r="V453" s="13">
        <f>VLOOKUP(A453,[1]Sheet1!$K$2:$T$827, 4,FALSE)</f>
        <v>0.16800000000000001</v>
      </c>
      <c r="W453" s="13">
        <f>VLOOKUP(A453, [1]Sheet1!$K$2:$T$827,5,FALSE)</f>
        <v>1.1100000000000001</v>
      </c>
      <c r="X453" s="13">
        <f>VLOOKUP(A453, [1]Sheet1!$K$2:$T$827,6,FALSE)</f>
        <v>1.0800000000000001E-2</v>
      </c>
      <c r="Y453" s="13">
        <f>VLOOKUP(A453, [1]Sheet1!$K$2:$T$827,7,FALSE)</f>
        <v>5.94E-3</v>
      </c>
      <c r="Z453" s="13">
        <f>VLOOKUP(A453, [1]Sheet1!$K$2:$T$827,8,FALSE)</f>
        <v>0.16200000000000001</v>
      </c>
      <c r="AA453" s="13">
        <f>VLOOKUP(A453, [1]Sheet1!$K$2:$T$827,9,FALSE)</f>
        <v>0.253</v>
      </c>
      <c r="AB453" s="13">
        <f>VLOOKUP(A453, [1]Sheet1!$K$2:$T$827,10,FALSE)</f>
        <v>3.1899999999999998E-2</v>
      </c>
      <c r="AC453" s="13">
        <f>VLOOKUP(A453,[4]Sheet1!$A$2:$D$651,4,FALSE)</f>
        <v>1.0895999999999999</v>
      </c>
      <c r="AD453" s="13">
        <f>VLOOKUP(A453,[4]Sheet1!$A$2:$E$651,5,FALSE)</f>
        <v>1.3178000000000001</v>
      </c>
      <c r="AE453" s="13" t="s">
        <v>45</v>
      </c>
      <c r="AF453">
        <f>VLOOKUP(A453,[3]Sheet1!$A$2:$F$2106,6, FALSE)</f>
        <v>55283</v>
      </c>
      <c r="AG453">
        <f>VLOOKUP(A453,[3]Sheet1!$A$2:$G$2106,7,FALSE)</f>
        <v>1</v>
      </c>
      <c r="AH453">
        <f>VLOOKUP(A453,[3]Sheet1!$A$2:$H$2105,8,FALSE)</f>
        <v>1678</v>
      </c>
      <c r="AI453">
        <f>VLOOKUP(A453,[3]Sheet1!$A$2:$I$2106,9,FALSE)</f>
        <v>49</v>
      </c>
      <c r="AJ453">
        <f>VLOOKUP(A453,[3]Sheet1!$A$2:$K$2105,10,FALSE)</f>
        <v>25</v>
      </c>
      <c r="AK453">
        <f>VLOOKUP(A453,[3]Sheet1!$A$2:$K$2105,11,FALSE)</f>
        <v>24</v>
      </c>
      <c r="AL453">
        <f>VLOOKUP(A453,[3]Sheet1!$A$2:$L$2106,12,FALSE)</f>
        <v>7</v>
      </c>
      <c r="AM453">
        <f>VLOOKUP(A453, [3]Sheet1!$A$2:$M$2105,13,FALSE)</f>
        <v>18</v>
      </c>
      <c r="AN453">
        <f>VLOOKUP(A453,[3]Sheet1!$A$2:$N$2106,14,FALSE)</f>
        <v>0.8</v>
      </c>
      <c r="AO453">
        <f>VLOOKUP(A453,[3]Sheet1!$A$2:$O$2106,15,FALSE)</f>
        <v>3.86</v>
      </c>
      <c r="AP453">
        <f>VLOOKUP(A453,[3]Sheet1!$A$2:$P$2105,16,FALSE)</f>
        <v>0.87</v>
      </c>
      <c r="AQ453">
        <f>VLOOKUP(A453, [3]Sheet1!$A$2:$Q$2106, 17,FALSE)</f>
        <v>1594</v>
      </c>
    </row>
    <row r="454" spans="1:43" x14ac:dyDescent="0.2">
      <c r="A454" s="10">
        <v>1207984</v>
      </c>
      <c r="B454" s="10">
        <v>60055833</v>
      </c>
      <c r="C454" s="11" t="s">
        <v>54</v>
      </c>
      <c r="D454" s="10" t="s">
        <v>63</v>
      </c>
      <c r="E454" s="17">
        <v>44138</v>
      </c>
      <c r="F454" s="13" t="str">
        <f>VLOOKUP(A454,[1]Sheet1!$K$2:$T$827,2,FALSE)</f>
        <v>VD02</v>
      </c>
      <c r="G454" s="13" t="str">
        <f>IFERROR(#REF!, "no")</f>
        <v>no</v>
      </c>
      <c r="H454" s="10">
        <v>20</v>
      </c>
      <c r="I454" s="10">
        <v>1</v>
      </c>
      <c r="J454" s="10">
        <v>0.82</v>
      </c>
      <c r="K454" s="10">
        <v>-0.18</v>
      </c>
      <c r="L454" s="10">
        <v>14</v>
      </c>
      <c r="M454" s="10">
        <v>15</v>
      </c>
      <c r="N454" s="10">
        <v>6.48583936691284</v>
      </c>
      <c r="O454" s="10">
        <v>3.4318706989288299</v>
      </c>
      <c r="P454" s="10">
        <v>0.23111826181411699</v>
      </c>
      <c r="Q454" s="10">
        <v>-0.15021280944347401</v>
      </c>
      <c r="R454" s="13">
        <f>VLOOKUP(A454,'Valores KF'!$C$2:$D$1018,2,)</f>
        <v>0.82</v>
      </c>
      <c r="S454" s="13">
        <f>VLOOKUP(A454,'[2]PESO DE COLADA DIC19-DIC-20'!$A$2:$D$2105,4, FALSE)</f>
        <v>53440</v>
      </c>
      <c r="T454" s="13">
        <f>VLOOKUP(A454,[1]Sheet1!$F$2:$H$1001,3,FALSE)</f>
        <v>1904.85865536405</v>
      </c>
      <c r="U454" s="13">
        <f>VLOOKUP(A454,[1]Sheet1!$K$2:$T$827, 3,FALSE)</f>
        <v>0.115</v>
      </c>
      <c r="V454" s="13">
        <f>VLOOKUP(A454,[1]Sheet1!$K$2:$T$827, 4,FALSE)</f>
        <v>0.16500000000000001</v>
      </c>
      <c r="W454" s="13">
        <f>VLOOKUP(A454, [1]Sheet1!$K$2:$T$827,5,FALSE)</f>
        <v>1.1000000000000001</v>
      </c>
      <c r="X454" s="13">
        <f>VLOOKUP(A454, [1]Sheet1!$K$2:$T$827,6,FALSE)</f>
        <v>9.1999999999999998E-3</v>
      </c>
      <c r="Y454" s="13">
        <f>VLOOKUP(A454, [1]Sheet1!$K$2:$T$827,7,FALSE)</f>
        <v>4.4900000000000001E-3</v>
      </c>
      <c r="Z454" s="13">
        <f>VLOOKUP(A454, [1]Sheet1!$K$2:$T$827,8,FALSE)</f>
        <v>0.193</v>
      </c>
      <c r="AA454" s="13">
        <f>VLOOKUP(A454, [1]Sheet1!$K$2:$T$827,9,FALSE)</f>
        <v>0.31900000000000001</v>
      </c>
      <c r="AB454" s="13">
        <f>VLOOKUP(A454, [1]Sheet1!$K$2:$T$827,10,FALSE)</f>
        <v>2.69E-2</v>
      </c>
      <c r="AC454" s="13">
        <f>VLOOKUP(A454,[4]Sheet1!$A$2:$D$651,4,FALSE)</f>
        <v>1.07558</v>
      </c>
      <c r="AD454" s="13">
        <f>VLOOKUP(A454,[4]Sheet1!$A$2:$E$651,5,FALSE)</f>
        <v>1.36314</v>
      </c>
      <c r="AE454" s="13" t="s">
        <v>45</v>
      </c>
      <c r="AF454">
        <f>VLOOKUP(A454,[3]Sheet1!$A$2:$F$2106,6, FALSE)</f>
        <v>53992</v>
      </c>
      <c r="AG454">
        <f>VLOOKUP(A454,[3]Sheet1!$A$2:$G$2106,7,FALSE)</f>
        <v>1</v>
      </c>
      <c r="AH454">
        <f>VLOOKUP(A454,[3]Sheet1!$A$2:$H$2105,8,FALSE)</f>
        <v>1698</v>
      </c>
      <c r="AI454">
        <f>VLOOKUP(A454,[3]Sheet1!$A$2:$I$2106,9,FALSE)</f>
        <v>54</v>
      </c>
      <c r="AJ454">
        <f>VLOOKUP(A454,[3]Sheet1!$A$2:$K$2105,10,FALSE)</f>
        <v>27</v>
      </c>
      <c r="AK454">
        <f>VLOOKUP(A454,[3]Sheet1!$A$2:$K$2105,11,FALSE)</f>
        <v>27</v>
      </c>
      <c r="AL454">
        <f>VLOOKUP(A454,[3]Sheet1!$A$2:$L$2106,12,FALSE)</f>
        <v>7</v>
      </c>
      <c r="AM454">
        <f>VLOOKUP(A454, [3]Sheet1!$A$2:$M$2105,13,FALSE)</f>
        <v>20</v>
      </c>
      <c r="AN454">
        <f>VLOOKUP(A454,[3]Sheet1!$A$2:$N$2106,14,FALSE)</f>
        <v>0.8</v>
      </c>
      <c r="AO454">
        <f>VLOOKUP(A454,[3]Sheet1!$A$2:$O$2106,15,FALSE)</f>
        <v>5.03</v>
      </c>
      <c r="AP454">
        <f>VLOOKUP(A454,[3]Sheet1!$A$2:$P$2105,16,FALSE)</f>
        <v>2.74</v>
      </c>
      <c r="AQ454">
        <f>VLOOKUP(A454, [3]Sheet1!$A$2:$Q$2106, 17,FALSE)</f>
        <v>1596</v>
      </c>
    </row>
    <row r="455" spans="1:43" x14ac:dyDescent="0.2">
      <c r="A455" s="10">
        <v>1207985</v>
      </c>
      <c r="B455" s="10">
        <v>60055838</v>
      </c>
      <c r="C455" s="11" t="s">
        <v>54</v>
      </c>
      <c r="D455" s="10" t="s">
        <v>63</v>
      </c>
      <c r="E455" s="17">
        <v>44138</v>
      </c>
      <c r="F455" s="13" t="str">
        <f>VLOOKUP(A455,[1]Sheet1!$K$2:$T$827,2,FALSE)</f>
        <v>VD02</v>
      </c>
      <c r="G455" s="13" t="str">
        <f>IFERROR(#REF!, "no")</f>
        <v>no</v>
      </c>
      <c r="H455" s="10">
        <v>20</v>
      </c>
      <c r="I455" s="10">
        <v>1.08</v>
      </c>
      <c r="J455" s="10">
        <v>0.71</v>
      </c>
      <c r="K455" s="10">
        <v>-0.37</v>
      </c>
      <c r="L455" s="10">
        <v>12</v>
      </c>
      <c r="M455" s="10">
        <v>17</v>
      </c>
      <c r="N455" s="10">
        <v>6.4146413803100604</v>
      </c>
      <c r="O455" s="10">
        <v>3.9349508285522501</v>
      </c>
      <c r="P455" s="10">
        <v>0.80454117059707597</v>
      </c>
      <c r="Q455" s="10">
        <v>-0.144103929400444</v>
      </c>
      <c r="R455" s="13">
        <f>VLOOKUP(A455,'Valores KF'!$C$2:$D$1018,2,)</f>
        <v>0.81</v>
      </c>
      <c r="S455" s="13">
        <f>VLOOKUP(A455,'[2]PESO DE COLADA DIC19-DIC-20'!$A$2:$D$2105,4, FALSE)</f>
        <v>52460</v>
      </c>
      <c r="T455" s="13">
        <f>VLOOKUP(A455,[1]Sheet1!$F$2:$H$1001,3,FALSE)</f>
        <v>1891.6261506630501</v>
      </c>
      <c r="U455" s="13">
        <f>VLOOKUP(A455,[1]Sheet1!$K$2:$T$827, 3,FALSE)</f>
        <v>0.11899999999999999</v>
      </c>
      <c r="V455" s="13">
        <f>VLOOKUP(A455,[1]Sheet1!$K$2:$T$827, 4,FALSE)</f>
        <v>0.16600000000000001</v>
      </c>
      <c r="W455" s="13">
        <f>VLOOKUP(A455, [1]Sheet1!$K$2:$T$827,5,FALSE)</f>
        <v>1.1000000000000001</v>
      </c>
      <c r="X455" s="13">
        <f>VLOOKUP(A455, [1]Sheet1!$K$2:$T$827,6,FALSE)</f>
        <v>1.01E-2</v>
      </c>
      <c r="Y455" s="13">
        <f>VLOOKUP(A455, [1]Sheet1!$K$2:$T$827,7,FALSE)</f>
        <v>5.0899999999999999E-3</v>
      </c>
      <c r="Z455" s="13">
        <f>VLOOKUP(A455, [1]Sheet1!$K$2:$T$827,8,FALSE)</f>
        <v>0.17799999999999999</v>
      </c>
      <c r="AA455" s="13">
        <f>VLOOKUP(A455, [1]Sheet1!$K$2:$T$827,9,FALSE)</f>
        <v>0.35399999999999998</v>
      </c>
      <c r="AB455" s="13">
        <f>VLOOKUP(A455, [1]Sheet1!$K$2:$T$827,10,FALSE)</f>
        <v>2.58E-2</v>
      </c>
      <c r="AC455" s="13">
        <f>VLOOKUP(A455,[4]Sheet1!$A$2:$D$651,4,FALSE)</f>
        <v>0.94297799999999998</v>
      </c>
      <c r="AD455" s="13">
        <f>VLOOKUP(A455,[4]Sheet1!$A$2:$E$651,5,FALSE)</f>
        <v>0.95901099999999995</v>
      </c>
      <c r="AE455" s="13" t="s">
        <v>45</v>
      </c>
      <c r="AF455">
        <f>VLOOKUP(A455,[3]Sheet1!$A$2:$F$2106,6, FALSE)</f>
        <v>53015</v>
      </c>
      <c r="AG455">
        <f>VLOOKUP(A455,[3]Sheet1!$A$2:$G$2106,7,FALSE)</f>
        <v>1</v>
      </c>
      <c r="AH455">
        <f>VLOOKUP(A455,[3]Sheet1!$A$2:$H$2105,8,FALSE)</f>
        <v>1685</v>
      </c>
      <c r="AI455">
        <f>VLOOKUP(A455,[3]Sheet1!$A$2:$I$2106,9,FALSE)</f>
        <v>49</v>
      </c>
      <c r="AJ455">
        <f>VLOOKUP(A455,[3]Sheet1!$A$2:$K$2105,10,FALSE)</f>
        <v>27</v>
      </c>
      <c r="AK455">
        <f>VLOOKUP(A455,[3]Sheet1!$A$2:$K$2105,11,FALSE)</f>
        <v>22</v>
      </c>
      <c r="AL455">
        <f>VLOOKUP(A455,[3]Sheet1!$A$2:$L$2106,12,FALSE)</f>
        <v>7</v>
      </c>
      <c r="AM455">
        <f>VLOOKUP(A455, [3]Sheet1!$A$2:$M$2105,13,FALSE)</f>
        <v>20</v>
      </c>
      <c r="AN455">
        <f>VLOOKUP(A455,[3]Sheet1!$A$2:$N$2106,14,FALSE)</f>
        <v>0.69</v>
      </c>
      <c r="AO455">
        <f>VLOOKUP(A455,[3]Sheet1!$A$2:$O$2106,15,FALSE)</f>
        <v>2.14</v>
      </c>
      <c r="AP455">
        <f>VLOOKUP(A455,[3]Sheet1!$A$2:$P$2105,16,FALSE)</f>
        <v>0.96</v>
      </c>
      <c r="AQ455">
        <f>VLOOKUP(A455, [3]Sheet1!$A$2:$Q$2106, 17,FALSE)</f>
        <v>1587</v>
      </c>
    </row>
    <row r="456" spans="1:43" x14ac:dyDescent="0.2">
      <c r="A456" s="10">
        <v>1207986</v>
      </c>
      <c r="B456" s="10">
        <v>60055843</v>
      </c>
      <c r="C456" s="11" t="s">
        <v>54</v>
      </c>
      <c r="D456" s="10" t="s">
        <v>63</v>
      </c>
      <c r="E456" s="17">
        <v>44138</v>
      </c>
      <c r="F456" s="13" t="str">
        <f>VLOOKUP(A456,[1]Sheet1!$K$2:$T$827,2,FALSE)</f>
        <v>VD02</v>
      </c>
      <c r="G456" s="13" t="str">
        <f>IFERROR(#REF!, "no")</f>
        <v>no</v>
      </c>
      <c r="H456" s="10">
        <v>17</v>
      </c>
      <c r="I456" s="10">
        <v>1.19</v>
      </c>
      <c r="J456" s="10">
        <v>0.83</v>
      </c>
      <c r="K456" s="10">
        <v>-0.36</v>
      </c>
      <c r="L456" s="10">
        <v>15</v>
      </c>
      <c r="M456" s="10">
        <v>14</v>
      </c>
      <c r="N456" s="10">
        <v>6.8530559539794904</v>
      </c>
      <c r="O456" s="10">
        <v>3.0248603820800799</v>
      </c>
      <c r="P456" s="10">
        <v>0.27898132801055903</v>
      </c>
      <c r="Q456" s="10">
        <v>-0.101528570055962</v>
      </c>
      <c r="R456" s="13">
        <f>VLOOKUP(A456,'Valores KF'!$C$2:$D$1018,2,)</f>
        <v>0.81</v>
      </c>
      <c r="S456" s="13">
        <f>VLOOKUP(A456,'[2]PESO DE COLADA DIC19-DIC-20'!$A$2:$D$2105,4, FALSE)</f>
        <v>53790</v>
      </c>
      <c r="T456" s="13">
        <f>VLOOKUP(A456,[1]Sheet1!$F$2:$H$1001,3,FALSE)</f>
        <v>1886.5824053858601</v>
      </c>
      <c r="U456" s="13">
        <f>VLOOKUP(A456,[1]Sheet1!$K$2:$T$827, 3,FALSE)</f>
        <v>0.11700000000000001</v>
      </c>
      <c r="V456" s="13">
        <f>VLOOKUP(A456,[1]Sheet1!$K$2:$T$827, 4,FALSE)</f>
        <v>0.17199999999999999</v>
      </c>
      <c r="W456" s="13">
        <f>VLOOKUP(A456, [1]Sheet1!$K$2:$T$827,5,FALSE)</f>
        <v>1.1000000000000001</v>
      </c>
      <c r="X456" s="13">
        <f>VLOOKUP(A456, [1]Sheet1!$K$2:$T$827,6,FALSE)</f>
        <v>1.1299999999999999E-2</v>
      </c>
      <c r="Y456" s="13">
        <f>VLOOKUP(A456, [1]Sheet1!$K$2:$T$827,7,FALSE)</f>
        <v>7.0000000000000001E-3</v>
      </c>
      <c r="Z456" s="13">
        <f>VLOOKUP(A456, [1]Sheet1!$K$2:$T$827,8,FALSE)</f>
        <v>0.247</v>
      </c>
      <c r="AA456" s="13">
        <f>VLOOKUP(A456, [1]Sheet1!$K$2:$T$827,9,FALSE)</f>
        <v>0.309</v>
      </c>
      <c r="AB456" s="13">
        <f>VLOOKUP(A456, [1]Sheet1!$K$2:$T$827,10,FALSE)</f>
        <v>2.81E-2</v>
      </c>
      <c r="AC456" s="13">
        <f>VLOOKUP(A456,[4]Sheet1!$A$2:$D$651,4,FALSE)</f>
        <v>0.98168</v>
      </c>
      <c r="AD456" s="13">
        <f>VLOOKUP(A456,[4]Sheet1!$A$2:$E$651,5,FALSE)</f>
        <v>1.1016999999999999</v>
      </c>
      <c r="AE456" s="13" t="s">
        <v>45</v>
      </c>
      <c r="AF456">
        <f>VLOOKUP(A456,[3]Sheet1!$A$2:$F$2106,6, FALSE)</f>
        <v>53467.99</v>
      </c>
      <c r="AG456">
        <f>VLOOKUP(A456,[3]Sheet1!$A$2:$G$2106,7,FALSE)</f>
        <v>1</v>
      </c>
      <c r="AH456">
        <f>VLOOKUP(A456,[3]Sheet1!$A$2:$H$2105,8,FALSE)</f>
        <v>1671</v>
      </c>
      <c r="AI456">
        <f>VLOOKUP(A456,[3]Sheet1!$A$2:$I$2106,9,FALSE)</f>
        <v>45</v>
      </c>
      <c r="AJ456">
        <f>VLOOKUP(A456,[3]Sheet1!$A$2:$K$2105,10,FALSE)</f>
        <v>24</v>
      </c>
      <c r="AK456">
        <f>VLOOKUP(A456,[3]Sheet1!$A$2:$K$2105,11,FALSE)</f>
        <v>21</v>
      </c>
      <c r="AL456">
        <f>VLOOKUP(A456,[3]Sheet1!$A$2:$L$2106,12,FALSE)</f>
        <v>7</v>
      </c>
      <c r="AM456">
        <f>VLOOKUP(A456, [3]Sheet1!$A$2:$M$2105,13,FALSE)</f>
        <v>17</v>
      </c>
      <c r="AN456">
        <f>VLOOKUP(A456,[3]Sheet1!$A$2:$N$2106,14,FALSE)</f>
        <v>0.71</v>
      </c>
      <c r="AO456">
        <f>VLOOKUP(A456,[3]Sheet1!$A$2:$O$2106,15,FALSE)</f>
        <v>2.1800000000000002</v>
      </c>
      <c r="AP456">
        <f>VLOOKUP(A456,[3]Sheet1!$A$2:$P$2105,16,FALSE)</f>
        <v>2.2599999999999998</v>
      </c>
      <c r="AQ456">
        <f>VLOOKUP(A456, [3]Sheet1!$A$2:$Q$2106, 17,FALSE)</f>
        <v>1589</v>
      </c>
    </row>
    <row r="457" spans="1:43" x14ac:dyDescent="0.2">
      <c r="A457" s="10">
        <v>1207987</v>
      </c>
      <c r="B457" s="10">
        <v>60055848</v>
      </c>
      <c r="C457" s="11" t="s">
        <v>54</v>
      </c>
      <c r="D457" s="10" t="s">
        <v>63</v>
      </c>
      <c r="E457" s="17">
        <v>44138</v>
      </c>
      <c r="F457" s="13" t="str">
        <f>VLOOKUP(A457,[1]Sheet1!$K$2:$T$827,2,FALSE)</f>
        <v>VD02</v>
      </c>
      <c r="G457" s="13" t="str">
        <f>IFERROR(#REF!, "no")</f>
        <v>no</v>
      </c>
      <c r="H457" s="10">
        <v>17</v>
      </c>
      <c r="I457" s="10">
        <v>0.76</v>
      </c>
      <c r="J457" s="10">
        <v>1.1200000000000001</v>
      </c>
      <c r="K457" s="10">
        <v>0.36</v>
      </c>
      <c r="L457" s="10">
        <v>14</v>
      </c>
      <c r="M457" s="10">
        <v>12</v>
      </c>
      <c r="N457" s="10">
        <v>7.7010374069213903</v>
      </c>
      <c r="O457" s="10">
        <v>3.1997330188751198</v>
      </c>
      <c r="P457" s="10">
        <v>0.10951817035675</v>
      </c>
      <c r="Q457" s="10">
        <v>-0.145298436284065</v>
      </c>
      <c r="R457" s="13">
        <f>VLOOKUP(A457,'Valores KF'!$C$2:$D$1018,2,)</f>
        <v>0.81</v>
      </c>
      <c r="S457" s="13">
        <f>VLOOKUP(A457,'[2]PESO DE COLADA DIC19-DIC-20'!$A$2:$D$2105,4, FALSE)</f>
        <v>53401</v>
      </c>
      <c r="T457" s="13">
        <f>VLOOKUP(A457,[1]Sheet1!$F$2:$H$1001,3,FALSE)</f>
        <v>1894.85377444132</v>
      </c>
      <c r="U457" s="13">
        <f>VLOOKUP(A457,[1]Sheet1!$K$2:$T$827, 3,FALSE)</f>
        <v>0.11899999999999999</v>
      </c>
      <c r="V457" s="13">
        <f>VLOOKUP(A457,[1]Sheet1!$K$2:$T$827, 4,FALSE)</f>
        <v>0.17899999999999999</v>
      </c>
      <c r="W457" s="13">
        <f>VLOOKUP(A457, [1]Sheet1!$K$2:$T$827,5,FALSE)</f>
        <v>1.1100000000000001</v>
      </c>
      <c r="X457" s="13">
        <f>VLOOKUP(A457, [1]Sheet1!$K$2:$T$827,6,FALSE)</f>
        <v>1.2800000000000001E-2</v>
      </c>
      <c r="Y457" s="13">
        <f>VLOOKUP(A457, [1]Sheet1!$K$2:$T$827,7,FALSE)</f>
        <v>6.6699999999999997E-3</v>
      </c>
      <c r="Z457" s="13">
        <f>VLOOKUP(A457, [1]Sheet1!$K$2:$T$827,8,FALSE)</f>
        <v>0.21099999999999999</v>
      </c>
      <c r="AA457" s="13">
        <f>VLOOKUP(A457, [1]Sheet1!$K$2:$T$827,9,FALSE)</f>
        <v>0.312</v>
      </c>
      <c r="AB457" s="13">
        <f>VLOOKUP(A457, [1]Sheet1!$K$2:$T$827,10,FALSE)</f>
        <v>2.64E-2</v>
      </c>
      <c r="AC457" s="13">
        <f>VLOOKUP(A457,[4]Sheet1!$A$2:$D$651,4,FALSE)</f>
        <v>1.15509</v>
      </c>
      <c r="AD457" s="13">
        <f>VLOOKUP(A457,[4]Sheet1!$A$2:$E$651,5,FALSE)</f>
        <v>1.37117</v>
      </c>
      <c r="AE457" s="13" t="s">
        <v>45</v>
      </c>
      <c r="AF457">
        <f>VLOOKUP(A457,[3]Sheet1!$A$2:$F$2106,6, FALSE)</f>
        <v>52480</v>
      </c>
      <c r="AG457">
        <f>VLOOKUP(A457,[3]Sheet1!$A$2:$G$2106,7,FALSE)</f>
        <v>1</v>
      </c>
      <c r="AH457">
        <f>VLOOKUP(A457,[3]Sheet1!$A$2:$H$2105,8,FALSE)</f>
        <v>1679</v>
      </c>
      <c r="AI457">
        <f>VLOOKUP(A457,[3]Sheet1!$A$2:$I$2106,9,FALSE)</f>
        <v>48</v>
      </c>
      <c r="AJ457">
        <f>VLOOKUP(A457,[3]Sheet1!$A$2:$K$2105,10,FALSE)</f>
        <v>23</v>
      </c>
      <c r="AK457">
        <f>VLOOKUP(A457,[3]Sheet1!$A$2:$K$2105,11,FALSE)</f>
        <v>25</v>
      </c>
      <c r="AL457">
        <f>VLOOKUP(A457,[3]Sheet1!$A$2:$L$2106,12,FALSE)</f>
        <v>6</v>
      </c>
      <c r="AM457">
        <f>VLOOKUP(A457, [3]Sheet1!$A$2:$M$2105,13,FALSE)</f>
        <v>17</v>
      </c>
      <c r="AN457">
        <f>VLOOKUP(A457,[3]Sheet1!$A$2:$N$2106,14,FALSE)</f>
        <v>0.84</v>
      </c>
      <c r="AO457">
        <f>VLOOKUP(A457,[3]Sheet1!$A$2:$O$2106,15,FALSE)</f>
        <v>3.14</v>
      </c>
      <c r="AP457">
        <f>VLOOKUP(A457,[3]Sheet1!$A$2:$P$2105,16,FALSE)</f>
        <v>3.4</v>
      </c>
      <c r="AQ457">
        <f>VLOOKUP(A457, [3]Sheet1!$A$2:$Q$2106, 17,FALSE)</f>
        <v>1595</v>
      </c>
    </row>
    <row r="458" spans="1:43" x14ac:dyDescent="0.2">
      <c r="A458" s="10">
        <v>1207988</v>
      </c>
      <c r="B458" s="10">
        <v>60056013</v>
      </c>
      <c r="C458" s="11" t="s">
        <v>107</v>
      </c>
      <c r="D458" s="10" t="s">
        <v>44</v>
      </c>
      <c r="E458" s="17">
        <v>44138</v>
      </c>
      <c r="F458" s="13" t="str">
        <f>VLOOKUP(A458,[1]Sheet1!$K$2:$T$827,2,FALSE)</f>
        <v>VD06</v>
      </c>
      <c r="G458" s="13" t="s">
        <v>69</v>
      </c>
      <c r="H458" s="10">
        <v>20</v>
      </c>
      <c r="I458" s="10">
        <v>0.69</v>
      </c>
      <c r="J458" s="10">
        <v>0.69</v>
      </c>
      <c r="K458" s="10">
        <v>0</v>
      </c>
      <c r="L458" s="10">
        <v>19</v>
      </c>
      <c r="M458" s="10">
        <v>16</v>
      </c>
      <c r="N458" s="10">
        <v>8.5586032867431605</v>
      </c>
      <c r="O458" s="10">
        <v>1.9876003265380899</v>
      </c>
      <c r="P458" s="10">
        <v>0.99091464281082198</v>
      </c>
      <c r="Q458" s="10">
        <v>0.45089182257652299</v>
      </c>
      <c r="R458" s="13">
        <f>VLOOKUP(A458,'Valores KF'!$C$2:$D$1018,2,)</f>
        <v>0.8</v>
      </c>
      <c r="S458" s="13">
        <f>VLOOKUP(A458,'[2]PESO DE COLADA DIC19-DIC-20'!$A$2:$D$2105,4, FALSE)</f>
        <v>53930</v>
      </c>
      <c r="T458" s="13">
        <f>VLOOKUP(A458,[1]Sheet1!$F$2:$H$1001,3,FALSE)</f>
        <v>1815.28742397982</v>
      </c>
      <c r="U458" s="13">
        <f>VLOOKUP(A458,[1]Sheet1!$K$2:$T$827, 3,FALSE)</f>
        <v>2.41E-2</v>
      </c>
      <c r="V458" s="13">
        <f>VLOOKUP(A458,[1]Sheet1!$K$2:$T$827, 4,FALSE)</f>
        <v>0.46800000000000003</v>
      </c>
      <c r="W458" s="13">
        <f>VLOOKUP(A458, [1]Sheet1!$K$2:$T$827,5,FALSE)</f>
        <v>0.91600000000000004</v>
      </c>
      <c r="X458" s="13">
        <f>VLOOKUP(A458, [1]Sheet1!$K$2:$T$827,6,FALSE)</f>
        <v>2.87E-2</v>
      </c>
      <c r="Y458" s="13">
        <f>VLOOKUP(A458, [1]Sheet1!$K$2:$T$827,7,FALSE)</f>
        <v>9.3999999999999997E-4</v>
      </c>
      <c r="Z458" s="13">
        <f>VLOOKUP(A458, [1]Sheet1!$K$2:$T$827,8,FALSE)</f>
        <v>15.18</v>
      </c>
      <c r="AA458" s="13">
        <f>VLOOKUP(A458, [1]Sheet1!$K$2:$T$827,9,FALSE)</f>
        <v>4.55</v>
      </c>
      <c r="AB458" s="13">
        <f>VLOOKUP(A458, [1]Sheet1!$K$2:$T$827,10,FALSE)</f>
        <v>1.0999999999999999E-2</v>
      </c>
      <c r="AC458" s="13">
        <f>VLOOKUP(A458,[4]Sheet1!$A$2:$D$651,4,FALSE)</f>
        <v>1.1393899999999999</v>
      </c>
      <c r="AD458" s="13">
        <f>VLOOKUP(A458,[4]Sheet1!$A$2:$E$651,5,FALSE)</f>
        <v>12.089</v>
      </c>
      <c r="AE458" s="13" t="s">
        <v>45</v>
      </c>
      <c r="AF458">
        <f>VLOOKUP(A458,[3]Sheet1!$A$2:$F$2106,6, FALSE)</f>
        <v>57766</v>
      </c>
      <c r="AG458">
        <f>VLOOKUP(A458,[3]Sheet1!$A$2:$G$2106,7,FALSE)</f>
        <v>1</v>
      </c>
      <c r="AH458">
        <f>VLOOKUP(A458,[3]Sheet1!$A$2:$H$2105,8,FALSE)</f>
        <v>1602</v>
      </c>
      <c r="AI458">
        <f>VLOOKUP(A458,[3]Sheet1!$A$2:$I$2106,9,FALSE)</f>
        <v>216</v>
      </c>
      <c r="AJ458">
        <f>VLOOKUP(A458,[3]Sheet1!$A$2:$K$2105,10,FALSE)</f>
        <v>109</v>
      </c>
      <c r="AK458">
        <f>VLOOKUP(A458,[3]Sheet1!$A$2:$K$2105,11,FALSE)</f>
        <v>107</v>
      </c>
      <c r="AL458">
        <f>VLOOKUP(A458,[3]Sheet1!$A$2:$L$2106,12,FALSE)</f>
        <v>89</v>
      </c>
      <c r="AM458">
        <f>VLOOKUP(A458, [3]Sheet1!$A$2:$M$2105,13,FALSE)</f>
        <v>20</v>
      </c>
      <c r="AN458">
        <f>VLOOKUP(A458,[3]Sheet1!$A$2:$N$2106,14,FALSE)</f>
        <v>0.73</v>
      </c>
      <c r="AO458">
        <f>VLOOKUP(A458,[3]Sheet1!$A$2:$O$2106,15,FALSE)</f>
        <v>18.66</v>
      </c>
      <c r="AP458">
        <f>VLOOKUP(A458,[3]Sheet1!$A$2:$P$2105,16,FALSE)</f>
        <v>14.87</v>
      </c>
      <c r="AQ458">
        <f>VLOOKUP(A458, [3]Sheet1!$A$2:$Q$2106, 17,FALSE)</f>
        <v>1523</v>
      </c>
    </row>
    <row r="459" spans="1:43" x14ac:dyDescent="0.2">
      <c r="A459" s="10">
        <v>1207989</v>
      </c>
      <c r="B459" s="10">
        <v>60055926</v>
      </c>
      <c r="C459" s="11" t="s">
        <v>95</v>
      </c>
      <c r="D459" s="10" t="s">
        <v>53</v>
      </c>
      <c r="E459" s="17">
        <v>44138</v>
      </c>
      <c r="F459" s="13" t="str">
        <f>VLOOKUP(A459,[1]Sheet1!$K$2:$T$827,2,FALSE)</f>
        <v>VD05</v>
      </c>
      <c r="G459" s="13" t="s">
        <v>69</v>
      </c>
      <c r="H459" s="10">
        <v>12</v>
      </c>
      <c r="I459" s="10">
        <v>2.33</v>
      </c>
      <c r="J459" s="10">
        <v>2.33</v>
      </c>
      <c r="K459" s="10">
        <v>0</v>
      </c>
      <c r="L459" s="10">
        <v>19</v>
      </c>
      <c r="M459" s="10">
        <v>8</v>
      </c>
      <c r="N459" s="10">
        <v>13.3932857513428</v>
      </c>
      <c r="O459" s="10">
        <v>1.95941734313965</v>
      </c>
      <c r="P459" s="10">
        <v>5.8852066993713397</v>
      </c>
      <c r="Q459" s="10">
        <v>4.0183067321777299</v>
      </c>
      <c r="R459" s="13">
        <f>VLOOKUP(A459,'Valores KF'!$C$2:$D$1018,2,)</f>
        <v>0.84</v>
      </c>
      <c r="S459" s="13">
        <f>VLOOKUP(A459,'[2]PESO DE COLADA DIC19-DIC-20'!$A$2:$D$2105,4, FALSE)</f>
        <v>57296</v>
      </c>
      <c r="T459" s="13">
        <f>VLOOKUP(A459,[1]Sheet1!$F$2:$H$1001,3,FALSE)</f>
        <v>1831.04200705266</v>
      </c>
      <c r="U459" s="13">
        <f>VLOOKUP(A459,[1]Sheet1!$K$2:$T$827, 3,FALSE)</f>
        <v>4.4200000000000003E-2</v>
      </c>
      <c r="V459" s="13">
        <f>VLOOKUP(A459,[1]Sheet1!$K$2:$T$827, 4,FALSE)</f>
        <v>0.30499999999999999</v>
      </c>
      <c r="W459" s="13">
        <f>VLOOKUP(A459, [1]Sheet1!$K$2:$T$827,5,FALSE)</f>
        <v>1.25</v>
      </c>
      <c r="X459" s="13">
        <f>VLOOKUP(A459, [1]Sheet1!$K$2:$T$827,6,FALSE)</f>
        <v>3.4099999999999998E-2</v>
      </c>
      <c r="Y459" s="13">
        <f>VLOOKUP(A459, [1]Sheet1!$K$2:$T$827,7,FALSE)</f>
        <v>4.2700000000000004E-3</v>
      </c>
      <c r="Z459" s="13">
        <f>VLOOKUP(A459, [1]Sheet1!$K$2:$T$827,8,FALSE)</f>
        <v>17.05</v>
      </c>
      <c r="AA459" s="13">
        <f>VLOOKUP(A459, [1]Sheet1!$K$2:$T$827,9,FALSE)</f>
        <v>9.17</v>
      </c>
      <c r="AB459" s="13">
        <f>VLOOKUP(A459, [1]Sheet1!$K$2:$T$827,10,FALSE)</f>
        <v>9.4000000000000004E-3</v>
      </c>
      <c r="AC459" s="13">
        <f>VLOOKUP(A459,[4]Sheet1!$A$2:$D$651,4,FALSE)</f>
        <v>1.2345699999999999</v>
      </c>
      <c r="AD459" s="13">
        <f>VLOOKUP(A459,[4]Sheet1!$A$2:$E$651,5,FALSE)</f>
        <v>8.7187900000000003</v>
      </c>
      <c r="AE459" s="13" t="s">
        <v>45</v>
      </c>
      <c r="AF459">
        <f>VLOOKUP(A459,[3]Sheet1!$A$2:$F$2106,6, FALSE)</f>
        <v>59745</v>
      </c>
      <c r="AG459">
        <f>VLOOKUP(A459,[3]Sheet1!$A$2:$G$2106,7,FALSE)</f>
        <v>1</v>
      </c>
      <c r="AH459">
        <f>VLOOKUP(A459,[3]Sheet1!$A$2:$H$2105,8,FALSE)</f>
        <v>1608</v>
      </c>
      <c r="AI459">
        <f>VLOOKUP(A459,[3]Sheet1!$A$2:$I$2106,9,FALSE)</f>
        <v>198</v>
      </c>
      <c r="AJ459">
        <f>VLOOKUP(A459,[3]Sheet1!$A$2:$K$2105,10,FALSE)</f>
        <v>90</v>
      </c>
      <c r="AK459">
        <f>VLOOKUP(A459,[3]Sheet1!$A$2:$K$2105,11,FALSE)</f>
        <v>108</v>
      </c>
      <c r="AL459">
        <f>VLOOKUP(A459,[3]Sheet1!$A$2:$L$2106,12,FALSE)</f>
        <v>78</v>
      </c>
      <c r="AM459">
        <f>VLOOKUP(A459, [3]Sheet1!$A$2:$M$2105,13,FALSE)</f>
        <v>12</v>
      </c>
      <c r="AN459">
        <f>VLOOKUP(A459,[3]Sheet1!$A$2:$N$2106,14,FALSE)</f>
        <v>0.79</v>
      </c>
      <c r="AO459">
        <f>VLOOKUP(A459,[3]Sheet1!$A$2:$O$2106,15,FALSE)</f>
        <v>12.43</v>
      </c>
      <c r="AP459">
        <f>VLOOKUP(A459,[3]Sheet1!$A$2:$P$2105,16,FALSE)</f>
        <v>9.7100000000000009</v>
      </c>
      <c r="AQ459">
        <f>VLOOKUP(A459, [3]Sheet1!$A$2:$Q$2106, 17,FALSE)</f>
        <v>1526</v>
      </c>
    </row>
    <row r="460" spans="1:43" x14ac:dyDescent="0.2">
      <c r="A460" s="10">
        <v>1207990</v>
      </c>
      <c r="B460" s="10">
        <v>60056024</v>
      </c>
      <c r="C460" s="11" t="s">
        <v>108</v>
      </c>
      <c r="D460" s="10" t="s">
        <v>63</v>
      </c>
      <c r="E460" s="17">
        <v>44138</v>
      </c>
      <c r="F460" s="13" t="str">
        <f>VLOOKUP(A460,[1]Sheet1!$K$2:$T$827,2,FALSE)</f>
        <v>VD06</v>
      </c>
      <c r="G460" s="13" t="s">
        <v>69</v>
      </c>
      <c r="H460" s="10">
        <v>25</v>
      </c>
      <c r="I460" s="10">
        <v>1.43</v>
      </c>
      <c r="J460" s="10">
        <v>1.79</v>
      </c>
      <c r="K460" s="10">
        <v>0.36</v>
      </c>
      <c r="L460" s="10">
        <v>16</v>
      </c>
      <c r="M460" s="10">
        <v>16</v>
      </c>
      <c r="N460" s="10">
        <v>3.43254613876343</v>
      </c>
      <c r="O460" s="10">
        <v>0.95343065261840798</v>
      </c>
      <c r="P460" s="10">
        <v>3.1987681388854998</v>
      </c>
      <c r="Q460" s="10">
        <v>2.3759908676147501</v>
      </c>
      <c r="R460" s="13">
        <f>VLOOKUP(A460,'Valores KF'!$C$2:$D$1018,2,)</f>
        <v>0.89</v>
      </c>
      <c r="S460" s="13">
        <f>VLOOKUP(A460,'[2]PESO DE COLADA DIC19-DIC-20'!$A$2:$D$2105,4, FALSE)</f>
        <v>54428</v>
      </c>
      <c r="T460" s="13">
        <f>VLOOKUP(A460,[1]Sheet1!$F$2:$H$1001,3,FALSE)</f>
        <v>1868.6818304777801</v>
      </c>
      <c r="U460" s="13">
        <f>VLOOKUP(A460,[1]Sheet1!$K$2:$T$827, 3,FALSE)</f>
        <v>2.5600000000000001E-2</v>
      </c>
      <c r="V460" s="13">
        <f>VLOOKUP(A460,[1]Sheet1!$K$2:$T$827, 4,FALSE)</f>
        <v>0.224</v>
      </c>
      <c r="W460" s="13">
        <f>VLOOKUP(A460, [1]Sheet1!$K$2:$T$827,5,FALSE)</f>
        <v>1.3</v>
      </c>
      <c r="X460" s="13">
        <f>VLOOKUP(A460, [1]Sheet1!$K$2:$T$827,6,FALSE)</f>
        <v>3.4000000000000002E-2</v>
      </c>
      <c r="Y460" s="13">
        <f>VLOOKUP(A460, [1]Sheet1!$K$2:$T$827,7,FALSE)</f>
        <v>1.7399999999999999E-2</v>
      </c>
      <c r="Z460" s="13">
        <f>VLOOKUP(A460, [1]Sheet1!$K$2:$T$827,8,FALSE)</f>
        <v>16.34</v>
      </c>
      <c r="AA460" s="13">
        <f>VLOOKUP(A460, [1]Sheet1!$K$2:$T$827,9,FALSE)</f>
        <v>10.1</v>
      </c>
      <c r="AB460" s="13">
        <f>VLOOKUP(A460, [1]Sheet1!$K$2:$T$827,10,FALSE)</f>
        <v>1.55E-2</v>
      </c>
      <c r="AC460" s="13">
        <f>VLOOKUP(A460,[4]Sheet1!$A$2:$D$651,4,FALSE)</f>
        <v>1.6697299999999999</v>
      </c>
      <c r="AD460" s="13">
        <f>VLOOKUP(A460,[4]Sheet1!$A$2:$E$651,5,FALSE)</f>
        <v>17.659600000000001</v>
      </c>
      <c r="AE460" s="13" t="s">
        <v>45</v>
      </c>
      <c r="AF460">
        <f>VLOOKUP(A460,[3]Sheet1!$A$2:$F$2106,6, FALSE)</f>
        <v>57279</v>
      </c>
      <c r="AG460">
        <f>VLOOKUP(A460,[3]Sheet1!$A$2:$G$2106,7,FALSE)</f>
        <v>1</v>
      </c>
      <c r="AH460">
        <f>VLOOKUP(A460,[3]Sheet1!$A$2:$H$2105,8,FALSE)</f>
        <v>1626</v>
      </c>
      <c r="AI460">
        <f>VLOOKUP(A460,[3]Sheet1!$A$2:$I$2106,9,FALSE)</f>
        <v>247</v>
      </c>
      <c r="AJ460">
        <f>VLOOKUP(A460,[3]Sheet1!$A$2:$K$2105,10,FALSE)</f>
        <v>116</v>
      </c>
      <c r="AK460">
        <f>VLOOKUP(A460,[3]Sheet1!$A$2:$K$2105,11,FALSE)</f>
        <v>131</v>
      </c>
      <c r="AL460">
        <f>VLOOKUP(A460,[3]Sheet1!$A$2:$L$2106,12,FALSE)</f>
        <v>91</v>
      </c>
      <c r="AM460">
        <f>VLOOKUP(A460, [3]Sheet1!$A$2:$M$2105,13,FALSE)</f>
        <v>25</v>
      </c>
      <c r="AN460">
        <f>VLOOKUP(A460,[3]Sheet1!$A$2:$N$2106,14,FALSE)</f>
        <v>0.69</v>
      </c>
      <c r="AO460">
        <f>VLOOKUP(A460,[3]Sheet1!$A$2:$O$2106,15,FALSE)</f>
        <v>23.47</v>
      </c>
      <c r="AP460">
        <f>VLOOKUP(A460,[3]Sheet1!$A$2:$P$2105,16,FALSE)</f>
        <v>12.42</v>
      </c>
      <c r="AQ460">
        <f>VLOOKUP(A460, [3]Sheet1!$A$2:$Q$2106, 17,FALSE)</f>
        <v>1526</v>
      </c>
    </row>
    <row r="461" spans="1:43" x14ac:dyDescent="0.2">
      <c r="A461" s="10">
        <v>1207991</v>
      </c>
      <c r="B461" s="10">
        <v>60056008</v>
      </c>
      <c r="C461" s="11" t="s">
        <v>94</v>
      </c>
      <c r="D461" s="10" t="s">
        <v>44</v>
      </c>
      <c r="E461" s="17">
        <v>44138</v>
      </c>
      <c r="F461" s="13" t="str">
        <f>VLOOKUP(A461,[1]Sheet1!$K$2:$T$827,2,FALSE)</f>
        <v>VD05</v>
      </c>
      <c r="G461" s="13" t="s">
        <v>69</v>
      </c>
      <c r="H461" s="10">
        <v>32</v>
      </c>
      <c r="I461" s="10">
        <v>2.34</v>
      </c>
      <c r="J461" s="10">
        <v>1.44</v>
      </c>
      <c r="K461" s="10">
        <v>-0.9</v>
      </c>
      <c r="L461" s="10">
        <v>20</v>
      </c>
      <c r="M461" s="10">
        <v>10</v>
      </c>
      <c r="N461" s="10">
        <v>2.5578551292419398</v>
      </c>
      <c r="O461" s="10">
        <v>1.0639069080352801</v>
      </c>
      <c r="P461" s="10">
        <v>1.34315180778503</v>
      </c>
      <c r="Q461" s="10">
        <v>3.3169171810150102</v>
      </c>
      <c r="R461" s="13">
        <f>VLOOKUP(A461,'Valores KF'!$C$2:$D$1018,2,)</f>
        <v>0.91</v>
      </c>
      <c r="S461" s="13">
        <f>VLOOKUP(A461,'[2]PESO DE COLADA DIC19-DIC-20'!$A$2:$D$2105,4, FALSE)</f>
        <v>52473</v>
      </c>
      <c r="T461" s="13">
        <f>VLOOKUP(A461,[1]Sheet1!$F$2:$H$1001,3,FALSE)</f>
        <v>1878.07522557378</v>
      </c>
      <c r="U461" s="13">
        <f>VLOOKUP(A461,[1]Sheet1!$K$2:$T$827, 3,FALSE)</f>
        <v>3.4000000000000002E-2</v>
      </c>
      <c r="V461" s="13">
        <f>VLOOKUP(A461,[1]Sheet1!$K$2:$T$827, 4,FALSE)</f>
        <v>0.23799999999999999</v>
      </c>
      <c r="W461" s="13">
        <f>VLOOKUP(A461, [1]Sheet1!$K$2:$T$827,5,FALSE)</f>
        <v>1.36</v>
      </c>
      <c r="X461" s="13">
        <f>VLOOKUP(A461, [1]Sheet1!$K$2:$T$827,6,FALSE)</f>
        <v>3.6900000000000002E-2</v>
      </c>
      <c r="Y461" s="13">
        <f>VLOOKUP(A461, [1]Sheet1!$K$2:$T$827,7,FALSE)</f>
        <v>1.4999999999999999E-2</v>
      </c>
      <c r="Z461" s="13">
        <f>VLOOKUP(A461, [1]Sheet1!$K$2:$T$827,8,FALSE)</f>
        <v>18.329999999999998</v>
      </c>
      <c r="AA461" s="13">
        <f>VLOOKUP(A461, [1]Sheet1!$K$2:$T$827,9,FALSE)</f>
        <v>8.7799999999999994</v>
      </c>
      <c r="AB461" s="13">
        <f>VLOOKUP(A461, [1]Sheet1!$K$2:$T$827,10,FALSE)</f>
        <v>1.12E-2</v>
      </c>
      <c r="AC461" s="13">
        <f>VLOOKUP(A461,[4]Sheet1!$A$2:$D$651,4,FALSE)</f>
        <v>1.76505</v>
      </c>
      <c r="AD461" s="13">
        <f>VLOOKUP(A461,[4]Sheet1!$A$2:$E$651,5,FALSE)</f>
        <v>20.3508</v>
      </c>
      <c r="AE461" s="13" t="s">
        <v>45</v>
      </c>
      <c r="AF461">
        <f>VLOOKUP(A461,[3]Sheet1!$A$2:$F$2106,6, FALSE)</f>
        <v>56823.01</v>
      </c>
      <c r="AG461">
        <f>VLOOKUP(A461,[3]Sheet1!$A$2:$G$2106,7,FALSE)</f>
        <v>1</v>
      </c>
      <c r="AH461">
        <f>VLOOKUP(A461,[3]Sheet1!$A$2:$H$2105,8,FALSE)</f>
        <v>1655</v>
      </c>
      <c r="AI461">
        <f>VLOOKUP(A461,[3]Sheet1!$A$2:$I$2106,9,FALSE)</f>
        <v>216</v>
      </c>
      <c r="AJ461">
        <f>VLOOKUP(A461,[3]Sheet1!$A$2:$K$2105,10,FALSE)</f>
        <v>105</v>
      </c>
      <c r="AK461">
        <f>VLOOKUP(A461,[3]Sheet1!$A$2:$K$2105,11,FALSE)</f>
        <v>111</v>
      </c>
      <c r="AL461">
        <f>VLOOKUP(A461,[3]Sheet1!$A$2:$L$2106,12,FALSE)</f>
        <v>73</v>
      </c>
      <c r="AM461">
        <f>VLOOKUP(A461, [3]Sheet1!$A$2:$M$2105,13,FALSE)</f>
        <v>32</v>
      </c>
      <c r="AN461">
        <f>VLOOKUP(A461,[3]Sheet1!$A$2:$N$2106,14,FALSE)</f>
        <v>0.84</v>
      </c>
      <c r="AO461">
        <f>VLOOKUP(A461,[3]Sheet1!$A$2:$O$2106,15,FALSE)</f>
        <v>23.38</v>
      </c>
      <c r="AP461">
        <f>VLOOKUP(A461,[3]Sheet1!$A$2:$P$2105,16,FALSE)</f>
        <v>11.13</v>
      </c>
      <c r="AQ461">
        <f>VLOOKUP(A461, [3]Sheet1!$A$2:$Q$2106, 17,FALSE)</f>
        <v>1520</v>
      </c>
    </row>
    <row r="462" spans="1:43" x14ac:dyDescent="0.2">
      <c r="A462" s="10">
        <v>1207992</v>
      </c>
      <c r="B462" s="10">
        <v>60055909</v>
      </c>
      <c r="C462" s="11">
        <v>4340</v>
      </c>
      <c r="D462" s="10" t="s">
        <v>56</v>
      </c>
      <c r="E462" s="17">
        <v>44139</v>
      </c>
      <c r="F462" s="13" t="str">
        <f>VLOOKUP(A462,[1]Sheet1!$K$2:$T$827,2,FALSE)</f>
        <v>VD03</v>
      </c>
      <c r="G462" s="13" t="str">
        <f>IFERROR(#REF!, "no")</f>
        <v>no</v>
      </c>
      <c r="H462" s="10">
        <v>20</v>
      </c>
      <c r="I462" s="10">
        <v>1.1100000000000001</v>
      </c>
      <c r="J462" s="10">
        <v>0.79</v>
      </c>
      <c r="K462" s="10">
        <v>-0.32</v>
      </c>
      <c r="L462" s="10">
        <v>19</v>
      </c>
      <c r="M462" s="10">
        <v>18</v>
      </c>
      <c r="N462" s="10">
        <v>7.8011746406555202</v>
      </c>
      <c r="O462" s="10">
        <v>2.0415987968444802</v>
      </c>
      <c r="P462" s="10">
        <v>0.39063641428947399</v>
      </c>
      <c r="Q462" s="10">
        <v>0.165231212973595</v>
      </c>
      <c r="R462" s="13">
        <f>VLOOKUP(A462,'Valores KF'!$C$2:$D$1018,2,)</f>
        <v>0.75</v>
      </c>
      <c r="S462" s="13">
        <f>VLOOKUP(A462,'[2]PESO DE COLADA DIC19-DIC-20'!$A$2:$D$2105,4, FALSE)</f>
        <v>59491</v>
      </c>
      <c r="T462" s="13">
        <f>VLOOKUP(A462,[1]Sheet1!$F$2:$H$1001,3,FALSE)</f>
        <v>1855.8087376385199</v>
      </c>
      <c r="U462" s="13">
        <f>VLOOKUP(A462,[1]Sheet1!$K$2:$T$827, 3,FALSE)</f>
        <v>0.42199999999999999</v>
      </c>
      <c r="V462" s="13">
        <f>VLOOKUP(A462,[1]Sheet1!$K$2:$T$827, 4,FALSE)</f>
        <v>0.17</v>
      </c>
      <c r="W462" s="13">
        <f>VLOOKUP(A462, [1]Sheet1!$K$2:$T$827,5,FALSE)</f>
        <v>0.77600000000000002</v>
      </c>
      <c r="X462" s="13">
        <f>VLOOKUP(A462, [1]Sheet1!$K$2:$T$827,6,FALSE)</f>
        <v>8.5000000000000006E-3</v>
      </c>
      <c r="Y462" s="13">
        <f>VLOOKUP(A462, [1]Sheet1!$K$2:$T$827,7,FALSE)</f>
        <v>1.38E-2</v>
      </c>
      <c r="Z462" s="13">
        <f>VLOOKUP(A462, [1]Sheet1!$K$2:$T$827,8,FALSE)</f>
        <v>0.85599999999999998</v>
      </c>
      <c r="AA462" s="13">
        <f>VLOOKUP(A462, [1]Sheet1!$K$2:$T$827,9,FALSE)</f>
        <v>1.8</v>
      </c>
      <c r="AB462" s="13">
        <f>VLOOKUP(A462, [1]Sheet1!$K$2:$T$827,10,FALSE)</f>
        <v>1.5299999999999999E-2</v>
      </c>
      <c r="AC462" s="13">
        <f>VLOOKUP(A462,[4]Sheet1!$A$2:$D$651,4,FALSE)</f>
        <v>0.89334000000000002</v>
      </c>
      <c r="AD462" s="13">
        <f>VLOOKUP(A462,[4]Sheet1!$A$2:$E$651,5,FALSE)</f>
        <v>1.1513</v>
      </c>
      <c r="AE462" s="13" t="s">
        <v>45</v>
      </c>
      <c r="AF462">
        <f>VLOOKUP(A462,[3]Sheet1!$A$2:$F$2106,6, FALSE)</f>
        <v>58217</v>
      </c>
      <c r="AG462">
        <f>VLOOKUP(A462,[3]Sheet1!$A$2:$G$2106,7,FALSE)</f>
        <v>1</v>
      </c>
      <c r="AH462">
        <f>VLOOKUP(A462,[3]Sheet1!$A$2:$H$2105,8,FALSE)</f>
        <v>1643</v>
      </c>
      <c r="AI462">
        <f>VLOOKUP(A462,[3]Sheet1!$A$2:$I$2106,9,FALSE)</f>
        <v>59</v>
      </c>
      <c r="AJ462">
        <f>VLOOKUP(A462,[3]Sheet1!$A$2:$K$2105,10,FALSE)</f>
        <v>25</v>
      </c>
      <c r="AK462">
        <f>VLOOKUP(A462,[3]Sheet1!$A$2:$K$2105,11,FALSE)</f>
        <v>34</v>
      </c>
      <c r="AL462">
        <f>VLOOKUP(A462,[3]Sheet1!$A$2:$L$2106,12,FALSE)</f>
        <v>5</v>
      </c>
      <c r="AM462">
        <f>VLOOKUP(A462, [3]Sheet1!$A$2:$M$2105,13,FALSE)</f>
        <v>20</v>
      </c>
      <c r="AN462">
        <f>VLOOKUP(A462,[3]Sheet1!$A$2:$N$2106,14,FALSE)</f>
        <v>0.64</v>
      </c>
      <c r="AO462">
        <f>VLOOKUP(A462,[3]Sheet1!$A$2:$O$2106,15,FALSE)</f>
        <v>4.29</v>
      </c>
      <c r="AP462">
        <f>VLOOKUP(A462,[3]Sheet1!$A$2:$P$2105,16,FALSE)</f>
        <v>0</v>
      </c>
      <c r="AQ462">
        <f>VLOOKUP(A462, [3]Sheet1!$A$2:$Q$2106, 17,FALSE)</f>
        <v>1551</v>
      </c>
    </row>
    <row r="463" spans="1:43" x14ac:dyDescent="0.2">
      <c r="A463" s="10">
        <v>1207993</v>
      </c>
      <c r="B463" s="10">
        <v>60055961</v>
      </c>
      <c r="C463" s="11" t="s">
        <v>109</v>
      </c>
      <c r="D463" s="10" t="s">
        <v>53</v>
      </c>
      <c r="E463" s="17">
        <v>44139</v>
      </c>
      <c r="F463" s="13" t="str">
        <f>VLOOKUP(A463,[1]Sheet1!$K$2:$T$827,2,FALSE)</f>
        <v>VD02</v>
      </c>
      <c r="G463" s="13" t="str">
        <f>IFERROR(#REF!, "no")</f>
        <v>no</v>
      </c>
      <c r="H463" s="10">
        <v>20</v>
      </c>
      <c r="I463" s="10">
        <v>0.91</v>
      </c>
      <c r="J463" s="10">
        <v>0.5</v>
      </c>
      <c r="K463" s="10">
        <v>-0.41</v>
      </c>
      <c r="L463" s="10">
        <v>16</v>
      </c>
      <c r="M463" s="10">
        <v>18</v>
      </c>
      <c r="N463" s="10">
        <v>5.2862076759338397</v>
      </c>
      <c r="O463" s="10">
        <v>2.0627067089080802</v>
      </c>
      <c r="P463" s="10">
        <v>0.41046914458274802</v>
      </c>
      <c r="Q463" s="10">
        <v>-9.5900550484657301E-2</v>
      </c>
      <c r="R463" s="13">
        <f>VLOOKUP(A463,'Valores KF'!$C$2:$D$1018,2,)</f>
        <v>0.77</v>
      </c>
      <c r="S463" s="13">
        <f>VLOOKUP(A463,'[2]PESO DE COLADA DIC19-DIC-20'!$A$2:$D$2105,4, FALSE)</f>
        <v>52146</v>
      </c>
      <c r="T463" s="13">
        <f>VLOOKUP(A463,[1]Sheet1!$F$2:$H$1001,3,FALSE)</f>
        <v>1864.27482640577</v>
      </c>
      <c r="U463" s="13">
        <f>VLOOKUP(A463,[1]Sheet1!$K$2:$T$827, 3,FALSE)</f>
        <v>0.32700000000000001</v>
      </c>
      <c r="V463" s="13">
        <f>VLOOKUP(A463,[1]Sheet1!$K$2:$T$827, 4,FALSE)</f>
        <v>0.16200000000000001</v>
      </c>
      <c r="W463" s="13">
        <f>VLOOKUP(A463, [1]Sheet1!$K$2:$T$827,5,FALSE)</f>
        <v>0.97</v>
      </c>
      <c r="X463" s="13">
        <f>VLOOKUP(A463, [1]Sheet1!$K$2:$T$827,6,FALSE)</f>
        <v>1.3299999999999999E-2</v>
      </c>
      <c r="Y463" s="13">
        <f>VLOOKUP(A463, [1]Sheet1!$K$2:$T$827,7,FALSE)</f>
        <v>7.7600000000000004E-3</v>
      </c>
      <c r="Z463" s="13">
        <f>VLOOKUP(A463, [1]Sheet1!$K$2:$T$827,8,FALSE)</f>
        <v>0.879</v>
      </c>
      <c r="AA463" s="13">
        <f>VLOOKUP(A463, [1]Sheet1!$K$2:$T$827,9,FALSE)</f>
        <v>1.74</v>
      </c>
      <c r="AB463" s="13">
        <f>VLOOKUP(A463, [1]Sheet1!$K$2:$T$827,10,FALSE)</f>
        <v>1.6199999999999999E-2</v>
      </c>
      <c r="AC463" s="13">
        <f>VLOOKUP(A463,[4]Sheet1!$A$2:$D$651,4,FALSE)</f>
        <v>0.91248600000000002</v>
      </c>
      <c r="AD463" s="13">
        <f>VLOOKUP(A463,[4]Sheet1!$A$2:$E$651,5,FALSE)</f>
        <v>1.3880999999999999</v>
      </c>
      <c r="AE463" s="13" t="s">
        <v>45</v>
      </c>
      <c r="AF463">
        <f>VLOOKUP(A463,[3]Sheet1!$A$2:$F$2106,6, FALSE)</f>
        <v>51606</v>
      </c>
      <c r="AG463">
        <f>VLOOKUP(A463,[3]Sheet1!$A$2:$G$2106,7,FALSE)</f>
        <v>1</v>
      </c>
      <c r="AH463">
        <f>VLOOKUP(A463,[3]Sheet1!$A$2:$H$2105,8,FALSE)</f>
        <v>1650</v>
      </c>
      <c r="AI463">
        <f>VLOOKUP(A463,[3]Sheet1!$A$2:$I$2106,9,FALSE)</f>
        <v>49</v>
      </c>
      <c r="AJ463">
        <f>VLOOKUP(A463,[3]Sheet1!$A$2:$K$2105,10,FALSE)</f>
        <v>25</v>
      </c>
      <c r="AK463">
        <f>VLOOKUP(A463,[3]Sheet1!$A$2:$K$2105,11,FALSE)</f>
        <v>24</v>
      </c>
      <c r="AL463">
        <f>VLOOKUP(A463,[3]Sheet1!$A$2:$L$2106,12,FALSE)</f>
        <v>5</v>
      </c>
      <c r="AM463">
        <f>VLOOKUP(A463, [3]Sheet1!$A$2:$M$2105,13,FALSE)</f>
        <v>20</v>
      </c>
      <c r="AN463">
        <f>VLOOKUP(A463,[3]Sheet1!$A$2:$N$2106,14,FALSE)</f>
        <v>0.66</v>
      </c>
      <c r="AO463">
        <f>VLOOKUP(A463,[3]Sheet1!$A$2:$O$2106,15,FALSE)</f>
        <v>5.17</v>
      </c>
      <c r="AP463">
        <f>VLOOKUP(A463,[3]Sheet1!$A$2:$P$2105,16,FALSE)</f>
        <v>0</v>
      </c>
      <c r="AQ463">
        <f>VLOOKUP(A463, [3]Sheet1!$A$2:$Q$2106, 17,FALSE)</f>
        <v>1559</v>
      </c>
    </row>
    <row r="464" spans="1:43" x14ac:dyDescent="0.2">
      <c r="A464" s="10">
        <v>1207994</v>
      </c>
      <c r="B464" s="10">
        <v>60055391</v>
      </c>
      <c r="C464" s="11" t="s">
        <v>83</v>
      </c>
      <c r="D464" s="10" t="s">
        <v>59</v>
      </c>
      <c r="E464" s="17">
        <v>44139</v>
      </c>
      <c r="F464" s="13" t="str">
        <f>VLOOKUP(A464,[1]Sheet1!$K$2:$T$827,2,FALSE)</f>
        <v>VD02</v>
      </c>
      <c r="G464" s="13" t="str">
        <f>IFERROR(#REF!, "no")</f>
        <v>no</v>
      </c>
      <c r="H464" s="10">
        <v>18</v>
      </c>
      <c r="I464" s="10">
        <v>1.18</v>
      </c>
      <c r="J464" s="10">
        <v>0.89</v>
      </c>
      <c r="K464" s="10">
        <v>-0.28999999999999998</v>
      </c>
      <c r="L464" s="10">
        <v>14</v>
      </c>
      <c r="M464" s="10">
        <v>16</v>
      </c>
      <c r="N464" s="10">
        <v>6.52231645584106</v>
      </c>
      <c r="O464" s="10">
        <v>1.85411047935486</v>
      </c>
      <c r="P464" s="10">
        <v>0.33287981152534502</v>
      </c>
      <c r="Q464" s="10">
        <v>-0.12921373546123499</v>
      </c>
      <c r="R464" s="13">
        <f>VLOOKUP(A464,'Valores KF'!$C$2:$D$1018,2,)</f>
        <v>0.8</v>
      </c>
      <c r="S464" s="13">
        <f>VLOOKUP(A464,'[2]PESO DE COLADA DIC19-DIC-20'!$A$2:$D$2105,4, FALSE)</f>
        <v>55882</v>
      </c>
      <c r="T464" s="13">
        <f>VLOOKUP(A464,[1]Sheet1!$F$2:$H$1001,3,FALSE)</f>
        <v>1892.4259405914599</v>
      </c>
      <c r="U464" s="13">
        <f>VLOOKUP(A464,[1]Sheet1!$K$2:$T$827, 3,FALSE)</f>
        <v>0.23300000000000001</v>
      </c>
      <c r="V464" s="13">
        <f>VLOOKUP(A464,[1]Sheet1!$K$2:$T$827, 4,FALSE)</f>
        <v>0.23499999999999999</v>
      </c>
      <c r="W464" s="13">
        <f>VLOOKUP(A464, [1]Sheet1!$K$2:$T$827,5,FALSE)</f>
        <v>0.88100000000000001</v>
      </c>
      <c r="X464" s="13">
        <f>VLOOKUP(A464, [1]Sheet1!$K$2:$T$827,6,FALSE)</f>
        <v>8.2000000000000007E-3</v>
      </c>
      <c r="Y464" s="13">
        <f>VLOOKUP(A464, [1]Sheet1!$K$2:$T$827,7,FALSE)</f>
        <v>1.5100000000000001E-3</v>
      </c>
      <c r="Z464" s="13">
        <f>VLOOKUP(A464, [1]Sheet1!$K$2:$T$827,8,FALSE)</f>
        <v>0.56699999999999995</v>
      </c>
      <c r="AA464" s="13">
        <f>VLOOKUP(A464, [1]Sheet1!$K$2:$T$827,9,FALSE)</f>
        <v>0.58799999999999997</v>
      </c>
      <c r="AB464" s="13">
        <f>VLOOKUP(A464, [1]Sheet1!$K$2:$T$827,10,FALSE)</f>
        <v>2.4E-2</v>
      </c>
      <c r="AC464" s="13">
        <f>VLOOKUP(A464,[4]Sheet1!$A$2:$D$651,4,FALSE)</f>
        <v>0.96626699999999999</v>
      </c>
      <c r="AD464" s="13">
        <f>VLOOKUP(A464,[4]Sheet1!$A$2:$E$651,5,FALSE)</f>
        <v>0.904034</v>
      </c>
      <c r="AE464" s="13" t="s">
        <v>45</v>
      </c>
      <c r="AF464">
        <f>VLOOKUP(A464,[3]Sheet1!$A$2:$F$2106,6, FALSE)</f>
        <v>55452</v>
      </c>
      <c r="AG464">
        <f>VLOOKUP(A464,[3]Sheet1!$A$2:$G$2106,7,FALSE)</f>
        <v>1</v>
      </c>
      <c r="AH464">
        <f>VLOOKUP(A464,[3]Sheet1!$A$2:$H$2105,8,FALSE)</f>
        <v>1676</v>
      </c>
      <c r="AI464">
        <f>VLOOKUP(A464,[3]Sheet1!$A$2:$I$2106,9,FALSE)</f>
        <v>51</v>
      </c>
      <c r="AJ464">
        <f>VLOOKUP(A464,[3]Sheet1!$A$2:$K$2105,10,FALSE)</f>
        <v>23</v>
      </c>
      <c r="AK464">
        <f>VLOOKUP(A464,[3]Sheet1!$A$2:$K$2105,11,FALSE)</f>
        <v>28</v>
      </c>
      <c r="AL464">
        <f>VLOOKUP(A464,[3]Sheet1!$A$2:$L$2106,12,FALSE)</f>
        <v>5</v>
      </c>
      <c r="AM464">
        <f>VLOOKUP(A464, [3]Sheet1!$A$2:$M$2105,13,FALSE)</f>
        <v>18</v>
      </c>
      <c r="AN464">
        <f>VLOOKUP(A464,[3]Sheet1!$A$2:$N$2106,14,FALSE)</f>
        <v>0.62</v>
      </c>
      <c r="AO464">
        <f>VLOOKUP(A464,[3]Sheet1!$A$2:$O$2106,15,FALSE)</f>
        <v>4.6100000000000003</v>
      </c>
      <c r="AP464">
        <f>VLOOKUP(A464,[3]Sheet1!$A$2:$P$2105,16,FALSE)</f>
        <v>0</v>
      </c>
      <c r="AQ464">
        <f>VLOOKUP(A464, [3]Sheet1!$A$2:$Q$2106, 17,FALSE)</f>
        <v>1592</v>
      </c>
    </row>
    <row r="465" spans="1:43" x14ac:dyDescent="0.2">
      <c r="A465" s="10">
        <v>1207995</v>
      </c>
      <c r="B465" s="10">
        <v>60055712</v>
      </c>
      <c r="C465" s="11" t="s">
        <v>83</v>
      </c>
      <c r="D465" s="10" t="s">
        <v>48</v>
      </c>
      <c r="E465" s="17">
        <v>44139</v>
      </c>
      <c r="F465" s="13" t="str">
        <f>VLOOKUP(A465,[1]Sheet1!$K$2:$T$827,2,FALSE)</f>
        <v>VD02</v>
      </c>
      <c r="G465" s="13" t="str">
        <f>IFERROR(#REF!, "no")</f>
        <v>no</v>
      </c>
      <c r="H465" s="10">
        <v>16</v>
      </c>
      <c r="I465" s="10">
        <v>0.64</v>
      </c>
      <c r="J465" s="10">
        <v>0.76</v>
      </c>
      <c r="K465" s="10">
        <v>0.12</v>
      </c>
      <c r="L465" s="10">
        <v>17</v>
      </c>
      <c r="M465" s="10">
        <v>14</v>
      </c>
      <c r="N465" s="10">
        <v>7.2787709236145002</v>
      </c>
      <c r="O465" s="10">
        <v>2.1619620323181201</v>
      </c>
      <c r="P465" s="10">
        <v>1.47093510627747</v>
      </c>
      <c r="Q465" s="10">
        <v>-0.13480810821056399</v>
      </c>
      <c r="R465" s="13">
        <f>VLOOKUP(A465,'Valores KF'!$C$2:$D$1018,2,)</f>
        <v>0.79</v>
      </c>
      <c r="S465" s="13">
        <f>VLOOKUP(A465,'[2]PESO DE COLADA DIC19-DIC-20'!$A$2:$D$2105,4, FALSE)</f>
        <v>53133</v>
      </c>
      <c r="T465" s="13">
        <f>VLOOKUP(A465,[1]Sheet1!$F$2:$H$1001,3,FALSE)</f>
        <v>1884.69604535806</v>
      </c>
      <c r="U465" s="13">
        <f>VLOOKUP(A465,[1]Sheet1!$K$2:$T$827, 3,FALSE)</f>
        <v>0.214</v>
      </c>
      <c r="V465" s="13">
        <f>VLOOKUP(A465,[1]Sheet1!$K$2:$T$827, 4,FALSE)</f>
        <v>0.27100000000000002</v>
      </c>
      <c r="W465" s="13">
        <f>VLOOKUP(A465, [1]Sheet1!$K$2:$T$827,5,FALSE)</f>
        <v>0.89</v>
      </c>
      <c r="X465" s="13">
        <f>VLOOKUP(A465, [1]Sheet1!$K$2:$T$827,6,FALSE)</f>
        <v>8.0000000000000002E-3</v>
      </c>
      <c r="Y465" s="13">
        <f>VLOOKUP(A465, [1]Sheet1!$K$2:$T$827,7,FALSE)</f>
        <v>1.72E-3</v>
      </c>
      <c r="Z465" s="13">
        <f>VLOOKUP(A465, [1]Sheet1!$K$2:$T$827,8,FALSE)</f>
        <v>0.55600000000000005</v>
      </c>
      <c r="AA465" s="13">
        <f>VLOOKUP(A465, [1]Sheet1!$K$2:$T$827,9,FALSE)</f>
        <v>0.53300000000000003</v>
      </c>
      <c r="AB465" s="13">
        <f>VLOOKUP(A465, [1]Sheet1!$K$2:$T$827,10,FALSE)</f>
        <v>2.3699999999999999E-2</v>
      </c>
      <c r="AC465" s="13">
        <f>VLOOKUP(A465,[4]Sheet1!$A$2:$D$651,4,FALSE)</f>
        <v>0.96413899999999997</v>
      </c>
      <c r="AD465" s="13">
        <f>VLOOKUP(A465,[4]Sheet1!$A$2:$E$651,5,FALSE)</f>
        <v>1.9048</v>
      </c>
      <c r="AE465" s="13" t="s">
        <v>45</v>
      </c>
      <c r="AF465">
        <f>VLOOKUP(A465,[3]Sheet1!$A$2:$F$2106,6, FALSE)</f>
        <v>53286</v>
      </c>
      <c r="AG465">
        <f>VLOOKUP(A465,[3]Sheet1!$A$2:$G$2106,7,FALSE)</f>
        <v>1</v>
      </c>
      <c r="AH465">
        <f>VLOOKUP(A465,[3]Sheet1!$A$2:$H$2105,8,FALSE)</f>
        <v>1664</v>
      </c>
      <c r="AI465">
        <f>VLOOKUP(A465,[3]Sheet1!$A$2:$I$2106,9,FALSE)</f>
        <v>53</v>
      </c>
      <c r="AJ465">
        <f>VLOOKUP(A465,[3]Sheet1!$A$2:$K$2105,10,FALSE)</f>
        <v>22</v>
      </c>
      <c r="AK465">
        <f>VLOOKUP(A465,[3]Sheet1!$A$2:$K$2105,11,FALSE)</f>
        <v>31</v>
      </c>
      <c r="AL465">
        <f>VLOOKUP(A465,[3]Sheet1!$A$2:$L$2106,12,FALSE)</f>
        <v>6</v>
      </c>
      <c r="AM465">
        <f>VLOOKUP(A465, [3]Sheet1!$A$2:$M$2105,13,FALSE)</f>
        <v>16</v>
      </c>
      <c r="AN465">
        <f>VLOOKUP(A465,[3]Sheet1!$A$2:$N$2106,14,FALSE)</f>
        <v>0.64</v>
      </c>
      <c r="AO465">
        <f>VLOOKUP(A465,[3]Sheet1!$A$2:$O$2106,15,FALSE)</f>
        <v>5.37</v>
      </c>
      <c r="AP465">
        <f>VLOOKUP(A465,[3]Sheet1!$A$2:$P$2105,16,FALSE)</f>
        <v>0</v>
      </c>
      <c r="AQ465">
        <f>VLOOKUP(A465, [3]Sheet1!$A$2:$Q$2106, 17,FALSE)</f>
        <v>1575</v>
      </c>
    </row>
    <row r="466" spans="1:43" x14ac:dyDescent="0.2">
      <c r="A466" s="10">
        <v>1207996</v>
      </c>
      <c r="B466" s="10">
        <v>60055786</v>
      </c>
      <c r="C466" s="11" t="s">
        <v>54</v>
      </c>
      <c r="D466" s="10" t="s">
        <v>44</v>
      </c>
      <c r="E466" s="17">
        <v>44139</v>
      </c>
      <c r="F466" s="13" t="str">
        <f>VLOOKUP(A466,[1]Sheet1!$K$2:$T$827,2,FALSE)</f>
        <v>VD02</v>
      </c>
      <c r="G466" s="13" t="str">
        <f>IFERROR(#REF!, "no")</f>
        <v>no</v>
      </c>
      <c r="H466" s="10">
        <v>16</v>
      </c>
      <c r="I466" s="10">
        <v>1.36</v>
      </c>
      <c r="J466" s="10">
        <v>1.21</v>
      </c>
      <c r="K466" s="10">
        <v>-0.15</v>
      </c>
      <c r="L466" s="10">
        <v>20</v>
      </c>
      <c r="M466" s="10">
        <v>10</v>
      </c>
      <c r="N466" s="10">
        <v>8.8807115554809606</v>
      </c>
      <c r="O466" s="10">
        <v>1.9540585279464699</v>
      </c>
      <c r="P466" s="10">
        <v>0.102565422654152</v>
      </c>
      <c r="Q466" s="10">
        <v>-0.13558930158615101</v>
      </c>
      <c r="R466" s="13">
        <f>VLOOKUP(A466,'Valores KF'!$C$2:$D$1018,2,)</f>
        <v>0.81</v>
      </c>
      <c r="S466" s="13">
        <f>VLOOKUP(A466,'[2]PESO DE COLADA DIC19-DIC-20'!$A$2:$D$2105,4, FALSE)</f>
        <v>55586</v>
      </c>
      <c r="T466" s="13">
        <f>VLOOKUP(A466,[1]Sheet1!$F$2:$H$1001,3,FALSE)</f>
        <v>1890.7984911819501</v>
      </c>
      <c r="U466" s="13">
        <f>VLOOKUP(A466,[1]Sheet1!$K$2:$T$827, 3,FALSE)</f>
        <v>0.10100000000000001</v>
      </c>
      <c r="V466" s="13">
        <f>VLOOKUP(A466,[1]Sheet1!$K$2:$T$827, 4,FALSE)</f>
        <v>0.22600000000000001</v>
      </c>
      <c r="W466" s="13">
        <f>VLOOKUP(A466, [1]Sheet1!$K$2:$T$827,5,FALSE)</f>
        <v>1.1000000000000001</v>
      </c>
      <c r="X466" s="13">
        <f>VLOOKUP(A466, [1]Sheet1!$K$2:$T$827,6,FALSE)</f>
        <v>0.01</v>
      </c>
      <c r="Y466" s="13">
        <f>VLOOKUP(A466, [1]Sheet1!$K$2:$T$827,7,FALSE)</f>
        <v>4.9800000000000001E-3</v>
      </c>
      <c r="Z466" s="13">
        <f>VLOOKUP(A466, [1]Sheet1!$K$2:$T$827,8,FALSE)</f>
        <v>0.221</v>
      </c>
      <c r="AA466" s="13">
        <f>VLOOKUP(A466, [1]Sheet1!$K$2:$T$827,9,FALSE)</f>
        <v>0.34699999999999998</v>
      </c>
      <c r="AB466" s="13">
        <f>VLOOKUP(A466, [1]Sheet1!$K$2:$T$827,10,FALSE)</f>
        <v>3.5700000000000003E-2</v>
      </c>
      <c r="AC466" s="13">
        <f>VLOOKUP(A466,[4]Sheet1!$A$2:$D$651,4,FALSE)</f>
        <v>1.2300899999999999</v>
      </c>
      <c r="AD466" s="13">
        <f>VLOOKUP(A466,[4]Sheet1!$A$2:$E$651,5,FALSE)</f>
        <v>1.00532</v>
      </c>
      <c r="AE466" s="13" t="s">
        <v>45</v>
      </c>
      <c r="AF466">
        <f>VLOOKUP(A466,[3]Sheet1!$A$2:$F$2106,6, FALSE)</f>
        <v>55293</v>
      </c>
      <c r="AG466">
        <f>VLOOKUP(A466,[3]Sheet1!$A$2:$G$2106,7,FALSE)</f>
        <v>1</v>
      </c>
      <c r="AH466">
        <f>VLOOKUP(A466,[3]Sheet1!$A$2:$H$2105,8,FALSE)</f>
        <v>1671</v>
      </c>
      <c r="AI466">
        <f>VLOOKUP(A466,[3]Sheet1!$A$2:$I$2106,9,FALSE)</f>
        <v>48</v>
      </c>
      <c r="AJ466">
        <f>VLOOKUP(A466,[3]Sheet1!$A$2:$K$2105,10,FALSE)</f>
        <v>22</v>
      </c>
      <c r="AK466">
        <f>VLOOKUP(A466,[3]Sheet1!$A$2:$K$2105,11,FALSE)</f>
        <v>26</v>
      </c>
      <c r="AL466">
        <f>VLOOKUP(A466,[3]Sheet1!$A$2:$L$2106,12,FALSE)</f>
        <v>6</v>
      </c>
      <c r="AM466">
        <f>VLOOKUP(A466, [3]Sheet1!$A$2:$M$2105,13,FALSE)</f>
        <v>16</v>
      </c>
      <c r="AN466">
        <f>VLOOKUP(A466,[3]Sheet1!$A$2:$N$2106,14,FALSE)</f>
        <v>0.9</v>
      </c>
      <c r="AO466">
        <f>VLOOKUP(A466,[3]Sheet1!$A$2:$O$2106,15,FALSE)</f>
        <v>2.81</v>
      </c>
      <c r="AP466">
        <f>VLOOKUP(A466,[3]Sheet1!$A$2:$P$2105,16,FALSE)</f>
        <v>1.58</v>
      </c>
      <c r="AQ466">
        <f>VLOOKUP(A466, [3]Sheet1!$A$2:$Q$2106, 17,FALSE)</f>
        <v>1594</v>
      </c>
    </row>
    <row r="467" spans="1:43" x14ac:dyDescent="0.2">
      <c r="A467" s="10">
        <v>1207997</v>
      </c>
      <c r="B467" s="10">
        <v>60055780</v>
      </c>
      <c r="C467" s="11" t="s">
        <v>54</v>
      </c>
      <c r="D467" s="10" t="s">
        <v>44</v>
      </c>
      <c r="E467" s="17">
        <v>44139</v>
      </c>
      <c r="F467" s="13" t="str">
        <f>VLOOKUP(A467,[1]Sheet1!$K$2:$T$827,2,FALSE)</f>
        <v>VD07</v>
      </c>
      <c r="G467" s="13" t="str">
        <f>IFERROR(#REF!, "no")</f>
        <v>no</v>
      </c>
      <c r="H467" s="10">
        <v>36</v>
      </c>
      <c r="I467" s="10">
        <v>0.98</v>
      </c>
      <c r="J467" s="10">
        <v>0.5</v>
      </c>
      <c r="K467" s="10">
        <v>-0.48</v>
      </c>
      <c r="L467" s="10">
        <v>16</v>
      </c>
      <c r="M467" s="10">
        <v>13</v>
      </c>
      <c r="N467" s="10">
        <v>3.6723330020904501</v>
      </c>
      <c r="O467" s="10">
        <v>1.6764333248138401</v>
      </c>
      <c r="P467" s="10">
        <v>0.17664183676242801</v>
      </c>
      <c r="Q467" s="10">
        <v>-0.14576877653598799</v>
      </c>
      <c r="R467" s="13">
        <f>VLOOKUP(A467,'Valores KF'!$C$2:$D$1018,2,)</f>
        <v>0.8</v>
      </c>
      <c r="S467" s="13">
        <f>VLOOKUP(A467,'[2]PESO DE COLADA DIC19-DIC-20'!$A$2:$D$2105,4, FALSE)</f>
        <v>50302</v>
      </c>
      <c r="T467" s="13">
        <f>VLOOKUP(A467,[1]Sheet1!$F$2:$H$1001,3,FALSE)</f>
        <v>1882.50424295737</v>
      </c>
      <c r="U467" s="13">
        <f>VLOOKUP(A467,[1]Sheet1!$K$2:$T$827, 3,FALSE)</f>
        <v>9.8500000000000004E-2</v>
      </c>
      <c r="V467" s="13">
        <f>VLOOKUP(A467,[1]Sheet1!$K$2:$T$827, 4,FALSE)</f>
        <v>0.254</v>
      </c>
      <c r="W467" s="13">
        <f>VLOOKUP(A467, [1]Sheet1!$K$2:$T$827,5,FALSE)</f>
        <v>1.1000000000000001</v>
      </c>
      <c r="X467" s="13">
        <f>VLOOKUP(A467, [1]Sheet1!$K$2:$T$827,6,FALSE)</f>
        <v>1.3899999999999999E-2</v>
      </c>
      <c r="Y467" s="13">
        <f>VLOOKUP(A467, [1]Sheet1!$K$2:$T$827,7,FALSE)</f>
        <v>5.3299999999999997E-3</v>
      </c>
      <c r="Z467" s="13">
        <f>VLOOKUP(A467, [1]Sheet1!$K$2:$T$827,8,FALSE)</f>
        <v>0.30299999999999999</v>
      </c>
      <c r="AA467" s="13">
        <f>VLOOKUP(A467, [1]Sheet1!$K$2:$T$827,9,FALSE)</f>
        <v>0.37</v>
      </c>
      <c r="AB467" s="13">
        <f>VLOOKUP(A467, [1]Sheet1!$K$2:$T$827,10,FALSE)</f>
        <v>2.69E-2</v>
      </c>
      <c r="AC467" s="13">
        <f>VLOOKUP(A467,[4]Sheet1!$A$2:$D$651,4,FALSE)</f>
        <v>1.0281499999999999</v>
      </c>
      <c r="AD467" s="13">
        <f>VLOOKUP(A467,[4]Sheet1!$A$2:$E$651,5,FALSE)</f>
        <v>4.2462400000000002</v>
      </c>
      <c r="AE467" s="13" t="s">
        <v>45</v>
      </c>
      <c r="AF467">
        <f>VLOOKUP(A467,[3]Sheet1!$A$2:$F$2106,6, FALSE)</f>
        <v>50297</v>
      </c>
      <c r="AG467">
        <f>VLOOKUP(A467,[3]Sheet1!$A$2:$G$2106,7,FALSE)</f>
        <v>3</v>
      </c>
      <c r="AH467">
        <f>VLOOKUP(A467,[3]Sheet1!$A$2:$H$2105,8,FALSE)</f>
        <v>1400</v>
      </c>
      <c r="AI467">
        <f>VLOOKUP(A467,[3]Sheet1!$A$2:$I$2106,9,FALSE)</f>
        <v>112</v>
      </c>
      <c r="AJ467">
        <f>VLOOKUP(A467,[3]Sheet1!$A$2:$K$2105,10,FALSE)</f>
        <v>46</v>
      </c>
      <c r="AK467">
        <f>VLOOKUP(A467,[3]Sheet1!$A$2:$K$2105,11,FALSE)</f>
        <v>66</v>
      </c>
      <c r="AL467">
        <f>VLOOKUP(A467,[3]Sheet1!$A$2:$L$2106,12,FALSE)</f>
        <v>10</v>
      </c>
      <c r="AM467">
        <f>VLOOKUP(A467, [3]Sheet1!$A$2:$M$2105,13,FALSE)</f>
        <v>36</v>
      </c>
      <c r="AN467">
        <f>VLOOKUP(A467,[3]Sheet1!$A$2:$N$2106,14,FALSE)</f>
        <v>0.69</v>
      </c>
      <c r="AO467">
        <f>VLOOKUP(A467,[3]Sheet1!$A$2:$O$2106,15,FALSE)</f>
        <v>11.53</v>
      </c>
      <c r="AP467">
        <f>VLOOKUP(A467,[3]Sheet1!$A$2:$P$2105,16,FALSE)</f>
        <v>3.24</v>
      </c>
      <c r="AQ467">
        <f>VLOOKUP(A467, [3]Sheet1!$A$2:$Q$2106, 17,FALSE)</f>
        <v>1591</v>
      </c>
    </row>
    <row r="468" spans="1:43" x14ac:dyDescent="0.2">
      <c r="A468" s="10">
        <v>1207998</v>
      </c>
      <c r="B468" s="10">
        <v>60055792</v>
      </c>
      <c r="C468" s="11" t="s">
        <v>54</v>
      </c>
      <c r="D468" s="10" t="s">
        <v>44</v>
      </c>
      <c r="E468" s="17">
        <v>44139</v>
      </c>
      <c r="F468" s="13" t="str">
        <f>VLOOKUP(A468,[1]Sheet1!$K$2:$T$827,2,FALSE)</f>
        <v>VD02</v>
      </c>
      <c r="G468" s="13" t="str">
        <f>IFERROR(#REF!, "no")</f>
        <v>no</v>
      </c>
      <c r="H468" s="10">
        <v>20</v>
      </c>
      <c r="I468" s="10">
        <v>0.84</v>
      </c>
      <c r="J468" s="10">
        <v>0.77</v>
      </c>
      <c r="K468" s="10">
        <v>-7.0000000000000007E-2</v>
      </c>
      <c r="L468" s="10">
        <v>18</v>
      </c>
      <c r="M468" s="10">
        <v>18</v>
      </c>
      <c r="N468" s="10">
        <v>4.7239351272582999</v>
      </c>
      <c r="O468" s="10">
        <v>1.7175995111465501</v>
      </c>
      <c r="P468" s="10">
        <v>0.44063133001327498</v>
      </c>
      <c r="Q468" s="10">
        <v>-0.14812438189983401</v>
      </c>
      <c r="R468" s="13">
        <f>VLOOKUP(A468,'Valores KF'!$C$2:$D$1018,2,)</f>
        <v>0.82</v>
      </c>
      <c r="S468" s="13">
        <f>VLOOKUP(A468,'[2]PESO DE COLADA DIC19-DIC-20'!$A$2:$D$2105,4, FALSE)</f>
        <v>48470</v>
      </c>
      <c r="T468" s="13">
        <f>VLOOKUP(A468,[1]Sheet1!$F$2:$H$1001,3,FALSE)</f>
        <v>1897.9877975275001</v>
      </c>
      <c r="U468" s="13">
        <f>VLOOKUP(A468,[1]Sheet1!$K$2:$T$827, 3,FALSE)</f>
        <v>0.122</v>
      </c>
      <c r="V468" s="13">
        <f>VLOOKUP(A468,[1]Sheet1!$K$2:$T$827, 4,FALSE)</f>
        <v>0.17</v>
      </c>
      <c r="W468" s="13">
        <f>VLOOKUP(A468, [1]Sheet1!$K$2:$T$827,5,FALSE)</f>
        <v>1.1000000000000001</v>
      </c>
      <c r="X468" s="13">
        <f>VLOOKUP(A468, [1]Sheet1!$K$2:$T$827,6,FALSE)</f>
        <v>1.09E-2</v>
      </c>
      <c r="Y468" s="13">
        <f>VLOOKUP(A468, [1]Sheet1!$K$2:$T$827,7,FALSE)</f>
        <v>4.8399999999999997E-3</v>
      </c>
      <c r="Z468" s="13">
        <f>VLOOKUP(A468, [1]Sheet1!$K$2:$T$827,8,FALSE)</f>
        <v>0.17499999999999999</v>
      </c>
      <c r="AA468" s="13">
        <f>VLOOKUP(A468, [1]Sheet1!$K$2:$T$827,9,FALSE)</f>
        <v>0.26500000000000001</v>
      </c>
      <c r="AB468" s="13">
        <f>VLOOKUP(A468, [1]Sheet1!$K$2:$T$827,10,FALSE)</f>
        <v>2.2499999999999999E-2</v>
      </c>
      <c r="AC468" s="13">
        <f>VLOOKUP(A468,[4]Sheet1!$A$2:$D$651,4,FALSE)</f>
        <v>0.93223900000000004</v>
      </c>
      <c r="AD468" s="13">
        <f>VLOOKUP(A468,[4]Sheet1!$A$2:$E$651,5,FALSE)</f>
        <v>1.42902</v>
      </c>
      <c r="AE468" s="13" t="s">
        <v>45</v>
      </c>
      <c r="AF468">
        <f>VLOOKUP(A468,[3]Sheet1!$A$2:$F$2106,6, FALSE)</f>
        <v>47943</v>
      </c>
      <c r="AG468">
        <f>VLOOKUP(A468,[3]Sheet1!$A$2:$G$2106,7,FALSE)</f>
        <v>1</v>
      </c>
      <c r="AH468">
        <f>VLOOKUP(A468,[3]Sheet1!$A$2:$H$2105,8,FALSE)</f>
        <v>1688</v>
      </c>
      <c r="AI468">
        <f>VLOOKUP(A468,[3]Sheet1!$A$2:$I$2106,9,FALSE)</f>
        <v>55</v>
      </c>
      <c r="AJ468">
        <f>VLOOKUP(A468,[3]Sheet1!$A$2:$K$2105,10,FALSE)</f>
        <v>25</v>
      </c>
      <c r="AK468">
        <f>VLOOKUP(A468,[3]Sheet1!$A$2:$K$2105,11,FALSE)</f>
        <v>30</v>
      </c>
      <c r="AL468">
        <f>VLOOKUP(A468,[3]Sheet1!$A$2:$L$2106,12,FALSE)</f>
        <v>5</v>
      </c>
      <c r="AM468">
        <f>VLOOKUP(A468, [3]Sheet1!$A$2:$M$2105,13,FALSE)</f>
        <v>20</v>
      </c>
      <c r="AN468">
        <f>VLOOKUP(A468,[3]Sheet1!$A$2:$N$2106,14,FALSE)</f>
        <v>0.65</v>
      </c>
      <c r="AO468">
        <f>VLOOKUP(A468,[3]Sheet1!$A$2:$O$2106,15,FALSE)</f>
        <v>4.45</v>
      </c>
      <c r="AP468">
        <f>VLOOKUP(A468,[3]Sheet1!$A$2:$P$2105,16,FALSE)</f>
        <v>2.13</v>
      </c>
      <c r="AQ468">
        <f>VLOOKUP(A468, [3]Sheet1!$A$2:$Q$2106, 17,FALSE)</f>
        <v>1594</v>
      </c>
    </row>
    <row r="469" spans="1:43" x14ac:dyDescent="0.2">
      <c r="A469" s="10">
        <v>1207999</v>
      </c>
      <c r="B469" s="10">
        <v>60055798</v>
      </c>
      <c r="C469" s="11" t="s">
        <v>54</v>
      </c>
      <c r="D469" s="10" t="s">
        <v>44</v>
      </c>
      <c r="E469" s="17">
        <v>44139</v>
      </c>
      <c r="F469" s="13" t="str">
        <f>VLOOKUP(A469,[1]Sheet1!$K$2:$T$827,2,FALSE)</f>
        <v>VD02</v>
      </c>
      <c r="G469" s="13" t="str">
        <f>IFERROR(#REF!, "no")</f>
        <v>no</v>
      </c>
      <c r="H469" s="10">
        <v>18</v>
      </c>
      <c r="I469" s="10">
        <v>1.0900000000000001</v>
      </c>
      <c r="J469" s="10">
        <v>0.69</v>
      </c>
      <c r="K469" s="10">
        <v>-0.4</v>
      </c>
      <c r="L469" s="10">
        <v>18</v>
      </c>
      <c r="M469" s="10">
        <v>14</v>
      </c>
      <c r="N469" s="10">
        <v>4.1687173843383798</v>
      </c>
      <c r="O469" s="10">
        <v>3.3720746040344198</v>
      </c>
      <c r="P469" s="10">
        <v>0.140619412064552</v>
      </c>
      <c r="Q469" s="10">
        <v>-0.15059062838554399</v>
      </c>
      <c r="R469" s="13">
        <f>VLOOKUP(A469,'Valores KF'!$C$2:$D$1018,2,)</f>
        <v>0.8</v>
      </c>
      <c r="S469" s="13">
        <f>VLOOKUP(A469,'[2]PESO DE COLADA DIC19-DIC-20'!$A$2:$D$2105,4, FALSE)</f>
        <v>52741</v>
      </c>
      <c r="T469" s="13">
        <f>VLOOKUP(A469,[1]Sheet1!$F$2:$H$1001,3,FALSE)</f>
        <v>1883.31640674909</v>
      </c>
      <c r="U469" s="13">
        <f>VLOOKUP(A469,[1]Sheet1!$K$2:$T$827, 3,FALSE)</f>
        <v>0.115</v>
      </c>
      <c r="V469" s="13">
        <f>VLOOKUP(A469,[1]Sheet1!$K$2:$T$827, 4,FALSE)</f>
        <v>0.153</v>
      </c>
      <c r="W469" s="13">
        <f>VLOOKUP(A469, [1]Sheet1!$K$2:$T$827,5,FALSE)</f>
        <v>1.1100000000000001</v>
      </c>
      <c r="X469" s="13">
        <f>VLOOKUP(A469, [1]Sheet1!$K$2:$T$827,6,FALSE)</f>
        <v>1.11E-2</v>
      </c>
      <c r="Y469" s="13">
        <f>VLOOKUP(A469, [1]Sheet1!$K$2:$T$827,7,FALSE)</f>
        <v>6.1500000000000001E-3</v>
      </c>
      <c r="Z469" s="13">
        <f>VLOOKUP(A469, [1]Sheet1!$K$2:$T$827,8,FALSE)</f>
        <v>0.193</v>
      </c>
      <c r="AA469" s="13">
        <f>VLOOKUP(A469, [1]Sheet1!$K$2:$T$827,9,FALSE)</f>
        <v>0.376</v>
      </c>
      <c r="AB469" s="13">
        <f>VLOOKUP(A469, [1]Sheet1!$K$2:$T$827,10,FALSE)</f>
        <v>2.6800000000000001E-2</v>
      </c>
      <c r="AC469" s="13">
        <f>VLOOKUP(A469,[4]Sheet1!$A$2:$D$651,4,FALSE)</f>
        <v>1.0875300000000001</v>
      </c>
      <c r="AD469" s="13">
        <f>VLOOKUP(A469,[4]Sheet1!$A$2:$E$651,5,FALSE)</f>
        <v>1.246</v>
      </c>
      <c r="AE469" s="13" t="s">
        <v>45</v>
      </c>
      <c r="AF469" t="s">
        <v>45</v>
      </c>
      <c r="AG469">
        <f>VLOOKUP(A469,[3]Sheet1!$A$2:$G$2106,7,FALSE)</f>
        <v>1</v>
      </c>
      <c r="AH469">
        <f>VLOOKUP(A469,[3]Sheet1!$A$2:$H$2105,8,FALSE)</f>
        <v>1601</v>
      </c>
      <c r="AI469">
        <f>VLOOKUP(A469,[3]Sheet1!$A$2:$I$2106,9,FALSE)</f>
        <v>49</v>
      </c>
      <c r="AJ469">
        <f>VLOOKUP(A469,[3]Sheet1!$A$2:$K$2105,10,FALSE)</f>
        <v>23</v>
      </c>
      <c r="AK469">
        <f>VLOOKUP(A469,[3]Sheet1!$A$2:$K$2105,11,FALSE)</f>
        <v>26</v>
      </c>
      <c r="AL469">
        <f>VLOOKUP(A469,[3]Sheet1!$A$2:$L$2106,12,FALSE)</f>
        <v>5</v>
      </c>
      <c r="AM469">
        <f>VLOOKUP(A469, [3]Sheet1!$A$2:$M$2105,13,FALSE)</f>
        <v>18</v>
      </c>
      <c r="AN469">
        <f>VLOOKUP(A469,[3]Sheet1!$A$2:$N$2106,14,FALSE)</f>
        <v>0.79</v>
      </c>
      <c r="AO469">
        <f>VLOOKUP(A469,[3]Sheet1!$A$2:$O$2106,15,FALSE)</f>
        <v>2.88</v>
      </c>
      <c r="AP469">
        <f>VLOOKUP(A469,[3]Sheet1!$A$2:$P$2105,16,FALSE)</f>
        <v>1.71</v>
      </c>
      <c r="AQ469">
        <f>VLOOKUP(A469, [3]Sheet1!$A$2:$Q$2106, 17,FALSE)</f>
        <v>1596</v>
      </c>
    </row>
    <row r="470" spans="1:43" x14ac:dyDescent="0.2">
      <c r="A470" s="10">
        <v>1208000</v>
      </c>
      <c r="B470" s="10">
        <v>60055853</v>
      </c>
      <c r="C470" s="11" t="s">
        <v>54</v>
      </c>
      <c r="D470" s="10" t="s">
        <v>63</v>
      </c>
      <c r="E470" s="17">
        <v>44139</v>
      </c>
      <c r="F470" s="13" t="str">
        <f>VLOOKUP(A470,[1]Sheet1!$K$2:$T$827,2,FALSE)</f>
        <v>VD04</v>
      </c>
      <c r="G470" s="13" t="str">
        <f>IFERROR(#REF!, "no")</f>
        <v>no</v>
      </c>
      <c r="H470" s="10">
        <v>34</v>
      </c>
      <c r="I470" s="10">
        <v>1.3</v>
      </c>
      <c r="J470" s="10">
        <v>0.82</v>
      </c>
      <c r="K470" s="10">
        <v>-0.48</v>
      </c>
      <c r="L470" s="10">
        <v>-124</v>
      </c>
      <c r="M470" s="10">
        <v>17</v>
      </c>
      <c r="N470" s="10">
        <v>3.4822010993957502</v>
      </c>
      <c r="O470" s="10">
        <v>3.0195281505584699</v>
      </c>
      <c r="P470" s="10">
        <v>0.22968968749046301</v>
      </c>
      <c r="Q470" s="10">
        <v>-0.151836797595024</v>
      </c>
      <c r="R470" s="13">
        <f>VLOOKUP(A470,'Valores KF'!$C$2:$D$1018,2,)</f>
        <v>0.8</v>
      </c>
      <c r="S470" s="13">
        <f>VLOOKUP(A470,'[2]PESO DE COLADA DIC19-DIC-20'!$A$2:$D$2105,4, FALSE)</f>
        <v>52871</v>
      </c>
      <c r="T470" s="13">
        <f>VLOOKUP(A470,[1]Sheet1!$F$2:$H$1001,3,FALSE)</f>
        <v>1884.8633746548501</v>
      </c>
      <c r="U470" s="13">
        <f>VLOOKUP(A470,[1]Sheet1!$K$2:$T$827, 3,FALSE)</f>
        <v>0.113</v>
      </c>
      <c r="V470" s="13">
        <f>VLOOKUP(A470,[1]Sheet1!$K$2:$T$827, 4,FALSE)</f>
        <v>0.152</v>
      </c>
      <c r="W470" s="13">
        <f>VLOOKUP(A470, [1]Sheet1!$K$2:$T$827,5,FALSE)</f>
        <v>1.1000000000000001</v>
      </c>
      <c r="X470" s="13">
        <f>VLOOKUP(A470, [1]Sheet1!$K$2:$T$827,6,FALSE)</f>
        <v>1.3299999999999999E-2</v>
      </c>
      <c r="Y470" s="13">
        <f>VLOOKUP(A470, [1]Sheet1!$K$2:$T$827,7,FALSE)</f>
        <v>5.1000000000000004E-3</v>
      </c>
      <c r="Z470" s="13">
        <f>VLOOKUP(A470, [1]Sheet1!$K$2:$T$827,8,FALSE)</f>
        <v>0.24</v>
      </c>
      <c r="AA470" s="13">
        <f>VLOOKUP(A470, [1]Sheet1!$K$2:$T$827,9,FALSE)</f>
        <v>0.40100000000000002</v>
      </c>
      <c r="AB470" s="13">
        <f>VLOOKUP(A470, [1]Sheet1!$K$2:$T$827,10,FALSE)</f>
        <v>2.6100000000000002E-2</v>
      </c>
      <c r="AC470" s="13">
        <f>VLOOKUP(A470,[4]Sheet1!$A$2:$D$651,4,FALSE)</f>
        <v>1.0230300000000001</v>
      </c>
      <c r="AD470" s="13">
        <f>VLOOKUP(A470,[4]Sheet1!$A$2:$E$651,5,FALSE)</f>
        <v>1.30687</v>
      </c>
      <c r="AE470" s="13" t="s">
        <v>45</v>
      </c>
      <c r="AF470">
        <f>VLOOKUP(A470,[3]Sheet1!$A$2:$F$2106,6, FALSE)</f>
        <v>53515</v>
      </c>
      <c r="AG470">
        <f>VLOOKUP(A470,[3]Sheet1!$A$2:$G$2106,7,FALSE)</f>
        <v>2</v>
      </c>
      <c r="AH470">
        <f>VLOOKUP(A470,[3]Sheet1!$A$2:$H$2105,8,FALSE)</f>
        <v>1678</v>
      </c>
      <c r="AI470">
        <f>VLOOKUP(A470,[3]Sheet1!$A$2:$I$2106,9,FALSE)</f>
        <v>104</v>
      </c>
      <c r="AJ470">
        <f>VLOOKUP(A470,[3]Sheet1!$A$2:$K$2105,10,FALSE)</f>
        <v>45</v>
      </c>
      <c r="AK470">
        <f>VLOOKUP(A470,[3]Sheet1!$A$2:$K$2105,11,FALSE)</f>
        <v>59</v>
      </c>
      <c r="AL470">
        <f>VLOOKUP(A470,[3]Sheet1!$A$2:$L$2106,12,FALSE)</f>
        <v>11</v>
      </c>
      <c r="AM470">
        <f>VLOOKUP(A470, [3]Sheet1!$A$2:$M$2105,13,FALSE)</f>
        <v>34</v>
      </c>
      <c r="AN470">
        <f>VLOOKUP(A470,[3]Sheet1!$A$2:$N$2106,14,FALSE)</f>
        <v>0.71</v>
      </c>
      <c r="AO470">
        <f>VLOOKUP(A470,[3]Sheet1!$A$2:$O$2106,15,FALSE)</f>
        <v>5.82</v>
      </c>
      <c r="AP470">
        <f>VLOOKUP(A470,[3]Sheet1!$A$2:$P$2105,16,FALSE)</f>
        <v>5.15</v>
      </c>
      <c r="AQ470">
        <f>VLOOKUP(A470, [3]Sheet1!$A$2:$Q$2106, 17,FALSE)</f>
        <v>1597</v>
      </c>
    </row>
    <row r="471" spans="1:43" x14ac:dyDescent="0.2">
      <c r="A471" s="10">
        <v>1208001</v>
      </c>
      <c r="B471" s="10">
        <v>60055858</v>
      </c>
      <c r="C471" s="11" t="s">
        <v>54</v>
      </c>
      <c r="D471" s="10" t="s">
        <v>63</v>
      </c>
      <c r="E471" s="17">
        <v>44139</v>
      </c>
      <c r="F471" s="13" t="str">
        <f>VLOOKUP(A471,[1]Sheet1!$K$2:$T$827,2,FALSE)</f>
        <v>VD02</v>
      </c>
      <c r="G471" s="13" t="str">
        <f>IFERROR(#REF!, "no")</f>
        <v>no</v>
      </c>
      <c r="H471" s="10">
        <v>19</v>
      </c>
      <c r="I471" s="10">
        <v>1.04</v>
      </c>
      <c r="J471" s="10">
        <v>1.31</v>
      </c>
      <c r="K471" s="10">
        <v>0.27</v>
      </c>
      <c r="L471" s="10">
        <v>9</v>
      </c>
      <c r="M471" s="10">
        <v>17</v>
      </c>
      <c r="N471" s="10">
        <v>6.8707656860351598</v>
      </c>
      <c r="O471" s="10">
        <v>3.00691437721252</v>
      </c>
      <c r="P471" s="10">
        <v>0.13510301709175099</v>
      </c>
      <c r="Q471" s="10">
        <v>-0.15302939713001301</v>
      </c>
      <c r="R471" s="13">
        <f>VLOOKUP(A471,'Valores KF'!$C$2:$D$1018,2,)</f>
        <v>0.82</v>
      </c>
      <c r="S471" s="13">
        <f>VLOOKUP(A471,'[2]PESO DE COLADA DIC19-DIC-20'!$A$2:$D$2105,4, FALSE)</f>
        <v>52417</v>
      </c>
      <c r="T471" s="13">
        <f>VLOOKUP(A471,[1]Sheet1!$F$2:$H$1001,3,FALSE)</f>
        <v>1901.75373816295</v>
      </c>
      <c r="U471" s="13">
        <f>VLOOKUP(A471,[1]Sheet1!$K$2:$T$827, 3,FALSE)</f>
        <v>0.10299999999999999</v>
      </c>
      <c r="V471" s="13">
        <f>VLOOKUP(A471,[1]Sheet1!$K$2:$T$827, 4,FALSE)</f>
        <v>0.14899999999999999</v>
      </c>
      <c r="W471" s="13">
        <f>VLOOKUP(A471, [1]Sheet1!$K$2:$T$827,5,FALSE)</f>
        <v>1.1000000000000001</v>
      </c>
      <c r="X471" s="13">
        <f>VLOOKUP(A471, [1]Sheet1!$K$2:$T$827,6,FALSE)</f>
        <v>1.2999999999999999E-2</v>
      </c>
      <c r="Y471" s="13">
        <f>VLOOKUP(A471, [1]Sheet1!$K$2:$T$827,7,FALSE)</f>
        <v>5.9300000000000004E-3</v>
      </c>
      <c r="Z471" s="13">
        <f>VLOOKUP(A471, [1]Sheet1!$K$2:$T$827,8,FALSE)</f>
        <v>0.24099999999999999</v>
      </c>
      <c r="AA471" s="13">
        <f>VLOOKUP(A471, [1]Sheet1!$K$2:$T$827,9,FALSE)</f>
        <v>0.34799999999999998</v>
      </c>
      <c r="AB471" s="13">
        <f>VLOOKUP(A471, [1]Sheet1!$K$2:$T$827,10,FALSE)</f>
        <v>2.4500000000000001E-2</v>
      </c>
      <c r="AC471" s="13">
        <f>VLOOKUP(A471,[4]Sheet1!$A$2:$D$651,4,FALSE)</f>
        <v>0.96048699999999998</v>
      </c>
      <c r="AD471" s="13">
        <f>VLOOKUP(A471,[4]Sheet1!$A$2:$E$651,5,FALSE)</f>
        <v>1.1214200000000001</v>
      </c>
      <c r="AE471" s="13" t="s">
        <v>45</v>
      </c>
      <c r="AF471">
        <f>VLOOKUP(A471,[3]Sheet1!$A$2:$F$2106,6, FALSE)</f>
        <v>51432</v>
      </c>
      <c r="AG471">
        <f>VLOOKUP(A471,[3]Sheet1!$A$2:$G$2106,7,FALSE)</f>
        <v>1</v>
      </c>
      <c r="AH471">
        <f>VLOOKUP(A471,[3]Sheet1!$A$2:$H$2105,8,FALSE)</f>
        <v>1688</v>
      </c>
      <c r="AI471">
        <f>VLOOKUP(A471,[3]Sheet1!$A$2:$I$2106,9,FALSE)</f>
        <v>51</v>
      </c>
      <c r="AJ471">
        <f>VLOOKUP(A471,[3]Sheet1!$A$2:$K$2105,10,FALSE)</f>
        <v>24</v>
      </c>
      <c r="AK471">
        <f>VLOOKUP(A471,[3]Sheet1!$A$2:$K$2105,11,FALSE)</f>
        <v>27</v>
      </c>
      <c r="AL471">
        <f>VLOOKUP(A471,[3]Sheet1!$A$2:$L$2106,12,FALSE)</f>
        <v>5</v>
      </c>
      <c r="AM471">
        <f>VLOOKUP(A471, [3]Sheet1!$A$2:$M$2105,13,FALSE)</f>
        <v>19</v>
      </c>
      <c r="AN471">
        <f>VLOOKUP(A471,[3]Sheet1!$A$2:$N$2106,14,FALSE)</f>
        <v>0.72</v>
      </c>
      <c r="AO471">
        <f>VLOOKUP(A471,[3]Sheet1!$A$2:$O$2106,15,FALSE)</f>
        <v>2.63</v>
      </c>
      <c r="AP471">
        <f>VLOOKUP(A471,[3]Sheet1!$A$2:$P$2105,16,FALSE)</f>
        <v>3.89</v>
      </c>
      <c r="AQ471">
        <f>VLOOKUP(A471, [3]Sheet1!$A$2:$Q$2106, 17,FALSE)</f>
        <v>1597</v>
      </c>
    </row>
    <row r="472" spans="1:43" x14ac:dyDescent="0.2">
      <c r="A472" s="10">
        <v>1208002</v>
      </c>
      <c r="B472" s="10">
        <v>60055863</v>
      </c>
      <c r="C472" s="11" t="s">
        <v>54</v>
      </c>
      <c r="D472" s="10" t="s">
        <v>63</v>
      </c>
      <c r="E472" s="17">
        <v>44140</v>
      </c>
      <c r="F472" s="13" t="str">
        <f>VLOOKUP(A472,[1]Sheet1!$K$2:$T$827,2,FALSE)</f>
        <v>VD04</v>
      </c>
      <c r="G472" s="13" t="str">
        <f>IFERROR(#REF!, "no")</f>
        <v>no</v>
      </c>
      <c r="H472" s="10">
        <v>17</v>
      </c>
      <c r="I472" s="10">
        <v>0.85</v>
      </c>
      <c r="J472" s="10">
        <v>0.59</v>
      </c>
      <c r="K472" s="10">
        <v>-0.26</v>
      </c>
      <c r="L472" s="10">
        <v>20</v>
      </c>
      <c r="M472" s="10">
        <v>14</v>
      </c>
      <c r="N472" s="10">
        <v>-5.6656230241060299E-2</v>
      </c>
      <c r="O472" s="10">
        <v>2.5446369647979701</v>
      </c>
      <c r="P472" s="10">
        <v>3.7793036550283397E-2</v>
      </c>
      <c r="Q472" s="10">
        <v>-0.152798026800156</v>
      </c>
      <c r="R472" s="13">
        <f>VLOOKUP(A472,'Valores KF'!$C$2:$D$1018,2,)</f>
        <v>0.81</v>
      </c>
      <c r="S472" s="13">
        <f>VLOOKUP(A472,'[2]PESO DE COLADA DIC19-DIC-20'!$A$2:$D$2105,4, FALSE)</f>
        <v>53778</v>
      </c>
      <c r="T472" s="13">
        <f>VLOOKUP(A472,[1]Sheet1!$F$2:$H$1001,3,FALSE)</f>
        <v>1892.25150637088</v>
      </c>
      <c r="U472" s="13">
        <f>VLOOKUP(A472,[1]Sheet1!$K$2:$T$827, 3,FALSE)</f>
        <v>0.10299999999999999</v>
      </c>
      <c r="V472" s="13">
        <f>VLOOKUP(A472,[1]Sheet1!$K$2:$T$827, 4,FALSE)</f>
        <v>0.17</v>
      </c>
      <c r="W472" s="13">
        <f>VLOOKUP(A472, [1]Sheet1!$K$2:$T$827,5,FALSE)</f>
        <v>1.1000000000000001</v>
      </c>
      <c r="X472" s="13">
        <f>VLOOKUP(A472, [1]Sheet1!$K$2:$T$827,6,FALSE)</f>
        <v>1.26E-2</v>
      </c>
      <c r="Y472" s="13">
        <f>VLOOKUP(A472, [1]Sheet1!$K$2:$T$827,7,FALSE)</f>
        <v>5.1799999999999997E-3</v>
      </c>
      <c r="Z472" s="13">
        <f>VLOOKUP(A472, [1]Sheet1!$K$2:$T$827,8,FALSE)</f>
        <v>0.21199999999999999</v>
      </c>
      <c r="AA472" s="13">
        <f>VLOOKUP(A472, [1]Sheet1!$K$2:$T$827,9,FALSE)</f>
        <v>0.53900000000000003</v>
      </c>
      <c r="AB472" s="13">
        <f>VLOOKUP(A472, [1]Sheet1!$K$2:$T$827,10,FALSE)</f>
        <v>2.4899999999999999E-2</v>
      </c>
      <c r="AC472" s="13">
        <f>VLOOKUP(A472,[4]Sheet1!$A$2:$D$651,4,FALSE)</f>
        <v>1.3386</v>
      </c>
      <c r="AD472" s="13">
        <f>VLOOKUP(A472,[4]Sheet1!$A$2:$E$651,5,FALSE)</f>
        <v>3.30471</v>
      </c>
      <c r="AE472" s="13" t="s">
        <v>45</v>
      </c>
      <c r="AF472">
        <f>VLOOKUP(A472,[3]Sheet1!$A$2:$F$2106,6, FALSE)</f>
        <v>53369</v>
      </c>
      <c r="AG472">
        <f>VLOOKUP(A472,[3]Sheet1!$A$2:$G$2106,7,FALSE)</f>
        <v>1</v>
      </c>
      <c r="AH472">
        <f>VLOOKUP(A472,[3]Sheet1!$A$2:$H$2105,8,FALSE)</f>
        <v>1680</v>
      </c>
      <c r="AI472">
        <f>VLOOKUP(A472,[3]Sheet1!$A$2:$I$2106,9,FALSE)</f>
        <v>54</v>
      </c>
      <c r="AJ472">
        <f>VLOOKUP(A472,[3]Sheet1!$A$2:$K$2105,10,FALSE)</f>
        <v>24</v>
      </c>
      <c r="AK472">
        <f>VLOOKUP(A472,[3]Sheet1!$A$2:$K$2105,11,FALSE)</f>
        <v>30</v>
      </c>
      <c r="AL472">
        <f>VLOOKUP(A472,[3]Sheet1!$A$2:$L$2106,12,FALSE)</f>
        <v>7</v>
      </c>
      <c r="AM472">
        <f>VLOOKUP(A472, [3]Sheet1!$A$2:$M$2105,13,FALSE)</f>
        <v>17</v>
      </c>
      <c r="AN472">
        <f>VLOOKUP(A472,[3]Sheet1!$A$2:$N$2106,14,FALSE)</f>
        <v>0.95</v>
      </c>
      <c r="AO472">
        <f>VLOOKUP(A472,[3]Sheet1!$A$2:$O$2106,15,FALSE)</f>
        <v>8.65</v>
      </c>
      <c r="AP472">
        <f>VLOOKUP(A472,[3]Sheet1!$A$2:$P$2105,16,FALSE)</f>
        <v>9.2100000000000009</v>
      </c>
      <c r="AQ472">
        <f>VLOOKUP(A472, [3]Sheet1!$A$2:$Q$2106, 17,FALSE)</f>
        <v>1585</v>
      </c>
    </row>
    <row r="473" spans="1:43" x14ac:dyDescent="0.2">
      <c r="A473" s="10">
        <v>1208003</v>
      </c>
      <c r="B473" s="10">
        <v>60055868</v>
      </c>
      <c r="C473" s="11" t="s">
        <v>54</v>
      </c>
      <c r="D473" s="10" t="s">
        <v>63</v>
      </c>
      <c r="E473" s="17">
        <v>44140</v>
      </c>
      <c r="F473" s="13" t="str">
        <f>VLOOKUP(A473,[1]Sheet1!$K$2:$T$827,2,FALSE)</f>
        <v>VD02</v>
      </c>
      <c r="G473" s="13" t="str">
        <f>IFERROR(#REF!, "no")</f>
        <v>no</v>
      </c>
      <c r="H473" s="10">
        <v>18</v>
      </c>
      <c r="I473" s="10">
        <v>0.99</v>
      </c>
      <c r="J473" s="10">
        <v>0.88</v>
      </c>
      <c r="K473" s="10">
        <v>-0.11</v>
      </c>
      <c r="L473" s="10">
        <v>15</v>
      </c>
      <c r="M473" s="10">
        <v>15</v>
      </c>
      <c r="N473" s="10">
        <v>3.6527304649353001</v>
      </c>
      <c r="O473" s="10">
        <v>3.11363005638123</v>
      </c>
      <c r="P473" s="10">
        <v>3.6967299878597301E-2</v>
      </c>
      <c r="Q473" s="10">
        <v>-0.15456426143646201</v>
      </c>
      <c r="R473" s="13">
        <f>VLOOKUP(A473,'Valores KF'!$C$2:$D$1018,2,)</f>
        <v>0.81</v>
      </c>
      <c r="S473" s="13">
        <f>VLOOKUP(A473,'[2]PESO DE COLADA DIC19-DIC-20'!$A$2:$D$2105,4, FALSE)</f>
        <v>53415</v>
      </c>
      <c r="T473" s="13">
        <f>VLOOKUP(A473,[1]Sheet1!$F$2:$H$1001,3,FALSE)</f>
        <v>1897.33585650124</v>
      </c>
      <c r="U473" s="13">
        <f>VLOOKUP(A473,[1]Sheet1!$K$2:$T$827, 3,FALSE)</f>
        <v>0.106</v>
      </c>
      <c r="V473" s="13">
        <f>VLOOKUP(A473,[1]Sheet1!$K$2:$T$827, 4,FALSE)</f>
        <v>0.159</v>
      </c>
      <c r="W473" s="13">
        <f>VLOOKUP(A473, [1]Sheet1!$K$2:$T$827,5,FALSE)</f>
        <v>1.1000000000000001</v>
      </c>
      <c r="X473" s="13">
        <f>VLOOKUP(A473, [1]Sheet1!$K$2:$T$827,6,FALSE)</f>
        <v>1.29E-2</v>
      </c>
      <c r="Y473" s="13">
        <f>VLOOKUP(A473, [1]Sheet1!$K$2:$T$827,7,FALSE)</f>
        <v>5.2100000000000002E-3</v>
      </c>
      <c r="Z473" s="13">
        <f>VLOOKUP(A473, [1]Sheet1!$K$2:$T$827,8,FALSE)</f>
        <v>0.247</v>
      </c>
      <c r="AA473" s="13">
        <f>VLOOKUP(A473, [1]Sheet1!$K$2:$T$827,9,FALSE)</f>
        <v>0.41299999999999998</v>
      </c>
      <c r="AB473" s="13">
        <f>VLOOKUP(A473, [1]Sheet1!$K$2:$T$827,10,FALSE)</f>
        <v>2.2599999999999999E-2</v>
      </c>
      <c r="AC473" s="13">
        <f>VLOOKUP(A473,[4]Sheet1!$A$2:$D$651,4,FALSE)</f>
        <v>1.07758</v>
      </c>
      <c r="AD473" s="13">
        <f>VLOOKUP(A473,[4]Sheet1!$A$2:$E$651,5,FALSE)</f>
        <v>1.5028600000000001</v>
      </c>
      <c r="AE473" s="13" t="s">
        <v>45</v>
      </c>
      <c r="AF473">
        <f>VLOOKUP(A473,[3]Sheet1!$A$2:$F$2106,6, FALSE)</f>
        <v>54003.99</v>
      </c>
      <c r="AG473">
        <f>VLOOKUP(A473,[3]Sheet1!$A$2:$G$2106,7,FALSE)</f>
        <v>1</v>
      </c>
      <c r="AH473">
        <f>VLOOKUP(A473,[3]Sheet1!$A$2:$H$2105,8,FALSE)</f>
        <v>1604</v>
      </c>
      <c r="AI473">
        <f>VLOOKUP(A473,[3]Sheet1!$A$2:$I$2106,9,FALSE)</f>
        <v>51</v>
      </c>
      <c r="AJ473">
        <f>VLOOKUP(A473,[3]Sheet1!$A$2:$K$2105,10,FALSE)</f>
        <v>24</v>
      </c>
      <c r="AK473">
        <f>VLOOKUP(A473,[3]Sheet1!$A$2:$K$2105,11,FALSE)</f>
        <v>27</v>
      </c>
      <c r="AL473">
        <f>VLOOKUP(A473,[3]Sheet1!$A$2:$L$2106,12,FALSE)</f>
        <v>6</v>
      </c>
      <c r="AM473">
        <f>VLOOKUP(A473, [3]Sheet1!$A$2:$M$2105,13,FALSE)</f>
        <v>18</v>
      </c>
      <c r="AN473">
        <f>VLOOKUP(A473,[3]Sheet1!$A$2:$N$2106,14,FALSE)</f>
        <v>0.75</v>
      </c>
      <c r="AO473">
        <f>VLOOKUP(A473,[3]Sheet1!$A$2:$O$2106,15,FALSE)</f>
        <v>3.42</v>
      </c>
      <c r="AP473">
        <f>VLOOKUP(A473,[3]Sheet1!$A$2:$P$2105,16,FALSE)</f>
        <v>4.68</v>
      </c>
      <c r="AQ473">
        <f>VLOOKUP(A473, [3]Sheet1!$A$2:$Q$2106, 17,FALSE)</f>
        <v>1588</v>
      </c>
    </row>
    <row r="474" spans="1:43" x14ac:dyDescent="0.2">
      <c r="A474" s="10">
        <v>1208004</v>
      </c>
      <c r="B474" s="10">
        <v>60055363</v>
      </c>
      <c r="C474" s="11" t="s">
        <v>87</v>
      </c>
      <c r="D474" s="10" t="s">
        <v>50</v>
      </c>
      <c r="E474" s="17">
        <v>44140</v>
      </c>
      <c r="F474" s="13" t="str">
        <f>VLOOKUP(A474,[1]Sheet1!$K$2:$T$827,2,FALSE)</f>
        <v>VD02</v>
      </c>
      <c r="G474" s="13" t="str">
        <f>IFERROR(#REF!, "no")</f>
        <v>no</v>
      </c>
      <c r="H474" s="10">
        <v>18</v>
      </c>
      <c r="I474" s="10">
        <v>1.1599999999999999</v>
      </c>
      <c r="J474" s="10">
        <v>1.1299999999999999</v>
      </c>
      <c r="K474" s="10">
        <v>-0.03</v>
      </c>
      <c r="L474" s="10">
        <v>13</v>
      </c>
      <c r="M474" s="10">
        <v>15</v>
      </c>
      <c r="N474" s="10">
        <v>7.3155765533447301</v>
      </c>
      <c r="O474" s="10">
        <v>2.9979031085968</v>
      </c>
      <c r="P474" s="10">
        <v>0.36136877536773698</v>
      </c>
      <c r="Q474" s="10">
        <v>-0.137971267104149</v>
      </c>
      <c r="R474" s="13">
        <f>VLOOKUP(A474,'Valores KF'!$C$2:$D$1018,2,)</f>
        <v>0.81</v>
      </c>
      <c r="S474" s="13">
        <f>VLOOKUP(A474,'[2]PESO DE COLADA DIC19-DIC-20'!$A$2:$D$2105,4, FALSE)</f>
        <v>56785</v>
      </c>
      <c r="T474" s="13">
        <f>VLOOKUP(A474,[1]Sheet1!$F$2:$H$1001,3,FALSE)</f>
        <v>1903.35370373776</v>
      </c>
      <c r="U474" s="13">
        <f>VLOOKUP(A474,[1]Sheet1!$K$2:$T$827, 3,FALSE)</f>
        <v>0.185</v>
      </c>
      <c r="V474" s="13">
        <f>VLOOKUP(A474,[1]Sheet1!$K$2:$T$827, 4,FALSE)</f>
        <v>0.16200000000000001</v>
      </c>
      <c r="W474" s="13">
        <f>VLOOKUP(A474, [1]Sheet1!$K$2:$T$827,5,FALSE)</f>
        <v>1.36</v>
      </c>
      <c r="X474" s="13">
        <f>VLOOKUP(A474, [1]Sheet1!$K$2:$T$827,6,FALSE)</f>
        <v>1.38E-2</v>
      </c>
      <c r="Y474" s="13">
        <f>VLOOKUP(A474, [1]Sheet1!$K$2:$T$827,7,FALSE)</f>
        <v>1.38E-2</v>
      </c>
      <c r="Z474" s="13">
        <f>VLOOKUP(A474, [1]Sheet1!$K$2:$T$827,8,FALSE)</f>
        <v>0.158</v>
      </c>
      <c r="AA474" s="13">
        <f>VLOOKUP(A474, [1]Sheet1!$K$2:$T$827,9,FALSE)</f>
        <v>0.151</v>
      </c>
      <c r="AB474" s="13">
        <f>VLOOKUP(A474, [1]Sheet1!$K$2:$T$827,10,FALSE)</f>
        <v>3.56E-2</v>
      </c>
      <c r="AC474" s="13">
        <f>VLOOKUP(A474,[4]Sheet1!$A$2:$D$651,4,FALSE)</f>
        <v>1.0742499999999999</v>
      </c>
      <c r="AD474" s="13">
        <f>VLOOKUP(A474,[4]Sheet1!$A$2:$E$651,5,FALSE)</f>
        <v>1.1772499999999999</v>
      </c>
      <c r="AE474" s="13" t="s">
        <v>45</v>
      </c>
      <c r="AF474">
        <f>VLOOKUP(A474,[3]Sheet1!$A$2:$F$2106,6, FALSE)</f>
        <v>57267.01</v>
      </c>
      <c r="AG474">
        <f>VLOOKUP(A474,[3]Sheet1!$A$2:$G$2106,7,FALSE)</f>
        <v>1</v>
      </c>
      <c r="AH474">
        <f>VLOOKUP(A474,[3]Sheet1!$A$2:$H$2105,8,FALSE)</f>
        <v>1690</v>
      </c>
      <c r="AI474">
        <f>VLOOKUP(A474,[3]Sheet1!$A$2:$I$2106,9,FALSE)</f>
        <v>49</v>
      </c>
      <c r="AJ474">
        <f>VLOOKUP(A474,[3]Sheet1!$A$2:$K$2105,10,FALSE)</f>
        <v>24</v>
      </c>
      <c r="AK474">
        <f>VLOOKUP(A474,[3]Sheet1!$A$2:$K$2105,11,FALSE)</f>
        <v>25</v>
      </c>
      <c r="AL474">
        <f>VLOOKUP(A474,[3]Sheet1!$A$2:$L$2106,12,FALSE)</f>
        <v>6</v>
      </c>
      <c r="AM474">
        <f>VLOOKUP(A474, [3]Sheet1!$A$2:$M$2105,13,FALSE)</f>
        <v>18</v>
      </c>
      <c r="AN474">
        <f>VLOOKUP(A474,[3]Sheet1!$A$2:$N$2106,14,FALSE)</f>
        <v>0.72</v>
      </c>
      <c r="AO474">
        <f>VLOOKUP(A474,[3]Sheet1!$A$2:$O$2106,15,FALSE)</f>
        <v>4.05</v>
      </c>
      <c r="AP474">
        <f>VLOOKUP(A474,[3]Sheet1!$A$2:$P$2105,16,FALSE)</f>
        <v>0</v>
      </c>
      <c r="AQ474">
        <f>VLOOKUP(A474, [3]Sheet1!$A$2:$Q$2106, 17,FALSE)</f>
        <v>1600</v>
      </c>
    </row>
    <row r="475" spans="1:43" x14ac:dyDescent="0.2">
      <c r="A475" s="10">
        <v>1208005</v>
      </c>
      <c r="B475" s="10">
        <v>60055943</v>
      </c>
      <c r="C475" s="11" t="s">
        <v>110</v>
      </c>
      <c r="D475" s="10" t="s">
        <v>46</v>
      </c>
      <c r="E475" s="17">
        <v>44140</v>
      </c>
      <c r="F475" s="13" t="str">
        <f>VLOOKUP(A475,[1]Sheet1!$K$2:$T$827,2,FALSE)</f>
        <v>VD02</v>
      </c>
      <c r="G475" s="13" t="str">
        <f>IFERROR(#REF!, "no")</f>
        <v>no</v>
      </c>
      <c r="H475" s="10">
        <v>19</v>
      </c>
      <c r="I475" s="10">
        <v>1.06</v>
      </c>
      <c r="J475" s="10">
        <v>0.98</v>
      </c>
      <c r="K475" s="10">
        <v>-0.08</v>
      </c>
      <c r="L475" s="10">
        <v>18</v>
      </c>
      <c r="M475" s="10">
        <v>13</v>
      </c>
      <c r="N475" s="10">
        <v>7.9249911308288601</v>
      </c>
      <c r="O475" s="10">
        <v>3.5136446952819802</v>
      </c>
      <c r="P475" s="10">
        <v>0.29396554827690102</v>
      </c>
      <c r="Q475" s="10">
        <v>-0.13139723241329199</v>
      </c>
      <c r="R475" s="13">
        <f>VLOOKUP(A475,'Valores KF'!$C$2:$D$1018,2,)</f>
        <v>0.82</v>
      </c>
      <c r="S475" s="13">
        <f>VLOOKUP(A475,'[2]PESO DE COLADA DIC19-DIC-20'!$A$2:$D$2105,4, FALSE)</f>
        <v>53750</v>
      </c>
      <c r="T475" s="13">
        <f>VLOOKUP(A475,[1]Sheet1!$F$2:$H$1001,3,FALSE)</f>
        <v>1899.91413835771</v>
      </c>
      <c r="U475" s="13">
        <f>VLOOKUP(A475,[1]Sheet1!$K$2:$T$827, 3,FALSE)</f>
        <v>0.112</v>
      </c>
      <c r="V475" s="13">
        <f>VLOOKUP(A475,[1]Sheet1!$K$2:$T$827, 4,FALSE)</f>
        <v>7.5800000000000006E-2</v>
      </c>
      <c r="W475" s="13">
        <f>VLOOKUP(A475, [1]Sheet1!$K$2:$T$827,5,FALSE)</f>
        <v>0.39800000000000002</v>
      </c>
      <c r="X475" s="13">
        <f>VLOOKUP(A475, [1]Sheet1!$K$2:$T$827,6,FALSE)</f>
        <v>8.5000000000000006E-3</v>
      </c>
      <c r="Y475" s="13">
        <f>VLOOKUP(A475, [1]Sheet1!$K$2:$T$827,7,FALSE)</f>
        <v>1.3299999999999999E-2</v>
      </c>
      <c r="Z475" s="13">
        <f>VLOOKUP(A475, [1]Sheet1!$K$2:$T$827,8,FALSE)</f>
        <v>1.03</v>
      </c>
      <c r="AA475" s="13">
        <f>VLOOKUP(A475, [1]Sheet1!$K$2:$T$827,9,FALSE)</f>
        <v>0.311</v>
      </c>
      <c r="AB475" s="13">
        <f>VLOOKUP(A475, [1]Sheet1!$K$2:$T$827,10,FALSE)</f>
        <v>6.6E-3</v>
      </c>
      <c r="AC475" s="13">
        <f>VLOOKUP(A475,[4]Sheet1!$A$2:$D$651,4,FALSE)</f>
        <v>1.0020500000000001</v>
      </c>
      <c r="AD475" s="13">
        <f>VLOOKUP(A475,[4]Sheet1!$A$2:$E$651,5,FALSE)</f>
        <v>1.4632400000000001</v>
      </c>
      <c r="AE475" s="13" t="s">
        <v>45</v>
      </c>
      <c r="AF475">
        <f>VLOOKUP(A475,[3]Sheet1!$A$2:$F$2106,6, FALSE)</f>
        <v>54183.99</v>
      </c>
      <c r="AG475">
        <f>VLOOKUP(A475,[3]Sheet1!$A$2:$G$2106,7,FALSE)</f>
        <v>1</v>
      </c>
      <c r="AH475">
        <f>VLOOKUP(A475,[3]Sheet1!$A$2:$H$2105,8,FALSE)</f>
        <v>1694</v>
      </c>
      <c r="AI475">
        <f>VLOOKUP(A475,[3]Sheet1!$A$2:$I$2106,9,FALSE)</f>
        <v>46</v>
      </c>
      <c r="AJ475">
        <f>VLOOKUP(A475,[3]Sheet1!$A$2:$K$2105,10,FALSE)</f>
        <v>27</v>
      </c>
      <c r="AK475">
        <f>VLOOKUP(A475,[3]Sheet1!$A$2:$K$2105,11,FALSE)</f>
        <v>19</v>
      </c>
      <c r="AL475">
        <f>VLOOKUP(A475,[3]Sheet1!$A$2:$L$2106,12,FALSE)</f>
        <v>8</v>
      </c>
      <c r="AM475">
        <f>VLOOKUP(A475, [3]Sheet1!$A$2:$M$2105,13,FALSE)</f>
        <v>19</v>
      </c>
      <c r="AN475">
        <f>VLOOKUP(A475,[3]Sheet1!$A$2:$N$2106,14,FALSE)</f>
        <v>0.76</v>
      </c>
      <c r="AO475">
        <f>VLOOKUP(A475,[3]Sheet1!$A$2:$O$2106,15,FALSE)</f>
        <v>2.89</v>
      </c>
      <c r="AP475">
        <f>VLOOKUP(A475,[3]Sheet1!$A$2:$P$2105,16,FALSE)</f>
        <v>0</v>
      </c>
      <c r="AQ475">
        <f>VLOOKUP(A475, [3]Sheet1!$A$2:$Q$2106, 17,FALSE)</f>
        <v>1595</v>
      </c>
    </row>
    <row r="476" spans="1:43" x14ac:dyDescent="0.2">
      <c r="A476" s="10">
        <v>1208006</v>
      </c>
      <c r="B476" s="10">
        <v>60055897</v>
      </c>
      <c r="C476" s="11">
        <v>4140</v>
      </c>
      <c r="D476" s="10" t="s">
        <v>46</v>
      </c>
      <c r="E476" s="17">
        <v>44140</v>
      </c>
      <c r="F476" s="13" t="str">
        <f>VLOOKUP(A476,[1]Sheet1!$K$2:$T$827,2,FALSE)</f>
        <v>VD02</v>
      </c>
      <c r="G476" s="13" t="str">
        <f>IFERROR(#REF!, "no")</f>
        <v>no</v>
      </c>
      <c r="H476" s="10">
        <v>17</v>
      </c>
      <c r="I476" s="10">
        <v>1.19</v>
      </c>
      <c r="J476" s="10">
        <v>1.1499999999999999</v>
      </c>
      <c r="K476" s="10">
        <v>-0.04</v>
      </c>
      <c r="L476" s="10">
        <v>17</v>
      </c>
      <c r="M476" s="10">
        <v>13</v>
      </c>
      <c r="N476" s="10">
        <v>6.4644184112548801</v>
      </c>
      <c r="O476" s="10">
        <v>3.0970873832702601</v>
      </c>
      <c r="P476" s="10">
        <v>0.27600267529487599</v>
      </c>
      <c r="Q476" s="10">
        <v>-0.140645191073418</v>
      </c>
      <c r="R476" s="13">
        <f>VLOOKUP(A476,'Valores KF'!$C$2:$D$1018,2,)</f>
        <v>0.75</v>
      </c>
      <c r="S476" s="13">
        <f>VLOOKUP(A476,'[2]PESO DE COLADA DIC19-DIC-20'!$A$2:$D$2105,4, FALSE)</f>
        <v>57387</v>
      </c>
      <c r="T476" s="13">
        <f>VLOOKUP(A476,[1]Sheet1!$F$2:$H$1001,3,FALSE)</f>
        <v>1872.3596051587699</v>
      </c>
      <c r="U476" s="13">
        <f>VLOOKUP(A476,[1]Sheet1!$K$2:$T$827, 3,FALSE)</f>
        <v>0.41599999999999998</v>
      </c>
      <c r="V476" s="13">
        <f>VLOOKUP(A476,[1]Sheet1!$K$2:$T$827, 4,FALSE)</f>
        <v>0.27300000000000002</v>
      </c>
      <c r="W476" s="13">
        <f>VLOOKUP(A476, [1]Sheet1!$K$2:$T$827,5,FALSE)</f>
        <v>0.88700000000000001</v>
      </c>
      <c r="X476" s="13">
        <f>VLOOKUP(A476, [1]Sheet1!$K$2:$T$827,6,FALSE)</f>
        <v>1.11E-2</v>
      </c>
      <c r="Y476" s="13">
        <f>VLOOKUP(A476, [1]Sheet1!$K$2:$T$827,7,FALSE)</f>
        <v>1.3799999999999999E-3</v>
      </c>
      <c r="Z476" s="13">
        <f>VLOOKUP(A476, [1]Sheet1!$K$2:$T$827,8,FALSE)</f>
        <v>1.05</v>
      </c>
      <c r="AA476" s="13">
        <f>VLOOKUP(A476, [1]Sheet1!$K$2:$T$827,9,FALSE)</f>
        <v>0.22600000000000001</v>
      </c>
      <c r="AB476" s="13">
        <f>VLOOKUP(A476, [1]Sheet1!$K$2:$T$827,10,FALSE)</f>
        <v>2.7799999999999998E-2</v>
      </c>
      <c r="AC476" s="13">
        <f>VLOOKUP(A476,[4]Sheet1!$A$2:$D$651,4,FALSE)</f>
        <v>1.1653100000000001</v>
      </c>
      <c r="AD476" s="13">
        <f>VLOOKUP(A476,[4]Sheet1!$A$2:$E$651,5,FALSE)</f>
        <v>1.3225</v>
      </c>
      <c r="AE476" s="13" t="s">
        <v>45</v>
      </c>
      <c r="AF476">
        <f>VLOOKUP(A476,[3]Sheet1!$A$2:$F$2106,6, FALSE)</f>
        <v>57347</v>
      </c>
      <c r="AG476">
        <f>VLOOKUP(A476,[3]Sheet1!$A$2:$G$2106,7,FALSE)</f>
        <v>1</v>
      </c>
      <c r="AH476">
        <f>VLOOKUP(A476,[3]Sheet1!$A$2:$H$2105,8,FALSE)</f>
        <v>1654</v>
      </c>
      <c r="AI476">
        <f>VLOOKUP(A476,[3]Sheet1!$A$2:$I$2106,9,FALSE)</f>
        <v>54</v>
      </c>
      <c r="AJ476">
        <f>VLOOKUP(A476,[3]Sheet1!$A$2:$K$2105,10,FALSE)</f>
        <v>23</v>
      </c>
      <c r="AK476">
        <f>VLOOKUP(A476,[3]Sheet1!$A$2:$K$2105,11,FALSE)</f>
        <v>31</v>
      </c>
      <c r="AL476">
        <f>VLOOKUP(A476,[3]Sheet1!$A$2:$L$2106,12,FALSE)</f>
        <v>6</v>
      </c>
      <c r="AM476">
        <f>VLOOKUP(A476, [3]Sheet1!$A$2:$M$2105,13,FALSE)</f>
        <v>17</v>
      </c>
      <c r="AN476">
        <f>VLOOKUP(A476,[3]Sheet1!$A$2:$N$2106,14,FALSE)</f>
        <v>0.82</v>
      </c>
      <c r="AO476">
        <f>VLOOKUP(A476,[3]Sheet1!$A$2:$O$2106,15,FALSE)</f>
        <v>5.01</v>
      </c>
      <c r="AP476">
        <f>VLOOKUP(A476,[3]Sheet1!$A$2:$P$2105,16,FALSE)</f>
        <v>0</v>
      </c>
      <c r="AQ476">
        <f>VLOOKUP(A476, [3]Sheet1!$A$2:$Q$2106, 17,FALSE)</f>
        <v>1567</v>
      </c>
    </row>
    <row r="477" spans="1:43" x14ac:dyDescent="0.2">
      <c r="A477" s="10">
        <v>1208007</v>
      </c>
      <c r="B477" s="10">
        <v>60055706</v>
      </c>
      <c r="C477" s="11" t="s">
        <v>111</v>
      </c>
      <c r="D477" s="10" t="s">
        <v>63</v>
      </c>
      <c r="E477" s="17">
        <v>44140</v>
      </c>
      <c r="F477" s="13" t="str">
        <f>VLOOKUP(A477,[1]Sheet1!$K$2:$T$827,2,FALSE)</f>
        <v>VD02</v>
      </c>
      <c r="G477" s="13" t="str">
        <f>IFERROR(#REF!, "no")</f>
        <v>no</v>
      </c>
      <c r="H477" s="10">
        <v>15</v>
      </c>
      <c r="I477" s="10">
        <v>1.18</v>
      </c>
      <c r="J477" s="10">
        <v>0.78</v>
      </c>
      <c r="K477" s="10">
        <v>-0.4</v>
      </c>
      <c r="L477" s="10">
        <v>18</v>
      </c>
      <c r="M477" s="10">
        <v>12</v>
      </c>
      <c r="N477" s="10">
        <v>4.9795985221862802</v>
      </c>
      <c r="O477" s="10">
        <v>2.9113845825195299</v>
      </c>
      <c r="P477" s="10">
        <v>0.14489004015922499</v>
      </c>
      <c r="Q477" s="10">
        <v>-0.14271168410778001</v>
      </c>
      <c r="R477" s="13">
        <f>VLOOKUP(A477,'Valores KF'!$C$2:$D$1018,2,)</f>
        <v>0.75</v>
      </c>
      <c r="S477" s="13">
        <f>VLOOKUP(A477,'[2]PESO DE COLADA DIC19-DIC-20'!$A$2:$D$2105,4, FALSE)</f>
        <v>53256</v>
      </c>
      <c r="T477" s="13">
        <f>VLOOKUP(A477,[1]Sheet1!$F$2:$H$1001,3,FALSE)</f>
        <v>1864.7278601809801</v>
      </c>
      <c r="U477" s="13">
        <f>VLOOKUP(A477,[1]Sheet1!$K$2:$T$827, 3,FALSE)</f>
        <v>0.42599999999999999</v>
      </c>
      <c r="V477" s="13">
        <f>VLOOKUP(A477,[1]Sheet1!$K$2:$T$827, 4,FALSE)</f>
        <v>0.19500000000000001</v>
      </c>
      <c r="W477" s="13">
        <f>VLOOKUP(A477, [1]Sheet1!$K$2:$T$827,5,FALSE)</f>
        <v>0.82</v>
      </c>
      <c r="X477" s="13">
        <f>VLOOKUP(A477, [1]Sheet1!$K$2:$T$827,6,FALSE)</f>
        <v>0.01</v>
      </c>
      <c r="Y477" s="13">
        <f>VLOOKUP(A477, [1]Sheet1!$K$2:$T$827,7,FALSE)</f>
        <v>1.26E-2</v>
      </c>
      <c r="Z477" s="13">
        <f>VLOOKUP(A477, [1]Sheet1!$K$2:$T$827,8,FALSE)</f>
        <v>1.03</v>
      </c>
      <c r="AA477" s="13">
        <f>VLOOKUP(A477, [1]Sheet1!$K$2:$T$827,9,FALSE)</f>
        <v>0.224</v>
      </c>
      <c r="AB477" s="13">
        <f>VLOOKUP(A477, [1]Sheet1!$K$2:$T$827,10,FALSE)</f>
        <v>2.5899999999999999E-2</v>
      </c>
      <c r="AC477" s="13">
        <f>VLOOKUP(A477,[4]Sheet1!$A$2:$D$651,4,FALSE)</f>
        <v>1.0663400000000001</v>
      </c>
      <c r="AD477" s="13">
        <f>VLOOKUP(A477,[4]Sheet1!$A$2:$E$651,5,FALSE)</f>
        <v>1.27566</v>
      </c>
      <c r="AE477" s="13" t="s">
        <v>45</v>
      </c>
      <c r="AF477">
        <f>VLOOKUP(A477,[3]Sheet1!$A$2:$F$2106,6, FALSE)</f>
        <v>53370</v>
      </c>
      <c r="AG477">
        <f>VLOOKUP(A477,[3]Sheet1!$A$2:$G$2106,7,FALSE)</f>
        <v>1</v>
      </c>
      <c r="AH477">
        <f>VLOOKUP(A477,[3]Sheet1!$A$2:$H$2105,8,FALSE)</f>
        <v>1641</v>
      </c>
      <c r="AI477">
        <f>VLOOKUP(A477,[3]Sheet1!$A$2:$I$2106,9,FALSE)</f>
        <v>44</v>
      </c>
      <c r="AJ477">
        <f>VLOOKUP(A477,[3]Sheet1!$A$2:$K$2105,10,FALSE)</f>
        <v>20</v>
      </c>
      <c r="AK477">
        <f>VLOOKUP(A477,[3]Sheet1!$A$2:$K$2105,11,FALSE)</f>
        <v>24</v>
      </c>
      <c r="AL477">
        <f>VLOOKUP(A477,[3]Sheet1!$A$2:$L$2106,12,FALSE)</f>
        <v>5</v>
      </c>
      <c r="AM477">
        <f>VLOOKUP(A477, [3]Sheet1!$A$2:$M$2105,13,FALSE)</f>
        <v>15</v>
      </c>
      <c r="AN477">
        <f>VLOOKUP(A477,[3]Sheet1!$A$2:$N$2106,14,FALSE)</f>
        <v>0.82</v>
      </c>
      <c r="AO477">
        <f>VLOOKUP(A477,[3]Sheet1!$A$2:$O$2106,15,FALSE)</f>
        <v>3.86</v>
      </c>
      <c r="AP477">
        <f>VLOOKUP(A477,[3]Sheet1!$A$2:$P$2105,16,FALSE)</f>
        <v>0</v>
      </c>
      <c r="AQ477">
        <f>VLOOKUP(A477, [3]Sheet1!$A$2:$Q$2106, 17,FALSE)</f>
        <v>1558</v>
      </c>
    </row>
    <row r="478" spans="1:43" x14ac:dyDescent="0.2">
      <c r="A478" s="10">
        <v>1208008</v>
      </c>
      <c r="B478" s="10">
        <v>60055804</v>
      </c>
      <c r="C478" s="11" t="s">
        <v>54</v>
      </c>
      <c r="D478" s="10" t="s">
        <v>44</v>
      </c>
      <c r="E478" s="17">
        <v>44140</v>
      </c>
      <c r="F478" s="13" t="str">
        <f>VLOOKUP(A478,[1]Sheet1!$K$2:$T$827,2,FALSE)</f>
        <v>VD03</v>
      </c>
      <c r="G478" s="13" t="str">
        <f>IFERROR(#REF!, "no")</f>
        <v>no</v>
      </c>
      <c r="H478" s="10">
        <v>16</v>
      </c>
      <c r="I478" s="10">
        <v>0.7</v>
      </c>
      <c r="J478" s="10">
        <v>0.61</v>
      </c>
      <c r="K478" s="10">
        <v>-0.09</v>
      </c>
      <c r="L478" s="10">
        <v>13</v>
      </c>
      <c r="M478" s="10">
        <v>14</v>
      </c>
      <c r="N478" s="10">
        <v>5.0994720458984402</v>
      </c>
      <c r="O478" s="10">
        <v>2.7069904804229701</v>
      </c>
      <c r="P478" s="10">
        <v>0.180255487561226</v>
      </c>
      <c r="Q478" s="10">
        <v>-0.147360265254974</v>
      </c>
      <c r="R478" s="13">
        <f>VLOOKUP(A478,'Valores KF'!$C$2:$D$1018,2,)</f>
        <v>0.81</v>
      </c>
      <c r="S478" s="13">
        <f>VLOOKUP(A478,'[2]PESO DE COLADA DIC19-DIC-20'!$A$2:$D$2105,4, FALSE)</f>
        <v>50476</v>
      </c>
      <c r="T478" s="13">
        <f>VLOOKUP(A478,[1]Sheet1!$F$2:$H$1001,3,FALSE)</f>
        <v>1897.1712573402799</v>
      </c>
      <c r="U478" s="13">
        <f>VLOOKUP(A478,[1]Sheet1!$K$2:$T$827, 3,FALSE)</f>
        <v>0.11600000000000001</v>
      </c>
      <c r="V478" s="13">
        <f>VLOOKUP(A478,[1]Sheet1!$K$2:$T$827, 4,FALSE)</f>
        <v>0.153</v>
      </c>
      <c r="W478" s="13">
        <f>VLOOKUP(A478, [1]Sheet1!$K$2:$T$827,5,FALSE)</f>
        <v>1.1000000000000001</v>
      </c>
      <c r="X478" s="13">
        <f>VLOOKUP(A478, [1]Sheet1!$K$2:$T$827,6,FALSE)</f>
        <v>1.15E-2</v>
      </c>
      <c r="Y478" s="13">
        <f>VLOOKUP(A478, [1]Sheet1!$K$2:$T$827,7,FALSE)</f>
        <v>4.7000000000000002E-3</v>
      </c>
      <c r="Z478" s="13">
        <f>VLOOKUP(A478, [1]Sheet1!$K$2:$T$827,8,FALSE)</f>
        <v>0.20100000000000001</v>
      </c>
      <c r="AA478" s="13">
        <f>VLOOKUP(A478, [1]Sheet1!$K$2:$T$827,9,FALSE)</f>
        <v>0.26300000000000001</v>
      </c>
      <c r="AB478" s="13">
        <f>VLOOKUP(A478, [1]Sheet1!$K$2:$T$827,10,FALSE)</f>
        <v>2.1600000000000001E-2</v>
      </c>
      <c r="AC478" s="13">
        <f>VLOOKUP(A478,[4]Sheet1!$A$2:$D$651,4,FALSE)</f>
        <v>1.1201700000000001</v>
      </c>
      <c r="AD478" s="13">
        <f>VLOOKUP(A478,[4]Sheet1!$A$2:$E$651,5,FALSE)</f>
        <v>1.33948</v>
      </c>
      <c r="AE478" s="13" t="s">
        <v>45</v>
      </c>
      <c r="AF478">
        <f>VLOOKUP(A478,[3]Sheet1!$A$2:$F$2106,6, FALSE)</f>
        <v>50882</v>
      </c>
      <c r="AG478">
        <f>VLOOKUP(A478,[3]Sheet1!$A$2:$G$2106,7,FALSE)</f>
        <v>1</v>
      </c>
      <c r="AH478">
        <f>VLOOKUP(A478,[3]Sheet1!$A$2:$H$2105,8,FALSE)</f>
        <v>1678</v>
      </c>
      <c r="AI478">
        <f>VLOOKUP(A478,[3]Sheet1!$A$2:$I$2106,9,FALSE)</f>
        <v>44</v>
      </c>
      <c r="AJ478">
        <f>VLOOKUP(A478,[3]Sheet1!$A$2:$K$2105,10,FALSE)</f>
        <v>22</v>
      </c>
      <c r="AK478">
        <f>VLOOKUP(A478,[3]Sheet1!$A$2:$K$2105,11,FALSE)</f>
        <v>22</v>
      </c>
      <c r="AL478">
        <f>VLOOKUP(A478,[3]Sheet1!$A$2:$L$2106,12,FALSE)</f>
        <v>6</v>
      </c>
      <c r="AM478">
        <f>VLOOKUP(A478, [3]Sheet1!$A$2:$M$2105,13,FALSE)</f>
        <v>16</v>
      </c>
      <c r="AN478">
        <f>VLOOKUP(A478,[3]Sheet1!$A$2:$N$2106,14,FALSE)</f>
        <v>0.72</v>
      </c>
      <c r="AO478">
        <f>VLOOKUP(A478,[3]Sheet1!$A$2:$O$2106,15,FALSE)</f>
        <v>2.87</v>
      </c>
      <c r="AP478">
        <f>VLOOKUP(A478,[3]Sheet1!$A$2:$P$2105,16,FALSE)</f>
        <v>2.7</v>
      </c>
      <c r="AQ478">
        <f>VLOOKUP(A478, [3]Sheet1!$A$2:$Q$2106, 17,FALSE)</f>
        <v>1586</v>
      </c>
    </row>
    <row r="479" spans="1:43" x14ac:dyDescent="0.2">
      <c r="A479" s="10">
        <v>1208009</v>
      </c>
      <c r="B479" s="10">
        <v>60055810</v>
      </c>
      <c r="C479" s="11" t="s">
        <v>54</v>
      </c>
      <c r="D479" s="10" t="s">
        <v>44</v>
      </c>
      <c r="E479" s="17">
        <v>44140</v>
      </c>
      <c r="F479" s="13" t="str">
        <f>VLOOKUP(A479,[1]Sheet1!$K$2:$T$827,2,FALSE)</f>
        <v>VD02</v>
      </c>
      <c r="G479" s="13" t="str">
        <f>IFERROR(#REF!, "no")</f>
        <v>no</v>
      </c>
      <c r="H479" s="10">
        <v>15</v>
      </c>
      <c r="I479" s="10">
        <v>1.38</v>
      </c>
      <c r="J479" s="10">
        <v>0.92</v>
      </c>
      <c r="K479" s="10">
        <v>-0.46</v>
      </c>
      <c r="L479" s="10">
        <v>16</v>
      </c>
      <c r="M479" s="10">
        <v>12</v>
      </c>
      <c r="N479" s="10">
        <v>8.0802469253540004</v>
      </c>
      <c r="O479" s="10">
        <v>2.1613671779632599</v>
      </c>
      <c r="P479" s="10">
        <v>7.3393732309341403E-2</v>
      </c>
      <c r="Q479" s="10">
        <v>-0.143768385052681</v>
      </c>
      <c r="R479" s="13">
        <f>VLOOKUP(A479,'Valores KF'!$C$2:$D$1018,2,)</f>
        <v>0.8</v>
      </c>
      <c r="S479" s="13">
        <f>VLOOKUP(A479,'[2]PESO DE COLADA DIC19-DIC-20'!$A$2:$D$2105,4, FALSE)</f>
        <v>53745</v>
      </c>
      <c r="T479" s="13">
        <f>VLOOKUP(A479,[1]Sheet1!$F$2:$H$1001,3,FALSE)</f>
        <v>1884.32616561242</v>
      </c>
      <c r="U479" s="13">
        <f>VLOOKUP(A479,[1]Sheet1!$K$2:$T$827, 3,FALSE)</f>
        <v>0.105</v>
      </c>
      <c r="V479" s="13">
        <f>VLOOKUP(A479,[1]Sheet1!$K$2:$T$827, 4,FALSE)</f>
        <v>0.16800000000000001</v>
      </c>
      <c r="W479" s="13">
        <f>VLOOKUP(A479, [1]Sheet1!$K$2:$T$827,5,FALSE)</f>
        <v>1.1000000000000001</v>
      </c>
      <c r="X479" s="13">
        <f>VLOOKUP(A479, [1]Sheet1!$K$2:$T$827,6,FALSE)</f>
        <v>1.32E-2</v>
      </c>
      <c r="Y479" s="13">
        <f>VLOOKUP(A479, [1]Sheet1!$K$2:$T$827,7,FALSE)</f>
        <v>4.4099999999999999E-3</v>
      </c>
      <c r="Z479" s="13">
        <f>VLOOKUP(A479, [1]Sheet1!$K$2:$T$827,8,FALSE)</f>
        <v>0.253</v>
      </c>
      <c r="AA479" s="13">
        <f>VLOOKUP(A479, [1]Sheet1!$K$2:$T$827,9,FALSE)</f>
        <v>0.38300000000000001</v>
      </c>
      <c r="AB479" s="13">
        <f>VLOOKUP(A479, [1]Sheet1!$K$2:$T$827,10,FALSE)</f>
        <v>2.5999999999999999E-2</v>
      </c>
      <c r="AC479" s="13">
        <f>VLOOKUP(A479,[4]Sheet1!$A$2:$D$651,4,FALSE)</f>
        <v>1.0516300000000001</v>
      </c>
      <c r="AD479" s="13">
        <f>VLOOKUP(A479,[4]Sheet1!$A$2:$E$651,5,FALSE)</f>
        <v>0.91480499999999998</v>
      </c>
      <c r="AE479" s="13" t="s">
        <v>45</v>
      </c>
      <c r="AF479">
        <f>VLOOKUP(A479,[3]Sheet1!$A$2:$F$2106,6, FALSE)</f>
        <v>54409</v>
      </c>
      <c r="AG479">
        <f>VLOOKUP(A479,[3]Sheet1!$A$2:$G$2106,7,FALSE)</f>
        <v>1</v>
      </c>
      <c r="AH479">
        <f>VLOOKUP(A479,[3]Sheet1!$A$2:$H$2105,8,FALSE)</f>
        <v>1660</v>
      </c>
      <c r="AI479">
        <f>VLOOKUP(A479,[3]Sheet1!$A$2:$I$2106,9,FALSE)</f>
        <v>43</v>
      </c>
      <c r="AJ479">
        <f>VLOOKUP(A479,[3]Sheet1!$A$2:$K$2105,10,FALSE)</f>
        <v>20</v>
      </c>
      <c r="AK479">
        <f>VLOOKUP(A479,[3]Sheet1!$A$2:$K$2105,11,FALSE)</f>
        <v>23</v>
      </c>
      <c r="AL479">
        <f>VLOOKUP(A479,[3]Sheet1!$A$2:$L$2106,12,FALSE)</f>
        <v>5</v>
      </c>
      <c r="AM479">
        <f>VLOOKUP(A479, [3]Sheet1!$A$2:$M$2105,13,FALSE)</f>
        <v>15</v>
      </c>
      <c r="AN479">
        <f>VLOOKUP(A479,[3]Sheet1!$A$2:$N$2106,14,FALSE)</f>
        <v>0.81</v>
      </c>
      <c r="AO479">
        <f>VLOOKUP(A479,[3]Sheet1!$A$2:$O$2106,15,FALSE)</f>
        <v>3.13</v>
      </c>
      <c r="AP479">
        <f>VLOOKUP(A479,[3]Sheet1!$A$2:$P$2105,16,FALSE)</f>
        <v>1.2</v>
      </c>
      <c r="AQ479">
        <f>VLOOKUP(A479, [3]Sheet1!$A$2:$Q$2106, 17,FALSE)</f>
        <v>1592</v>
      </c>
    </row>
    <row r="480" spans="1:43" x14ac:dyDescent="0.2">
      <c r="A480" s="10">
        <v>1208010</v>
      </c>
      <c r="B480" s="10">
        <v>60055972</v>
      </c>
      <c r="C480" s="11" t="s">
        <v>54</v>
      </c>
      <c r="D480" s="10" t="s">
        <v>63</v>
      </c>
      <c r="E480" s="17">
        <v>44140</v>
      </c>
      <c r="F480" s="13" t="str">
        <f>VLOOKUP(A480,[1]Sheet1!$K$2:$T$827,2,FALSE)</f>
        <v>VD03</v>
      </c>
      <c r="G480" s="13" t="str">
        <f>IFERROR(#REF!, "no")</f>
        <v>no</v>
      </c>
      <c r="H480" s="10">
        <v>15</v>
      </c>
      <c r="I480" s="10">
        <v>1.08</v>
      </c>
      <c r="J480" s="10">
        <v>0.86</v>
      </c>
      <c r="K480" s="10">
        <v>-0.22</v>
      </c>
      <c r="L480" s="10">
        <v>14</v>
      </c>
      <c r="M480" s="10">
        <v>11</v>
      </c>
      <c r="N480" s="10">
        <v>5.31970310211182</v>
      </c>
      <c r="O480" s="10">
        <v>1.76473832130432</v>
      </c>
      <c r="P480" s="10">
        <v>2.84600220620632E-2</v>
      </c>
      <c r="Q480" s="10">
        <v>-0.14648954570293399</v>
      </c>
      <c r="R480" s="13">
        <f>VLOOKUP(A480,'Valores KF'!$C$2:$D$1018,2,)</f>
        <v>0.82</v>
      </c>
      <c r="S480" s="13">
        <f>VLOOKUP(A480,'[2]PESO DE COLADA DIC19-DIC-20'!$A$2:$D$2105,4, FALSE)</f>
        <v>53180</v>
      </c>
      <c r="T480" s="13">
        <f>VLOOKUP(A480,[1]Sheet1!$F$2:$H$1001,3,FALSE)</f>
        <v>1902.5901854041699</v>
      </c>
      <c r="U480" s="13">
        <f>VLOOKUP(A480,[1]Sheet1!$K$2:$T$827, 3,FALSE)</f>
        <v>9.2499999999999999E-2</v>
      </c>
      <c r="V480" s="13">
        <f>VLOOKUP(A480,[1]Sheet1!$K$2:$T$827, 4,FALSE)</f>
        <v>0.16600000000000001</v>
      </c>
      <c r="W480" s="13">
        <f>VLOOKUP(A480, [1]Sheet1!$K$2:$T$827,5,FALSE)</f>
        <v>1.1299999999999999</v>
      </c>
      <c r="X480" s="13">
        <f>VLOOKUP(A480, [1]Sheet1!$K$2:$T$827,6,FALSE)</f>
        <v>1.29E-2</v>
      </c>
      <c r="Y480" s="13">
        <f>VLOOKUP(A480, [1]Sheet1!$K$2:$T$827,7,FALSE)</f>
        <v>4.4900000000000001E-3</v>
      </c>
      <c r="Z480" s="13">
        <f>VLOOKUP(A480, [1]Sheet1!$K$2:$T$827,8,FALSE)</f>
        <v>0.23</v>
      </c>
      <c r="AA480" s="13">
        <f>VLOOKUP(A480, [1]Sheet1!$K$2:$T$827,9,FALSE)</f>
        <v>0.36299999999999999</v>
      </c>
      <c r="AB480" s="13">
        <f>VLOOKUP(A480, [1]Sheet1!$K$2:$T$827,10,FALSE)</f>
        <v>2.7199999999999998E-2</v>
      </c>
      <c r="AC480" s="13">
        <f>VLOOKUP(A480,[4]Sheet1!$A$2:$D$651,4,FALSE)</f>
        <v>1.1836199999999999</v>
      </c>
      <c r="AD480" s="13">
        <f>VLOOKUP(A480,[4]Sheet1!$A$2:$E$651,5,FALSE)</f>
        <v>1.5770599999999999</v>
      </c>
      <c r="AE480" s="13" t="s">
        <v>45</v>
      </c>
      <c r="AF480">
        <f>VLOOKUP(A480,[3]Sheet1!$A$2:$F$2106,6, FALSE)</f>
        <v>53876</v>
      </c>
      <c r="AG480">
        <f>VLOOKUP(A480,[3]Sheet1!$A$2:$G$2106,7,FALSE)</f>
        <v>1</v>
      </c>
      <c r="AH480">
        <f>VLOOKUP(A480,[3]Sheet1!$A$2:$H$2105,8,FALSE)</f>
        <v>1682</v>
      </c>
      <c r="AI480">
        <f>VLOOKUP(A480,[3]Sheet1!$A$2:$I$2106,9,FALSE)</f>
        <v>56</v>
      </c>
      <c r="AJ480">
        <f>VLOOKUP(A480,[3]Sheet1!$A$2:$K$2105,10,FALSE)</f>
        <v>21</v>
      </c>
      <c r="AK480">
        <f>VLOOKUP(A480,[3]Sheet1!$A$2:$K$2105,11,FALSE)</f>
        <v>35</v>
      </c>
      <c r="AL480">
        <f>VLOOKUP(A480,[3]Sheet1!$A$2:$L$2106,12,FALSE)</f>
        <v>6</v>
      </c>
      <c r="AM480">
        <f>VLOOKUP(A480, [3]Sheet1!$A$2:$M$2105,13,FALSE)</f>
        <v>15</v>
      </c>
      <c r="AN480">
        <f>VLOOKUP(A480,[3]Sheet1!$A$2:$N$2106,14,FALSE)</f>
        <v>0.89</v>
      </c>
      <c r="AO480">
        <f>VLOOKUP(A480,[3]Sheet1!$A$2:$O$2106,15,FALSE)</f>
        <v>3.75</v>
      </c>
      <c r="AP480">
        <f>VLOOKUP(A480,[3]Sheet1!$A$2:$P$2105,16,FALSE)</f>
        <v>6.5</v>
      </c>
      <c r="AQ480">
        <f>VLOOKUP(A480, [3]Sheet1!$A$2:$Q$2106, 17,FALSE)</f>
        <v>1586</v>
      </c>
    </row>
    <row r="481" spans="1:43" x14ac:dyDescent="0.2">
      <c r="A481" s="10">
        <v>1208011</v>
      </c>
      <c r="B481" s="10">
        <v>60055977</v>
      </c>
      <c r="C481" s="11" t="s">
        <v>54</v>
      </c>
      <c r="D481" s="10" t="s">
        <v>63</v>
      </c>
      <c r="E481" s="17">
        <v>44140</v>
      </c>
      <c r="F481" s="13" t="str">
        <f>VLOOKUP(A481,[1]Sheet1!$K$2:$T$827,2,FALSE)</f>
        <v>VD02</v>
      </c>
      <c r="G481" s="13" t="str">
        <f>IFERROR(#REF!, "no")</f>
        <v>no</v>
      </c>
      <c r="H481" s="10">
        <v>15</v>
      </c>
      <c r="I481" s="10">
        <v>1.22</v>
      </c>
      <c r="J481" s="10">
        <v>0.71</v>
      </c>
      <c r="K481" s="10">
        <v>-0.51</v>
      </c>
      <c r="L481" s="10">
        <v>15</v>
      </c>
      <c r="M481" s="10">
        <v>9</v>
      </c>
      <c r="N481" s="10">
        <v>4.7701869010925302</v>
      </c>
      <c r="O481" s="10">
        <v>2.4021985530853298</v>
      </c>
      <c r="P481" s="10">
        <v>0.112632803618908</v>
      </c>
      <c r="Q481" s="10">
        <v>-0.14032861590385401</v>
      </c>
      <c r="R481" s="13">
        <f>VLOOKUP(A481,'Valores KF'!$C$2:$D$1018,2,)</f>
        <v>0.82</v>
      </c>
      <c r="S481" s="13">
        <f>VLOOKUP(A481,'[2]PESO DE COLADA DIC19-DIC-20'!$A$2:$D$2105,4, FALSE)</f>
        <v>52879</v>
      </c>
      <c r="T481" s="13">
        <f>VLOOKUP(A481,[1]Sheet1!$F$2:$H$1001,3,FALSE)</f>
        <v>1900.0190888515399</v>
      </c>
      <c r="U481" s="13">
        <f>VLOOKUP(A481,[1]Sheet1!$K$2:$T$827, 3,FALSE)</f>
        <v>0.115</v>
      </c>
      <c r="V481" s="13">
        <f>VLOOKUP(A481,[1]Sheet1!$K$2:$T$827, 4,FALSE)</f>
        <v>0.16</v>
      </c>
      <c r="W481" s="13">
        <f>VLOOKUP(A481, [1]Sheet1!$K$2:$T$827,5,FALSE)</f>
        <v>1.1000000000000001</v>
      </c>
      <c r="X481" s="13">
        <f>VLOOKUP(A481, [1]Sheet1!$K$2:$T$827,6,FALSE)</f>
        <v>1.26E-2</v>
      </c>
      <c r="Y481" s="13">
        <f>VLOOKUP(A481, [1]Sheet1!$K$2:$T$827,7,FALSE)</f>
        <v>4.2300000000000003E-3</v>
      </c>
      <c r="Z481" s="13">
        <f>VLOOKUP(A481, [1]Sheet1!$K$2:$T$827,8,FALSE)</f>
        <v>0.16300000000000001</v>
      </c>
      <c r="AA481" s="13">
        <f>VLOOKUP(A481, [1]Sheet1!$K$2:$T$827,9,FALSE)</f>
        <v>0.34699999999999998</v>
      </c>
      <c r="AB481" s="13">
        <f>VLOOKUP(A481, [1]Sheet1!$K$2:$T$827,10,FALSE)</f>
        <v>2.63E-2</v>
      </c>
      <c r="AC481" s="13">
        <f>VLOOKUP(A481,[4]Sheet1!$A$2:$D$651,4,FALSE)</f>
        <v>1.29823</v>
      </c>
      <c r="AD481" s="13">
        <f>VLOOKUP(A481,[4]Sheet1!$A$2:$E$651,5,FALSE)</f>
        <v>1.3965399999999999</v>
      </c>
      <c r="AE481" s="13" t="s">
        <v>45</v>
      </c>
      <c r="AF481">
        <f>VLOOKUP(A481,[3]Sheet1!$A$2:$F$2106,6, FALSE)</f>
        <v>53544</v>
      </c>
      <c r="AG481">
        <f>VLOOKUP(A481,[3]Sheet1!$A$2:$G$2106,7,FALSE)</f>
        <v>1</v>
      </c>
      <c r="AH481">
        <f>VLOOKUP(A481,[3]Sheet1!$A$2:$H$2105,8,FALSE)</f>
        <v>1683</v>
      </c>
      <c r="AI481">
        <f>VLOOKUP(A481,[3]Sheet1!$A$2:$I$2106,9,FALSE)</f>
        <v>50</v>
      </c>
      <c r="AJ481">
        <f>VLOOKUP(A481,[3]Sheet1!$A$2:$K$2105,10,FALSE)</f>
        <v>22</v>
      </c>
      <c r="AK481">
        <f>VLOOKUP(A481,[3]Sheet1!$A$2:$K$2105,11,FALSE)</f>
        <v>28</v>
      </c>
      <c r="AL481">
        <f>VLOOKUP(A481,[3]Sheet1!$A$2:$L$2106,12,FALSE)</f>
        <v>7</v>
      </c>
      <c r="AM481">
        <f>VLOOKUP(A481, [3]Sheet1!$A$2:$M$2105,13,FALSE)</f>
        <v>15</v>
      </c>
      <c r="AN481">
        <f>VLOOKUP(A481,[3]Sheet1!$A$2:$N$2106,14,FALSE)</f>
        <v>1</v>
      </c>
      <c r="AO481">
        <f>VLOOKUP(A481,[3]Sheet1!$A$2:$O$2106,15,FALSE)</f>
        <v>3.77</v>
      </c>
      <c r="AP481">
        <f>VLOOKUP(A481,[3]Sheet1!$A$2:$P$2105,16,FALSE)</f>
        <v>2.5299999999999998</v>
      </c>
      <c r="AQ481">
        <f>VLOOKUP(A481, [3]Sheet1!$A$2:$Q$2106, 17,FALSE)</f>
        <v>1588</v>
      </c>
    </row>
    <row r="482" spans="1:43" x14ac:dyDescent="0.2">
      <c r="A482" s="10">
        <v>1208012</v>
      </c>
      <c r="B482" s="10">
        <v>60055982</v>
      </c>
      <c r="C482" s="11" t="s">
        <v>54</v>
      </c>
      <c r="D482" s="10" t="s">
        <v>63</v>
      </c>
      <c r="E482" s="17">
        <v>44140</v>
      </c>
      <c r="F482" s="13" t="str">
        <f>VLOOKUP(A482,[1]Sheet1!$K$2:$T$827,2,FALSE)</f>
        <v>VD03</v>
      </c>
      <c r="G482" s="13" t="str">
        <f>IFERROR(#REF!, "no")</f>
        <v>no</v>
      </c>
      <c r="H482" s="10">
        <v>20</v>
      </c>
      <c r="I482" s="10">
        <v>0.96</v>
      </c>
      <c r="J482" s="10">
        <v>0.8</v>
      </c>
      <c r="K482" s="10">
        <v>-0.16</v>
      </c>
      <c r="L482" s="10">
        <v>16</v>
      </c>
      <c r="M482" s="10">
        <v>17</v>
      </c>
      <c r="N482" s="10">
        <v>4.5705285072326696</v>
      </c>
      <c r="O482" s="10">
        <v>1.6097784042358401</v>
      </c>
      <c r="P482" s="10">
        <v>8.4553264081478105E-2</v>
      </c>
      <c r="Q482" s="10">
        <v>-0.14634755253791801</v>
      </c>
      <c r="R482" s="13">
        <f>VLOOKUP(A482,'Valores KF'!$C$2:$D$1018,2,)</f>
        <v>0.82</v>
      </c>
      <c r="S482" s="13">
        <f>VLOOKUP(A482,'[2]PESO DE COLADA DIC19-DIC-20'!$A$2:$D$2105,4, FALSE)</f>
        <v>53247</v>
      </c>
      <c r="T482" s="13">
        <f>VLOOKUP(A482,[1]Sheet1!$F$2:$H$1001,3,FALSE)</f>
        <v>1899.6076936816</v>
      </c>
      <c r="U482" s="13">
        <f>VLOOKUP(A482,[1]Sheet1!$K$2:$T$827, 3,FALSE)</f>
        <v>0.127</v>
      </c>
      <c r="V482" s="13">
        <f>VLOOKUP(A482,[1]Sheet1!$K$2:$T$827, 4,FALSE)</f>
        <v>0.17699999999999999</v>
      </c>
      <c r="W482" s="13">
        <f>VLOOKUP(A482, [1]Sheet1!$K$2:$T$827,5,FALSE)</f>
        <v>1.1399999999999999</v>
      </c>
      <c r="X482" s="13">
        <f>VLOOKUP(A482, [1]Sheet1!$K$2:$T$827,6,FALSE)</f>
        <v>1.21E-2</v>
      </c>
      <c r="Y482" s="13">
        <f>VLOOKUP(A482, [1]Sheet1!$K$2:$T$827,7,FALSE)</f>
        <v>5.4099999999999999E-3</v>
      </c>
      <c r="Z482" s="13">
        <f>VLOOKUP(A482, [1]Sheet1!$K$2:$T$827,8,FALSE)</f>
        <v>0.124</v>
      </c>
      <c r="AA482" s="13">
        <f>VLOOKUP(A482, [1]Sheet1!$K$2:$T$827,9,FALSE)</f>
        <v>0.17699999999999999</v>
      </c>
      <c r="AB482" s="13">
        <f>VLOOKUP(A482, [1]Sheet1!$K$2:$T$827,10,FALSE)</f>
        <v>2.3199999999999998E-2</v>
      </c>
      <c r="AC482" s="13">
        <f>VLOOKUP(A482,[4]Sheet1!$A$2:$D$651,4,FALSE)</f>
        <v>0.96755500000000005</v>
      </c>
      <c r="AD482" s="13">
        <f>VLOOKUP(A482,[4]Sheet1!$A$2:$E$651,5,FALSE)</f>
        <v>1.3586100000000001</v>
      </c>
      <c r="AE482" s="13" t="s">
        <v>45</v>
      </c>
      <c r="AF482">
        <f>VLOOKUP(A482,[3]Sheet1!$A$2:$F$2106,6, FALSE)</f>
        <v>53494</v>
      </c>
      <c r="AG482">
        <f>VLOOKUP(A482,[3]Sheet1!$A$2:$G$2106,7,FALSE)</f>
        <v>1</v>
      </c>
      <c r="AH482">
        <f>VLOOKUP(A482,[3]Sheet1!$A$2:$H$2105,8,FALSE)</f>
        <v>1690</v>
      </c>
      <c r="AI482">
        <f>VLOOKUP(A482,[3]Sheet1!$A$2:$I$2106,9,FALSE)</f>
        <v>58</v>
      </c>
      <c r="AJ482">
        <f>VLOOKUP(A482,[3]Sheet1!$A$2:$K$2105,10,FALSE)</f>
        <v>25</v>
      </c>
      <c r="AK482">
        <f>VLOOKUP(A482,[3]Sheet1!$A$2:$K$2105,11,FALSE)</f>
        <v>33</v>
      </c>
      <c r="AL482">
        <f>VLOOKUP(A482,[3]Sheet1!$A$2:$L$2106,12,FALSE)</f>
        <v>5</v>
      </c>
      <c r="AM482">
        <f>VLOOKUP(A482, [3]Sheet1!$A$2:$M$2105,13,FALSE)</f>
        <v>20</v>
      </c>
      <c r="AN482">
        <f>VLOOKUP(A482,[3]Sheet1!$A$2:$N$2106,14,FALSE)</f>
        <v>0.67</v>
      </c>
      <c r="AO482">
        <f>VLOOKUP(A482,[3]Sheet1!$A$2:$O$2106,15,FALSE)</f>
        <v>4.2699999999999996</v>
      </c>
      <c r="AP482">
        <f>VLOOKUP(A482,[3]Sheet1!$A$2:$P$2105,16,FALSE)</f>
        <v>4.4000000000000004</v>
      </c>
      <c r="AQ482">
        <f>VLOOKUP(A482, [3]Sheet1!$A$2:$Q$2106, 17,FALSE)</f>
        <v>1588</v>
      </c>
    </row>
    <row r="483" spans="1:43" x14ac:dyDescent="0.2">
      <c r="A483" s="10">
        <v>1208013</v>
      </c>
      <c r="B483" s="10">
        <v>60055937</v>
      </c>
      <c r="C483" s="11" t="s">
        <v>78</v>
      </c>
      <c r="D483" s="10" t="s">
        <v>56</v>
      </c>
      <c r="E483" s="17">
        <v>44140</v>
      </c>
      <c r="F483" s="13" t="str">
        <f>VLOOKUP(A483,[1]Sheet1!$K$2:$T$827,2,FALSE)</f>
        <v>VD05</v>
      </c>
      <c r="G483" s="13" t="s">
        <v>69</v>
      </c>
      <c r="H483" s="10">
        <v>10</v>
      </c>
      <c r="I483" s="10">
        <v>1.3</v>
      </c>
      <c r="J483" s="10">
        <v>1.3</v>
      </c>
      <c r="K483" s="10">
        <v>0</v>
      </c>
      <c r="L483" s="10">
        <v>53</v>
      </c>
      <c r="M483" s="10">
        <v>4</v>
      </c>
      <c r="N483" s="10">
        <v>1.7478833198547401</v>
      </c>
      <c r="O483" s="10">
        <v>0.82369363307952903</v>
      </c>
      <c r="P483" s="10">
        <v>2.3459999561309801</v>
      </c>
      <c r="Q483" s="10">
        <v>1.8751982450485201</v>
      </c>
      <c r="R483" s="13">
        <f>VLOOKUP(A483,'Valores KF'!$C$2:$D$1018,2,)</f>
        <v>0.82</v>
      </c>
      <c r="S483" s="13">
        <f>VLOOKUP(A483,'[2]PESO DE COLADA DIC19-DIC-20'!$A$2:$D$2105,4, FALSE)</f>
        <v>56408</v>
      </c>
      <c r="T483" s="13">
        <f>VLOOKUP(A483,[1]Sheet1!$F$2:$H$1001,3,FALSE)</f>
        <v>1842.8734634446</v>
      </c>
      <c r="U483" s="13">
        <f>VLOOKUP(A483,[1]Sheet1!$K$2:$T$827, 3,FALSE)</f>
        <v>0.113</v>
      </c>
      <c r="V483" s="13">
        <f>VLOOKUP(A483,[1]Sheet1!$K$2:$T$827, 4,FALSE)</f>
        <v>0.26700000000000002</v>
      </c>
      <c r="W483" s="13">
        <f>VLOOKUP(A483, [1]Sheet1!$K$2:$T$827,5,FALSE)</f>
        <v>0.624</v>
      </c>
      <c r="X483" s="13">
        <f>VLOOKUP(A483, [1]Sheet1!$K$2:$T$827,6,FALSE)</f>
        <v>2.5000000000000001E-2</v>
      </c>
      <c r="Y483" s="13">
        <f>VLOOKUP(A483, [1]Sheet1!$K$2:$T$827,7,FALSE)</f>
        <v>8.6800000000000002E-3</v>
      </c>
      <c r="Z483" s="13">
        <f>VLOOKUP(A483, [1]Sheet1!$K$2:$T$827,8,FALSE)</f>
        <v>11.89</v>
      </c>
      <c r="AA483" s="13">
        <f>VLOOKUP(A483, [1]Sheet1!$K$2:$T$827,9,FALSE)</f>
        <v>0.42099999999999999</v>
      </c>
      <c r="AB483" s="13">
        <f>VLOOKUP(A483, [1]Sheet1!$K$2:$T$827,10,FALSE)</f>
        <v>1.9E-2</v>
      </c>
      <c r="AC483" s="13">
        <f>VLOOKUP(A483,[4]Sheet1!$A$2:$D$651,4,FALSE)</f>
        <v>1.7386699999999999</v>
      </c>
      <c r="AD483" s="13">
        <f>VLOOKUP(A483,[4]Sheet1!$A$2:$E$651,5,FALSE)</f>
        <v>9.9321099999999998</v>
      </c>
      <c r="AE483" s="13" t="s">
        <v>45</v>
      </c>
      <c r="AF483">
        <f>VLOOKUP(A483,[3]Sheet1!$A$2:$F$2106,6, FALSE)</f>
        <v>54143</v>
      </c>
      <c r="AG483">
        <f>VLOOKUP(A483,[3]Sheet1!$A$2:$G$2106,7,FALSE)</f>
        <v>1</v>
      </c>
      <c r="AH483">
        <f>VLOOKUP(A483,[3]Sheet1!$A$2:$H$2105,8,FALSE)</f>
        <v>1617</v>
      </c>
      <c r="AI483">
        <f>VLOOKUP(A483,[3]Sheet1!$A$2:$I$2106,9,FALSE)</f>
        <v>163</v>
      </c>
      <c r="AJ483">
        <f>VLOOKUP(A483,[3]Sheet1!$A$2:$K$2105,10,FALSE)</f>
        <v>77</v>
      </c>
      <c r="AK483">
        <f>VLOOKUP(A483,[3]Sheet1!$A$2:$K$2105,11,FALSE)</f>
        <v>86</v>
      </c>
      <c r="AL483">
        <f>VLOOKUP(A483,[3]Sheet1!$A$2:$L$2106,12,FALSE)</f>
        <v>67</v>
      </c>
      <c r="AM483">
        <f>VLOOKUP(A483, [3]Sheet1!$A$2:$M$2105,13,FALSE)</f>
        <v>10</v>
      </c>
      <c r="AN483">
        <f>VLOOKUP(A483,[3]Sheet1!$A$2:$N$2106,14,FALSE)</f>
        <v>1.1399999999999999</v>
      </c>
      <c r="AO483">
        <f>VLOOKUP(A483,[3]Sheet1!$A$2:$O$2106,15,FALSE)</f>
        <v>21.91</v>
      </c>
      <c r="AP483">
        <f>VLOOKUP(A483,[3]Sheet1!$A$2:$P$2105,16,FALSE)</f>
        <v>38.17</v>
      </c>
      <c r="AQ483">
        <f>VLOOKUP(A483, [3]Sheet1!$A$2:$Q$2106, 17,FALSE)</f>
        <v>1547</v>
      </c>
    </row>
    <row r="484" spans="1:43" x14ac:dyDescent="0.2">
      <c r="A484" s="10">
        <v>1208014</v>
      </c>
      <c r="B484" s="10">
        <v>60056182</v>
      </c>
      <c r="C484" s="11" t="s">
        <v>43</v>
      </c>
      <c r="D484" s="10" t="s">
        <v>50</v>
      </c>
      <c r="E484" s="17">
        <v>44140</v>
      </c>
      <c r="F484" s="13" t="str">
        <f>VLOOKUP(A484,[1]Sheet1!$K$2:$T$827,2,FALSE)</f>
        <v>VD02</v>
      </c>
      <c r="G484" s="13" t="str">
        <f>IFERROR(#REF!, "no")</f>
        <v>no</v>
      </c>
      <c r="H484" s="10">
        <v>20</v>
      </c>
      <c r="I484" s="10">
        <v>0.95</v>
      </c>
      <c r="J484" s="10">
        <v>0.73</v>
      </c>
      <c r="K484" s="10">
        <v>-0.22</v>
      </c>
      <c r="L484" s="10">
        <v>17</v>
      </c>
      <c r="M484" s="10">
        <v>17</v>
      </c>
      <c r="N484" s="10">
        <v>4.1895108222961399</v>
      </c>
      <c r="O484" s="10">
        <v>1.61905097961426</v>
      </c>
      <c r="P484" s="10">
        <v>7.8041769564151806E-2</v>
      </c>
      <c r="Q484" s="10">
        <v>-0.151915222406387</v>
      </c>
      <c r="R484" s="13">
        <f>VLOOKUP(A484,'Valores KF'!$C$2:$D$1018,2,)</f>
        <v>0.76</v>
      </c>
      <c r="S484" s="13">
        <f>VLOOKUP(A484,'[2]PESO DE COLADA DIC19-DIC-20'!$A$2:$D$2105,4, FALSE)</f>
        <v>59051</v>
      </c>
      <c r="T484" s="13">
        <f>VLOOKUP(A484,[1]Sheet1!$F$2:$H$1001,3,FALSE)</f>
        <v>1877.7194367212901</v>
      </c>
      <c r="U484" s="13">
        <f>VLOOKUP(A484,[1]Sheet1!$K$2:$T$827, 3,FALSE)</f>
        <v>0.43099999999999999</v>
      </c>
      <c r="V484" s="13">
        <f>VLOOKUP(A484,[1]Sheet1!$K$2:$T$827, 4,FALSE)</f>
        <v>0.192</v>
      </c>
      <c r="W484" s="13">
        <f>VLOOKUP(A484, [1]Sheet1!$K$2:$T$827,5,FALSE)</f>
        <v>0.86099999999999999</v>
      </c>
      <c r="X484" s="13">
        <f>VLOOKUP(A484, [1]Sheet1!$K$2:$T$827,6,FALSE)</f>
        <v>7.3000000000000001E-3</v>
      </c>
      <c r="Y484" s="13">
        <f>VLOOKUP(A484, [1]Sheet1!$K$2:$T$827,7,FALSE)</f>
        <v>9.9599999999999992E-4</v>
      </c>
      <c r="Z484" s="13">
        <f>VLOOKUP(A484, [1]Sheet1!$K$2:$T$827,8,FALSE)</f>
        <v>0.96399999999999997</v>
      </c>
      <c r="AA484" s="13">
        <f>VLOOKUP(A484, [1]Sheet1!$K$2:$T$827,9,FALSE)</f>
        <v>0.16900000000000001</v>
      </c>
      <c r="AB484" s="13">
        <f>VLOOKUP(A484, [1]Sheet1!$K$2:$T$827,10,FALSE)</f>
        <v>2.9399999999999999E-2</v>
      </c>
      <c r="AC484" s="13">
        <f>VLOOKUP(A484,[4]Sheet1!$A$2:$D$651,4,FALSE)</f>
        <v>1.0081</v>
      </c>
      <c r="AD484" s="13">
        <f>VLOOKUP(A484,[4]Sheet1!$A$2:$E$651,5,FALSE)</f>
        <v>1.74394</v>
      </c>
      <c r="AE484" s="13" t="s">
        <v>45</v>
      </c>
      <c r="AF484">
        <f>VLOOKUP(A484,[3]Sheet1!$A$2:$F$2106,6, FALSE)</f>
        <v>57907</v>
      </c>
      <c r="AG484">
        <f>VLOOKUP(A484,[3]Sheet1!$A$2:$G$2106,7,FALSE)</f>
        <v>1</v>
      </c>
      <c r="AH484">
        <f>VLOOKUP(A484,[3]Sheet1!$A$2:$H$2105,8,FALSE)</f>
        <v>1667</v>
      </c>
      <c r="AI484">
        <f>VLOOKUP(A484,[3]Sheet1!$A$2:$I$2106,9,FALSE)</f>
        <v>50</v>
      </c>
      <c r="AJ484">
        <f>VLOOKUP(A484,[3]Sheet1!$A$2:$K$2105,10,FALSE)</f>
        <v>25</v>
      </c>
      <c r="AK484">
        <f>VLOOKUP(A484,[3]Sheet1!$A$2:$K$2105,11,FALSE)</f>
        <v>25</v>
      </c>
      <c r="AL484">
        <f>VLOOKUP(A484,[3]Sheet1!$A$2:$L$2106,12,FALSE)</f>
        <v>5</v>
      </c>
      <c r="AM484">
        <f>VLOOKUP(A484, [3]Sheet1!$A$2:$M$2105,13,FALSE)</f>
        <v>20</v>
      </c>
      <c r="AN484">
        <f>VLOOKUP(A484,[3]Sheet1!$A$2:$N$2106,14,FALSE)</f>
        <v>0.78</v>
      </c>
      <c r="AO484">
        <f>VLOOKUP(A484,[3]Sheet1!$A$2:$O$2106,15,FALSE)</f>
        <v>5.19</v>
      </c>
      <c r="AP484">
        <f>VLOOKUP(A484,[3]Sheet1!$A$2:$P$2105,16,FALSE)</f>
        <v>0</v>
      </c>
      <c r="AQ484">
        <f>VLOOKUP(A484, [3]Sheet1!$A$2:$Q$2106, 17,FALSE)</f>
        <v>1582</v>
      </c>
    </row>
    <row r="485" spans="1:43" x14ac:dyDescent="0.2">
      <c r="A485" s="10">
        <v>1208015</v>
      </c>
      <c r="B485" s="10">
        <v>60056188</v>
      </c>
      <c r="C485" s="11" t="s">
        <v>43</v>
      </c>
      <c r="D485" s="10" t="s">
        <v>50</v>
      </c>
      <c r="E485" s="17">
        <v>44140</v>
      </c>
      <c r="F485" s="13" t="str">
        <f>VLOOKUP(A485,[1]Sheet1!$K$2:$T$827,2,FALSE)</f>
        <v>VD02</v>
      </c>
      <c r="G485" s="13" t="str">
        <f>IFERROR(#REF!, "no")</f>
        <v>no</v>
      </c>
      <c r="H485" s="10">
        <v>20</v>
      </c>
      <c r="I485" s="10">
        <v>1.01</v>
      </c>
      <c r="J485" s="10">
        <v>1.01</v>
      </c>
      <c r="K485" s="10">
        <v>0</v>
      </c>
      <c r="L485" s="10">
        <v>15</v>
      </c>
      <c r="M485" s="10">
        <v>16</v>
      </c>
      <c r="N485" s="10">
        <v>5.8405776023864702</v>
      </c>
      <c r="O485" s="10">
        <v>2.11012983322144</v>
      </c>
      <c r="P485" s="10">
        <v>0.23405055701732599</v>
      </c>
      <c r="Q485" s="10">
        <v>-0.14858552813529999</v>
      </c>
      <c r="R485" s="13">
        <f>VLOOKUP(A485,'Valores KF'!$C$2:$D$1018,2,)</f>
        <v>0.77</v>
      </c>
      <c r="S485" s="13">
        <f>VLOOKUP(A485,'[2]PESO DE COLADA DIC19-DIC-20'!$A$2:$D$2105,4, FALSE)</f>
        <v>57830</v>
      </c>
      <c r="T485" s="13">
        <f>VLOOKUP(A485,[1]Sheet1!$F$2:$H$1001,3,FALSE)</f>
        <v>1882.0974160611399</v>
      </c>
      <c r="U485" s="13">
        <f>VLOOKUP(A485,[1]Sheet1!$K$2:$T$827, 3,FALSE)</f>
        <v>0.41</v>
      </c>
      <c r="V485" s="13">
        <f>VLOOKUP(A485,[1]Sheet1!$K$2:$T$827, 4,FALSE)</f>
        <v>0.18099999999999999</v>
      </c>
      <c r="W485" s="13">
        <f>VLOOKUP(A485, [1]Sheet1!$K$2:$T$827,5,FALSE)</f>
        <v>0.86</v>
      </c>
      <c r="X485" s="13">
        <f>VLOOKUP(A485, [1]Sheet1!$K$2:$T$827,6,FALSE)</f>
        <v>9.7000000000000003E-3</v>
      </c>
      <c r="Y485" s="13">
        <f>VLOOKUP(A485, [1]Sheet1!$K$2:$T$827,7,FALSE)</f>
        <v>1.6900000000000001E-3</v>
      </c>
      <c r="Z485" s="13">
        <f>VLOOKUP(A485, [1]Sheet1!$K$2:$T$827,8,FALSE)</f>
        <v>0.97299999999999998</v>
      </c>
      <c r="AA485" s="13">
        <f>VLOOKUP(A485, [1]Sheet1!$K$2:$T$827,9,FALSE)</f>
        <v>0.188</v>
      </c>
      <c r="AB485" s="13">
        <f>VLOOKUP(A485, [1]Sheet1!$K$2:$T$827,10,FALSE)</f>
        <v>2.6800000000000001E-2</v>
      </c>
      <c r="AC485" s="13">
        <f>VLOOKUP(A485,[4]Sheet1!$A$2:$D$651,4,FALSE)</f>
        <v>0.91178400000000004</v>
      </c>
      <c r="AD485" s="13">
        <f>VLOOKUP(A485,[4]Sheet1!$A$2:$E$651,5,FALSE)</f>
        <v>1.3810500000000001</v>
      </c>
      <c r="AE485" s="13" t="s">
        <v>45</v>
      </c>
      <c r="AF485">
        <f>VLOOKUP(A485,[3]Sheet1!$A$2:$F$2106,6, FALSE)</f>
        <v>57807</v>
      </c>
      <c r="AG485">
        <f>VLOOKUP(A485,[3]Sheet1!$A$2:$G$2106,7,FALSE)</f>
        <v>1</v>
      </c>
      <c r="AH485">
        <f>VLOOKUP(A485,[3]Sheet1!$A$2:$H$2105,8,FALSE)</f>
        <v>1573</v>
      </c>
      <c r="AI485">
        <f>VLOOKUP(A485,[3]Sheet1!$A$2:$I$2106,9,FALSE)</f>
        <v>47</v>
      </c>
      <c r="AJ485">
        <f>VLOOKUP(A485,[3]Sheet1!$A$2:$K$2105,10,FALSE)</f>
        <v>25</v>
      </c>
      <c r="AK485">
        <f>VLOOKUP(A485,[3]Sheet1!$A$2:$K$2105,11,FALSE)</f>
        <v>22</v>
      </c>
      <c r="AL485">
        <f>VLOOKUP(A485,[3]Sheet1!$A$2:$L$2106,12,FALSE)</f>
        <v>5</v>
      </c>
      <c r="AM485">
        <f>VLOOKUP(A485, [3]Sheet1!$A$2:$M$2105,13,FALSE)</f>
        <v>20</v>
      </c>
      <c r="AN485">
        <f>VLOOKUP(A485,[3]Sheet1!$A$2:$N$2106,14,FALSE)</f>
        <v>0.65</v>
      </c>
      <c r="AO485">
        <f>VLOOKUP(A485,[3]Sheet1!$A$2:$O$2106,15,FALSE)</f>
        <v>4.55</v>
      </c>
      <c r="AP485">
        <f>VLOOKUP(A485,[3]Sheet1!$A$2:$P$2105,16,FALSE)</f>
        <v>0</v>
      </c>
      <c r="AQ485">
        <f>VLOOKUP(A485, [3]Sheet1!$A$2:$Q$2106, 17,FALSE)</f>
        <v>1580</v>
      </c>
    </row>
    <row r="486" spans="1:43" x14ac:dyDescent="0.2">
      <c r="A486" s="10">
        <v>1208016</v>
      </c>
      <c r="B486" s="10">
        <v>60055816</v>
      </c>
      <c r="C486" s="11" t="s">
        <v>54</v>
      </c>
      <c r="D486" s="10" t="s">
        <v>44</v>
      </c>
      <c r="E486" s="17">
        <v>44141</v>
      </c>
      <c r="F486" s="13" t="str">
        <f>VLOOKUP(A486,[1]Sheet1!$K$2:$T$827,2,FALSE)</f>
        <v>VD04</v>
      </c>
      <c r="G486" s="13" t="str">
        <f>IFERROR(#REF!, "no")</f>
        <v>no</v>
      </c>
      <c r="H486" s="10">
        <v>19</v>
      </c>
      <c r="I486" s="10">
        <v>0.98</v>
      </c>
      <c r="J486" s="10">
        <v>0.68</v>
      </c>
      <c r="K486" s="10">
        <v>-0.3</v>
      </c>
      <c r="L486" s="10">
        <v>14</v>
      </c>
      <c r="M486" s="10">
        <v>17</v>
      </c>
      <c r="N486" s="10">
        <v>4.1908125877380398</v>
      </c>
      <c r="O486" s="10">
        <v>1.50193536281586</v>
      </c>
      <c r="P486" s="10">
        <v>7.6479211449623094E-2</v>
      </c>
      <c r="Q486" s="10">
        <v>-0.14798413217067699</v>
      </c>
      <c r="R486" s="13">
        <f>VLOOKUP(A486,'Valores KF'!$C$2:$D$1018,2,)</f>
        <v>0.81</v>
      </c>
      <c r="S486" s="13">
        <f>VLOOKUP(A486,'[2]PESO DE COLADA DIC19-DIC-20'!$A$2:$D$2105,4, FALSE)</f>
        <v>54897</v>
      </c>
      <c r="T486" s="13">
        <f>VLOOKUP(A486,[1]Sheet1!$F$2:$H$1001,3,FALSE)</f>
        <v>1890.17527478428</v>
      </c>
      <c r="U486" s="13">
        <f>VLOOKUP(A486,[1]Sheet1!$K$2:$T$827, 3,FALSE)</f>
        <v>0.112</v>
      </c>
      <c r="V486" s="13">
        <f>VLOOKUP(A486,[1]Sheet1!$K$2:$T$827, 4,FALSE)</f>
        <v>0.16</v>
      </c>
      <c r="W486" s="13">
        <f>VLOOKUP(A486, [1]Sheet1!$K$2:$T$827,5,FALSE)</f>
        <v>1.1100000000000001</v>
      </c>
      <c r="X486" s="13">
        <f>VLOOKUP(A486, [1]Sheet1!$K$2:$T$827,6,FALSE)</f>
        <v>9.7999999999999997E-3</v>
      </c>
      <c r="Y486" s="13">
        <f>VLOOKUP(A486, [1]Sheet1!$K$2:$T$827,7,FALSE)</f>
        <v>5.6100000000000004E-3</v>
      </c>
      <c r="Z486" s="13">
        <f>VLOOKUP(A486, [1]Sheet1!$K$2:$T$827,8,FALSE)</f>
        <v>0.22700000000000001</v>
      </c>
      <c r="AA486" s="13">
        <f>VLOOKUP(A486, [1]Sheet1!$K$2:$T$827,9,FALSE)</f>
        <v>0.33600000000000002</v>
      </c>
      <c r="AB486" s="13">
        <f>VLOOKUP(A486, [1]Sheet1!$K$2:$T$827,10,FALSE)</f>
        <v>2.3300000000000001E-2</v>
      </c>
      <c r="AC486" s="13">
        <f>VLOOKUP(A486,[4]Sheet1!$A$2:$D$651,4,FALSE)</f>
        <v>1.0009300000000001</v>
      </c>
      <c r="AD486" s="13">
        <f>VLOOKUP(A486,[4]Sheet1!$A$2:$E$651,5,FALSE)</f>
        <v>1.38184</v>
      </c>
      <c r="AE486" s="13" t="s">
        <v>45</v>
      </c>
      <c r="AF486">
        <f>VLOOKUP(A486,[3]Sheet1!$A$2:$F$2106,6, FALSE)</f>
        <v>55069.01</v>
      </c>
      <c r="AG486">
        <f>VLOOKUP(A486,[3]Sheet1!$A$2:$G$2106,7,FALSE)</f>
        <v>1</v>
      </c>
      <c r="AH486">
        <f>VLOOKUP(A486,[3]Sheet1!$A$2:$H$2105,8,FALSE)</f>
        <v>1678</v>
      </c>
      <c r="AI486">
        <f>VLOOKUP(A486,[3]Sheet1!$A$2:$I$2106,9,FALSE)</f>
        <v>56</v>
      </c>
      <c r="AJ486">
        <f>VLOOKUP(A486,[3]Sheet1!$A$2:$K$2105,10,FALSE)</f>
        <v>25</v>
      </c>
      <c r="AK486">
        <f>VLOOKUP(A486,[3]Sheet1!$A$2:$K$2105,11,FALSE)</f>
        <v>31</v>
      </c>
      <c r="AL486">
        <f>VLOOKUP(A486,[3]Sheet1!$A$2:$L$2106,12,FALSE)</f>
        <v>6</v>
      </c>
      <c r="AM486">
        <f>VLOOKUP(A486, [3]Sheet1!$A$2:$M$2105,13,FALSE)</f>
        <v>19</v>
      </c>
      <c r="AN486">
        <f>VLOOKUP(A486,[3]Sheet1!$A$2:$N$2106,14,FALSE)</f>
        <v>0.71</v>
      </c>
      <c r="AO486">
        <f>VLOOKUP(A486,[3]Sheet1!$A$2:$O$2106,15,FALSE)</f>
        <v>4.82</v>
      </c>
      <c r="AP486">
        <f>VLOOKUP(A486,[3]Sheet1!$A$2:$P$2105,16,FALSE)</f>
        <v>0.22</v>
      </c>
      <c r="AQ486">
        <f>VLOOKUP(A486, [3]Sheet1!$A$2:$Q$2106, 17,FALSE)</f>
        <v>1583</v>
      </c>
    </row>
    <row r="487" spans="1:43" x14ac:dyDescent="0.2">
      <c r="A487" s="10">
        <v>1208017</v>
      </c>
      <c r="B487" s="10">
        <v>60055822</v>
      </c>
      <c r="C487" s="11" t="s">
        <v>54</v>
      </c>
      <c r="D487" s="10" t="s">
        <v>44</v>
      </c>
      <c r="E487" s="17">
        <v>44141</v>
      </c>
      <c r="F487" s="13" t="str">
        <f>VLOOKUP(A487,[1]Sheet1!$K$2:$T$827,2,FALSE)</f>
        <v>VD02</v>
      </c>
      <c r="G487" s="13" t="str">
        <f>IFERROR(#REF!, "no")</f>
        <v>no</v>
      </c>
      <c r="H487" s="10">
        <v>19</v>
      </c>
      <c r="I487" s="10">
        <v>1.03</v>
      </c>
      <c r="J487" s="10">
        <v>1.0900000000000001</v>
      </c>
      <c r="K487" s="10">
        <v>0.06</v>
      </c>
      <c r="L487" s="10">
        <v>20</v>
      </c>
      <c r="M487" s="10">
        <v>16</v>
      </c>
      <c r="N487" s="10">
        <v>6.2682628631591797</v>
      </c>
      <c r="O487" s="10">
        <v>1.93965172767639</v>
      </c>
      <c r="P487" s="10">
        <v>0.483569025993347</v>
      </c>
      <c r="Q487" s="10">
        <v>-0.14328196644783001</v>
      </c>
      <c r="R487" s="13">
        <f>VLOOKUP(A487,'Valores KF'!$C$2:$D$1018,2,)</f>
        <v>0.82</v>
      </c>
      <c r="S487" s="13">
        <f>VLOOKUP(A487,'[2]PESO DE COLADA DIC19-DIC-20'!$A$2:$D$2105,4, FALSE)</f>
        <v>54266</v>
      </c>
      <c r="T487" s="13">
        <f>VLOOKUP(A487,[1]Sheet1!$F$2:$H$1001,3,FALSE)</f>
        <v>1897.7692570811</v>
      </c>
      <c r="U487" s="13">
        <f>VLOOKUP(A487,[1]Sheet1!$K$2:$T$827, 3,FALSE)</f>
        <v>9.6799999999999997E-2</v>
      </c>
      <c r="V487" s="13">
        <f>VLOOKUP(A487,[1]Sheet1!$K$2:$T$827, 4,FALSE)</f>
        <v>0.16200000000000001</v>
      </c>
      <c r="W487" s="13">
        <f>VLOOKUP(A487, [1]Sheet1!$K$2:$T$827,5,FALSE)</f>
        <v>1.1399999999999999</v>
      </c>
      <c r="X487" s="13">
        <f>VLOOKUP(A487, [1]Sheet1!$K$2:$T$827,6,FALSE)</f>
        <v>1.11E-2</v>
      </c>
      <c r="Y487" s="13">
        <f>VLOOKUP(A487, [1]Sheet1!$K$2:$T$827,7,FALSE)</f>
        <v>5.45E-3</v>
      </c>
      <c r="Z487" s="13">
        <f>VLOOKUP(A487, [1]Sheet1!$K$2:$T$827,8,FALSE)</f>
        <v>0.26300000000000001</v>
      </c>
      <c r="AA487" s="13">
        <f>VLOOKUP(A487, [1]Sheet1!$K$2:$T$827,9,FALSE)</f>
        <v>0.35699999999999998</v>
      </c>
      <c r="AB487" s="13">
        <f>VLOOKUP(A487, [1]Sheet1!$K$2:$T$827,10,FALSE)</f>
        <v>2.9700000000000001E-2</v>
      </c>
      <c r="AC487" s="13">
        <f>VLOOKUP(A487,[4]Sheet1!$A$2:$D$651,4,FALSE)</f>
        <v>1.0005500000000001</v>
      </c>
      <c r="AD487" s="13">
        <f>VLOOKUP(A487,[4]Sheet1!$A$2:$E$651,5,FALSE)</f>
        <v>1.32585</v>
      </c>
      <c r="AE487" s="13" t="s">
        <v>45</v>
      </c>
      <c r="AF487">
        <f>VLOOKUP(A487,[3]Sheet1!$A$2:$F$2106,6, FALSE)</f>
        <v>54843</v>
      </c>
      <c r="AG487">
        <f>VLOOKUP(A487,[3]Sheet1!$A$2:$G$2106,7,FALSE)</f>
        <v>1</v>
      </c>
      <c r="AH487">
        <f>VLOOKUP(A487,[3]Sheet1!$A$2:$H$2105,8,FALSE)</f>
        <v>1686</v>
      </c>
      <c r="AI487">
        <f>VLOOKUP(A487,[3]Sheet1!$A$2:$I$2106,9,FALSE)</f>
        <v>51</v>
      </c>
      <c r="AJ487">
        <f>VLOOKUP(A487,[3]Sheet1!$A$2:$K$2105,10,FALSE)</f>
        <v>24</v>
      </c>
      <c r="AK487">
        <f>VLOOKUP(A487,[3]Sheet1!$A$2:$K$2105,11,FALSE)</f>
        <v>27</v>
      </c>
      <c r="AL487">
        <f>VLOOKUP(A487,[3]Sheet1!$A$2:$L$2106,12,FALSE)</f>
        <v>5</v>
      </c>
      <c r="AM487">
        <f>VLOOKUP(A487, [3]Sheet1!$A$2:$M$2105,13,FALSE)</f>
        <v>19</v>
      </c>
      <c r="AN487">
        <f>VLOOKUP(A487,[3]Sheet1!$A$2:$N$2106,14,FALSE)</f>
        <v>0.73</v>
      </c>
      <c r="AO487">
        <f>VLOOKUP(A487,[3]Sheet1!$A$2:$O$2106,15,FALSE)</f>
        <v>3.58</v>
      </c>
      <c r="AP487">
        <f>VLOOKUP(A487,[3]Sheet1!$A$2:$P$2105,16,FALSE)</f>
        <v>3.05</v>
      </c>
      <c r="AQ487">
        <f>VLOOKUP(A487, [3]Sheet1!$A$2:$Q$2106, 17,FALSE)</f>
        <v>1596</v>
      </c>
    </row>
    <row r="488" spans="1:43" x14ac:dyDescent="0.2">
      <c r="A488" s="10">
        <v>1208018</v>
      </c>
      <c r="B488" s="10">
        <v>60055828</v>
      </c>
      <c r="C488" s="11" t="s">
        <v>54</v>
      </c>
      <c r="D488" s="10" t="s">
        <v>44</v>
      </c>
      <c r="E488" s="17">
        <v>44141</v>
      </c>
      <c r="F488" s="13" t="str">
        <f>VLOOKUP(A488,[1]Sheet1!$K$2:$T$827,2,FALSE)</f>
        <v>VD02</v>
      </c>
      <c r="G488" s="13" t="str">
        <f>IFERROR(#REF!, "no")</f>
        <v>no</v>
      </c>
      <c r="H488" s="10">
        <v>18</v>
      </c>
      <c r="I488" s="10">
        <v>1.23</v>
      </c>
      <c r="J488" s="10">
        <v>0.87</v>
      </c>
      <c r="K488" s="10">
        <v>-0.36</v>
      </c>
      <c r="L488" s="10">
        <v>16</v>
      </c>
      <c r="M488" s="10">
        <v>15</v>
      </c>
      <c r="N488" s="10">
        <v>5.3085303306579599</v>
      </c>
      <c r="O488" s="10">
        <v>2.5146753787994398</v>
      </c>
      <c r="P488" s="10">
        <v>6.9080457091331496E-2</v>
      </c>
      <c r="Q488" s="10">
        <v>-0.138347983360291</v>
      </c>
      <c r="R488" s="13">
        <f>VLOOKUP(A488,'Valores KF'!$C$2:$D$1018,2,)</f>
        <v>0.82</v>
      </c>
      <c r="S488" s="13">
        <f>VLOOKUP(A488,'[2]PESO DE COLADA DIC19-DIC-20'!$A$2:$D$2105,4, FALSE)</f>
        <v>59746</v>
      </c>
      <c r="T488" s="13">
        <f>VLOOKUP(A488,[1]Sheet1!$F$2:$H$1001,3,FALSE)</f>
        <v>1900.3081918704099</v>
      </c>
      <c r="U488" s="13">
        <f>VLOOKUP(A488,[1]Sheet1!$K$2:$T$827, 3,FALSE)</f>
        <v>0.11600000000000001</v>
      </c>
      <c r="V488" s="13">
        <f>VLOOKUP(A488,[1]Sheet1!$K$2:$T$827, 4,FALSE)</f>
        <v>0.14699999999999999</v>
      </c>
      <c r="W488" s="13">
        <f>VLOOKUP(A488, [1]Sheet1!$K$2:$T$827,5,FALSE)</f>
        <v>1.1000000000000001</v>
      </c>
      <c r="X488" s="13">
        <f>VLOOKUP(A488, [1]Sheet1!$K$2:$T$827,6,FALSE)</f>
        <v>1.03E-2</v>
      </c>
      <c r="Y488" s="13">
        <f>VLOOKUP(A488, [1]Sheet1!$K$2:$T$827,7,FALSE)</f>
        <v>7.0000000000000001E-3</v>
      </c>
      <c r="Z488" s="13">
        <f>VLOOKUP(A488, [1]Sheet1!$K$2:$T$827,8,FALSE)</f>
        <v>0.16200000000000001</v>
      </c>
      <c r="AA488" s="13">
        <f>VLOOKUP(A488, [1]Sheet1!$K$2:$T$827,9,FALSE)</f>
        <v>0.25</v>
      </c>
      <c r="AB488" s="13">
        <f>VLOOKUP(A488, [1]Sheet1!$K$2:$T$827,10,FALSE)</f>
        <v>3.04E-2</v>
      </c>
      <c r="AC488" s="13">
        <f>VLOOKUP(A488,[4]Sheet1!$A$2:$D$651,4,FALSE)</f>
        <v>0.97893200000000002</v>
      </c>
      <c r="AD488" s="13">
        <f>VLOOKUP(A488,[4]Sheet1!$A$2:$E$651,5,FALSE)</f>
        <v>1.2117500000000001</v>
      </c>
      <c r="AE488" s="13" t="s">
        <v>45</v>
      </c>
      <c r="AF488">
        <f>VLOOKUP(A488,[3]Sheet1!$A$2:$F$2106,6, FALSE)</f>
        <v>41230</v>
      </c>
      <c r="AG488">
        <f>VLOOKUP(A488,[3]Sheet1!$A$2:$G$2106,7,FALSE)</f>
        <v>1</v>
      </c>
      <c r="AH488">
        <f>VLOOKUP(A488,[3]Sheet1!$A$2:$H$2105,8,FALSE)</f>
        <v>1685</v>
      </c>
      <c r="AI488">
        <f>VLOOKUP(A488,[3]Sheet1!$A$2:$I$2106,9,FALSE)</f>
        <v>57</v>
      </c>
      <c r="AJ488">
        <f>VLOOKUP(A488,[3]Sheet1!$A$2:$K$2105,10,FALSE)</f>
        <v>23</v>
      </c>
      <c r="AK488">
        <f>VLOOKUP(A488,[3]Sheet1!$A$2:$K$2105,11,FALSE)</f>
        <v>34</v>
      </c>
      <c r="AL488">
        <f>VLOOKUP(A488,[3]Sheet1!$A$2:$L$2106,12,FALSE)</f>
        <v>5</v>
      </c>
      <c r="AM488">
        <f>VLOOKUP(A488, [3]Sheet1!$A$2:$M$2105,13,FALSE)</f>
        <v>18</v>
      </c>
      <c r="AN488">
        <f>VLOOKUP(A488,[3]Sheet1!$A$2:$N$2106,14,FALSE)</f>
        <v>0.7</v>
      </c>
      <c r="AO488">
        <f>VLOOKUP(A488,[3]Sheet1!$A$2:$O$2106,15,FALSE)</f>
        <v>3.75</v>
      </c>
      <c r="AP488">
        <f>VLOOKUP(A488,[3]Sheet1!$A$2:$P$2105,16,FALSE)</f>
        <v>1.68</v>
      </c>
      <c r="AQ488">
        <f>VLOOKUP(A488, [3]Sheet1!$A$2:$Q$2106, 17,FALSE)</f>
        <v>1589</v>
      </c>
    </row>
    <row r="489" spans="1:43" x14ac:dyDescent="0.2">
      <c r="A489" s="10">
        <v>1208019</v>
      </c>
      <c r="B489" s="10">
        <v>60055955</v>
      </c>
      <c r="C489" s="11" t="s">
        <v>103</v>
      </c>
      <c r="D489" s="10" t="s">
        <v>63</v>
      </c>
      <c r="E489" s="17">
        <v>44141</v>
      </c>
      <c r="F489" s="13" t="str">
        <f>VLOOKUP(A489,[1]Sheet1!$K$2:$T$827,2,FALSE)</f>
        <v>VD07</v>
      </c>
      <c r="G489" s="13" t="str">
        <f>IFERROR(#REF!, "no")</f>
        <v>no</v>
      </c>
      <c r="H489" s="10">
        <v>40</v>
      </c>
      <c r="I489" s="10">
        <v>0.91</v>
      </c>
      <c r="J489" s="10">
        <v>0.81</v>
      </c>
      <c r="K489" s="10">
        <v>-0.1</v>
      </c>
      <c r="L489" s="10">
        <v>17</v>
      </c>
      <c r="M489" s="10">
        <v>15</v>
      </c>
      <c r="N489" s="10">
        <v>11.7955875396729</v>
      </c>
      <c r="O489" s="10">
        <v>2.5543808937072798</v>
      </c>
      <c r="P489" s="10">
        <v>3.3277735710143999</v>
      </c>
      <c r="Q489" s="10">
        <v>0.65964829921722401</v>
      </c>
      <c r="R489" s="13">
        <f>VLOOKUP(A489,'Valores KF'!$C$2:$D$1018,2,)</f>
        <v>0.82</v>
      </c>
      <c r="S489" s="13">
        <f>VLOOKUP(A489,'[2]PESO DE COLADA DIC19-DIC-20'!$A$2:$D$2105,4, FALSE)</f>
        <v>53035</v>
      </c>
      <c r="T489" s="13">
        <f>VLOOKUP(A489,[1]Sheet1!$F$2:$H$1001,3,FALSE)</f>
        <v>1907.8821203011801</v>
      </c>
      <c r="U489" s="13">
        <f>VLOOKUP(A489,[1]Sheet1!$K$2:$T$827, 3,FALSE)</f>
        <v>0.151</v>
      </c>
      <c r="V489" s="13">
        <f>VLOOKUP(A489,[1]Sheet1!$K$2:$T$827, 4,FALSE)</f>
        <v>0.17699999999999999</v>
      </c>
      <c r="W489" s="13">
        <f>VLOOKUP(A489, [1]Sheet1!$K$2:$T$827,5,FALSE)</f>
        <v>1.33</v>
      </c>
      <c r="X489" s="13">
        <f>VLOOKUP(A489, [1]Sheet1!$K$2:$T$827,6,FALSE)</f>
        <v>0.01</v>
      </c>
      <c r="Y489" s="13">
        <f>VLOOKUP(A489, [1]Sheet1!$K$2:$T$827,7,FALSE)</f>
        <v>1.0800000000000001E-2</v>
      </c>
      <c r="Z489" s="13">
        <f>VLOOKUP(A489, [1]Sheet1!$K$2:$T$827,8,FALSE)</f>
        <v>0.10199999999999999</v>
      </c>
      <c r="AA489" s="13">
        <f>VLOOKUP(A489, [1]Sheet1!$K$2:$T$827,9,FALSE)</f>
        <v>0.105</v>
      </c>
      <c r="AB489" s="13">
        <f>VLOOKUP(A489, [1]Sheet1!$K$2:$T$827,10,FALSE)</f>
        <v>1.95E-2</v>
      </c>
      <c r="AC489" s="13">
        <f>VLOOKUP(A489,[4]Sheet1!$A$2:$D$651,4,FALSE)</f>
        <v>1.1024499999999999</v>
      </c>
      <c r="AD489" s="13">
        <f>VLOOKUP(A489,[4]Sheet1!$A$2:$E$651,5,FALSE)</f>
        <v>1.4249099999999999</v>
      </c>
      <c r="AE489" s="13" t="s">
        <v>45</v>
      </c>
      <c r="AF489">
        <f>VLOOKUP(A489,[3]Sheet1!$A$2:$F$2106,6, FALSE)</f>
        <v>53312</v>
      </c>
      <c r="AG489">
        <f>VLOOKUP(A489,[3]Sheet1!$A$2:$G$2106,7,FALSE)</f>
        <v>2</v>
      </c>
      <c r="AH489">
        <f>VLOOKUP(A489,[3]Sheet1!$A$2:$H$2105,8,FALSE)</f>
        <v>1702</v>
      </c>
      <c r="AI489">
        <f>VLOOKUP(A489,[3]Sheet1!$A$2:$I$2106,9,FALSE)</f>
        <v>128</v>
      </c>
      <c r="AJ489">
        <f>VLOOKUP(A489,[3]Sheet1!$A$2:$K$2105,10,FALSE)</f>
        <v>50</v>
      </c>
      <c r="AK489">
        <f>VLOOKUP(A489,[3]Sheet1!$A$2:$K$2105,11,FALSE)</f>
        <v>78</v>
      </c>
      <c r="AL489">
        <f>VLOOKUP(A489,[3]Sheet1!$A$2:$L$2106,12,FALSE)</f>
        <v>10</v>
      </c>
      <c r="AM489">
        <f>VLOOKUP(A489, [3]Sheet1!$A$2:$M$2105,13,FALSE)</f>
        <v>40</v>
      </c>
      <c r="AN489">
        <f>VLOOKUP(A489,[3]Sheet1!$A$2:$N$2106,14,FALSE)</f>
        <v>0.61</v>
      </c>
      <c r="AO489">
        <f>VLOOKUP(A489,[3]Sheet1!$A$2:$O$2106,15,FALSE)</f>
        <v>7.32</v>
      </c>
      <c r="AP489">
        <f>VLOOKUP(A489,[3]Sheet1!$A$2:$P$2105,16,FALSE)</f>
        <v>21.58</v>
      </c>
      <c r="AQ489">
        <f>VLOOKUP(A489, [3]Sheet1!$A$2:$Q$2106, 17,FALSE)</f>
        <v>1584</v>
      </c>
    </row>
    <row r="490" spans="1:43" x14ac:dyDescent="0.2">
      <c r="A490" s="10">
        <v>1208020</v>
      </c>
      <c r="B490" s="10">
        <v>60055873</v>
      </c>
      <c r="C490" s="11" t="s">
        <v>54</v>
      </c>
      <c r="D490" s="10" t="s">
        <v>63</v>
      </c>
      <c r="E490" s="17">
        <v>44141</v>
      </c>
      <c r="F490" s="13" t="str">
        <f>VLOOKUP(A490,[1]Sheet1!$K$2:$T$827,2,FALSE)</f>
        <v>VD02</v>
      </c>
      <c r="G490" s="13" t="str">
        <f>IFERROR(#REF!, "no")</f>
        <v>no</v>
      </c>
      <c r="H490" s="10">
        <v>17</v>
      </c>
      <c r="I490" s="10">
        <v>0.7</v>
      </c>
      <c r="J490" s="10">
        <v>1.2</v>
      </c>
      <c r="K490" s="10">
        <v>0.5</v>
      </c>
      <c r="L490" s="10">
        <v>17</v>
      </c>
      <c r="M490" s="10">
        <v>14</v>
      </c>
      <c r="N490" s="10">
        <v>8.2837314605712908</v>
      </c>
      <c r="O490" s="10">
        <v>2.3866276741027801</v>
      </c>
      <c r="P490" s="10">
        <v>7.6233893632888794E-2</v>
      </c>
      <c r="Q490" s="10">
        <v>-8.1201292574405698E-2</v>
      </c>
      <c r="R490" s="13">
        <f>VLOOKUP(A490,'Valores KF'!$C$2:$D$1018,2,)</f>
        <v>0.81</v>
      </c>
      <c r="S490" s="13">
        <f>VLOOKUP(A490,'[2]PESO DE COLADA DIC19-DIC-20'!$A$2:$D$2105,4, FALSE)</f>
        <v>53801</v>
      </c>
      <c r="T490" s="13">
        <f>VLOOKUP(A490,[1]Sheet1!$F$2:$H$1001,3,FALSE)</f>
        <v>1891.2668970346899</v>
      </c>
      <c r="U490" s="13">
        <f>VLOOKUP(A490,[1]Sheet1!$K$2:$T$827, 3,FALSE)</f>
        <v>0.14399999999999999</v>
      </c>
      <c r="V490" s="13">
        <f>VLOOKUP(A490,[1]Sheet1!$K$2:$T$827, 4,FALSE)</f>
        <v>0.19500000000000001</v>
      </c>
      <c r="W490" s="13">
        <f>VLOOKUP(A490, [1]Sheet1!$K$2:$T$827,5,FALSE)</f>
        <v>1.1200000000000001</v>
      </c>
      <c r="X490" s="13">
        <f>VLOOKUP(A490, [1]Sheet1!$K$2:$T$827,6,FALSE)</f>
        <v>7.6E-3</v>
      </c>
      <c r="Y490" s="13">
        <f>VLOOKUP(A490, [1]Sheet1!$K$2:$T$827,7,FALSE)</f>
        <v>6.3200000000000001E-3</v>
      </c>
      <c r="Z490" s="13">
        <f>VLOOKUP(A490, [1]Sheet1!$K$2:$T$827,8,FALSE)</f>
        <v>8.3500000000000005E-2</v>
      </c>
      <c r="AA490" s="13">
        <f>VLOOKUP(A490, [1]Sheet1!$K$2:$T$827,9,FALSE)</f>
        <v>0.126</v>
      </c>
      <c r="AB490" s="13">
        <f>VLOOKUP(A490, [1]Sheet1!$K$2:$T$827,10,FALSE)</f>
        <v>2.8199999999999999E-2</v>
      </c>
      <c r="AC490" s="13">
        <f>VLOOKUP(A490,[4]Sheet1!$A$2:$D$651,4,FALSE)</f>
        <v>1.05871</v>
      </c>
      <c r="AD490" s="13">
        <f>VLOOKUP(A490,[4]Sheet1!$A$2:$E$651,5,FALSE)</f>
        <v>1.49203</v>
      </c>
      <c r="AE490" s="13" t="s">
        <v>45</v>
      </c>
      <c r="AF490">
        <f>VLOOKUP(A490,[3]Sheet1!$A$2:$F$2106,6, FALSE)</f>
        <v>54322</v>
      </c>
      <c r="AG490">
        <f>VLOOKUP(A490,[3]Sheet1!$A$2:$G$2106,7,FALSE)</f>
        <v>1</v>
      </c>
      <c r="AH490">
        <f>VLOOKUP(A490,[3]Sheet1!$A$2:$H$2105,8,FALSE)</f>
        <v>1699</v>
      </c>
      <c r="AI490">
        <f>VLOOKUP(A490,[3]Sheet1!$A$2:$I$2106,9,FALSE)</f>
        <v>55</v>
      </c>
      <c r="AJ490">
        <f>VLOOKUP(A490,[3]Sheet1!$A$2:$K$2105,10,FALSE)</f>
        <v>22</v>
      </c>
      <c r="AK490">
        <f>VLOOKUP(A490,[3]Sheet1!$A$2:$K$2105,11,FALSE)</f>
        <v>33</v>
      </c>
      <c r="AL490">
        <f>VLOOKUP(A490,[3]Sheet1!$A$2:$L$2106,12,FALSE)</f>
        <v>5</v>
      </c>
      <c r="AM490">
        <f>VLOOKUP(A490, [3]Sheet1!$A$2:$M$2105,13,FALSE)</f>
        <v>17</v>
      </c>
      <c r="AN490">
        <f>VLOOKUP(A490,[3]Sheet1!$A$2:$N$2106,14,FALSE)</f>
        <v>0.76</v>
      </c>
      <c r="AO490">
        <f>VLOOKUP(A490,[3]Sheet1!$A$2:$O$2106,15,FALSE)</f>
        <v>3.44</v>
      </c>
      <c r="AP490">
        <f>VLOOKUP(A490,[3]Sheet1!$A$2:$P$2105,16,FALSE)</f>
        <v>2.98</v>
      </c>
      <c r="AQ490">
        <f>VLOOKUP(A490, [3]Sheet1!$A$2:$Q$2106, 17,FALSE)</f>
        <v>1589</v>
      </c>
    </row>
    <row r="491" spans="1:43" x14ac:dyDescent="0.2">
      <c r="A491" s="10">
        <v>1208021</v>
      </c>
      <c r="B491" s="10">
        <v>60055987</v>
      </c>
      <c r="C491" s="11" t="s">
        <v>54</v>
      </c>
      <c r="D491" s="10" t="s">
        <v>63</v>
      </c>
      <c r="E491" s="17">
        <v>44141</v>
      </c>
      <c r="F491" s="13" t="str">
        <f>VLOOKUP(A491,[1]Sheet1!$K$2:$T$827,2,FALSE)</f>
        <v>VD03</v>
      </c>
      <c r="G491" s="13" t="str">
        <f>IFERROR(#REF!, "no")</f>
        <v>no</v>
      </c>
      <c r="H491" s="10">
        <v>18</v>
      </c>
      <c r="I491" s="10">
        <v>0.98</v>
      </c>
      <c r="J491" s="10">
        <v>0.62</v>
      </c>
      <c r="K491" s="10">
        <v>-0.36</v>
      </c>
      <c r="L491" s="10">
        <v>15</v>
      </c>
      <c r="M491" s="10">
        <v>14</v>
      </c>
      <c r="N491" s="10">
        <v>3.25406074523926</v>
      </c>
      <c r="O491" s="10">
        <v>1.8613544702529901</v>
      </c>
      <c r="P491" s="10">
        <v>2.2917889058589901E-2</v>
      </c>
      <c r="Q491" s="10">
        <v>-9.0518496930599199E-2</v>
      </c>
      <c r="R491" s="13">
        <f>VLOOKUP(A491,'Valores KF'!$C$2:$D$1018,2,)</f>
        <v>0.82</v>
      </c>
      <c r="S491" s="13">
        <f>VLOOKUP(A491,'[2]PESO DE COLADA DIC19-DIC-20'!$A$2:$D$2105,4, FALSE)</f>
        <v>53070</v>
      </c>
      <c r="T491" s="13">
        <f>VLOOKUP(A491,[1]Sheet1!$F$2:$H$1001,3,FALSE)</f>
        <v>1899.0941895583801</v>
      </c>
      <c r="U491" s="13">
        <f>VLOOKUP(A491,[1]Sheet1!$K$2:$T$827, 3,FALSE)</f>
        <v>0.123</v>
      </c>
      <c r="V491" s="13">
        <f>VLOOKUP(A491,[1]Sheet1!$K$2:$T$827, 4,FALSE)</f>
        <v>0.156</v>
      </c>
      <c r="W491" s="13">
        <f>VLOOKUP(A491, [1]Sheet1!$K$2:$T$827,5,FALSE)</f>
        <v>1.1200000000000001</v>
      </c>
      <c r="X491" s="13">
        <f>VLOOKUP(A491, [1]Sheet1!$K$2:$T$827,6,FALSE)</f>
        <v>1.0999999999999999E-2</v>
      </c>
      <c r="Y491" s="13">
        <f>VLOOKUP(A491, [1]Sheet1!$K$2:$T$827,7,FALSE)</f>
        <v>4.7400000000000003E-3</v>
      </c>
      <c r="Z491" s="13">
        <f>VLOOKUP(A491, [1]Sheet1!$K$2:$T$827,8,FALSE)</f>
        <v>0.13900000000000001</v>
      </c>
      <c r="AA491" s="13">
        <f>VLOOKUP(A491, [1]Sheet1!$K$2:$T$827,9,FALSE)</f>
        <v>0.44400000000000001</v>
      </c>
      <c r="AB491" s="13">
        <f>VLOOKUP(A491, [1]Sheet1!$K$2:$T$827,10,FALSE)</f>
        <v>2.9000000000000001E-2</v>
      </c>
      <c r="AC491" s="13">
        <f>VLOOKUP(A491,[4]Sheet1!$A$2:$D$651,4,FALSE)</f>
        <v>1.1798299999999999</v>
      </c>
      <c r="AD491" s="13">
        <f>VLOOKUP(A491,[4]Sheet1!$A$2:$E$651,5,FALSE)</f>
        <v>1.8040799999999999</v>
      </c>
      <c r="AE491" s="13" t="s">
        <v>45</v>
      </c>
      <c r="AF491">
        <f>VLOOKUP(A491,[3]Sheet1!$A$2:$F$2106,6, FALSE)</f>
        <v>53723</v>
      </c>
      <c r="AG491">
        <f>VLOOKUP(A491,[3]Sheet1!$A$2:$G$2106,7,FALSE)</f>
        <v>1</v>
      </c>
      <c r="AH491">
        <f>VLOOKUP(A491,[3]Sheet1!$A$2:$H$2105,8,FALSE)</f>
        <v>1684</v>
      </c>
      <c r="AI491">
        <f>VLOOKUP(A491,[3]Sheet1!$A$2:$I$2106,9,FALSE)</f>
        <v>57</v>
      </c>
      <c r="AJ491">
        <f>VLOOKUP(A491,[3]Sheet1!$A$2:$K$2105,10,FALSE)</f>
        <v>23</v>
      </c>
      <c r="AK491">
        <f>VLOOKUP(A491,[3]Sheet1!$A$2:$K$2105,11,FALSE)</f>
        <v>34</v>
      </c>
      <c r="AL491">
        <f>VLOOKUP(A491,[3]Sheet1!$A$2:$L$2106,12,FALSE)</f>
        <v>5</v>
      </c>
      <c r="AM491">
        <f>VLOOKUP(A491, [3]Sheet1!$A$2:$M$2105,13,FALSE)</f>
        <v>18</v>
      </c>
      <c r="AN491">
        <f>VLOOKUP(A491,[3]Sheet1!$A$2:$N$2106,14,FALSE)</f>
        <v>0.92</v>
      </c>
      <c r="AO491">
        <f>VLOOKUP(A491,[3]Sheet1!$A$2:$O$2106,15,FALSE)</f>
        <v>5.49</v>
      </c>
      <c r="AP491">
        <f>VLOOKUP(A491,[3]Sheet1!$A$2:$P$2105,16,FALSE)</f>
        <v>6.28</v>
      </c>
      <c r="AQ491">
        <f>VLOOKUP(A491, [3]Sheet1!$A$2:$Q$2106, 17,FALSE)</f>
        <v>1586</v>
      </c>
    </row>
    <row r="492" spans="1:43" x14ac:dyDescent="0.2">
      <c r="A492" s="10">
        <v>1208022</v>
      </c>
      <c r="B492" s="10">
        <v>60055992</v>
      </c>
      <c r="C492" s="11" t="s">
        <v>54</v>
      </c>
      <c r="D492" s="10" t="s">
        <v>63</v>
      </c>
      <c r="E492" s="17">
        <v>44141</v>
      </c>
      <c r="F492" s="13" t="str">
        <f>VLOOKUP(A492,[1]Sheet1!$K$2:$T$827,2,FALSE)</f>
        <v>VD02</v>
      </c>
      <c r="G492" s="13" t="str">
        <f>IFERROR(#REF!, "no")</f>
        <v>no</v>
      </c>
      <c r="H492" s="10">
        <v>15</v>
      </c>
      <c r="I492" s="10">
        <v>1.3</v>
      </c>
      <c r="J492" s="10">
        <v>1.3</v>
      </c>
      <c r="K492" s="10">
        <v>0</v>
      </c>
      <c r="L492" s="10">
        <v>24</v>
      </c>
      <c r="M492" s="10">
        <v>11</v>
      </c>
      <c r="N492" s="10">
        <v>10.6301422119141</v>
      </c>
      <c r="O492" s="10">
        <v>1.5440798997878999</v>
      </c>
      <c r="P492" s="10">
        <v>0.32323855161666898</v>
      </c>
      <c r="Q492" s="10">
        <v>-0.12687183916568801</v>
      </c>
      <c r="R492" s="13">
        <f>VLOOKUP(A492,'Valores KF'!$C$2:$D$1018,2,)</f>
        <v>0.81</v>
      </c>
      <c r="S492" s="13">
        <f>VLOOKUP(A492,'[2]PESO DE COLADA DIC19-DIC-20'!$A$2:$D$2105,4, FALSE)</f>
        <v>52965</v>
      </c>
      <c r="T492" s="13">
        <f>VLOOKUP(A492,[1]Sheet1!$F$2:$H$1001,3,FALSE)</f>
        <v>1889.32476245819</v>
      </c>
      <c r="U492" s="13">
        <f>VLOOKUP(A492,[1]Sheet1!$K$2:$T$827, 3,FALSE)</f>
        <v>0.115</v>
      </c>
      <c r="V492" s="13">
        <f>VLOOKUP(A492,[1]Sheet1!$K$2:$T$827, 4,FALSE)</f>
        <v>0.16</v>
      </c>
      <c r="W492" s="13">
        <f>VLOOKUP(A492, [1]Sheet1!$K$2:$T$827,5,FALSE)</f>
        <v>1.1399999999999999</v>
      </c>
      <c r="X492" s="13">
        <f>VLOOKUP(A492, [1]Sheet1!$K$2:$T$827,6,FALSE)</f>
        <v>1.0800000000000001E-2</v>
      </c>
      <c r="Y492" s="13">
        <f>VLOOKUP(A492, [1]Sheet1!$K$2:$T$827,7,FALSE)</f>
        <v>4.4999999999999997E-3</v>
      </c>
      <c r="Z492" s="13">
        <f>VLOOKUP(A492, [1]Sheet1!$K$2:$T$827,8,FALSE)</f>
        <v>0.154</v>
      </c>
      <c r="AA492" s="13">
        <f>VLOOKUP(A492, [1]Sheet1!$K$2:$T$827,9,FALSE)</f>
        <v>0.34</v>
      </c>
      <c r="AB492" s="13">
        <f>VLOOKUP(A492, [1]Sheet1!$K$2:$T$827,10,FALSE)</f>
        <v>3.1399999999999997E-2</v>
      </c>
      <c r="AC492" s="13">
        <f>VLOOKUP(A492,[4]Sheet1!$A$2:$D$651,4,FALSE)</f>
        <v>1.0851200000000001</v>
      </c>
      <c r="AD492" s="13">
        <f>VLOOKUP(A492,[4]Sheet1!$A$2:$E$651,5,FALSE)</f>
        <v>0.93977200000000005</v>
      </c>
      <c r="AE492" s="13" t="s">
        <v>45</v>
      </c>
      <c r="AF492">
        <f>VLOOKUP(A492,[3]Sheet1!$A$2:$F$2106,6, FALSE)</f>
        <v>53671</v>
      </c>
      <c r="AG492">
        <f>VLOOKUP(A492,[3]Sheet1!$A$2:$G$2106,7,FALSE)</f>
        <v>1</v>
      </c>
      <c r="AH492">
        <f>VLOOKUP(A492,[3]Sheet1!$A$2:$H$2105,8,FALSE)</f>
        <v>1666</v>
      </c>
      <c r="AI492">
        <f>VLOOKUP(A492,[3]Sheet1!$A$2:$I$2106,9,FALSE)</f>
        <v>48</v>
      </c>
      <c r="AJ492">
        <f>VLOOKUP(A492,[3]Sheet1!$A$2:$K$2105,10,FALSE)</f>
        <v>20</v>
      </c>
      <c r="AK492">
        <f>VLOOKUP(A492,[3]Sheet1!$A$2:$K$2105,11,FALSE)</f>
        <v>28</v>
      </c>
      <c r="AL492">
        <f>VLOOKUP(A492,[3]Sheet1!$A$2:$L$2106,12,FALSE)</f>
        <v>5</v>
      </c>
      <c r="AM492">
        <f>VLOOKUP(A492, [3]Sheet1!$A$2:$M$2105,13,FALSE)</f>
        <v>15</v>
      </c>
      <c r="AN492">
        <f>VLOOKUP(A492,[3]Sheet1!$A$2:$N$2106,14,FALSE)</f>
        <v>0.82</v>
      </c>
      <c r="AO492">
        <f>VLOOKUP(A492,[3]Sheet1!$A$2:$O$2106,15,FALSE)</f>
        <v>3.94</v>
      </c>
      <c r="AP492">
        <f>VLOOKUP(A492,[3]Sheet1!$A$2:$P$2105,16,FALSE)</f>
        <v>2.4</v>
      </c>
      <c r="AQ492">
        <f>VLOOKUP(A492, [3]Sheet1!$A$2:$Q$2106, 17,FALSE)</f>
        <v>1591</v>
      </c>
    </row>
    <row r="493" spans="1:43" x14ac:dyDescent="0.2">
      <c r="A493" s="10">
        <v>1208023</v>
      </c>
      <c r="B493" s="10">
        <v>60056194</v>
      </c>
      <c r="C493" s="11" t="s">
        <v>43</v>
      </c>
      <c r="D493" s="10" t="s">
        <v>50</v>
      </c>
      <c r="E493" s="17">
        <v>44141</v>
      </c>
      <c r="F493" s="13" t="str">
        <f>VLOOKUP(A493,[1]Sheet1!$K$2:$T$827,2,FALSE)</f>
        <v>VD02</v>
      </c>
      <c r="G493" s="13" t="str">
        <f>IFERROR(#REF!, "no")</f>
        <v>no</v>
      </c>
      <c r="H493" s="10">
        <v>15</v>
      </c>
      <c r="I493" s="10">
        <v>1.04</v>
      </c>
      <c r="J493" s="10">
        <v>0.81</v>
      </c>
      <c r="K493" s="10">
        <v>-0.23</v>
      </c>
      <c r="L493" s="10">
        <v>15</v>
      </c>
      <c r="M493" s="10">
        <v>11</v>
      </c>
      <c r="N493" s="10">
        <v>3.67832684516907</v>
      </c>
      <c r="O493" s="10">
        <v>1.1682884693145801</v>
      </c>
      <c r="P493" s="10">
        <v>0.22593936324119601</v>
      </c>
      <c r="Q493" s="10">
        <v>-0.14400872588157701</v>
      </c>
      <c r="R493" s="13">
        <f>VLOOKUP(A493,'Valores KF'!$C$2:$D$1018,2,)</f>
        <v>0.76</v>
      </c>
      <c r="S493" s="13">
        <f>VLOOKUP(A493,'[2]PESO DE COLADA DIC19-DIC-20'!$A$2:$D$2105,4, FALSE)</f>
        <v>57960</v>
      </c>
      <c r="T493" s="13">
        <f>VLOOKUP(A493,[1]Sheet1!$F$2:$H$1001,3,FALSE)</f>
        <v>1873.15958103448</v>
      </c>
      <c r="U493" s="13">
        <f>VLOOKUP(A493,[1]Sheet1!$K$2:$T$827, 3,FALSE)</f>
        <v>0.42499999999999999</v>
      </c>
      <c r="V493" s="13">
        <f>VLOOKUP(A493,[1]Sheet1!$K$2:$T$827, 4,FALSE)</f>
        <v>0.17299999999999999</v>
      </c>
      <c r="W493" s="13">
        <f>VLOOKUP(A493, [1]Sheet1!$K$2:$T$827,5,FALSE)</f>
        <v>0.874</v>
      </c>
      <c r="X493" s="13">
        <f>VLOOKUP(A493, [1]Sheet1!$K$2:$T$827,6,FALSE)</f>
        <v>1.1299999999999999E-2</v>
      </c>
      <c r="Y493" s="13">
        <f>VLOOKUP(A493, [1]Sheet1!$K$2:$T$827,7,FALSE)</f>
        <v>2.6800000000000001E-3</v>
      </c>
      <c r="Z493" s="13">
        <f>VLOOKUP(A493, [1]Sheet1!$K$2:$T$827,8,FALSE)</f>
        <v>0.98699999999999999</v>
      </c>
      <c r="AA493" s="13">
        <f>VLOOKUP(A493, [1]Sheet1!$K$2:$T$827,9,FALSE)</f>
        <v>0.185</v>
      </c>
      <c r="AB493" s="13">
        <f>VLOOKUP(A493, [1]Sheet1!$K$2:$T$827,10,FALSE)</f>
        <v>2.9499999999999998E-2</v>
      </c>
      <c r="AC493" s="13">
        <f>VLOOKUP(A493,[4]Sheet1!$A$2:$D$651,4,FALSE)</f>
        <v>1.22296</v>
      </c>
      <c r="AD493" s="13">
        <f>VLOOKUP(A493,[4]Sheet1!$A$2:$E$651,5,FALSE)</f>
        <v>2.1419199999999998</v>
      </c>
      <c r="AE493" s="13" t="s">
        <v>45</v>
      </c>
      <c r="AF493">
        <f>VLOOKUP(A493,[3]Sheet1!$A$2:$F$2106,6, FALSE)</f>
        <v>58122</v>
      </c>
      <c r="AG493">
        <f>VLOOKUP(A493,[3]Sheet1!$A$2:$G$2106,7,FALSE)</f>
        <v>1</v>
      </c>
      <c r="AH493">
        <f>VLOOKUP(A493,[3]Sheet1!$A$2:$H$2105,8,FALSE)</f>
        <v>1652</v>
      </c>
      <c r="AI493">
        <f>VLOOKUP(A493,[3]Sheet1!$A$2:$I$2106,9,FALSE)</f>
        <v>48</v>
      </c>
      <c r="AJ493">
        <f>VLOOKUP(A493,[3]Sheet1!$A$2:$K$2105,10,FALSE)</f>
        <v>21</v>
      </c>
      <c r="AK493">
        <f>VLOOKUP(A493,[3]Sheet1!$A$2:$K$2105,11,FALSE)</f>
        <v>27</v>
      </c>
      <c r="AL493">
        <f>VLOOKUP(A493,[3]Sheet1!$A$2:$L$2106,12,FALSE)</f>
        <v>6</v>
      </c>
      <c r="AM493">
        <f>VLOOKUP(A493, [3]Sheet1!$A$2:$M$2105,13,FALSE)</f>
        <v>15</v>
      </c>
      <c r="AN493">
        <f>VLOOKUP(A493,[3]Sheet1!$A$2:$N$2106,14,FALSE)</f>
        <v>0.9</v>
      </c>
      <c r="AO493">
        <f>VLOOKUP(A493,[3]Sheet1!$A$2:$O$2106,15,FALSE)</f>
        <v>8.84</v>
      </c>
      <c r="AP493">
        <f>VLOOKUP(A493,[3]Sheet1!$A$2:$P$2105,16,FALSE)</f>
        <v>0</v>
      </c>
      <c r="AQ493">
        <f>VLOOKUP(A493, [3]Sheet1!$A$2:$Q$2106, 17,FALSE)</f>
        <v>1581</v>
      </c>
    </row>
    <row r="494" spans="1:43" x14ac:dyDescent="0.2">
      <c r="A494" s="10">
        <v>1208024</v>
      </c>
      <c r="B494" s="10">
        <v>60056200</v>
      </c>
      <c r="C494" s="11" t="s">
        <v>43</v>
      </c>
      <c r="D494" s="10" t="s">
        <v>50</v>
      </c>
      <c r="E494" s="17">
        <v>44141</v>
      </c>
      <c r="F494" s="13" t="str">
        <f>VLOOKUP(A494,[1]Sheet1!$K$2:$T$827,2,FALSE)</f>
        <v>VD02</v>
      </c>
      <c r="G494" s="13" t="str">
        <f>IFERROR(#REF!, "no")</f>
        <v>no</v>
      </c>
      <c r="H494" s="10">
        <v>17</v>
      </c>
      <c r="I494" s="10">
        <v>0.89</v>
      </c>
      <c r="J494" s="10">
        <v>0.89</v>
      </c>
      <c r="K494" s="10">
        <v>0</v>
      </c>
      <c r="L494" s="10">
        <v>19</v>
      </c>
      <c r="M494" s="10">
        <v>11</v>
      </c>
      <c r="N494" s="10">
        <v>2.9072909355163601</v>
      </c>
      <c r="O494" s="10">
        <v>1.5327448844909699</v>
      </c>
      <c r="P494" s="10">
        <v>3.8020022213459001E-2</v>
      </c>
      <c r="Q494" s="10">
        <v>-0.15464073419570901</v>
      </c>
      <c r="R494" s="13">
        <f>VLOOKUP(A494,'Valores KF'!$C$2:$D$1018,2,)</f>
        <v>0.77</v>
      </c>
      <c r="S494" s="13">
        <f>VLOOKUP(A494,'[2]PESO DE COLADA DIC19-DIC-20'!$A$2:$D$2105,4, FALSE)</f>
        <v>56704</v>
      </c>
      <c r="T494" s="13">
        <f>VLOOKUP(A494,[1]Sheet1!$F$2:$H$1001,3,FALSE)</f>
        <v>1881.4872921461599</v>
      </c>
      <c r="U494" s="13">
        <f>VLOOKUP(A494,[1]Sheet1!$K$2:$T$827, 3,FALSE)</f>
        <v>0.40600000000000003</v>
      </c>
      <c r="V494" s="13">
        <f>VLOOKUP(A494,[1]Sheet1!$K$2:$T$827, 4,FALSE)</f>
        <v>0.184</v>
      </c>
      <c r="W494" s="13">
        <f>VLOOKUP(A494, [1]Sheet1!$K$2:$T$827,5,FALSE)</f>
        <v>0.874</v>
      </c>
      <c r="X494" s="13">
        <f>VLOOKUP(A494, [1]Sheet1!$K$2:$T$827,6,FALSE)</f>
        <v>1.06E-2</v>
      </c>
      <c r="Y494" s="13">
        <f>VLOOKUP(A494, [1]Sheet1!$K$2:$T$827,7,FALSE)</f>
        <v>2.0100000000000001E-3</v>
      </c>
      <c r="Z494" s="13">
        <f>VLOOKUP(A494, [1]Sheet1!$K$2:$T$827,8,FALSE)</f>
        <v>0.999</v>
      </c>
      <c r="AA494" s="13">
        <f>VLOOKUP(A494, [1]Sheet1!$K$2:$T$827,9,FALSE)</f>
        <v>0.14899999999999999</v>
      </c>
      <c r="AB494" s="13">
        <f>VLOOKUP(A494, [1]Sheet1!$K$2:$T$827,10,FALSE)</f>
        <v>2.6800000000000001E-2</v>
      </c>
      <c r="AC494" s="13">
        <f>VLOOKUP(A494,[4]Sheet1!$A$2:$D$651,4,FALSE)</f>
        <v>1.31481</v>
      </c>
      <c r="AD494" s="13">
        <f>VLOOKUP(A494,[4]Sheet1!$A$2:$E$651,5,FALSE)</f>
        <v>2.7683</v>
      </c>
      <c r="AE494" s="13" t="s">
        <v>45</v>
      </c>
      <c r="AF494">
        <f>VLOOKUP(A494,[3]Sheet1!$A$2:$F$2106,6, FALSE)</f>
        <v>56960</v>
      </c>
      <c r="AG494">
        <f>VLOOKUP(A494,[3]Sheet1!$A$2:$G$2106,7,FALSE)</f>
        <v>1</v>
      </c>
      <c r="AH494">
        <f>VLOOKUP(A494,[3]Sheet1!$A$2:$H$2105,8,FALSE)</f>
        <v>1666</v>
      </c>
      <c r="AI494">
        <f>VLOOKUP(A494,[3]Sheet1!$A$2:$I$2106,9,FALSE)</f>
        <v>54</v>
      </c>
      <c r="AJ494">
        <f>VLOOKUP(A494,[3]Sheet1!$A$2:$K$2105,10,FALSE)</f>
        <v>22</v>
      </c>
      <c r="AK494">
        <f>VLOOKUP(A494,[3]Sheet1!$A$2:$K$2105,11,FALSE)</f>
        <v>32</v>
      </c>
      <c r="AL494">
        <f>VLOOKUP(A494,[3]Sheet1!$A$2:$L$2106,12,FALSE)</f>
        <v>5</v>
      </c>
      <c r="AM494">
        <f>VLOOKUP(A494, [3]Sheet1!$A$2:$M$2105,13,FALSE)</f>
        <v>17</v>
      </c>
      <c r="AN494">
        <f>VLOOKUP(A494,[3]Sheet1!$A$2:$N$2106,14,FALSE)</f>
        <v>0.79</v>
      </c>
      <c r="AO494">
        <f>VLOOKUP(A494,[3]Sheet1!$A$2:$O$2106,15,FALSE)</f>
        <v>9.09</v>
      </c>
      <c r="AP494">
        <f>VLOOKUP(A494,[3]Sheet1!$A$2:$P$2105,16,FALSE)</f>
        <v>0</v>
      </c>
      <c r="AQ494">
        <f>VLOOKUP(A494, [3]Sheet1!$A$2:$Q$2106, 17,FALSE)</f>
        <v>1577</v>
      </c>
    </row>
    <row r="495" spans="1:43" x14ac:dyDescent="0.2">
      <c r="A495" s="10">
        <v>1208025</v>
      </c>
      <c r="B495" s="10">
        <v>60056206</v>
      </c>
      <c r="C495" s="11" t="s">
        <v>43</v>
      </c>
      <c r="D495" s="10" t="s">
        <v>50</v>
      </c>
      <c r="E495" s="17">
        <v>44141</v>
      </c>
      <c r="F495" s="13" t="str">
        <f>VLOOKUP(A495,[1]Sheet1!$K$2:$T$827,2,FALSE)</f>
        <v>VD02</v>
      </c>
      <c r="G495" s="13" t="str">
        <f>IFERROR(#REF!, "no")</f>
        <v>no</v>
      </c>
      <c r="H495" s="10">
        <v>15</v>
      </c>
      <c r="I495" s="10">
        <v>0.98</v>
      </c>
      <c r="J495" s="10">
        <v>0.82</v>
      </c>
      <c r="K495" s="10">
        <v>-0.16</v>
      </c>
      <c r="L495" s="10">
        <v>15</v>
      </c>
      <c r="M495" s="10">
        <v>10</v>
      </c>
      <c r="N495" s="10">
        <v>1.12245881557465</v>
      </c>
      <c r="O495" s="10">
        <v>2.03657054901123</v>
      </c>
      <c r="P495" s="10">
        <v>0.10331533849239299</v>
      </c>
      <c r="Q495" s="10">
        <v>-0.14076343178749101</v>
      </c>
      <c r="R495" s="13">
        <f>VLOOKUP(A495,'Valores KF'!$C$2:$D$1018,2,)</f>
        <v>0.78</v>
      </c>
      <c r="S495" s="13">
        <f>VLOOKUP(A495,'[2]PESO DE COLADA DIC19-DIC-20'!$A$2:$D$2105,4, FALSE)</f>
        <v>57406</v>
      </c>
      <c r="T495" s="13">
        <f>VLOOKUP(A495,[1]Sheet1!$F$2:$H$1001,3,FALSE)</f>
        <v>1891.28229508305</v>
      </c>
      <c r="U495" s="13">
        <f>VLOOKUP(A495,[1]Sheet1!$K$2:$T$827, 3,FALSE)</f>
        <v>0.42599999999999999</v>
      </c>
      <c r="V495" s="13">
        <f>VLOOKUP(A495,[1]Sheet1!$K$2:$T$827, 4,FALSE)</f>
        <v>0.20499999999999999</v>
      </c>
      <c r="W495" s="13">
        <f>VLOOKUP(A495, [1]Sheet1!$K$2:$T$827,5,FALSE)</f>
        <v>0.85399999999999998</v>
      </c>
      <c r="X495" s="13">
        <f>VLOOKUP(A495, [1]Sheet1!$K$2:$T$827,6,FALSE)</f>
        <v>1.11E-2</v>
      </c>
      <c r="Y495" s="13">
        <f>VLOOKUP(A495, [1]Sheet1!$K$2:$T$827,7,FALSE)</f>
        <v>2.2100000000000002E-3</v>
      </c>
      <c r="Z495" s="13">
        <f>VLOOKUP(A495, [1]Sheet1!$K$2:$T$827,8,FALSE)</f>
        <v>1.01</v>
      </c>
      <c r="AA495" s="13">
        <f>VLOOKUP(A495, [1]Sheet1!$K$2:$T$827,9,FALSE)</f>
        <v>0.13500000000000001</v>
      </c>
      <c r="AB495" s="13">
        <f>VLOOKUP(A495, [1]Sheet1!$K$2:$T$827,10,FALSE)</f>
        <v>2.92E-2</v>
      </c>
      <c r="AC495" s="13">
        <f>VLOOKUP(A495,[4]Sheet1!$A$2:$D$651,4,FALSE)</f>
        <v>1.4419599999999999</v>
      </c>
      <c r="AD495" s="13">
        <f>VLOOKUP(A495,[4]Sheet1!$A$2:$E$651,5,FALSE)</f>
        <v>2.8654799999999998</v>
      </c>
      <c r="AE495" s="13" t="s">
        <v>45</v>
      </c>
      <c r="AF495">
        <f>VLOOKUP(A495,[3]Sheet1!$A$2:$F$2106,6, FALSE)</f>
        <v>57380</v>
      </c>
      <c r="AG495">
        <f>VLOOKUP(A495,[3]Sheet1!$A$2:$G$2106,7,FALSE)</f>
        <v>1</v>
      </c>
      <c r="AH495">
        <f>VLOOKUP(A495,[3]Sheet1!$A$2:$H$2105,8,FALSE)</f>
        <v>1672</v>
      </c>
      <c r="AI495">
        <f>VLOOKUP(A495,[3]Sheet1!$A$2:$I$2106,9,FALSE)</f>
        <v>47</v>
      </c>
      <c r="AJ495">
        <f>VLOOKUP(A495,[3]Sheet1!$A$2:$K$2105,10,FALSE)</f>
        <v>21</v>
      </c>
      <c r="AK495">
        <f>VLOOKUP(A495,[3]Sheet1!$A$2:$K$2105,11,FALSE)</f>
        <v>26</v>
      </c>
      <c r="AL495">
        <f>VLOOKUP(A495,[3]Sheet1!$A$2:$L$2106,12,FALSE)</f>
        <v>6</v>
      </c>
      <c r="AM495">
        <f>VLOOKUP(A495, [3]Sheet1!$A$2:$M$2105,13,FALSE)</f>
        <v>15</v>
      </c>
      <c r="AN495">
        <f>VLOOKUP(A495,[3]Sheet1!$A$2:$N$2106,14,FALSE)</f>
        <v>1.3</v>
      </c>
      <c r="AO495">
        <f>VLOOKUP(A495,[3]Sheet1!$A$2:$O$2106,15,FALSE)</f>
        <v>12.74</v>
      </c>
      <c r="AP495">
        <f>VLOOKUP(A495,[3]Sheet1!$A$2:$P$2105,16,FALSE)</f>
        <v>0</v>
      </c>
      <c r="AQ495">
        <f>VLOOKUP(A495, [3]Sheet1!$A$2:$Q$2106, 17,FALSE)</f>
        <v>1586</v>
      </c>
    </row>
    <row r="496" spans="1:43" x14ac:dyDescent="0.2">
      <c r="A496" s="10">
        <v>1208026</v>
      </c>
      <c r="B496" s="10">
        <v>60056224</v>
      </c>
      <c r="C496" s="11" t="s">
        <v>43</v>
      </c>
      <c r="D496" s="10" t="s">
        <v>44</v>
      </c>
      <c r="E496" s="17">
        <v>44143</v>
      </c>
      <c r="F496" s="13" t="str">
        <f>VLOOKUP(A496,[1]Sheet1!$K$2:$T$827,2,FALSE)</f>
        <v>VD03</v>
      </c>
      <c r="G496" s="13" t="str">
        <f>IFERROR(#REF!, "no")</f>
        <v>no</v>
      </c>
      <c r="H496" s="10">
        <v>15</v>
      </c>
      <c r="I496" s="10">
        <v>1.31</v>
      </c>
      <c r="J496" s="10">
        <v>1.31</v>
      </c>
      <c r="K496" s="10">
        <v>0</v>
      </c>
      <c r="L496" s="10">
        <v>14</v>
      </c>
      <c r="M496" s="10">
        <v>7</v>
      </c>
      <c r="N496" s="10">
        <v>6.7298550605773899</v>
      </c>
      <c r="O496" s="10">
        <v>10.8937091827393</v>
      </c>
      <c r="P496" s="10">
        <v>0.16640087962150599</v>
      </c>
      <c r="Q496" s="10">
        <v>-5.1647540181875201E-2</v>
      </c>
      <c r="R496" s="13">
        <f>VLOOKUP(A496,'Valores KF'!$C$2:$D$1018,2,)</f>
        <v>0.75</v>
      </c>
      <c r="S496" s="13">
        <f>VLOOKUP(A496,'[2]PESO DE COLADA DIC19-DIC-20'!$A$2:$D$2105,4, FALSE)</f>
        <v>55038</v>
      </c>
      <c r="T496" s="13">
        <f>VLOOKUP(A496,[1]Sheet1!$F$2:$H$1001,3,FALSE)</f>
        <v>1862.20395049287</v>
      </c>
      <c r="U496" s="13">
        <f>VLOOKUP(A496,[1]Sheet1!$K$2:$T$827, 3,FALSE)</f>
        <v>0.40699999999999997</v>
      </c>
      <c r="V496" s="13">
        <f>VLOOKUP(A496,[1]Sheet1!$K$2:$T$827, 4,FALSE)</f>
        <v>0.189</v>
      </c>
      <c r="W496" s="13">
        <f>VLOOKUP(A496, [1]Sheet1!$K$2:$T$827,5,FALSE)</f>
        <v>0.86499999999999999</v>
      </c>
      <c r="X496" s="13">
        <f>VLOOKUP(A496, [1]Sheet1!$K$2:$T$827,6,FALSE)</f>
        <v>1.32E-2</v>
      </c>
      <c r="Y496" s="13">
        <f>VLOOKUP(A496, [1]Sheet1!$K$2:$T$827,7,FALSE)</f>
        <v>2.3999999999999998E-3</v>
      </c>
      <c r="Z496" s="13">
        <f>VLOOKUP(A496, [1]Sheet1!$K$2:$T$827,8,FALSE)</f>
        <v>0.998</v>
      </c>
      <c r="AA496" s="13">
        <f>VLOOKUP(A496, [1]Sheet1!$K$2:$T$827,9,FALSE)</f>
        <v>0.115</v>
      </c>
      <c r="AB496" s="13">
        <f>VLOOKUP(A496, [1]Sheet1!$K$2:$T$827,10,FALSE)</f>
        <v>3.4500000000000003E-2</v>
      </c>
      <c r="AC496" s="13">
        <f>VLOOKUP(A496,[4]Sheet1!$A$2:$D$651,4,FALSE)</f>
        <v>1.5419</v>
      </c>
      <c r="AD496" s="13">
        <f>VLOOKUP(A496,[4]Sheet1!$A$2:$E$651,5,FALSE)</f>
        <v>1.36263</v>
      </c>
      <c r="AE496" s="13" t="s">
        <v>45</v>
      </c>
      <c r="AF496">
        <f>VLOOKUP(A496,[3]Sheet1!$A$2:$F$2106,6, FALSE)</f>
        <v>55158</v>
      </c>
      <c r="AG496">
        <f>VLOOKUP(A496,[3]Sheet1!$A$2:$G$2106,7,FALSE)</f>
        <v>1</v>
      </c>
      <c r="AH496">
        <f>VLOOKUP(A496,[3]Sheet1!$A$2:$H$2105,8,FALSE)</f>
        <v>1648</v>
      </c>
      <c r="AI496">
        <f>VLOOKUP(A496,[3]Sheet1!$A$2:$I$2106,9,FALSE)</f>
        <v>54</v>
      </c>
      <c r="AJ496">
        <f>VLOOKUP(A496,[3]Sheet1!$A$2:$K$2105,10,FALSE)</f>
        <v>31</v>
      </c>
      <c r="AK496">
        <f>VLOOKUP(A496,[3]Sheet1!$A$2:$K$2105,11,FALSE)</f>
        <v>23</v>
      </c>
      <c r="AL496">
        <f>VLOOKUP(A496,[3]Sheet1!$A$2:$L$2106,12,FALSE)</f>
        <v>16</v>
      </c>
      <c r="AM496">
        <f>VLOOKUP(A496, [3]Sheet1!$A$2:$M$2105,13,FALSE)</f>
        <v>15</v>
      </c>
      <c r="AN496">
        <f>VLOOKUP(A496,[3]Sheet1!$A$2:$N$2106,14,FALSE)</f>
        <v>0.95</v>
      </c>
      <c r="AO496">
        <f>VLOOKUP(A496,[3]Sheet1!$A$2:$O$2106,15,FALSE)</f>
        <v>5.13</v>
      </c>
      <c r="AP496">
        <f>VLOOKUP(A496,[3]Sheet1!$A$2:$P$2105,16,FALSE)</f>
        <v>0</v>
      </c>
      <c r="AQ496">
        <f>VLOOKUP(A496, [3]Sheet1!$A$2:$Q$2106, 17,FALSE)</f>
        <v>1563</v>
      </c>
    </row>
    <row r="497" spans="1:43" x14ac:dyDescent="0.2">
      <c r="A497" s="10">
        <v>1208027</v>
      </c>
      <c r="B497" s="10">
        <v>60056212</v>
      </c>
      <c r="C497" s="11" t="s">
        <v>43</v>
      </c>
      <c r="D497" s="10" t="s">
        <v>44</v>
      </c>
      <c r="E497" s="17">
        <v>44144</v>
      </c>
      <c r="F497" s="13" t="str">
        <f>VLOOKUP(A497,[1]Sheet1!$K$2:$T$827,2,FALSE)</f>
        <v>VD03</v>
      </c>
      <c r="G497" s="13" t="str">
        <f>IFERROR(#REF!, "no")</f>
        <v>no</v>
      </c>
      <c r="H497" s="10">
        <v>35</v>
      </c>
      <c r="I497" s="10">
        <v>0.77</v>
      </c>
      <c r="J497" s="10">
        <v>0.75</v>
      </c>
      <c r="K497" s="10">
        <v>-0.02</v>
      </c>
      <c r="L497" s="10">
        <v>13</v>
      </c>
      <c r="M497" s="10">
        <v>7</v>
      </c>
      <c r="N497" s="10">
        <v>10.2242126464844</v>
      </c>
      <c r="O497" s="10">
        <v>1.55249559879303</v>
      </c>
      <c r="P497" s="10">
        <v>0.94745022058486905</v>
      </c>
      <c r="Q497" s="10">
        <v>-2.5896174833178499E-2</v>
      </c>
      <c r="R497" s="13">
        <f>VLOOKUP(A497,'Valores KF'!$C$2:$D$1018,2,)</f>
        <v>0.77</v>
      </c>
      <c r="S497" s="13">
        <f>VLOOKUP(A497,'[2]PESO DE COLADA DIC19-DIC-20'!$A$2:$D$2105,4, FALSE)</f>
        <v>54838</v>
      </c>
      <c r="T497" s="13">
        <f>VLOOKUP(A497,[1]Sheet1!$F$2:$H$1001,3,FALSE)</f>
        <v>1880.0340441056901</v>
      </c>
      <c r="U497" s="13">
        <f>VLOOKUP(A497,[1]Sheet1!$K$2:$T$827, 3,FALSE)</f>
        <v>0.41899999999999998</v>
      </c>
      <c r="V497" s="13">
        <f>VLOOKUP(A497,[1]Sheet1!$K$2:$T$827, 4,FALSE)</f>
        <v>0.15</v>
      </c>
      <c r="W497" s="13">
        <f>VLOOKUP(A497, [1]Sheet1!$K$2:$T$827,5,FALSE)</f>
        <v>0.83</v>
      </c>
      <c r="X497" s="13">
        <f>VLOOKUP(A497, [1]Sheet1!$K$2:$T$827,6,FALSE)</f>
        <v>9.7000000000000003E-3</v>
      </c>
      <c r="Y497" s="13">
        <f>VLOOKUP(A497, [1]Sheet1!$K$2:$T$827,7,FALSE)</f>
        <v>2.99E-3</v>
      </c>
      <c r="Z497" s="13">
        <f>VLOOKUP(A497, [1]Sheet1!$K$2:$T$827,8,FALSE)</f>
        <v>1.06</v>
      </c>
      <c r="AA497" s="13">
        <f>VLOOKUP(A497, [1]Sheet1!$K$2:$T$827,9,FALSE)</f>
        <v>0.152</v>
      </c>
      <c r="AB497" s="13">
        <f>VLOOKUP(A497, [1]Sheet1!$K$2:$T$827,10,FALSE)</f>
        <v>2.7900000000000001E-2</v>
      </c>
      <c r="AC497" s="13">
        <f>VLOOKUP(A497,[4]Sheet1!$A$2:$D$651,4,FALSE)</f>
        <v>1.50099</v>
      </c>
      <c r="AD497" s="13">
        <f>VLOOKUP(A497,[4]Sheet1!$A$2:$E$651,5,FALSE)</f>
        <v>2.5838100000000002</v>
      </c>
      <c r="AE497" s="13" t="s">
        <v>45</v>
      </c>
      <c r="AF497">
        <f>VLOOKUP(A497,[3]Sheet1!$A$2:$F$2106,6, FALSE)</f>
        <v>55286</v>
      </c>
      <c r="AG497">
        <f>VLOOKUP(A497,[3]Sheet1!$A$2:$G$2106,7,FALSE)</f>
        <v>2</v>
      </c>
      <c r="AH497">
        <f>VLOOKUP(A497,[3]Sheet1!$A$2:$H$2105,8,FALSE)</f>
        <v>1657</v>
      </c>
      <c r="AI497">
        <f>VLOOKUP(A497,[3]Sheet1!$A$2:$I$2106,9,FALSE)</f>
        <v>106</v>
      </c>
      <c r="AJ497">
        <f>VLOOKUP(A497,[3]Sheet1!$A$2:$K$2105,10,FALSE)</f>
        <v>48</v>
      </c>
      <c r="AK497">
        <f>VLOOKUP(A497,[3]Sheet1!$A$2:$K$2105,11,FALSE)</f>
        <v>58</v>
      </c>
      <c r="AL497">
        <f>VLOOKUP(A497,[3]Sheet1!$A$2:$L$2106,12,FALSE)</f>
        <v>13</v>
      </c>
      <c r="AM497">
        <f>VLOOKUP(A497, [3]Sheet1!$A$2:$M$2105,13,FALSE)</f>
        <v>35</v>
      </c>
      <c r="AN497">
        <f>VLOOKUP(A497,[3]Sheet1!$A$2:$N$2106,14,FALSE)</f>
        <v>0.94</v>
      </c>
      <c r="AO497">
        <f>VLOOKUP(A497,[3]Sheet1!$A$2:$O$2106,15,FALSE)</f>
        <v>18.23</v>
      </c>
      <c r="AP497">
        <f>VLOOKUP(A497,[3]Sheet1!$A$2:$P$2105,16,FALSE)</f>
        <v>0</v>
      </c>
      <c r="AQ497">
        <f>VLOOKUP(A497, [3]Sheet1!$A$2:$Q$2106, 17,FALSE)</f>
        <v>1572</v>
      </c>
    </row>
    <row r="498" spans="1:43" x14ac:dyDescent="0.2">
      <c r="A498" s="10">
        <v>1208028</v>
      </c>
      <c r="B498" s="10">
        <v>60056260</v>
      </c>
      <c r="C498" s="11" t="s">
        <v>43</v>
      </c>
      <c r="D498" s="10" t="s">
        <v>59</v>
      </c>
      <c r="E498" s="17">
        <v>44144</v>
      </c>
      <c r="F498" s="13" t="str">
        <f>VLOOKUP(A498,[1]Sheet1!$K$2:$T$827,2,FALSE)</f>
        <v>VD03</v>
      </c>
      <c r="G498" s="13" t="str">
        <f>IFERROR(#REF!, "no")</f>
        <v>no</v>
      </c>
      <c r="H498" s="10">
        <v>17</v>
      </c>
      <c r="I498" s="10">
        <v>0.91</v>
      </c>
      <c r="J498" s="10">
        <v>0.77</v>
      </c>
      <c r="K498" s="10">
        <v>-0.14000000000000001</v>
      </c>
      <c r="L498" s="10">
        <v>15</v>
      </c>
      <c r="M498" s="10">
        <v>9</v>
      </c>
      <c r="N498" s="10">
        <v>10.274868965148899</v>
      </c>
      <c r="O498" s="10">
        <v>1.4680578708648699</v>
      </c>
      <c r="P498" s="10">
        <v>0.86016768217086803</v>
      </c>
      <c r="Q498" s="10">
        <v>-0.137478142976761</v>
      </c>
      <c r="R498" s="13">
        <f>VLOOKUP(A498,'Valores KF'!$C$2:$D$1018,2,)</f>
        <v>0.77</v>
      </c>
      <c r="S498" s="13">
        <f>VLOOKUP(A498,'[2]PESO DE COLADA DIC19-DIC-20'!$A$2:$D$2105,4, FALSE)</f>
        <v>54749</v>
      </c>
      <c r="T498" s="13">
        <f>VLOOKUP(A498,[1]Sheet1!$F$2:$H$1001,3,FALSE)</f>
        <v>1887.81519411657</v>
      </c>
      <c r="U498" s="13">
        <f>VLOOKUP(A498,[1]Sheet1!$K$2:$T$827, 3,FALSE)</f>
        <v>0.40699999999999997</v>
      </c>
      <c r="V498" s="13">
        <f>VLOOKUP(A498,[1]Sheet1!$K$2:$T$827, 4,FALSE)</f>
        <v>0.184</v>
      </c>
      <c r="W498" s="13">
        <f>VLOOKUP(A498, [1]Sheet1!$K$2:$T$827,5,FALSE)</f>
        <v>0.86299999999999999</v>
      </c>
      <c r="X498" s="13">
        <f>VLOOKUP(A498, [1]Sheet1!$K$2:$T$827,6,FALSE)</f>
        <v>1.1599999999999999E-2</v>
      </c>
      <c r="Y498" s="13">
        <f>VLOOKUP(A498, [1]Sheet1!$K$2:$T$827,7,FALSE)</f>
        <v>1.6999999999999999E-3</v>
      </c>
      <c r="Z498" s="13">
        <f>VLOOKUP(A498, [1]Sheet1!$K$2:$T$827,8,FALSE)</f>
        <v>1.05</v>
      </c>
      <c r="AA498" s="13">
        <f>VLOOKUP(A498, [1]Sheet1!$K$2:$T$827,9,FALSE)</f>
        <v>0.13200000000000001</v>
      </c>
      <c r="AB498" s="13">
        <f>VLOOKUP(A498, [1]Sheet1!$K$2:$T$827,10,FALSE)</f>
        <v>2.9000000000000001E-2</v>
      </c>
      <c r="AC498" s="13">
        <f>VLOOKUP(A498,[4]Sheet1!$A$2:$D$651,4,FALSE)</f>
        <v>1.51823</v>
      </c>
      <c r="AD498" s="13">
        <f>VLOOKUP(A498,[4]Sheet1!$A$2:$E$651,5,FALSE)</f>
        <v>2.7769900000000001</v>
      </c>
      <c r="AE498" s="13" t="s">
        <v>45</v>
      </c>
      <c r="AF498">
        <f>VLOOKUP(A498,[3]Sheet1!$A$2:$F$2106,6, FALSE)</f>
        <v>55078</v>
      </c>
      <c r="AG498">
        <f>VLOOKUP(A498,[3]Sheet1!$A$2:$G$2106,7,FALSE)</f>
        <v>1</v>
      </c>
      <c r="AH498">
        <f>VLOOKUP(A498,[3]Sheet1!$A$2:$H$2105,8,FALSE)</f>
        <v>1676</v>
      </c>
      <c r="AI498">
        <f>VLOOKUP(A498,[3]Sheet1!$A$2:$I$2106,9,FALSE)</f>
        <v>58</v>
      </c>
      <c r="AJ498">
        <f>VLOOKUP(A498,[3]Sheet1!$A$2:$K$2105,10,FALSE)</f>
        <v>25</v>
      </c>
      <c r="AK498">
        <f>VLOOKUP(A498,[3]Sheet1!$A$2:$K$2105,11,FALSE)</f>
        <v>33</v>
      </c>
      <c r="AL498">
        <f>VLOOKUP(A498,[3]Sheet1!$A$2:$L$2106,12,FALSE)</f>
        <v>8</v>
      </c>
      <c r="AM498">
        <f>VLOOKUP(A498, [3]Sheet1!$A$2:$M$2105,13,FALSE)</f>
        <v>17</v>
      </c>
      <c r="AN498">
        <f>VLOOKUP(A498,[3]Sheet1!$A$2:$N$2106,14,FALSE)</f>
        <v>0.92</v>
      </c>
      <c r="AO498">
        <f>VLOOKUP(A498,[3]Sheet1!$A$2:$O$2106,15,FALSE)</f>
        <v>8.94</v>
      </c>
      <c r="AP498">
        <f>VLOOKUP(A498,[3]Sheet1!$A$2:$P$2105,16,FALSE)</f>
        <v>0</v>
      </c>
      <c r="AQ498">
        <f>VLOOKUP(A498, [3]Sheet1!$A$2:$Q$2106, 17,FALSE)</f>
        <v>1572</v>
      </c>
    </row>
    <row r="499" spans="1:43" x14ac:dyDescent="0.2">
      <c r="A499" s="10">
        <v>1208029</v>
      </c>
      <c r="B499" s="10">
        <v>60056218</v>
      </c>
      <c r="C499" s="11" t="s">
        <v>43</v>
      </c>
      <c r="D499" s="10" t="s">
        <v>44</v>
      </c>
      <c r="E499" s="17">
        <v>44144</v>
      </c>
      <c r="F499" s="13" t="str">
        <f>VLOOKUP(A499,[1]Sheet1!$K$2:$T$827,2,FALSE)</f>
        <v>VD02</v>
      </c>
      <c r="G499" s="13" t="str">
        <f>IFERROR(#REF!, "no")</f>
        <v>no</v>
      </c>
      <c r="H499" s="10">
        <v>17</v>
      </c>
      <c r="I499" s="10">
        <v>1.07</v>
      </c>
      <c r="J499" s="10">
        <v>0.83</v>
      </c>
      <c r="K499" s="10">
        <v>-0.24</v>
      </c>
      <c r="L499" s="10">
        <v>13</v>
      </c>
      <c r="M499" s="10">
        <v>13</v>
      </c>
      <c r="N499" s="10">
        <v>7.9009456634521502</v>
      </c>
      <c r="O499" s="10">
        <v>1.8146368265152</v>
      </c>
      <c r="P499" s="10">
        <v>0.214126527309418</v>
      </c>
      <c r="Q499" s="10">
        <v>-0.13207054138183599</v>
      </c>
      <c r="R499" s="13">
        <f>VLOOKUP(A499,'Valores KF'!$C$2:$D$1018,2,)</f>
        <v>0.76</v>
      </c>
      <c r="S499" s="13">
        <f>VLOOKUP(A499,'[2]PESO DE COLADA DIC19-DIC-20'!$A$2:$D$2105,4, FALSE)</f>
        <v>54894</v>
      </c>
      <c r="T499" s="13">
        <f>VLOOKUP(A499,[1]Sheet1!$F$2:$H$1001,3,FALSE)</f>
        <v>1871.8109090984201</v>
      </c>
      <c r="U499" s="13">
        <f>VLOOKUP(A499,[1]Sheet1!$K$2:$T$827, 3,FALSE)</f>
        <v>0.42399999999999999</v>
      </c>
      <c r="V499" s="13">
        <f>VLOOKUP(A499,[1]Sheet1!$K$2:$T$827, 4,FALSE)</f>
        <v>0.189</v>
      </c>
      <c r="W499" s="13">
        <f>VLOOKUP(A499, [1]Sheet1!$K$2:$T$827,5,FALSE)</f>
        <v>0.83199999999999996</v>
      </c>
      <c r="X499" s="13">
        <f>VLOOKUP(A499, [1]Sheet1!$K$2:$T$827,6,FALSE)</f>
        <v>1.11E-2</v>
      </c>
      <c r="Y499" s="13">
        <f>VLOOKUP(A499, [1]Sheet1!$K$2:$T$827,7,FALSE)</f>
        <v>2.16E-3</v>
      </c>
      <c r="Z499" s="13">
        <f>VLOOKUP(A499, [1]Sheet1!$K$2:$T$827,8,FALSE)</f>
        <v>1.01</v>
      </c>
      <c r="AA499" s="13">
        <f>VLOOKUP(A499, [1]Sheet1!$K$2:$T$827,9,FALSE)</f>
        <v>0.17</v>
      </c>
      <c r="AB499" s="13">
        <f>VLOOKUP(A499, [1]Sheet1!$K$2:$T$827,10,FALSE)</f>
        <v>3.0200000000000001E-2</v>
      </c>
      <c r="AC499" s="13">
        <f>VLOOKUP(A499,[4]Sheet1!$A$2:$D$651,4,FALSE)</f>
        <v>1.12571</v>
      </c>
      <c r="AD499" s="13">
        <f>VLOOKUP(A499,[4]Sheet1!$A$2:$E$651,5,FALSE)</f>
        <v>1.5696699999999999</v>
      </c>
      <c r="AE499" s="13" t="s">
        <v>45</v>
      </c>
      <c r="AF499">
        <f>VLOOKUP(A499,[3]Sheet1!$A$2:$F$2106,6, FALSE)</f>
        <v>55275.01</v>
      </c>
      <c r="AG499">
        <f>VLOOKUP(A499,[3]Sheet1!$A$2:$G$2106,7,FALSE)</f>
        <v>1</v>
      </c>
      <c r="AH499">
        <f>VLOOKUP(A499,[3]Sheet1!$A$2:$H$2105,8,FALSE)</f>
        <v>1655</v>
      </c>
      <c r="AI499">
        <f>VLOOKUP(A499,[3]Sheet1!$A$2:$I$2106,9,FALSE)</f>
        <v>50</v>
      </c>
      <c r="AJ499">
        <f>VLOOKUP(A499,[3]Sheet1!$A$2:$K$2105,10,FALSE)</f>
        <v>23</v>
      </c>
      <c r="AK499">
        <f>VLOOKUP(A499,[3]Sheet1!$A$2:$K$2105,11,FALSE)</f>
        <v>27</v>
      </c>
      <c r="AL499">
        <f>VLOOKUP(A499,[3]Sheet1!$A$2:$L$2106,12,FALSE)</f>
        <v>6</v>
      </c>
      <c r="AM499">
        <f>VLOOKUP(A499, [3]Sheet1!$A$2:$M$2105,13,FALSE)</f>
        <v>17</v>
      </c>
      <c r="AN499">
        <f>VLOOKUP(A499,[3]Sheet1!$A$2:$N$2106,14,FALSE)</f>
        <v>0.79</v>
      </c>
      <c r="AO499">
        <f>VLOOKUP(A499,[3]Sheet1!$A$2:$O$2106,15,FALSE)</f>
        <v>5.43</v>
      </c>
      <c r="AP499">
        <f>VLOOKUP(A499,[3]Sheet1!$A$2:$P$2105,16,FALSE)</f>
        <v>0</v>
      </c>
      <c r="AQ499">
        <f>VLOOKUP(A499, [3]Sheet1!$A$2:$Q$2106, 17,FALSE)</f>
        <v>1565</v>
      </c>
    </row>
    <row r="500" spans="1:43" x14ac:dyDescent="0.2">
      <c r="A500" s="10">
        <v>1208030</v>
      </c>
      <c r="B500" s="10">
        <v>60056342</v>
      </c>
      <c r="C500" s="11" t="s">
        <v>112</v>
      </c>
      <c r="D500" s="10" t="s">
        <v>63</v>
      </c>
      <c r="E500" s="17">
        <v>44144</v>
      </c>
      <c r="F500" s="13" t="str">
        <f>VLOOKUP(A500,[1]Sheet1!$K$2:$T$827,2,FALSE)</f>
        <v>VD02</v>
      </c>
      <c r="G500" s="13" t="str">
        <f>IFERROR(#REF!, "no")</f>
        <v>no</v>
      </c>
      <c r="H500" s="10">
        <v>18</v>
      </c>
      <c r="I500" s="10">
        <v>1.03</v>
      </c>
      <c r="J500" s="10">
        <v>0.67</v>
      </c>
      <c r="K500" s="10">
        <v>-0.36</v>
      </c>
      <c r="L500" s="10">
        <v>17</v>
      </c>
      <c r="M500" s="10">
        <v>14</v>
      </c>
      <c r="N500" s="10">
        <v>3.50821828842163</v>
      </c>
      <c r="O500" s="10">
        <v>3.6741321086883501</v>
      </c>
      <c r="P500" s="10">
        <v>0.18979975581169101</v>
      </c>
      <c r="Q500" s="10">
        <v>-0.110119543969631</v>
      </c>
      <c r="R500" s="13">
        <f>VLOOKUP(A500,'Valores KF'!$C$2:$D$1018,2,)</f>
        <v>0.74</v>
      </c>
      <c r="S500" s="13">
        <f>VLOOKUP(A500,'[2]PESO DE COLADA DIC19-DIC-20'!$A$2:$D$2105,4, FALSE)</f>
        <v>54244</v>
      </c>
      <c r="T500" s="13">
        <f>VLOOKUP(A500,[1]Sheet1!$F$2:$H$1001,3,FALSE)</f>
        <v>1861.0140006787401</v>
      </c>
      <c r="U500" s="13">
        <f>VLOOKUP(A500,[1]Sheet1!$K$2:$T$827, 3,FALSE)</f>
        <v>0.48</v>
      </c>
      <c r="V500" s="13">
        <f>VLOOKUP(A500,[1]Sheet1!$K$2:$T$827, 4,FALSE)</f>
        <v>0.20799999999999999</v>
      </c>
      <c r="W500" s="13">
        <f>VLOOKUP(A500, [1]Sheet1!$K$2:$T$827,5,FALSE)</f>
        <v>1.02</v>
      </c>
      <c r="X500" s="13">
        <f>VLOOKUP(A500, [1]Sheet1!$K$2:$T$827,6,FALSE)</f>
        <v>7.7999999999999996E-3</v>
      </c>
      <c r="Y500" s="13">
        <f>VLOOKUP(A500, [1]Sheet1!$K$2:$T$827,7,FALSE)</f>
        <v>8.1200000000000005E-3</v>
      </c>
      <c r="Z500" s="13">
        <f>VLOOKUP(A500, [1]Sheet1!$K$2:$T$827,8,FALSE)</f>
        <v>1.1200000000000001</v>
      </c>
      <c r="AA500" s="13">
        <f>VLOOKUP(A500, [1]Sheet1!$K$2:$T$827,9,FALSE)</f>
        <v>0.20799999999999999</v>
      </c>
      <c r="AB500" s="13">
        <f>VLOOKUP(A500, [1]Sheet1!$K$2:$T$827,10,FALSE)</f>
        <v>1.8800000000000001E-2</v>
      </c>
      <c r="AC500" s="13">
        <f>VLOOKUP(A500,[4]Sheet1!$A$2:$D$651,4,FALSE)</f>
        <v>1.09619</v>
      </c>
      <c r="AD500" s="13">
        <f>VLOOKUP(A500,[4]Sheet1!$A$2:$E$651,5,FALSE)</f>
        <v>1.41795</v>
      </c>
      <c r="AE500" s="13" t="s">
        <v>45</v>
      </c>
      <c r="AF500">
        <f>VLOOKUP(A500,[3]Sheet1!$A$2:$F$2106,6, FALSE)</f>
        <v>53142</v>
      </c>
      <c r="AG500">
        <f>VLOOKUP(A500,[3]Sheet1!$A$2:$G$2106,7,FALSE)</f>
        <v>1</v>
      </c>
      <c r="AH500">
        <f>VLOOKUP(A500,[3]Sheet1!$A$2:$H$2105,8,FALSE)</f>
        <v>1649</v>
      </c>
      <c r="AI500">
        <f>VLOOKUP(A500,[3]Sheet1!$A$2:$I$2106,9,FALSE)</f>
        <v>48</v>
      </c>
      <c r="AJ500">
        <f>VLOOKUP(A500,[3]Sheet1!$A$2:$K$2105,10,FALSE)</f>
        <v>25</v>
      </c>
      <c r="AK500">
        <f>VLOOKUP(A500,[3]Sheet1!$A$2:$K$2105,11,FALSE)</f>
        <v>23</v>
      </c>
      <c r="AL500">
        <f>VLOOKUP(A500,[3]Sheet1!$A$2:$L$2106,12,FALSE)</f>
        <v>7</v>
      </c>
      <c r="AM500">
        <f>VLOOKUP(A500, [3]Sheet1!$A$2:$M$2105,13,FALSE)</f>
        <v>18</v>
      </c>
      <c r="AN500">
        <f>VLOOKUP(A500,[3]Sheet1!$A$2:$N$2106,14,FALSE)</f>
        <v>0.9</v>
      </c>
      <c r="AO500">
        <f>VLOOKUP(A500,[3]Sheet1!$A$2:$O$2106,15,FALSE)</f>
        <v>4.22</v>
      </c>
      <c r="AP500">
        <f>VLOOKUP(A500,[3]Sheet1!$A$2:$P$2105,16,FALSE)</f>
        <v>0</v>
      </c>
      <c r="AQ500">
        <f>VLOOKUP(A500, [3]Sheet1!$A$2:$Q$2106, 17,FALSE)</f>
        <v>1570</v>
      </c>
    </row>
    <row r="501" spans="1:43" x14ac:dyDescent="0.2">
      <c r="A501" s="10">
        <v>1208031</v>
      </c>
      <c r="B501" s="10">
        <v>60056265</v>
      </c>
      <c r="C501" s="11" t="s">
        <v>76</v>
      </c>
      <c r="D501" s="10" t="s">
        <v>46</v>
      </c>
      <c r="E501" s="17">
        <v>44144</v>
      </c>
      <c r="F501" s="13" t="str">
        <f>VLOOKUP(A501,[1]Sheet1!$K$2:$T$827,2,FALSE)</f>
        <v>VD04</v>
      </c>
      <c r="G501" s="13" t="str">
        <f>IFERROR(#REF!, "no")</f>
        <v>no</v>
      </c>
      <c r="H501" s="10">
        <v>37</v>
      </c>
      <c r="I501" s="10">
        <v>1.05</v>
      </c>
      <c r="J501" s="10">
        <v>1.05</v>
      </c>
      <c r="K501" s="10">
        <v>0</v>
      </c>
      <c r="L501" s="10">
        <v>19</v>
      </c>
      <c r="M501" s="10">
        <v>15</v>
      </c>
      <c r="N501" s="10">
        <v>5.9018049240112296</v>
      </c>
      <c r="O501" s="10">
        <v>3.7641963958740199</v>
      </c>
      <c r="P501" s="10">
        <v>1.0394494533538801</v>
      </c>
      <c r="Q501" s="10">
        <v>-0.13557824492454501</v>
      </c>
      <c r="R501" s="13">
        <f>VLOOKUP(A501,'Valores KF'!$C$2:$D$1018,2,)</f>
        <v>0.81</v>
      </c>
      <c r="S501" s="13">
        <f>VLOOKUP(A501,'[2]PESO DE COLADA DIC19-DIC-20'!$A$2:$D$2105,4, FALSE)</f>
        <v>53046</v>
      </c>
      <c r="T501" s="13">
        <f>VLOOKUP(A501,[1]Sheet1!$F$2:$H$1001,3,FALSE)</f>
        <v>1905.83180208003</v>
      </c>
      <c r="U501" s="13">
        <f>VLOOKUP(A501,[1]Sheet1!$K$2:$T$827, 3,FALSE)</f>
        <v>0.221</v>
      </c>
      <c r="V501" s="13">
        <f>VLOOKUP(A501,[1]Sheet1!$K$2:$T$827, 4,FALSE)</f>
        <v>0.16200000000000001</v>
      </c>
      <c r="W501" s="13">
        <f>VLOOKUP(A501, [1]Sheet1!$K$2:$T$827,5,FALSE)</f>
        <v>0.80400000000000005</v>
      </c>
      <c r="X501" s="13">
        <f>VLOOKUP(A501, [1]Sheet1!$K$2:$T$827,6,FALSE)</f>
        <v>8.0000000000000002E-3</v>
      </c>
      <c r="Y501" s="13">
        <f>VLOOKUP(A501, [1]Sheet1!$K$2:$T$827,7,FALSE)</f>
        <v>1.67E-2</v>
      </c>
      <c r="Z501" s="13">
        <f>VLOOKUP(A501, [1]Sheet1!$K$2:$T$827,8,FALSE)</f>
        <v>0.161</v>
      </c>
      <c r="AA501" s="13">
        <f>VLOOKUP(A501, [1]Sheet1!$K$2:$T$827,9,FALSE)</f>
        <v>0.13800000000000001</v>
      </c>
      <c r="AB501" s="13">
        <f>VLOOKUP(A501, [1]Sheet1!$K$2:$T$827,10,FALSE)</f>
        <v>2.9499999999999998E-2</v>
      </c>
      <c r="AC501" s="13">
        <f>VLOOKUP(A501,[4]Sheet1!$A$2:$D$651,4,FALSE)</f>
        <v>1.2615700000000001</v>
      </c>
      <c r="AD501" s="13">
        <f>VLOOKUP(A501,[4]Sheet1!$A$2:$E$651,5,FALSE)</f>
        <v>1.2137100000000001</v>
      </c>
      <c r="AE501" s="13" t="s">
        <v>45</v>
      </c>
      <c r="AF501">
        <f>VLOOKUP(A501,[3]Sheet1!$A$2:$F$2106,6, FALSE)</f>
        <v>53689</v>
      </c>
      <c r="AG501">
        <f>VLOOKUP(A501,[3]Sheet1!$A$2:$G$2106,7,FALSE)</f>
        <v>3</v>
      </c>
      <c r="AH501">
        <f>VLOOKUP(A501,[3]Sheet1!$A$2:$H$2105,8,FALSE)</f>
        <v>1694</v>
      </c>
      <c r="AI501">
        <f>VLOOKUP(A501,[3]Sheet1!$A$2:$I$2106,9,FALSE)</f>
        <v>111</v>
      </c>
      <c r="AJ501">
        <f>VLOOKUP(A501,[3]Sheet1!$A$2:$K$2105,10,FALSE)</f>
        <v>50</v>
      </c>
      <c r="AK501">
        <f>VLOOKUP(A501,[3]Sheet1!$A$2:$K$2105,11,FALSE)</f>
        <v>61</v>
      </c>
      <c r="AL501">
        <f>VLOOKUP(A501,[3]Sheet1!$A$2:$L$2106,12,FALSE)</f>
        <v>13</v>
      </c>
      <c r="AM501">
        <f>VLOOKUP(A501, [3]Sheet1!$A$2:$M$2105,13,FALSE)</f>
        <v>37</v>
      </c>
      <c r="AN501">
        <f>VLOOKUP(A501,[3]Sheet1!$A$2:$N$2106,14,FALSE)</f>
        <v>0.72</v>
      </c>
      <c r="AO501">
        <f>VLOOKUP(A501,[3]Sheet1!$A$2:$O$2106,15,FALSE)</f>
        <v>8.4499999999999993</v>
      </c>
      <c r="AP501">
        <f>VLOOKUP(A501,[3]Sheet1!$A$2:$P$2105,16,FALSE)</f>
        <v>2.06</v>
      </c>
      <c r="AQ501">
        <f>VLOOKUP(A501, [3]Sheet1!$A$2:$Q$2106, 17,FALSE)</f>
        <v>1600</v>
      </c>
    </row>
    <row r="502" spans="1:43" x14ac:dyDescent="0.2">
      <c r="A502" s="10">
        <v>1208032</v>
      </c>
      <c r="B502" s="10">
        <v>60056270</v>
      </c>
      <c r="C502" s="11" t="s">
        <v>76</v>
      </c>
      <c r="D502" s="10" t="s">
        <v>46</v>
      </c>
      <c r="E502" s="17">
        <v>44144</v>
      </c>
      <c r="F502" s="13" t="str">
        <f>VLOOKUP(A502,[1]Sheet1!$K$2:$T$827,2,FALSE)</f>
        <v>VD02</v>
      </c>
      <c r="G502" s="13" t="str">
        <f>IFERROR(#REF!, "no")</f>
        <v>no</v>
      </c>
      <c r="H502" s="10">
        <v>17</v>
      </c>
      <c r="I502" s="10">
        <v>0.78</v>
      </c>
      <c r="J502" s="10">
        <v>0.78</v>
      </c>
      <c r="K502" s="10">
        <v>0</v>
      </c>
      <c r="L502" s="10">
        <v>18</v>
      </c>
      <c r="M502" s="10">
        <v>12</v>
      </c>
      <c r="N502" s="10">
        <v>5.7622699737548801</v>
      </c>
      <c r="O502" s="10">
        <v>2.3365409374237101</v>
      </c>
      <c r="P502" s="10">
        <v>0.76219332218170199</v>
      </c>
      <c r="Q502" s="10">
        <v>-0.14580988883972201</v>
      </c>
      <c r="R502" s="13">
        <f>VLOOKUP(A502,'Valores KF'!$C$2:$D$1018,2,)</f>
        <v>0.8</v>
      </c>
      <c r="S502" s="13">
        <f>VLOOKUP(A502,'[2]PESO DE COLADA DIC19-DIC-20'!$A$2:$D$2105,4, FALSE)</f>
        <v>53252</v>
      </c>
      <c r="T502" s="13">
        <f>VLOOKUP(A502,[1]Sheet1!$F$2:$H$1001,3,FALSE)</f>
        <v>1900.36609680469</v>
      </c>
      <c r="U502" s="13">
        <f>VLOOKUP(A502,[1]Sheet1!$K$2:$T$827, 3,FALSE)</f>
        <v>0.21199999999999999</v>
      </c>
      <c r="V502" s="13">
        <f>VLOOKUP(A502,[1]Sheet1!$K$2:$T$827, 4,FALSE)</f>
        <v>0.17199999999999999</v>
      </c>
      <c r="W502" s="13">
        <f>VLOOKUP(A502, [1]Sheet1!$K$2:$T$827,5,FALSE)</f>
        <v>0.79900000000000004</v>
      </c>
      <c r="X502" s="13">
        <f>VLOOKUP(A502, [1]Sheet1!$K$2:$T$827,6,FALSE)</f>
        <v>8.8000000000000005E-3</v>
      </c>
      <c r="Y502" s="13">
        <f>VLOOKUP(A502, [1]Sheet1!$K$2:$T$827,7,FALSE)</f>
        <v>1.6899999999999998E-2</v>
      </c>
      <c r="Z502" s="13">
        <f>VLOOKUP(A502, [1]Sheet1!$K$2:$T$827,8,FALSE)</f>
        <v>0.14000000000000001</v>
      </c>
      <c r="AA502" s="13">
        <f>VLOOKUP(A502, [1]Sheet1!$K$2:$T$827,9,FALSE)</f>
        <v>0.13</v>
      </c>
      <c r="AB502" s="13">
        <f>VLOOKUP(A502, [1]Sheet1!$K$2:$T$827,10,FALSE)</f>
        <v>2.9000000000000001E-2</v>
      </c>
      <c r="AC502" s="13">
        <f>VLOOKUP(A502,[4]Sheet1!$A$2:$D$651,4,FALSE)</f>
        <v>1.20509</v>
      </c>
      <c r="AD502" s="13">
        <f>VLOOKUP(A502,[4]Sheet1!$A$2:$E$651,5,FALSE)</f>
        <v>1.50092</v>
      </c>
      <c r="AE502" s="13" t="s">
        <v>45</v>
      </c>
      <c r="AF502">
        <f>VLOOKUP(A502,[3]Sheet1!$A$2:$F$2106,6, FALSE)</f>
        <v>53834</v>
      </c>
      <c r="AG502">
        <f>VLOOKUP(A502,[3]Sheet1!$A$2:$G$2106,7,FALSE)</f>
        <v>1</v>
      </c>
      <c r="AH502">
        <f>VLOOKUP(A502,[3]Sheet1!$A$2:$H$2105,8,FALSE)</f>
        <v>1685</v>
      </c>
      <c r="AI502">
        <f>VLOOKUP(A502,[3]Sheet1!$A$2:$I$2106,9,FALSE)</f>
        <v>53</v>
      </c>
      <c r="AJ502">
        <f>VLOOKUP(A502,[3]Sheet1!$A$2:$K$2105,10,FALSE)</f>
        <v>23</v>
      </c>
      <c r="AK502">
        <f>VLOOKUP(A502,[3]Sheet1!$A$2:$K$2105,11,FALSE)</f>
        <v>30</v>
      </c>
      <c r="AL502">
        <f>VLOOKUP(A502,[3]Sheet1!$A$2:$L$2106,12,FALSE)</f>
        <v>6</v>
      </c>
      <c r="AM502">
        <f>VLOOKUP(A502, [3]Sheet1!$A$2:$M$2105,13,FALSE)</f>
        <v>17</v>
      </c>
      <c r="AN502">
        <f>VLOOKUP(A502,[3]Sheet1!$A$2:$N$2106,14,FALSE)</f>
        <v>0.92</v>
      </c>
      <c r="AO502">
        <f>VLOOKUP(A502,[3]Sheet1!$A$2:$O$2106,15,FALSE)</f>
        <v>4.9400000000000004</v>
      </c>
      <c r="AP502">
        <f>VLOOKUP(A502,[3]Sheet1!$A$2:$P$2105,16,FALSE)</f>
        <v>0</v>
      </c>
      <c r="AQ502">
        <f>VLOOKUP(A502, [3]Sheet1!$A$2:$Q$2106, 17,FALSE)</f>
        <v>1594</v>
      </c>
    </row>
    <row r="503" spans="1:43" x14ac:dyDescent="0.2">
      <c r="A503" s="10">
        <v>1208033</v>
      </c>
      <c r="B503" s="10">
        <v>60056372</v>
      </c>
      <c r="C503" s="11" t="s">
        <v>113</v>
      </c>
      <c r="D503" s="10" t="s">
        <v>44</v>
      </c>
      <c r="E503" s="17">
        <v>44144</v>
      </c>
      <c r="F503" s="13" t="str">
        <f>VLOOKUP(A503,[1]Sheet1!$K$2:$T$827,2,FALSE)</f>
        <v>VD04</v>
      </c>
      <c r="G503" s="13" t="s">
        <v>69</v>
      </c>
      <c r="H503" s="10">
        <v>25</v>
      </c>
      <c r="I503" s="10">
        <v>0.97</v>
      </c>
      <c r="J503" s="10">
        <v>2.57</v>
      </c>
      <c r="K503" s="10">
        <v>1.61</v>
      </c>
      <c r="L503" s="10">
        <v>20</v>
      </c>
      <c r="M503" s="10">
        <v>22</v>
      </c>
      <c r="N503" s="10">
        <v>1.23821914196014</v>
      </c>
      <c r="O503" s="10">
        <v>1.1532799005508401</v>
      </c>
      <c r="P503" s="10">
        <v>1.4458642005920399</v>
      </c>
      <c r="Q503" s="10">
        <v>3.8887581825256299</v>
      </c>
      <c r="R503" s="13">
        <f>VLOOKUP(A503,'Valores KF'!$C$2:$D$1018,2,)</f>
        <v>0.83</v>
      </c>
      <c r="S503" s="13">
        <f>VLOOKUP(A503,'[2]PESO DE COLADA DIC19-DIC-20'!$A$2:$D$2105,4, FALSE)</f>
        <v>56580</v>
      </c>
      <c r="T503" s="13">
        <f>VLOOKUP(A503,[1]Sheet1!$F$2:$H$1001,3,FALSE)</f>
        <v>1840.31512120202</v>
      </c>
      <c r="U503" s="13">
        <f>VLOOKUP(A503,[1]Sheet1!$K$2:$T$827, 3,FALSE)</f>
        <v>2.6700000000000002E-2</v>
      </c>
      <c r="V503" s="13">
        <f>VLOOKUP(A503,[1]Sheet1!$K$2:$T$827, 4,FALSE)</f>
        <v>0.44700000000000001</v>
      </c>
      <c r="W503" s="13">
        <f>VLOOKUP(A503, [1]Sheet1!$K$2:$T$827,5,FALSE)</f>
        <v>0.81799999999999995</v>
      </c>
      <c r="X503" s="13">
        <f>VLOOKUP(A503, [1]Sheet1!$K$2:$T$827,6,FALSE)</f>
        <v>2.93E-2</v>
      </c>
      <c r="Y503" s="13">
        <f>VLOOKUP(A503, [1]Sheet1!$K$2:$T$827,7,FALSE)</f>
        <v>1.04E-2</v>
      </c>
      <c r="Z503" s="13">
        <f>VLOOKUP(A503, [1]Sheet1!$K$2:$T$827,8,FALSE)</f>
        <v>15.1</v>
      </c>
      <c r="AA503" s="13">
        <f>VLOOKUP(A503, [1]Sheet1!$K$2:$T$827,9,FALSE)</f>
        <v>4.5199999999999996</v>
      </c>
      <c r="AB503" s="13">
        <f>VLOOKUP(A503, [1]Sheet1!$K$2:$T$827,10,FALSE)</f>
        <v>9.9000000000000008E-3</v>
      </c>
      <c r="AC503" s="13">
        <f>VLOOKUP(A503,[4]Sheet1!$A$2:$D$651,4,FALSE)</f>
        <v>1.2008099999999999</v>
      </c>
      <c r="AD503" s="13">
        <f>VLOOKUP(A503,[4]Sheet1!$A$2:$E$651,5,FALSE)</f>
        <v>21.777999999999999</v>
      </c>
      <c r="AE503" s="13" t="s">
        <v>45</v>
      </c>
      <c r="AF503">
        <f>VLOOKUP(A503,[3]Sheet1!$A$2:$F$2106,6, FALSE)</f>
        <v>58865</v>
      </c>
      <c r="AG503">
        <f>VLOOKUP(A503,[3]Sheet1!$A$2:$G$2106,7,FALSE)</f>
        <v>1</v>
      </c>
      <c r="AH503">
        <f>VLOOKUP(A503,[3]Sheet1!$A$2:$H$2105,8,FALSE)</f>
        <v>1638</v>
      </c>
      <c r="AI503">
        <f>VLOOKUP(A503,[3]Sheet1!$A$2:$I$2106,9,FALSE)</f>
        <v>207</v>
      </c>
      <c r="AJ503">
        <f>VLOOKUP(A503,[3]Sheet1!$A$2:$K$2105,10,FALSE)</f>
        <v>119</v>
      </c>
      <c r="AK503">
        <f>VLOOKUP(A503,[3]Sheet1!$A$2:$K$2105,11,FALSE)</f>
        <v>88</v>
      </c>
      <c r="AL503">
        <f>VLOOKUP(A503,[3]Sheet1!$A$2:$L$2106,12,FALSE)</f>
        <v>94</v>
      </c>
      <c r="AM503">
        <f>VLOOKUP(A503, [3]Sheet1!$A$2:$M$2105,13,FALSE)</f>
        <v>25</v>
      </c>
      <c r="AN503">
        <f>VLOOKUP(A503,[3]Sheet1!$A$2:$N$2106,14,FALSE)</f>
        <v>0.82</v>
      </c>
      <c r="AO503">
        <f>VLOOKUP(A503,[3]Sheet1!$A$2:$O$2106,15,FALSE)</f>
        <v>24.38</v>
      </c>
      <c r="AP503">
        <f>VLOOKUP(A503,[3]Sheet1!$A$2:$P$2105,16,FALSE)</f>
        <v>0</v>
      </c>
      <c r="AQ503">
        <f>VLOOKUP(A503, [3]Sheet1!$A$2:$Q$2106, 17,FALSE)</f>
        <v>1529</v>
      </c>
    </row>
    <row r="504" spans="1:43" x14ac:dyDescent="0.2">
      <c r="A504" s="10">
        <v>1208034</v>
      </c>
      <c r="B504" s="10">
        <v>60056367</v>
      </c>
      <c r="C504" s="11" t="s">
        <v>114</v>
      </c>
      <c r="D504" s="10" t="s">
        <v>63</v>
      </c>
      <c r="E504" s="17">
        <v>44144</v>
      </c>
      <c r="F504" s="13" t="str">
        <f>VLOOKUP(A504,[1]Sheet1!$K$2:$T$827,2,FALSE)</f>
        <v>VD09</v>
      </c>
      <c r="G504" s="13" t="s">
        <v>69</v>
      </c>
      <c r="H504" s="10">
        <v>27</v>
      </c>
      <c r="I504" s="10">
        <v>1.41</v>
      </c>
      <c r="J504" s="10">
        <v>1.41</v>
      </c>
      <c r="K504" s="10">
        <v>0</v>
      </c>
      <c r="L504" s="10">
        <v>60</v>
      </c>
      <c r="M504" s="10">
        <v>14</v>
      </c>
      <c r="N504" s="10">
        <v>6.2490682601928702</v>
      </c>
      <c r="O504" s="10">
        <v>1.33948957920074</v>
      </c>
      <c r="P504" s="10">
        <v>4.9300680160522496</v>
      </c>
      <c r="Q504" s="10">
        <v>2.88907051086426</v>
      </c>
      <c r="R504" s="13">
        <f>VLOOKUP(A504,'Valores KF'!$C$2:$D$1018,2,)</f>
        <v>0.86</v>
      </c>
      <c r="S504" s="13">
        <f>VLOOKUP(A504,'[2]PESO DE COLADA DIC19-DIC-20'!$A$2:$D$2105,4, FALSE)</f>
        <v>57633</v>
      </c>
      <c r="T504" s="13">
        <f>VLOOKUP(A504,[1]Sheet1!$F$2:$H$1001,3,FALSE)</f>
        <v>1846.23131859665</v>
      </c>
      <c r="U504" s="13">
        <f>VLOOKUP(A504,[1]Sheet1!$K$2:$T$827, 3,FALSE)</f>
        <v>3.3799999999999997E-2</v>
      </c>
      <c r="V504" s="13">
        <f>VLOOKUP(A504,[1]Sheet1!$K$2:$T$827, 4,FALSE)</f>
        <v>0.308</v>
      </c>
      <c r="W504" s="13">
        <f>VLOOKUP(A504, [1]Sheet1!$K$2:$T$827,5,FALSE)</f>
        <v>1.47</v>
      </c>
      <c r="X504" s="13">
        <f>VLOOKUP(A504, [1]Sheet1!$K$2:$T$827,6,FALSE)</f>
        <v>3.1899999999999998E-2</v>
      </c>
      <c r="Y504" s="13">
        <f>VLOOKUP(A504, [1]Sheet1!$K$2:$T$827,7,FALSE)</f>
        <v>2.3699999999999999E-2</v>
      </c>
      <c r="Z504" s="13">
        <f>VLOOKUP(A504, [1]Sheet1!$K$2:$T$827,8,FALSE)</f>
        <v>16.48</v>
      </c>
      <c r="AA504" s="13">
        <f>VLOOKUP(A504, [1]Sheet1!$K$2:$T$827,9,FALSE)</f>
        <v>10.1</v>
      </c>
      <c r="AB504" s="13">
        <f>VLOOKUP(A504, [1]Sheet1!$K$2:$T$827,10,FALSE)</f>
        <v>5.0000000000000001E-4</v>
      </c>
      <c r="AC504" s="13">
        <f>VLOOKUP(A504,[4]Sheet1!$A$2:$D$651,4,FALSE)</f>
        <v>1.0196799999999999</v>
      </c>
      <c r="AD504" s="13">
        <f>VLOOKUP(A504,[4]Sheet1!$A$2:$E$651,5,FALSE)</f>
        <v>14.411899999999999</v>
      </c>
      <c r="AE504" s="13" t="s">
        <v>45</v>
      </c>
      <c r="AF504">
        <f>VLOOKUP(A504,[3]Sheet1!$A$2:$F$2106,6, FALSE)</f>
        <v>61233</v>
      </c>
      <c r="AG504">
        <f>VLOOKUP(A504,[3]Sheet1!$A$2:$G$2106,7,FALSE)</f>
        <v>1</v>
      </c>
      <c r="AH504">
        <f>VLOOKUP(A504,[3]Sheet1!$A$2:$H$2105,8,FALSE)</f>
        <v>1660</v>
      </c>
      <c r="AI504">
        <f>VLOOKUP(A504,[3]Sheet1!$A$2:$I$2106,9,FALSE)</f>
        <v>227</v>
      </c>
      <c r="AJ504">
        <f>VLOOKUP(A504,[3]Sheet1!$A$2:$K$2105,10,FALSE)</f>
        <v>112</v>
      </c>
      <c r="AK504">
        <f>VLOOKUP(A504,[3]Sheet1!$A$2:$K$2105,11,FALSE)</f>
        <v>115</v>
      </c>
      <c r="AL504">
        <f>VLOOKUP(A504,[3]Sheet1!$A$2:$L$2106,12,FALSE)</f>
        <v>85</v>
      </c>
      <c r="AM504">
        <f>VLOOKUP(A504, [3]Sheet1!$A$2:$M$2105,13,FALSE)</f>
        <v>27</v>
      </c>
      <c r="AN504">
        <f>VLOOKUP(A504,[3]Sheet1!$A$2:$N$2106,14,FALSE)</f>
        <v>0.82</v>
      </c>
      <c r="AO504">
        <f>VLOOKUP(A504,[3]Sheet1!$A$2:$O$2106,15,FALSE)</f>
        <v>24.38</v>
      </c>
      <c r="AP504">
        <f>VLOOKUP(A504,[3]Sheet1!$A$2:$P$2105,16,FALSE)</f>
        <v>25.15</v>
      </c>
      <c r="AQ504">
        <f>VLOOKUP(A504, [3]Sheet1!$A$2:$Q$2106, 17,FALSE)</f>
        <v>1511</v>
      </c>
    </row>
    <row r="505" spans="1:43" x14ac:dyDescent="0.2">
      <c r="A505" s="10">
        <v>1208035</v>
      </c>
      <c r="B505" s="10">
        <v>60055903</v>
      </c>
      <c r="C505" s="11">
        <v>4340</v>
      </c>
      <c r="D505" s="10" t="s">
        <v>53</v>
      </c>
      <c r="E505" s="17">
        <v>44144</v>
      </c>
      <c r="F505" s="13" t="str">
        <f>VLOOKUP(A505,[1]Sheet1!$K$2:$T$827,2,FALSE)</f>
        <v>VD04</v>
      </c>
      <c r="G505" s="13" t="str">
        <f>IFERROR(#REF!, "no")</f>
        <v>no</v>
      </c>
      <c r="H505" s="10">
        <v>17</v>
      </c>
      <c r="I505" s="10">
        <v>0.86</v>
      </c>
      <c r="J505" s="10">
        <v>1.96</v>
      </c>
      <c r="K505" s="10">
        <v>1.1000000000000001</v>
      </c>
      <c r="L505" s="10">
        <v>21</v>
      </c>
      <c r="M505" s="10">
        <v>0</v>
      </c>
      <c r="N505" s="10">
        <v>6.0757522583007804</v>
      </c>
      <c r="O505" s="10">
        <v>1.38065421581268</v>
      </c>
      <c r="P505" s="10">
        <v>0.78946816921234098</v>
      </c>
      <c r="Q505" s="10">
        <v>2.7454867959022501E-2</v>
      </c>
      <c r="R505" s="13">
        <f>VLOOKUP(A505,'Valores KF'!$C$2:$D$1018,2,)</f>
        <v>0.74</v>
      </c>
      <c r="S505" s="13">
        <f>VLOOKUP(A505,'[2]PESO DE COLADA DIC19-DIC-20'!$A$2:$D$2105,4, FALSE)</f>
        <v>52926</v>
      </c>
      <c r="T505" s="13">
        <f>VLOOKUP(A505,[1]Sheet1!$F$2:$H$1001,3,FALSE)</f>
        <v>1847.91346135093</v>
      </c>
      <c r="U505" s="13">
        <f>VLOOKUP(A505,[1]Sheet1!$K$2:$T$827, 3,FALSE)</f>
        <v>0.42499999999999999</v>
      </c>
      <c r="V505" s="13">
        <f>VLOOKUP(A505,[1]Sheet1!$K$2:$T$827, 4,FALSE)</f>
        <v>0.193</v>
      </c>
      <c r="W505" s="13">
        <f>VLOOKUP(A505, [1]Sheet1!$K$2:$T$827,5,FALSE)</f>
        <v>0.79700000000000004</v>
      </c>
      <c r="X505" s="13">
        <f>VLOOKUP(A505, [1]Sheet1!$K$2:$T$827,6,FALSE)</f>
        <v>8.0000000000000002E-3</v>
      </c>
      <c r="Y505" s="13">
        <f>VLOOKUP(A505, [1]Sheet1!$K$2:$T$827,7,FALSE)</f>
        <v>1.1599999999999999E-2</v>
      </c>
      <c r="Z505" s="13">
        <f>VLOOKUP(A505, [1]Sheet1!$K$2:$T$827,8,FALSE)</f>
        <v>0.83899999999999997</v>
      </c>
      <c r="AA505" s="13">
        <f>VLOOKUP(A505, [1]Sheet1!$K$2:$T$827,9,FALSE)</f>
        <v>1.75</v>
      </c>
      <c r="AB505" s="13">
        <f>VLOOKUP(A505, [1]Sheet1!$K$2:$T$827,10,FALSE)</f>
        <v>2.0199999999999999E-2</v>
      </c>
      <c r="AC505" s="13">
        <f>VLOOKUP(A505,[4]Sheet1!$A$2:$D$651,4,FALSE)</f>
        <v>1.15523</v>
      </c>
      <c r="AD505" s="13">
        <f>VLOOKUP(A505,[4]Sheet1!$A$2:$E$651,5,FALSE)</f>
        <v>3.1867800000000002</v>
      </c>
      <c r="AE505" s="13" t="s">
        <v>45</v>
      </c>
      <c r="AF505">
        <f>VLOOKUP(A505,[3]Sheet1!$A$2:$F$2106,6, FALSE)</f>
        <v>52005</v>
      </c>
      <c r="AG505">
        <f>VLOOKUP(A505,[3]Sheet1!$A$2:$G$2106,7,FALSE)</f>
        <v>2</v>
      </c>
      <c r="AH505">
        <f>VLOOKUP(A505,[3]Sheet1!$A$2:$H$2105,8,FALSE)</f>
        <v>1640</v>
      </c>
      <c r="AI505">
        <f>VLOOKUP(A505,[3]Sheet1!$A$2:$I$2106,9,FALSE)</f>
        <v>97</v>
      </c>
      <c r="AJ505">
        <f>VLOOKUP(A505,[3]Sheet1!$A$2:$K$2105,10,FALSE)</f>
        <v>23</v>
      </c>
      <c r="AK505">
        <f>VLOOKUP(A505,[3]Sheet1!$A$2:$K$2105,11,FALSE)</f>
        <v>74</v>
      </c>
      <c r="AL505">
        <f>VLOOKUP(A505,[3]Sheet1!$A$2:$L$2106,12,FALSE)</f>
        <v>6</v>
      </c>
      <c r="AM505">
        <f>VLOOKUP(A505, [3]Sheet1!$A$2:$M$2105,13,FALSE)</f>
        <v>17</v>
      </c>
      <c r="AN505">
        <f>VLOOKUP(A505,[3]Sheet1!$A$2:$N$2106,14,FALSE)</f>
        <v>0.82</v>
      </c>
      <c r="AO505">
        <f>VLOOKUP(A505,[3]Sheet1!$A$2:$O$2106,15,FALSE)</f>
        <v>16.09</v>
      </c>
      <c r="AP505">
        <f>VLOOKUP(A505,[3]Sheet1!$A$2:$P$2105,16,FALSE)</f>
        <v>7.0000000000000007E-2</v>
      </c>
      <c r="AQ505">
        <f>VLOOKUP(A505, [3]Sheet1!$A$2:$Q$2106, 17,FALSE)</f>
        <v>1544</v>
      </c>
    </row>
    <row r="506" spans="1:43" x14ac:dyDescent="0.2">
      <c r="A506" s="10">
        <v>1208036</v>
      </c>
      <c r="B506" s="10">
        <v>60056281</v>
      </c>
      <c r="C506" s="11" t="s">
        <v>84</v>
      </c>
      <c r="D506" s="10" t="s">
        <v>53</v>
      </c>
      <c r="E506" s="17">
        <v>44144</v>
      </c>
      <c r="F506" s="13" t="str">
        <f>VLOOKUP(A506,[1]Sheet1!$K$2:$T$827,2,FALSE)</f>
        <v>VD03</v>
      </c>
      <c r="G506" s="13" t="str">
        <f>IFERROR(#REF!, "no")</f>
        <v>no</v>
      </c>
      <c r="H506" s="10">
        <v>27</v>
      </c>
      <c r="I506" s="10">
        <v>0.79</v>
      </c>
      <c r="J506" s="10">
        <v>0.79</v>
      </c>
      <c r="K506" s="10">
        <v>0</v>
      </c>
      <c r="L506" s="10">
        <v>17</v>
      </c>
      <c r="M506" s="10">
        <v>25</v>
      </c>
      <c r="N506" s="10">
        <v>-0.13026928901672399</v>
      </c>
      <c r="O506" s="10">
        <v>2.2200274467468302</v>
      </c>
      <c r="P506" s="10">
        <v>5.5806756019592299E-2</v>
      </c>
      <c r="Q506" s="10">
        <v>-0.15556915104389199</v>
      </c>
      <c r="R506" s="13">
        <f>VLOOKUP(A506,'Valores KF'!$C$2:$D$1018,2,)</f>
        <v>0.76</v>
      </c>
      <c r="S506" s="13">
        <f>VLOOKUP(A506,'[2]PESO DE COLADA DIC19-DIC-20'!$A$2:$D$2105,4, FALSE)</f>
        <v>52435</v>
      </c>
      <c r="T506" s="13">
        <f>VLOOKUP(A506,[1]Sheet1!$F$2:$H$1001,3,FALSE)</f>
        <v>1858.6440054473101</v>
      </c>
      <c r="U506" s="13">
        <f>VLOOKUP(A506,[1]Sheet1!$K$2:$T$827, 3,FALSE)</f>
        <v>0.32</v>
      </c>
      <c r="V506" s="13">
        <f>VLOOKUP(A506,[1]Sheet1!$K$2:$T$827, 4,FALSE)</f>
        <v>0.27700000000000002</v>
      </c>
      <c r="W506" s="13">
        <f>VLOOKUP(A506, [1]Sheet1!$K$2:$T$827,5,FALSE)</f>
        <v>0.93200000000000005</v>
      </c>
      <c r="X506" s="13">
        <f>VLOOKUP(A506, [1]Sheet1!$K$2:$T$827,6,FALSE)</f>
        <v>5.1999999999999998E-3</v>
      </c>
      <c r="Y506" s="13">
        <f>VLOOKUP(A506, [1]Sheet1!$K$2:$T$827,7,FALSE)</f>
        <v>1.1199999999999999E-3</v>
      </c>
      <c r="Z506" s="13">
        <f>VLOOKUP(A506, [1]Sheet1!$K$2:$T$827,8,FALSE)</f>
        <v>0.98899999999999999</v>
      </c>
      <c r="AA506" s="13">
        <f>VLOOKUP(A506, [1]Sheet1!$K$2:$T$827,9,FALSE)</f>
        <v>0.875</v>
      </c>
      <c r="AB506" s="13">
        <f>VLOOKUP(A506, [1]Sheet1!$K$2:$T$827,10,FALSE)</f>
        <v>2.52E-2</v>
      </c>
      <c r="AC506" s="13">
        <f>VLOOKUP(A506,[4]Sheet1!$A$2:$D$651,4,FALSE)</f>
        <v>1.1787399999999999</v>
      </c>
      <c r="AD506" s="13">
        <f>VLOOKUP(A506,[4]Sheet1!$A$2:$E$651,5,FALSE)</f>
        <v>3.9945200000000001</v>
      </c>
      <c r="AE506" s="13" t="s">
        <v>45</v>
      </c>
      <c r="AF506">
        <f>VLOOKUP(A506,[3]Sheet1!$A$2:$F$2106,6, FALSE)</f>
        <v>51606</v>
      </c>
      <c r="AG506">
        <f>VLOOKUP(A506,[3]Sheet1!$A$2:$G$2106,7,FALSE)</f>
        <v>1</v>
      </c>
      <c r="AH506">
        <f>VLOOKUP(A506,[3]Sheet1!$A$2:$H$2105,8,FALSE)</f>
        <v>1668</v>
      </c>
      <c r="AI506">
        <f>VLOOKUP(A506,[3]Sheet1!$A$2:$I$2106,9,FALSE)</f>
        <v>66</v>
      </c>
      <c r="AJ506">
        <f>VLOOKUP(A506,[3]Sheet1!$A$2:$K$2105,10,FALSE)</f>
        <v>34</v>
      </c>
      <c r="AK506">
        <f>VLOOKUP(A506,[3]Sheet1!$A$2:$K$2105,11,FALSE)</f>
        <v>32</v>
      </c>
      <c r="AL506">
        <f>VLOOKUP(A506,[3]Sheet1!$A$2:$L$2106,12,FALSE)</f>
        <v>7</v>
      </c>
      <c r="AM506">
        <f>VLOOKUP(A506, [3]Sheet1!$A$2:$M$2105,13,FALSE)</f>
        <v>27</v>
      </c>
      <c r="AN506">
        <f>VLOOKUP(A506,[3]Sheet1!$A$2:$N$2106,14,FALSE)</f>
        <v>0.84</v>
      </c>
      <c r="AO506">
        <f>VLOOKUP(A506,[3]Sheet1!$A$2:$O$2106,15,FALSE)</f>
        <v>12.57</v>
      </c>
      <c r="AP506">
        <f>VLOOKUP(A506,[3]Sheet1!$A$2:$P$2105,16,FALSE)</f>
        <v>0</v>
      </c>
      <c r="AQ506">
        <f>VLOOKUP(A506, [3]Sheet1!$A$2:$Q$2106, 17,FALSE)</f>
        <v>1553</v>
      </c>
    </row>
    <row r="507" spans="1:43" x14ac:dyDescent="0.2">
      <c r="A507" s="10">
        <v>1208037</v>
      </c>
      <c r="B507" s="10">
        <v>60056296</v>
      </c>
      <c r="C507" s="11" t="s">
        <v>97</v>
      </c>
      <c r="D507" s="10" t="s">
        <v>51</v>
      </c>
      <c r="E507" s="17">
        <v>44144</v>
      </c>
      <c r="F507" s="13" t="str">
        <f>VLOOKUP(A507,[1]Sheet1!$K$2:$T$827,2,FALSE)</f>
        <v>VD02</v>
      </c>
      <c r="G507" s="13" t="str">
        <f>IFERROR(#REF!, "no")</f>
        <v>no</v>
      </c>
      <c r="H507" s="10">
        <v>20</v>
      </c>
      <c r="I507" s="10">
        <v>0.9</v>
      </c>
      <c r="J507" s="10">
        <v>1.24</v>
      </c>
      <c r="K507" s="10">
        <v>0.34</v>
      </c>
      <c r="L507" s="10">
        <v>14</v>
      </c>
      <c r="M507" s="10">
        <v>17</v>
      </c>
      <c r="N507" s="10">
        <v>4.22501468658447</v>
      </c>
      <c r="O507" s="10">
        <v>3.4787006378173801</v>
      </c>
      <c r="P507" s="10">
        <v>0.42067557573318498</v>
      </c>
      <c r="Q507" s="10">
        <v>-0.14200712740421301</v>
      </c>
      <c r="R507" s="13">
        <f>VLOOKUP(A507,'Valores KF'!$C$2:$D$1018,2,)</f>
        <v>0.75</v>
      </c>
      <c r="S507" s="13">
        <f>VLOOKUP(A507,'[2]PESO DE COLADA DIC19-DIC-20'!$A$2:$D$2105,4, FALSE)</f>
        <v>50241</v>
      </c>
      <c r="T507" s="13">
        <f>VLOOKUP(A507,[1]Sheet1!$F$2:$H$1001,3,FALSE)</f>
        <v>1861.3554270724301</v>
      </c>
      <c r="U507" s="13">
        <f>VLOOKUP(A507,[1]Sheet1!$K$2:$T$827, 3,FALSE)</f>
        <v>0.31900000000000001</v>
      </c>
      <c r="V507" s="13">
        <f>VLOOKUP(A507,[1]Sheet1!$K$2:$T$827, 4,FALSE)</f>
        <v>0.32200000000000001</v>
      </c>
      <c r="W507" s="13">
        <f>VLOOKUP(A507, [1]Sheet1!$K$2:$T$827,5,FALSE)</f>
        <v>0.93400000000000005</v>
      </c>
      <c r="X507" s="13">
        <f>VLOOKUP(A507, [1]Sheet1!$K$2:$T$827,6,FALSE)</f>
        <v>5.7000000000000002E-3</v>
      </c>
      <c r="Y507" s="13">
        <f>VLOOKUP(A507, [1]Sheet1!$K$2:$T$827,7,FALSE)</f>
        <v>5.6700000000000001E-4</v>
      </c>
      <c r="Z507" s="13">
        <f>VLOOKUP(A507, [1]Sheet1!$K$2:$T$827,8,FALSE)</f>
        <v>0.97799999999999998</v>
      </c>
      <c r="AA507" s="13">
        <f>VLOOKUP(A507, [1]Sheet1!$K$2:$T$827,9,FALSE)</f>
        <v>0.86799999999999999</v>
      </c>
      <c r="AB507" s="13">
        <f>VLOOKUP(A507, [1]Sheet1!$K$2:$T$827,10,FALSE)</f>
        <v>2.8799999999999999E-2</v>
      </c>
      <c r="AC507" s="13">
        <f>VLOOKUP(A507,[4]Sheet1!$A$2:$D$651,4,FALSE)</f>
        <v>1.0382899999999999</v>
      </c>
      <c r="AD507" s="13">
        <f>VLOOKUP(A507,[4]Sheet1!$A$2:$E$651,5,FALSE)</f>
        <v>1.4731700000000001</v>
      </c>
      <c r="AE507" s="13" t="s">
        <v>45</v>
      </c>
      <c r="AF507">
        <f>VLOOKUP(A507,[3]Sheet1!$A$2:$F$2106,6, FALSE)</f>
        <v>49367</v>
      </c>
      <c r="AG507">
        <f>VLOOKUP(A507,[3]Sheet1!$A$2:$G$2106,7,FALSE)</f>
        <v>1</v>
      </c>
      <c r="AH507">
        <f>VLOOKUP(A507,[3]Sheet1!$A$2:$H$2105,8,FALSE)</f>
        <v>1652</v>
      </c>
      <c r="AI507">
        <f>VLOOKUP(A507,[3]Sheet1!$A$2:$I$2106,9,FALSE)</f>
        <v>58</v>
      </c>
      <c r="AJ507">
        <f>VLOOKUP(A507,[3]Sheet1!$A$2:$K$2105,10,FALSE)</f>
        <v>26</v>
      </c>
      <c r="AK507">
        <f>VLOOKUP(A507,[3]Sheet1!$A$2:$K$2105,11,FALSE)</f>
        <v>32</v>
      </c>
      <c r="AL507">
        <f>VLOOKUP(A507,[3]Sheet1!$A$2:$L$2106,12,FALSE)</f>
        <v>6</v>
      </c>
      <c r="AM507">
        <f>VLOOKUP(A507, [3]Sheet1!$A$2:$M$2105,13,FALSE)</f>
        <v>20</v>
      </c>
      <c r="AN507">
        <f>VLOOKUP(A507,[3]Sheet1!$A$2:$N$2106,14,FALSE)</f>
        <v>0.82</v>
      </c>
      <c r="AO507">
        <f>VLOOKUP(A507,[3]Sheet1!$A$2:$O$2106,15,FALSE)</f>
        <v>7.86</v>
      </c>
      <c r="AP507">
        <f>VLOOKUP(A507,[3]Sheet1!$A$2:$P$2105,16,FALSE)</f>
        <v>0</v>
      </c>
      <c r="AQ507">
        <f>VLOOKUP(A507, [3]Sheet1!$A$2:$Q$2106, 17,FALSE)</f>
        <v>1565</v>
      </c>
    </row>
    <row r="508" spans="1:43" x14ac:dyDescent="0.2">
      <c r="A508" s="10">
        <v>1208038</v>
      </c>
      <c r="B508" s="10">
        <v>60056242</v>
      </c>
      <c r="C508" s="11" t="s">
        <v>102</v>
      </c>
      <c r="D508" s="10" t="s">
        <v>56</v>
      </c>
      <c r="E508" s="17">
        <v>44145</v>
      </c>
      <c r="F508" s="13" t="str">
        <f>VLOOKUP(A508,[1]Sheet1!$K$2:$T$827,2,FALSE)</f>
        <v>VD02</v>
      </c>
      <c r="G508" s="13" t="str">
        <f>IFERROR(#REF!, "no")</f>
        <v>no</v>
      </c>
      <c r="H508" s="10">
        <v>20</v>
      </c>
      <c r="I508" s="10">
        <v>1.0900000000000001</v>
      </c>
      <c r="J508" s="10">
        <v>1.0900000000000001</v>
      </c>
      <c r="K508" s="10">
        <v>0</v>
      </c>
      <c r="L508" s="10">
        <v>17</v>
      </c>
      <c r="M508" s="10">
        <v>17</v>
      </c>
      <c r="N508" s="10">
        <v>4.3375377655029297</v>
      </c>
      <c r="O508" s="10">
        <v>3.5083572864532502</v>
      </c>
      <c r="P508" s="10">
        <v>0.48850429058075001</v>
      </c>
      <c r="Q508" s="10">
        <v>-0.129319578409195</v>
      </c>
      <c r="R508" s="13">
        <f>VLOOKUP(A508,'Valores KF'!$C$2:$D$1018,2,)</f>
        <v>0.75</v>
      </c>
      <c r="S508" s="13">
        <f>VLOOKUP(A508,'[2]PESO DE COLADA DIC19-DIC-20'!$A$2:$D$2105,4, FALSE)</f>
        <v>59068</v>
      </c>
      <c r="T508" s="13">
        <f>VLOOKUP(A508,[1]Sheet1!$F$2:$H$1001,3,FALSE)</f>
        <v>1857.5684455601099</v>
      </c>
      <c r="U508" s="13">
        <f>VLOOKUP(A508,[1]Sheet1!$K$2:$T$827, 3,FALSE)</f>
        <v>0.41399999999999998</v>
      </c>
      <c r="V508" s="13">
        <f>VLOOKUP(A508,[1]Sheet1!$K$2:$T$827, 4,FALSE)</f>
        <v>0.16700000000000001</v>
      </c>
      <c r="W508" s="13">
        <f>VLOOKUP(A508, [1]Sheet1!$K$2:$T$827,5,FALSE)</f>
        <v>0.96399999999999997</v>
      </c>
      <c r="X508" s="13">
        <f>VLOOKUP(A508, [1]Sheet1!$K$2:$T$827,6,FALSE)</f>
        <v>4.1000000000000003E-3</v>
      </c>
      <c r="Y508" s="13">
        <f>VLOOKUP(A508, [1]Sheet1!$K$2:$T$827,7,FALSE)</f>
        <v>1.4499999999999999E-3</v>
      </c>
      <c r="Z508" s="13">
        <f>VLOOKUP(A508, [1]Sheet1!$K$2:$T$827,8,FALSE)</f>
        <v>1.06</v>
      </c>
      <c r="AA508" s="13">
        <f>VLOOKUP(A508, [1]Sheet1!$K$2:$T$827,9,FALSE)</f>
        <v>0.222</v>
      </c>
      <c r="AB508" s="13">
        <f>VLOOKUP(A508, [1]Sheet1!$K$2:$T$827,10,FALSE)</f>
        <v>2.7199999999999998E-2</v>
      </c>
      <c r="AC508" s="13">
        <f>VLOOKUP(A508,[4]Sheet1!$A$2:$D$651,4,FALSE)</f>
        <v>0.97019100000000003</v>
      </c>
      <c r="AD508" s="13">
        <f>VLOOKUP(A508,[4]Sheet1!$A$2:$E$651,5,FALSE)</f>
        <v>1.4252199999999999</v>
      </c>
      <c r="AE508" s="13" t="s">
        <v>45</v>
      </c>
      <c r="AF508">
        <f>VLOOKUP(A508,[3]Sheet1!$A$2:$F$2106,6, FALSE)</f>
        <v>58021</v>
      </c>
      <c r="AG508">
        <f>VLOOKUP(A508,[3]Sheet1!$A$2:$G$2106,7,FALSE)</f>
        <v>1</v>
      </c>
      <c r="AH508">
        <f>VLOOKUP(A508,[3]Sheet1!$A$2:$H$2105,8,FALSE)</f>
        <v>1646</v>
      </c>
      <c r="AI508">
        <f>VLOOKUP(A508,[3]Sheet1!$A$2:$I$2106,9,FALSE)</f>
        <v>57</v>
      </c>
      <c r="AJ508">
        <f>VLOOKUP(A508,[3]Sheet1!$A$2:$K$2105,10,FALSE)</f>
        <v>26</v>
      </c>
      <c r="AK508">
        <f>VLOOKUP(A508,[3]Sheet1!$A$2:$K$2105,11,FALSE)</f>
        <v>31</v>
      </c>
      <c r="AL508">
        <f>VLOOKUP(A508,[3]Sheet1!$A$2:$L$2106,12,FALSE)</f>
        <v>6</v>
      </c>
      <c r="AM508">
        <f>VLOOKUP(A508, [3]Sheet1!$A$2:$M$2105,13,FALSE)</f>
        <v>20</v>
      </c>
      <c r="AN508">
        <f>VLOOKUP(A508,[3]Sheet1!$A$2:$N$2106,14,FALSE)</f>
        <v>0.71</v>
      </c>
      <c r="AO508">
        <f>VLOOKUP(A508,[3]Sheet1!$A$2:$O$2106,15,FALSE)</f>
        <v>6.43</v>
      </c>
      <c r="AP508">
        <f>VLOOKUP(A508,[3]Sheet1!$A$2:$P$2105,16,FALSE)</f>
        <v>0</v>
      </c>
      <c r="AQ508">
        <f>VLOOKUP(A508, [3]Sheet1!$A$2:$Q$2106, 17,FALSE)</f>
        <v>1546</v>
      </c>
    </row>
    <row r="509" spans="1:43" x14ac:dyDescent="0.2">
      <c r="A509" s="10">
        <v>1208039</v>
      </c>
      <c r="B509" s="10">
        <v>60056111</v>
      </c>
      <c r="C509" s="11" t="s">
        <v>54</v>
      </c>
      <c r="D509" s="10" t="s">
        <v>63</v>
      </c>
      <c r="E509" s="17">
        <v>44145</v>
      </c>
      <c r="F509" s="13" t="str">
        <f>VLOOKUP(A509,[1]Sheet1!$K$2:$T$827,2,FALSE)</f>
        <v>VD02</v>
      </c>
      <c r="G509" s="13" t="str">
        <f>IFERROR(#REF!, "no")</f>
        <v>no</v>
      </c>
      <c r="H509" s="10">
        <v>18</v>
      </c>
      <c r="I509" s="10">
        <v>0.9</v>
      </c>
      <c r="J509" s="10">
        <v>1.28</v>
      </c>
      <c r="K509" s="10">
        <v>0.38</v>
      </c>
      <c r="L509" s="10">
        <v>15</v>
      </c>
      <c r="M509" s="10">
        <v>16</v>
      </c>
      <c r="N509" s="10">
        <v>2.8277382850646999</v>
      </c>
      <c r="O509" s="10">
        <v>1.91073417663574</v>
      </c>
      <c r="P509" s="10">
        <v>0.17762452363967901</v>
      </c>
      <c r="Q509" s="10">
        <v>-0.14402654767036399</v>
      </c>
      <c r="R509" s="13">
        <f>VLOOKUP(A509,'Valores KF'!$C$2:$D$1018,2,)</f>
        <v>0.81</v>
      </c>
      <c r="S509" s="13">
        <f>VLOOKUP(A509,'[2]PESO DE COLADA DIC19-DIC-20'!$A$2:$D$2105,4, FALSE)</f>
        <v>52778</v>
      </c>
      <c r="T509" s="13">
        <f>VLOOKUP(A509,[1]Sheet1!$F$2:$H$1001,3,FALSE)</f>
        <v>1896.09108346724</v>
      </c>
      <c r="U509" s="13">
        <f>VLOOKUP(A509,[1]Sheet1!$K$2:$T$827, 3,FALSE)</f>
        <v>0.128</v>
      </c>
      <c r="V509" s="13">
        <f>VLOOKUP(A509,[1]Sheet1!$K$2:$T$827, 4,FALSE)</f>
        <v>0.155</v>
      </c>
      <c r="W509" s="13">
        <f>VLOOKUP(A509, [1]Sheet1!$K$2:$T$827,5,FALSE)</f>
        <v>1.21</v>
      </c>
      <c r="X509" s="13">
        <f>VLOOKUP(A509, [1]Sheet1!$K$2:$T$827,6,FALSE)</f>
        <v>7.7000000000000002E-3</v>
      </c>
      <c r="Y509" s="13">
        <f>VLOOKUP(A509, [1]Sheet1!$K$2:$T$827,7,FALSE)</f>
        <v>6.4999999999999997E-3</v>
      </c>
      <c r="Z509" s="13">
        <f>VLOOKUP(A509, [1]Sheet1!$K$2:$T$827,8,FALSE)</f>
        <v>0.18099999999999999</v>
      </c>
      <c r="AA509" s="13">
        <f>VLOOKUP(A509, [1]Sheet1!$K$2:$T$827,9,FALSE)</f>
        <v>0.19</v>
      </c>
      <c r="AB509" s="13">
        <f>VLOOKUP(A509, [1]Sheet1!$K$2:$T$827,10,FALSE)</f>
        <v>2.7699999999999999E-2</v>
      </c>
      <c r="AC509" s="13">
        <f>VLOOKUP(A509,[4]Sheet1!$A$2:$D$651,4,FALSE)</f>
        <v>1.1508100000000001</v>
      </c>
      <c r="AD509" s="13">
        <f>VLOOKUP(A509,[4]Sheet1!$A$2:$E$651,5,FALSE)</f>
        <v>1.7170300000000001</v>
      </c>
      <c r="AE509" s="13" t="s">
        <v>45</v>
      </c>
      <c r="AF509">
        <f>VLOOKUP(A509,[3]Sheet1!$A$2:$F$2106,6, FALSE)</f>
        <v>53400</v>
      </c>
      <c r="AG509">
        <f>VLOOKUP(A509,[3]Sheet1!$A$2:$G$2106,7,FALSE)</f>
        <v>1</v>
      </c>
      <c r="AH509">
        <f>VLOOKUP(A509,[3]Sheet1!$A$2:$H$2105,8,FALSE)</f>
        <v>1686</v>
      </c>
      <c r="AI509">
        <f>VLOOKUP(A509,[3]Sheet1!$A$2:$I$2106,9,FALSE)</f>
        <v>63</v>
      </c>
      <c r="AJ509">
        <f>VLOOKUP(A509,[3]Sheet1!$A$2:$K$2105,10,FALSE)</f>
        <v>25</v>
      </c>
      <c r="AK509">
        <f>VLOOKUP(A509,[3]Sheet1!$A$2:$K$2105,11,FALSE)</f>
        <v>38</v>
      </c>
      <c r="AL509">
        <f>VLOOKUP(A509,[3]Sheet1!$A$2:$L$2106,12,FALSE)</f>
        <v>7</v>
      </c>
      <c r="AM509">
        <f>VLOOKUP(A509, [3]Sheet1!$A$2:$M$2105,13,FALSE)</f>
        <v>18</v>
      </c>
      <c r="AN509">
        <f>VLOOKUP(A509,[3]Sheet1!$A$2:$N$2106,14,FALSE)</f>
        <v>0.75</v>
      </c>
      <c r="AO509">
        <f>VLOOKUP(A509,[3]Sheet1!$A$2:$O$2106,15,FALSE)</f>
        <v>5.52</v>
      </c>
      <c r="AP509">
        <f>VLOOKUP(A509,[3]Sheet1!$A$2:$P$2105,16,FALSE)</f>
        <v>8.27</v>
      </c>
      <c r="AQ509">
        <f>VLOOKUP(A509, [3]Sheet1!$A$2:$Q$2106, 17,FALSE)</f>
        <v>1584</v>
      </c>
    </row>
    <row r="510" spans="1:43" x14ac:dyDescent="0.2">
      <c r="A510" s="10">
        <v>1208040</v>
      </c>
      <c r="B510" s="10">
        <v>60056116</v>
      </c>
      <c r="C510" s="11" t="s">
        <v>54</v>
      </c>
      <c r="D510" s="10" t="s">
        <v>63</v>
      </c>
      <c r="E510" s="17">
        <v>44145</v>
      </c>
      <c r="F510" s="13" t="str">
        <f>VLOOKUP(A510,[1]Sheet1!$K$2:$T$827,2,FALSE)</f>
        <v>VD04</v>
      </c>
      <c r="G510" s="13" t="str">
        <f>IFERROR(#REF!, "no")</f>
        <v>no</v>
      </c>
      <c r="H510" s="10">
        <v>20</v>
      </c>
      <c r="I510" s="10">
        <v>0.94</v>
      </c>
      <c r="J510" s="10">
        <v>0.94</v>
      </c>
      <c r="K510" s="10">
        <v>0</v>
      </c>
      <c r="L510" s="10">
        <v>13</v>
      </c>
      <c r="M510" s="10">
        <v>18</v>
      </c>
      <c r="N510" s="10">
        <v>3.4379296302795401</v>
      </c>
      <c r="O510" s="10">
        <v>3.3742978572845499</v>
      </c>
      <c r="P510" s="10">
        <v>6.1493925750255602E-3</v>
      </c>
      <c r="Q510" s="10">
        <v>-0.15323723852634399</v>
      </c>
      <c r="R510" s="13">
        <f>VLOOKUP(A510,'Valores KF'!$C$2:$D$1018,2,)</f>
        <v>0.82</v>
      </c>
      <c r="S510" s="13">
        <f>VLOOKUP(A510,'[2]PESO DE COLADA DIC19-DIC-20'!$A$2:$D$2105,4, FALSE)</f>
        <v>52827</v>
      </c>
      <c r="T510" s="13">
        <f>VLOOKUP(A510,[1]Sheet1!$F$2:$H$1001,3,FALSE)</f>
        <v>1898.3874232327801</v>
      </c>
      <c r="U510" s="13">
        <f>VLOOKUP(A510,[1]Sheet1!$K$2:$T$827, 3,FALSE)</f>
        <v>0.11600000000000001</v>
      </c>
      <c r="V510" s="13">
        <f>VLOOKUP(A510,[1]Sheet1!$K$2:$T$827, 4,FALSE)</f>
        <v>0.184</v>
      </c>
      <c r="W510" s="13">
        <f>VLOOKUP(A510, [1]Sheet1!$K$2:$T$827,5,FALSE)</f>
        <v>1.1499999999999999</v>
      </c>
      <c r="X510" s="13">
        <f>VLOOKUP(A510, [1]Sheet1!$K$2:$T$827,6,FALSE)</f>
        <v>0.01</v>
      </c>
      <c r="Y510" s="13">
        <f>VLOOKUP(A510, [1]Sheet1!$K$2:$T$827,7,FALSE)</f>
        <v>5.1999999999999998E-3</v>
      </c>
      <c r="Z510" s="13">
        <f>VLOOKUP(A510, [1]Sheet1!$K$2:$T$827,8,FALSE)</f>
        <v>0.17499999999999999</v>
      </c>
      <c r="AA510" s="13">
        <f>VLOOKUP(A510, [1]Sheet1!$K$2:$T$827,9,FALSE)</f>
        <v>0.36899999999999999</v>
      </c>
      <c r="AB510" s="13">
        <f>VLOOKUP(A510, [1]Sheet1!$K$2:$T$827,10,FALSE)</f>
        <v>2.46E-2</v>
      </c>
      <c r="AC510" s="13">
        <f>VLOOKUP(A510,[4]Sheet1!$A$2:$D$651,4,FALSE)</f>
        <v>1.03725</v>
      </c>
      <c r="AD510" s="13">
        <f>VLOOKUP(A510,[4]Sheet1!$A$2:$E$651,5,FALSE)</f>
        <v>1.5532699999999999</v>
      </c>
      <c r="AE510" s="13" t="s">
        <v>45</v>
      </c>
      <c r="AF510">
        <f>VLOOKUP(A510,[3]Sheet1!$A$2:$F$2106,6, FALSE)</f>
        <v>53446</v>
      </c>
      <c r="AG510">
        <f>VLOOKUP(A510,[3]Sheet1!$A$2:$G$2106,7,FALSE)</f>
        <v>1</v>
      </c>
      <c r="AH510">
        <f>VLOOKUP(A510,[3]Sheet1!$A$2:$H$2105,8,FALSE)</f>
        <v>1689</v>
      </c>
      <c r="AI510">
        <f>VLOOKUP(A510,[3]Sheet1!$A$2:$I$2106,9,FALSE)</f>
        <v>65</v>
      </c>
      <c r="AJ510">
        <f>VLOOKUP(A510,[3]Sheet1!$A$2:$K$2105,10,FALSE)</f>
        <v>26</v>
      </c>
      <c r="AK510">
        <f>VLOOKUP(A510,[3]Sheet1!$A$2:$K$2105,11,FALSE)</f>
        <v>39</v>
      </c>
      <c r="AL510">
        <f>VLOOKUP(A510,[3]Sheet1!$A$2:$L$2106,12,FALSE)</f>
        <v>6</v>
      </c>
      <c r="AM510">
        <f>VLOOKUP(A510, [3]Sheet1!$A$2:$M$2105,13,FALSE)</f>
        <v>20</v>
      </c>
      <c r="AN510">
        <f>VLOOKUP(A510,[3]Sheet1!$A$2:$N$2106,14,FALSE)</f>
        <v>0.82</v>
      </c>
      <c r="AO510">
        <f>VLOOKUP(A510,[3]Sheet1!$A$2:$O$2106,15,FALSE)</f>
        <v>6.66</v>
      </c>
      <c r="AP510">
        <f>VLOOKUP(A510,[3]Sheet1!$A$2:$P$2105,16,FALSE)</f>
        <v>2.52</v>
      </c>
      <c r="AQ510">
        <f>VLOOKUP(A510, [3]Sheet1!$A$2:$Q$2106, 17,FALSE)</f>
        <v>1585</v>
      </c>
    </row>
    <row r="511" spans="1:43" x14ac:dyDescent="0.2">
      <c r="A511" s="10">
        <v>1208041</v>
      </c>
      <c r="B511" s="10">
        <v>60056336</v>
      </c>
      <c r="C511" s="11" t="s">
        <v>82</v>
      </c>
      <c r="D511" s="10" t="s">
        <v>46</v>
      </c>
      <c r="E511" s="17">
        <v>44145</v>
      </c>
      <c r="F511" s="13" t="str">
        <f>VLOOKUP(A511,[1]Sheet1!$K$2:$T$827,2,FALSE)</f>
        <v>VD05</v>
      </c>
      <c r="G511" s="13" t="str">
        <f>IFERROR(#REF!, "no")</f>
        <v>no</v>
      </c>
      <c r="H511" s="10">
        <v>42</v>
      </c>
      <c r="I511" s="10">
        <v>1.1200000000000001</v>
      </c>
      <c r="J511" s="10">
        <v>1.1399999999999999</v>
      </c>
      <c r="K511" s="10">
        <v>0.02</v>
      </c>
      <c r="L511" s="10">
        <v>18</v>
      </c>
      <c r="M511" s="10">
        <v>18</v>
      </c>
      <c r="N511" s="10">
        <v>3.3986687660217298</v>
      </c>
      <c r="O511" s="10">
        <v>3.8542861938476598</v>
      </c>
      <c r="P511" s="10">
        <v>0.18061186373233801</v>
      </c>
      <c r="Q511" s="10">
        <v>-0.146161839365959</v>
      </c>
      <c r="R511" s="13">
        <f>VLOOKUP(A511,'Valores KF'!$C$2:$D$1018,2,)</f>
        <v>0.83</v>
      </c>
      <c r="S511" s="13">
        <f>VLOOKUP(A511,'[2]PESO DE COLADA DIC19-DIC-20'!$A$2:$D$2105,4, FALSE)</f>
        <v>53284</v>
      </c>
      <c r="T511" s="13">
        <f>VLOOKUP(A511,[1]Sheet1!$F$2:$H$1001,3,FALSE)</f>
        <v>1910.02573250007</v>
      </c>
      <c r="U511" s="13">
        <f>VLOOKUP(A511,[1]Sheet1!$K$2:$T$827, 3,FALSE)</f>
        <v>0.107</v>
      </c>
      <c r="V511" s="13">
        <f>VLOOKUP(A511,[1]Sheet1!$K$2:$T$827, 4,FALSE)</f>
        <v>0.20399999999999999</v>
      </c>
      <c r="W511" s="13">
        <f>VLOOKUP(A511, [1]Sheet1!$K$2:$T$827,5,FALSE)</f>
        <v>1.25</v>
      </c>
      <c r="X511" s="13">
        <f>VLOOKUP(A511, [1]Sheet1!$K$2:$T$827,6,FALSE)</f>
        <v>1.1299999999999999E-2</v>
      </c>
      <c r="Y511" s="13">
        <f>VLOOKUP(A511, [1]Sheet1!$K$2:$T$827,7,FALSE)</f>
        <v>9.2399999999999999E-3</v>
      </c>
      <c r="Z511" s="13">
        <f>VLOOKUP(A511, [1]Sheet1!$K$2:$T$827,8,FALSE)</f>
        <v>0.16900000000000001</v>
      </c>
      <c r="AA511" s="13">
        <f>VLOOKUP(A511, [1]Sheet1!$K$2:$T$827,9,FALSE)</f>
        <v>0.35699999999999998</v>
      </c>
      <c r="AB511" s="13">
        <f>VLOOKUP(A511, [1]Sheet1!$K$2:$T$827,10,FALSE)</f>
        <v>2.5499999999999998E-2</v>
      </c>
      <c r="AC511" s="13">
        <f>VLOOKUP(A511,[4]Sheet1!$A$2:$D$651,4,FALSE)</f>
        <v>1.1468499999999999</v>
      </c>
      <c r="AD511" s="13">
        <f>VLOOKUP(A511,[4]Sheet1!$A$2:$E$651,5,FALSE)</f>
        <v>2.0757599999999998</v>
      </c>
      <c r="AE511" s="13" t="s">
        <v>45</v>
      </c>
      <c r="AF511">
        <f>VLOOKUP(A511,[3]Sheet1!$A$2:$F$2106,6, FALSE)</f>
        <v>53633.01</v>
      </c>
      <c r="AG511">
        <f>VLOOKUP(A511,[3]Sheet1!$A$2:$G$2106,7,FALSE)</f>
        <v>2</v>
      </c>
      <c r="AH511">
        <f>VLOOKUP(A511,[3]Sheet1!$A$2:$H$2105,8,FALSE)</f>
        <v>1703</v>
      </c>
      <c r="AI511">
        <f>VLOOKUP(A511,[3]Sheet1!$A$2:$I$2106,9,FALSE)</f>
        <v>133</v>
      </c>
      <c r="AJ511">
        <f>VLOOKUP(A511,[3]Sheet1!$A$2:$K$2105,10,FALSE)</f>
        <v>54</v>
      </c>
      <c r="AK511">
        <f>VLOOKUP(A511,[3]Sheet1!$A$2:$K$2105,11,FALSE)</f>
        <v>79</v>
      </c>
      <c r="AL511">
        <f>VLOOKUP(A511,[3]Sheet1!$A$2:$L$2106,12,FALSE)</f>
        <v>12</v>
      </c>
      <c r="AM511">
        <f>VLOOKUP(A511, [3]Sheet1!$A$2:$M$2105,13,FALSE)</f>
        <v>42</v>
      </c>
      <c r="AN511">
        <f>VLOOKUP(A511,[3]Sheet1!$A$2:$N$2106,14,FALSE)</f>
        <v>0.76</v>
      </c>
      <c r="AO511">
        <f>VLOOKUP(A511,[3]Sheet1!$A$2:$O$2106,15,FALSE)</f>
        <v>12.13</v>
      </c>
      <c r="AP511">
        <f>VLOOKUP(A511,[3]Sheet1!$A$2:$P$2105,16,FALSE)</f>
        <v>14.32</v>
      </c>
      <c r="AQ511">
        <f>VLOOKUP(A511, [3]Sheet1!$A$2:$Q$2106, 17,FALSE)</f>
        <v>1609</v>
      </c>
    </row>
    <row r="512" spans="1:43" x14ac:dyDescent="0.2">
      <c r="A512" s="10">
        <v>1208042</v>
      </c>
      <c r="B512" s="10">
        <v>60056121</v>
      </c>
      <c r="C512" s="11" t="s">
        <v>54</v>
      </c>
      <c r="D512" s="10" t="s">
        <v>63</v>
      </c>
      <c r="E512" s="17">
        <v>44145</v>
      </c>
      <c r="F512" s="13" t="str">
        <f>VLOOKUP(A512,[1]Sheet1!$K$2:$T$827,2,FALSE)</f>
        <v>VD02</v>
      </c>
      <c r="G512" s="13" t="str">
        <f>IFERROR(#REF!, "no")</f>
        <v>no</v>
      </c>
      <c r="H512" s="10">
        <v>0</v>
      </c>
      <c r="I512" s="10">
        <v>0.99</v>
      </c>
      <c r="J512" s="18"/>
      <c r="K512" s="18"/>
      <c r="L512" s="10">
        <v>13</v>
      </c>
      <c r="M512" s="18"/>
      <c r="N512" s="18"/>
      <c r="O512" s="18"/>
      <c r="P512" s="18"/>
      <c r="Q512" s="18"/>
      <c r="R512" s="13">
        <f>VLOOKUP(A512,'Valores KF'!$C$2:$D$1018,2,)</f>
        <v>0.81</v>
      </c>
      <c r="S512" s="13">
        <f>VLOOKUP(A512,'[2]PESO DE COLADA DIC19-DIC-20'!$A$2:$D$2105,4, FALSE)</f>
        <v>0</v>
      </c>
      <c r="T512" s="13">
        <f>VLOOKUP(A512,[1]Sheet1!$F$2:$H$1001,3,FALSE)</f>
        <v>1891.46386946903</v>
      </c>
      <c r="U512" s="13">
        <f>VLOOKUP(A512,[1]Sheet1!$K$2:$T$827, 3,FALSE)</f>
        <v>0.109</v>
      </c>
      <c r="V512" s="13">
        <f>VLOOKUP(A512,[1]Sheet1!$K$2:$T$827, 4,FALSE)</f>
        <v>0.14699999999999999</v>
      </c>
      <c r="W512" s="13">
        <f>VLOOKUP(A512, [1]Sheet1!$K$2:$T$827,5,FALSE)</f>
        <v>1.1100000000000001</v>
      </c>
      <c r="X512" s="13">
        <f>VLOOKUP(A512, [1]Sheet1!$K$2:$T$827,6,FALSE)</f>
        <v>1.12E-2</v>
      </c>
      <c r="Y512" s="13">
        <f>VLOOKUP(A512, [1]Sheet1!$K$2:$T$827,7,FALSE)</f>
        <v>5.5199999999999997E-3</v>
      </c>
      <c r="Z512" s="13">
        <f>VLOOKUP(A512, [1]Sheet1!$K$2:$T$827,8,FALSE)</f>
        <v>0.22500000000000001</v>
      </c>
      <c r="AA512" s="13">
        <f>VLOOKUP(A512, [1]Sheet1!$K$2:$T$827,9,FALSE)</f>
        <v>0.51600000000000001</v>
      </c>
      <c r="AB512" s="13">
        <f>VLOOKUP(A512, [1]Sheet1!$K$2:$T$827,10,FALSE)</f>
        <v>2.9100000000000001E-2</v>
      </c>
      <c r="AC512" s="13">
        <f>VLOOKUP(A512,[4]Sheet1!$A$2:$D$651,4,FALSE)</f>
        <v>1.18279</v>
      </c>
      <c r="AD512" s="13">
        <f>VLOOKUP(A512,[4]Sheet1!$A$2:$E$651,5,FALSE)</f>
        <v>2.2561100000000001</v>
      </c>
      <c r="AE512" s="13" t="s">
        <v>45</v>
      </c>
      <c r="AF512" t="s">
        <v>45</v>
      </c>
      <c r="AG512">
        <f>VLOOKUP(A512,[3]Sheet1!$A$2:$G$2106,7,FALSE)</f>
        <v>0</v>
      </c>
      <c r="AH512">
        <f>VLOOKUP(A512,[3]Sheet1!$A$2:$H$2105,8,FALSE)</f>
        <v>0</v>
      </c>
      <c r="AI512">
        <f>VLOOKUP(A512,[3]Sheet1!$A$2:$I$2106,9,FALSE)</f>
        <v>0</v>
      </c>
      <c r="AJ512">
        <f>VLOOKUP(A512,[3]Sheet1!$A$2:$K$2105,10,FALSE)</f>
        <v>0</v>
      </c>
      <c r="AK512">
        <f>VLOOKUP(A512,[3]Sheet1!$A$2:$K$2105,11,FALSE)</f>
        <v>0</v>
      </c>
      <c r="AL512">
        <f>VLOOKUP(A512,[3]Sheet1!$A$2:$L$2106,12,FALSE)</f>
        <v>0</v>
      </c>
      <c r="AM512">
        <f>VLOOKUP(A512, [3]Sheet1!$A$2:$M$2105,13,FALSE)</f>
        <v>0</v>
      </c>
      <c r="AN512">
        <f>VLOOKUP(A512,[3]Sheet1!$A$2:$N$2106,14,FALSE)</f>
        <v>0</v>
      </c>
      <c r="AO512">
        <f>VLOOKUP(A512,[3]Sheet1!$A$2:$O$2106,15,FALSE)</f>
        <v>0</v>
      </c>
      <c r="AP512">
        <f>VLOOKUP(A512,[3]Sheet1!$A$2:$P$2105,16,FALSE)</f>
        <v>0</v>
      </c>
      <c r="AQ512">
        <f>VLOOKUP(A512, [3]Sheet1!$A$2:$Q$2106, 17,FALSE)</f>
        <v>0</v>
      </c>
    </row>
    <row r="513" spans="1:43" x14ac:dyDescent="0.2">
      <c r="A513" s="10">
        <v>1208043</v>
      </c>
      <c r="B513" s="10">
        <v>60056126</v>
      </c>
      <c r="C513" s="11" t="s">
        <v>54</v>
      </c>
      <c r="D513" s="10" t="s">
        <v>63</v>
      </c>
      <c r="E513" s="17">
        <v>44145</v>
      </c>
      <c r="F513" s="13" t="str">
        <f>VLOOKUP(A513,[1]Sheet1!$K$2:$T$827,2,FALSE)</f>
        <v>VD03</v>
      </c>
      <c r="G513" s="13" t="str">
        <f>IFERROR(#REF!, "no")</f>
        <v>no</v>
      </c>
      <c r="H513" s="10">
        <v>18</v>
      </c>
      <c r="I513" s="10">
        <v>1.07</v>
      </c>
      <c r="J513" s="10">
        <v>1.07</v>
      </c>
      <c r="K513" s="10">
        <v>0</v>
      </c>
      <c r="L513" s="10">
        <v>20</v>
      </c>
      <c r="M513" s="10">
        <v>14</v>
      </c>
      <c r="N513" s="10">
        <v>4.7724742889404297</v>
      </c>
      <c r="O513" s="10">
        <v>3.4936904907226598</v>
      </c>
      <c r="P513" s="10">
        <v>0.43248757719993602</v>
      </c>
      <c r="Q513" s="10">
        <v>-0.139034017920494</v>
      </c>
      <c r="R513" s="13">
        <f>VLOOKUP(A513,'Valores KF'!$C$2:$D$1018,2,)</f>
        <v>0.81</v>
      </c>
      <c r="S513" s="13">
        <f>VLOOKUP(A513,'[2]PESO DE COLADA DIC19-DIC-20'!$A$2:$D$2105,4, FALSE)</f>
        <v>53373</v>
      </c>
      <c r="T513" s="13">
        <f>VLOOKUP(A513,[1]Sheet1!$F$2:$H$1001,3,FALSE)</f>
        <v>1894.6390272982001</v>
      </c>
      <c r="U513" s="13">
        <f>VLOOKUP(A513,[1]Sheet1!$K$2:$T$827, 3,FALSE)</f>
        <v>0.13400000000000001</v>
      </c>
      <c r="V513" s="13">
        <f>VLOOKUP(A513,[1]Sheet1!$K$2:$T$827, 4,FALSE)</f>
        <v>0.16</v>
      </c>
      <c r="W513" s="13">
        <f>VLOOKUP(A513, [1]Sheet1!$K$2:$T$827,5,FALSE)</f>
        <v>1.1399999999999999</v>
      </c>
      <c r="X513" s="13">
        <f>VLOOKUP(A513, [1]Sheet1!$K$2:$T$827,6,FALSE)</f>
        <v>1.0999999999999999E-2</v>
      </c>
      <c r="Y513" s="13">
        <f>VLOOKUP(A513, [1]Sheet1!$K$2:$T$827,7,FALSE)</f>
        <v>5.2399999999999999E-3</v>
      </c>
      <c r="Z513" s="13">
        <f>VLOOKUP(A513, [1]Sheet1!$K$2:$T$827,8,FALSE)</f>
        <v>0.18099999999999999</v>
      </c>
      <c r="AA513" s="13">
        <f>VLOOKUP(A513, [1]Sheet1!$K$2:$T$827,9,FALSE)</f>
        <v>0.317</v>
      </c>
      <c r="AB513" s="13">
        <f>VLOOKUP(A513, [1]Sheet1!$K$2:$T$827,10,FALSE)</f>
        <v>3.0599999999999999E-2</v>
      </c>
      <c r="AC513" s="13">
        <f>VLOOKUP(A513,[4]Sheet1!$A$2:$D$651,4,FALSE)</f>
        <v>1.07239</v>
      </c>
      <c r="AD513" s="13">
        <f>VLOOKUP(A513,[4]Sheet1!$A$2:$E$651,5,FALSE)</f>
        <v>1.29749</v>
      </c>
      <c r="AE513" s="13" t="s">
        <v>45</v>
      </c>
      <c r="AF513">
        <f>VLOOKUP(A513,[3]Sheet1!$A$2:$F$2106,6, FALSE)</f>
        <v>53962</v>
      </c>
      <c r="AG513">
        <f>VLOOKUP(A513,[3]Sheet1!$A$2:$G$2106,7,FALSE)</f>
        <v>1</v>
      </c>
      <c r="AH513">
        <f>VLOOKUP(A513,[3]Sheet1!$A$2:$H$2105,8,FALSE)</f>
        <v>1683</v>
      </c>
      <c r="AI513">
        <f>VLOOKUP(A513,[3]Sheet1!$A$2:$I$2106,9,FALSE)</f>
        <v>69</v>
      </c>
      <c r="AJ513">
        <f>VLOOKUP(A513,[3]Sheet1!$A$2:$K$2105,10,FALSE)</f>
        <v>25</v>
      </c>
      <c r="AK513">
        <f>VLOOKUP(A513,[3]Sheet1!$A$2:$K$2105,11,FALSE)</f>
        <v>44</v>
      </c>
      <c r="AL513">
        <f>VLOOKUP(A513,[3]Sheet1!$A$2:$L$2106,12,FALSE)</f>
        <v>7</v>
      </c>
      <c r="AM513">
        <f>VLOOKUP(A513, [3]Sheet1!$A$2:$M$2105,13,FALSE)</f>
        <v>18</v>
      </c>
      <c r="AN513">
        <f>VLOOKUP(A513,[3]Sheet1!$A$2:$N$2106,14,FALSE)</f>
        <v>0.78</v>
      </c>
      <c r="AO513">
        <f>VLOOKUP(A513,[3]Sheet1!$A$2:$O$2106,15,FALSE)</f>
        <v>5.21</v>
      </c>
      <c r="AP513">
        <f>VLOOKUP(A513,[3]Sheet1!$A$2:$P$2105,16,FALSE)</f>
        <v>2.2200000000000002</v>
      </c>
      <c r="AQ513">
        <f>VLOOKUP(A513, [3]Sheet1!$A$2:$Q$2106, 17,FALSE)</f>
        <v>1593</v>
      </c>
    </row>
    <row r="514" spans="1:43" x14ac:dyDescent="0.2">
      <c r="A514" s="10">
        <v>1208044</v>
      </c>
      <c r="B514" s="10">
        <v>60056286</v>
      </c>
      <c r="C514" s="11" t="s">
        <v>103</v>
      </c>
      <c r="D514" s="10" t="s">
        <v>44</v>
      </c>
      <c r="E514" s="17">
        <v>44145</v>
      </c>
      <c r="F514" s="13" t="str">
        <f>VLOOKUP(A514,[1]Sheet1!$K$2:$T$827,2,FALSE)</f>
        <v>VD03</v>
      </c>
      <c r="G514" s="13" t="str">
        <f>IFERROR(#REF!, "no")</f>
        <v>no</v>
      </c>
      <c r="H514" s="10">
        <v>18</v>
      </c>
      <c r="I514" s="10">
        <v>1.1200000000000001</v>
      </c>
      <c r="J514" s="10">
        <v>1.25</v>
      </c>
      <c r="K514" s="10">
        <v>0.13</v>
      </c>
      <c r="L514" s="10">
        <v>15</v>
      </c>
      <c r="M514" s="10">
        <v>14</v>
      </c>
      <c r="N514" s="10">
        <v>4.9977474212646502</v>
      </c>
      <c r="O514" s="10">
        <v>3.2945978641510001</v>
      </c>
      <c r="P514" s="10">
        <v>0.27628836035728499</v>
      </c>
      <c r="Q514" s="10">
        <v>-0.14705103635788</v>
      </c>
      <c r="R514" s="13">
        <f>VLOOKUP(A514,'Valores KF'!$C$2:$D$1018,2,)</f>
        <v>0.81</v>
      </c>
      <c r="S514" s="13">
        <f>VLOOKUP(A514,'[2]PESO DE COLADA DIC19-DIC-20'!$A$2:$D$2105,4, FALSE)</f>
        <v>54784</v>
      </c>
      <c r="T514" s="13">
        <f>VLOOKUP(A514,[1]Sheet1!$F$2:$H$1001,3,FALSE)</f>
        <v>1897.49160381302</v>
      </c>
      <c r="U514" s="13">
        <f>VLOOKUP(A514,[1]Sheet1!$K$2:$T$827, 3,FALSE)</f>
        <v>0.152</v>
      </c>
      <c r="V514" s="13">
        <f>VLOOKUP(A514,[1]Sheet1!$K$2:$T$827, 4,FALSE)</f>
        <v>0.156</v>
      </c>
      <c r="W514" s="13">
        <f>VLOOKUP(A514, [1]Sheet1!$K$2:$T$827,5,FALSE)</f>
        <v>1.31</v>
      </c>
      <c r="X514" s="13">
        <f>VLOOKUP(A514, [1]Sheet1!$K$2:$T$827,6,FALSE)</f>
        <v>8.0000000000000002E-3</v>
      </c>
      <c r="Y514" s="13">
        <f>VLOOKUP(A514, [1]Sheet1!$K$2:$T$827,7,FALSE)</f>
        <v>1.12E-2</v>
      </c>
      <c r="Z514" s="13">
        <f>VLOOKUP(A514, [1]Sheet1!$K$2:$T$827,8,FALSE)</f>
        <v>8.8599999999999998E-2</v>
      </c>
      <c r="AA514" s="13">
        <f>VLOOKUP(A514, [1]Sheet1!$K$2:$T$827,9,FALSE)</f>
        <v>8.5999999999999993E-2</v>
      </c>
      <c r="AB514" s="13">
        <f>VLOOKUP(A514, [1]Sheet1!$K$2:$T$827,10,FALSE)</f>
        <v>2.75E-2</v>
      </c>
      <c r="AC514" s="13">
        <f>VLOOKUP(A514,[4]Sheet1!$A$2:$D$651,4,FALSE)</f>
        <v>1.0641400000000001</v>
      </c>
      <c r="AD514" s="13">
        <f>VLOOKUP(A514,[4]Sheet1!$A$2:$E$651,5,FALSE)</f>
        <v>1.24055</v>
      </c>
      <c r="AE514" s="13" t="s">
        <v>45</v>
      </c>
      <c r="AF514">
        <f>VLOOKUP(A514,[3]Sheet1!$A$2:$F$2106,6, FALSE)</f>
        <v>55162</v>
      </c>
      <c r="AG514">
        <f>VLOOKUP(A514,[3]Sheet1!$A$2:$G$2106,7,FALSE)</f>
        <v>1</v>
      </c>
      <c r="AH514">
        <f>VLOOKUP(A514,[3]Sheet1!$A$2:$H$2105,8,FALSE)</f>
        <v>1683</v>
      </c>
      <c r="AI514">
        <f>VLOOKUP(A514,[3]Sheet1!$A$2:$I$2106,9,FALSE)</f>
        <v>61</v>
      </c>
      <c r="AJ514">
        <f>VLOOKUP(A514,[3]Sheet1!$A$2:$K$2105,10,FALSE)</f>
        <v>24</v>
      </c>
      <c r="AK514">
        <f>VLOOKUP(A514,[3]Sheet1!$A$2:$K$2105,11,FALSE)</f>
        <v>37</v>
      </c>
      <c r="AL514">
        <f>VLOOKUP(A514,[3]Sheet1!$A$2:$L$2106,12,FALSE)</f>
        <v>6</v>
      </c>
      <c r="AM514">
        <f>VLOOKUP(A514, [3]Sheet1!$A$2:$M$2105,13,FALSE)</f>
        <v>18</v>
      </c>
      <c r="AN514">
        <f>VLOOKUP(A514,[3]Sheet1!$A$2:$N$2106,14,FALSE)</f>
        <v>0.73</v>
      </c>
      <c r="AO514">
        <f>VLOOKUP(A514,[3]Sheet1!$A$2:$O$2106,15,FALSE)</f>
        <v>2.64</v>
      </c>
      <c r="AP514">
        <f>VLOOKUP(A514,[3]Sheet1!$A$2:$P$2105,16,FALSE)</f>
        <v>7.84</v>
      </c>
      <c r="AQ514">
        <f>VLOOKUP(A514, [3]Sheet1!$A$2:$Q$2106, 17,FALSE)</f>
        <v>1585</v>
      </c>
    </row>
    <row r="515" spans="1:43" x14ac:dyDescent="0.2">
      <c r="A515" s="10">
        <v>1208045</v>
      </c>
      <c r="B515" s="10">
        <v>60056291</v>
      </c>
      <c r="C515" s="11" t="s">
        <v>103</v>
      </c>
      <c r="D515" s="10" t="s">
        <v>44</v>
      </c>
      <c r="E515" s="17">
        <v>44145</v>
      </c>
      <c r="F515" s="13" t="str">
        <f>VLOOKUP(A515,[1]Sheet1!$K$2:$T$827,2,FALSE)</f>
        <v>VD04</v>
      </c>
      <c r="G515" s="13" t="str">
        <f>IFERROR(#REF!, "no")</f>
        <v>no</v>
      </c>
      <c r="H515" s="10">
        <v>18</v>
      </c>
      <c r="I515" s="10">
        <v>1.1299999999999999</v>
      </c>
      <c r="J515" s="10">
        <v>1.1499999999999999</v>
      </c>
      <c r="K515" s="10">
        <v>0.02</v>
      </c>
      <c r="L515" s="10">
        <v>13</v>
      </c>
      <c r="M515" s="10">
        <v>16</v>
      </c>
      <c r="N515" s="10">
        <v>6.7060461044311497</v>
      </c>
      <c r="O515" s="10">
        <v>3.02110648155212</v>
      </c>
      <c r="P515" s="10">
        <v>0.292523562908173</v>
      </c>
      <c r="Q515" s="10">
        <v>-0.134819805622101</v>
      </c>
      <c r="R515" s="13">
        <f>VLOOKUP(A515,'Valores KF'!$C$2:$D$1018,2,)</f>
        <v>0.82</v>
      </c>
      <c r="S515" s="13">
        <f>VLOOKUP(A515,'[2]PESO DE COLADA DIC19-DIC-20'!$A$2:$D$2105,4, FALSE)</f>
        <v>54562</v>
      </c>
      <c r="T515" s="13">
        <f>VLOOKUP(A515,[1]Sheet1!$F$2:$H$1001,3,FALSE)</f>
        <v>1906.03187041616</v>
      </c>
      <c r="U515" s="13">
        <f>VLOOKUP(A515,[1]Sheet1!$K$2:$T$827, 3,FALSE)</f>
        <v>0.157</v>
      </c>
      <c r="V515" s="13">
        <f>VLOOKUP(A515,[1]Sheet1!$K$2:$T$827, 4,FALSE)</f>
        <v>0.17399999999999999</v>
      </c>
      <c r="W515" s="13">
        <f>VLOOKUP(A515, [1]Sheet1!$K$2:$T$827,5,FALSE)</f>
        <v>1.3</v>
      </c>
      <c r="X515" s="13">
        <f>VLOOKUP(A515, [1]Sheet1!$K$2:$T$827,6,FALSE)</f>
        <v>7.7999999999999996E-3</v>
      </c>
      <c r="Y515" s="13">
        <f>VLOOKUP(A515, [1]Sheet1!$K$2:$T$827,7,FALSE)</f>
        <v>1.14E-2</v>
      </c>
      <c r="Z515" s="13">
        <f>VLOOKUP(A515, [1]Sheet1!$K$2:$T$827,8,FALSE)</f>
        <v>6.8900000000000003E-2</v>
      </c>
      <c r="AA515" s="13">
        <f>VLOOKUP(A515, [1]Sheet1!$K$2:$T$827,9,FALSE)</f>
        <v>8.7999999999999995E-2</v>
      </c>
      <c r="AB515" s="13">
        <f>VLOOKUP(A515, [1]Sheet1!$K$2:$T$827,10,FALSE)</f>
        <v>2.1999999999999999E-2</v>
      </c>
      <c r="AC515" s="13">
        <f>VLOOKUP(A515,[4]Sheet1!$A$2:$D$651,4,FALSE)</f>
        <v>0.99241400000000002</v>
      </c>
      <c r="AD515" s="13">
        <f>VLOOKUP(A515,[4]Sheet1!$A$2:$E$651,5,FALSE)</f>
        <v>1.20733</v>
      </c>
      <c r="AE515" s="13" t="s">
        <v>45</v>
      </c>
      <c r="AF515">
        <f>VLOOKUP(A515,[3]Sheet1!$A$2:$F$2106,6, FALSE)</f>
        <v>54989</v>
      </c>
      <c r="AG515">
        <f>VLOOKUP(A515,[3]Sheet1!$A$2:$G$2106,7,FALSE)</f>
        <v>1</v>
      </c>
      <c r="AH515">
        <f>VLOOKUP(A515,[3]Sheet1!$A$2:$H$2105,8,FALSE)</f>
        <v>1694</v>
      </c>
      <c r="AI515">
        <f>VLOOKUP(A515,[3]Sheet1!$A$2:$I$2106,9,FALSE)</f>
        <v>85</v>
      </c>
      <c r="AJ515">
        <f>VLOOKUP(A515,[3]Sheet1!$A$2:$K$2105,10,FALSE)</f>
        <v>24</v>
      </c>
      <c r="AK515">
        <f>VLOOKUP(A515,[3]Sheet1!$A$2:$K$2105,11,FALSE)</f>
        <v>61</v>
      </c>
      <c r="AL515">
        <f>VLOOKUP(A515,[3]Sheet1!$A$2:$L$2106,12,FALSE)</f>
        <v>6</v>
      </c>
      <c r="AM515">
        <f>VLOOKUP(A515, [3]Sheet1!$A$2:$M$2105,13,FALSE)</f>
        <v>18</v>
      </c>
      <c r="AN515">
        <f>VLOOKUP(A515,[3]Sheet1!$A$2:$N$2106,14,FALSE)</f>
        <v>0.76</v>
      </c>
      <c r="AO515">
        <f>VLOOKUP(A515,[3]Sheet1!$A$2:$O$2106,15,FALSE)</f>
        <v>11.39</v>
      </c>
      <c r="AP515">
        <f>VLOOKUP(A515,[3]Sheet1!$A$2:$P$2105,16,FALSE)</f>
        <v>2.2999999999999998</v>
      </c>
      <c r="AQ515">
        <f>VLOOKUP(A515, [3]Sheet1!$A$2:$Q$2106, 17,FALSE)</f>
        <v>1594</v>
      </c>
    </row>
    <row r="516" spans="1:43" x14ac:dyDescent="0.2">
      <c r="A516" s="10">
        <v>1208046</v>
      </c>
      <c r="B516" s="10">
        <v>60056462</v>
      </c>
      <c r="C516" s="11" t="s">
        <v>103</v>
      </c>
      <c r="D516" s="10" t="s">
        <v>44</v>
      </c>
      <c r="E516" s="17">
        <v>44145</v>
      </c>
      <c r="F516" s="13" t="str">
        <f>VLOOKUP(A516,[1]Sheet1!$K$2:$T$827,2,FALSE)</f>
        <v>VD03</v>
      </c>
      <c r="G516" s="13" t="str">
        <f>IFERROR(#REF!, "no")</f>
        <v>no</v>
      </c>
      <c r="H516" s="10">
        <v>18</v>
      </c>
      <c r="I516" s="10">
        <v>1.1200000000000001</v>
      </c>
      <c r="J516" s="10">
        <v>1.1200000000000001</v>
      </c>
      <c r="K516" s="10">
        <v>0</v>
      </c>
      <c r="L516" s="10">
        <v>14</v>
      </c>
      <c r="M516" s="10">
        <v>16</v>
      </c>
      <c r="N516" s="10">
        <v>5.3422122001647896</v>
      </c>
      <c r="O516" s="10">
        <v>3.4265062808990501</v>
      </c>
      <c r="P516" s="10">
        <v>0.61286085844039895</v>
      </c>
      <c r="Q516" s="10">
        <v>-0.13639432191848799</v>
      </c>
      <c r="R516" s="13">
        <f>VLOOKUP(A516,'Valores KF'!$C$2:$D$1018,2,)</f>
        <v>0.83</v>
      </c>
      <c r="S516" s="13">
        <f>VLOOKUP(A516,'[2]PESO DE COLADA DIC19-DIC-20'!$A$2:$D$2105,4, FALSE)</f>
        <v>54950</v>
      </c>
      <c r="T516" s="13">
        <f>VLOOKUP(A516,[1]Sheet1!$F$2:$H$1001,3,FALSE)</f>
        <v>1912.9081235006199</v>
      </c>
      <c r="U516" s="13">
        <f>VLOOKUP(A516,[1]Sheet1!$K$2:$T$827, 3,FALSE)</f>
        <v>0.14699999999999999</v>
      </c>
      <c r="V516" s="13">
        <f>VLOOKUP(A516,[1]Sheet1!$K$2:$T$827, 4,FALSE)</f>
        <v>0.16800000000000001</v>
      </c>
      <c r="W516" s="13">
        <f>VLOOKUP(A516, [1]Sheet1!$K$2:$T$827,5,FALSE)</f>
        <v>1.31</v>
      </c>
      <c r="X516" s="13">
        <f>VLOOKUP(A516, [1]Sheet1!$K$2:$T$827,6,FALSE)</f>
        <v>8.3999999999999995E-3</v>
      </c>
      <c r="Y516" s="13">
        <f>VLOOKUP(A516, [1]Sheet1!$K$2:$T$827,7,FALSE)</f>
        <v>9.2300000000000004E-3</v>
      </c>
      <c r="Z516" s="13">
        <f>VLOOKUP(A516, [1]Sheet1!$K$2:$T$827,8,FALSE)</f>
        <v>7.7700000000000005E-2</v>
      </c>
      <c r="AA516" s="13">
        <f>VLOOKUP(A516, [1]Sheet1!$K$2:$T$827,9,FALSE)</f>
        <v>6.2300000000000001E-2</v>
      </c>
      <c r="AB516" s="13">
        <f>VLOOKUP(A516, [1]Sheet1!$K$2:$T$827,10,FALSE)</f>
        <v>2.8400000000000002E-2</v>
      </c>
      <c r="AC516" s="13">
        <f>VLOOKUP(A516,[4]Sheet1!$A$2:$D$651,4,FALSE)</f>
        <v>1.01068</v>
      </c>
      <c r="AD516" s="13">
        <f>VLOOKUP(A516,[4]Sheet1!$A$2:$E$651,5,FALSE)</f>
        <v>1.15103</v>
      </c>
      <c r="AE516" s="13" t="s">
        <v>45</v>
      </c>
      <c r="AF516">
        <f>VLOOKUP(A516,[3]Sheet1!$A$2:$F$2106,6, FALSE)</f>
        <v>53683.01</v>
      </c>
      <c r="AG516">
        <f>VLOOKUP(A516,[3]Sheet1!$A$2:$G$2106,7,FALSE)</f>
        <v>1</v>
      </c>
      <c r="AH516">
        <f>VLOOKUP(A516,[3]Sheet1!$A$2:$H$2105,8,FALSE)</f>
        <v>1701</v>
      </c>
      <c r="AI516">
        <f>VLOOKUP(A516,[3]Sheet1!$A$2:$I$2106,9,FALSE)</f>
        <v>64</v>
      </c>
      <c r="AJ516">
        <f>VLOOKUP(A516,[3]Sheet1!$A$2:$K$2105,10,FALSE)</f>
        <v>24</v>
      </c>
      <c r="AK516">
        <f>VLOOKUP(A516,[3]Sheet1!$A$2:$K$2105,11,FALSE)</f>
        <v>40</v>
      </c>
      <c r="AL516">
        <f>VLOOKUP(A516,[3]Sheet1!$A$2:$L$2106,12,FALSE)</f>
        <v>6</v>
      </c>
      <c r="AM516">
        <f>VLOOKUP(A516, [3]Sheet1!$A$2:$M$2105,13,FALSE)</f>
        <v>18</v>
      </c>
      <c r="AN516">
        <f>VLOOKUP(A516,[3]Sheet1!$A$2:$N$2106,14,FALSE)</f>
        <v>0.76</v>
      </c>
      <c r="AO516">
        <f>VLOOKUP(A516,[3]Sheet1!$A$2:$O$2106,15,FALSE)</f>
        <v>3.99</v>
      </c>
      <c r="AP516">
        <f>VLOOKUP(A516,[3]Sheet1!$A$2:$P$2105,16,FALSE)</f>
        <v>4.88</v>
      </c>
      <c r="AQ516">
        <f>VLOOKUP(A516, [3]Sheet1!$A$2:$Q$2106, 17,FALSE)</f>
        <v>1594</v>
      </c>
    </row>
    <row r="517" spans="1:43" x14ac:dyDescent="0.2">
      <c r="A517" s="10">
        <v>1208047</v>
      </c>
      <c r="B517" s="10">
        <v>60056516</v>
      </c>
      <c r="C517" s="11" t="s">
        <v>103</v>
      </c>
      <c r="D517" s="10" t="s">
        <v>44</v>
      </c>
      <c r="E517" s="17">
        <v>44145</v>
      </c>
      <c r="F517" s="13" t="str">
        <f>VLOOKUP(A517,[1]Sheet1!$K$2:$T$827,2,FALSE)</f>
        <v>VD03</v>
      </c>
      <c r="G517" s="13" t="str">
        <f>IFERROR(#REF!, "no")</f>
        <v>no</v>
      </c>
      <c r="H517" s="10">
        <v>20</v>
      </c>
      <c r="I517" s="10">
        <v>1.01</v>
      </c>
      <c r="J517" s="10">
        <v>1.19</v>
      </c>
      <c r="K517" s="10">
        <v>0.18</v>
      </c>
      <c r="L517" s="10">
        <v>16</v>
      </c>
      <c r="M517" s="10">
        <v>16</v>
      </c>
      <c r="N517" s="10">
        <v>4.6337046623229998</v>
      </c>
      <c r="O517" s="10">
        <v>3.3646690845489502</v>
      </c>
      <c r="P517" s="10">
        <v>0.541448295116425</v>
      </c>
      <c r="Q517" s="10">
        <v>-0.14249934256076799</v>
      </c>
      <c r="R517" s="13">
        <f>VLOOKUP(A517,'Valores KF'!$C$2:$D$1018,2,)</f>
        <v>0.82</v>
      </c>
      <c r="S517" s="13">
        <f>VLOOKUP(A517,'[2]PESO DE COLADA DIC19-DIC-20'!$A$2:$D$2105,4, FALSE)</f>
        <v>54908</v>
      </c>
      <c r="T517" s="13">
        <f>VLOOKUP(A517,[1]Sheet1!$F$2:$H$1001,3,FALSE)</f>
        <v>1903.28871057075</v>
      </c>
      <c r="U517" s="13">
        <f>VLOOKUP(A517,[1]Sheet1!$K$2:$T$827, 3,FALSE)</f>
        <v>0.14599999999999999</v>
      </c>
      <c r="V517" s="13">
        <f>VLOOKUP(A517,[1]Sheet1!$K$2:$T$827, 4,FALSE)</f>
        <v>0.159</v>
      </c>
      <c r="W517" s="13">
        <f>VLOOKUP(A517, [1]Sheet1!$K$2:$T$827,5,FALSE)</f>
        <v>1.32</v>
      </c>
      <c r="X517" s="13">
        <f>VLOOKUP(A517, [1]Sheet1!$K$2:$T$827,6,FALSE)</f>
        <v>8.3000000000000001E-3</v>
      </c>
      <c r="Y517" s="13">
        <f>VLOOKUP(A517, [1]Sheet1!$K$2:$T$827,7,FALSE)</f>
        <v>9.1699999999999993E-3</v>
      </c>
      <c r="Z517" s="13">
        <f>VLOOKUP(A517, [1]Sheet1!$K$2:$T$827,8,FALSE)</f>
        <v>8.4099999999999994E-2</v>
      </c>
      <c r="AA517" s="13">
        <f>VLOOKUP(A517, [1]Sheet1!$K$2:$T$827,9,FALSE)</f>
        <v>5.3199999999999997E-2</v>
      </c>
      <c r="AB517" s="13">
        <f>VLOOKUP(A517, [1]Sheet1!$K$2:$T$827,10,FALSE)</f>
        <v>2.8199999999999999E-2</v>
      </c>
      <c r="AC517" s="13">
        <f>VLOOKUP(A517,[4]Sheet1!$A$2:$D$651,4,FALSE)</f>
        <v>1.0524100000000001</v>
      </c>
      <c r="AD517" s="13">
        <f>VLOOKUP(A517,[4]Sheet1!$A$2:$E$651,5,FALSE)</f>
        <v>1.99821</v>
      </c>
      <c r="AE517" s="13" t="s">
        <v>45</v>
      </c>
      <c r="AF517">
        <f>VLOOKUP(A517,[3]Sheet1!$A$2:$F$2106,6, FALSE)</f>
        <v>55315</v>
      </c>
      <c r="AG517">
        <f>VLOOKUP(A517,[3]Sheet1!$A$2:$G$2106,7,FALSE)</f>
        <v>1</v>
      </c>
      <c r="AH517">
        <f>VLOOKUP(A517,[3]Sheet1!$A$2:$H$2105,8,FALSE)</f>
        <v>1695</v>
      </c>
      <c r="AI517">
        <f>VLOOKUP(A517,[3]Sheet1!$A$2:$I$2106,9,FALSE)</f>
        <v>62</v>
      </c>
      <c r="AJ517">
        <f>VLOOKUP(A517,[3]Sheet1!$A$2:$K$2105,10,FALSE)</f>
        <v>26</v>
      </c>
      <c r="AK517">
        <f>VLOOKUP(A517,[3]Sheet1!$A$2:$K$2105,11,FALSE)</f>
        <v>36</v>
      </c>
      <c r="AL517">
        <f>VLOOKUP(A517,[3]Sheet1!$A$2:$L$2106,12,FALSE)</f>
        <v>6</v>
      </c>
      <c r="AM517">
        <f>VLOOKUP(A517, [3]Sheet1!$A$2:$M$2105,13,FALSE)</f>
        <v>20</v>
      </c>
      <c r="AN517">
        <f>VLOOKUP(A517,[3]Sheet1!$A$2:$N$2106,14,FALSE)</f>
        <v>0.76</v>
      </c>
      <c r="AO517">
        <f>VLOOKUP(A517,[3]Sheet1!$A$2:$O$2106,15,FALSE)</f>
        <v>3.54</v>
      </c>
      <c r="AP517">
        <f>VLOOKUP(A517,[3]Sheet1!$A$2:$P$2105,16,FALSE)</f>
        <v>11</v>
      </c>
      <c r="AQ517">
        <f>VLOOKUP(A517, [3]Sheet1!$A$2:$Q$2106, 17,FALSE)</f>
        <v>1587</v>
      </c>
    </row>
    <row r="518" spans="1:43" x14ac:dyDescent="0.2">
      <c r="A518" s="10">
        <v>1208048</v>
      </c>
      <c r="B518" s="10">
        <v>60056254</v>
      </c>
      <c r="C518" s="11" t="s">
        <v>60</v>
      </c>
      <c r="D518" s="10" t="s">
        <v>61</v>
      </c>
      <c r="E518" s="17">
        <v>44145</v>
      </c>
      <c r="F518" s="13" t="str">
        <f>VLOOKUP(A518,[1]Sheet1!$K$2:$T$827,2,FALSE)</f>
        <v>VD04</v>
      </c>
      <c r="G518" s="13" t="str">
        <f>IFERROR(#REF!, "no")</f>
        <v>no</v>
      </c>
      <c r="H518" s="10">
        <v>29</v>
      </c>
      <c r="I518" s="10">
        <v>1</v>
      </c>
      <c r="J518" s="10">
        <v>1.55</v>
      </c>
      <c r="K518" s="10">
        <v>0.55000000000000004</v>
      </c>
      <c r="L518" s="10">
        <v>19</v>
      </c>
      <c r="M518" s="10">
        <v>25</v>
      </c>
      <c r="N518" s="10">
        <v>3.2082290649414098</v>
      </c>
      <c r="O518" s="10">
        <v>1.7049968242645299</v>
      </c>
      <c r="P518" s="10">
        <v>1.3406238555908201</v>
      </c>
      <c r="Q518" s="10">
        <v>3.77860069274902E-2</v>
      </c>
      <c r="R518" s="13">
        <f>VLOOKUP(A518,'Valores KF'!$C$2:$D$1018,2,)</f>
        <v>0.73</v>
      </c>
      <c r="S518" s="13">
        <f>VLOOKUP(A518,'[2]PESO DE COLADA DIC19-DIC-20'!$A$2:$D$2105,4, FALSE)</f>
        <v>57844</v>
      </c>
      <c r="T518" s="13">
        <f>VLOOKUP(A518,[1]Sheet1!$F$2:$H$1001,3,FALSE)</f>
        <v>1855.3774485256299</v>
      </c>
      <c r="U518" s="13">
        <f>VLOOKUP(A518,[1]Sheet1!$K$2:$T$827, 3,FALSE)</f>
        <v>0.37</v>
      </c>
      <c r="V518" s="13">
        <f>VLOOKUP(A518,[1]Sheet1!$K$2:$T$827, 4,FALSE)</f>
        <v>0.91400000000000003</v>
      </c>
      <c r="W518" s="13">
        <f>VLOOKUP(A518, [1]Sheet1!$K$2:$T$827,5,FALSE)</f>
        <v>0.33500000000000002</v>
      </c>
      <c r="X518" s="13">
        <f>VLOOKUP(A518, [1]Sheet1!$K$2:$T$827,6,FALSE)</f>
        <v>2.8799999999999999E-2</v>
      </c>
      <c r="Y518" s="13">
        <f>VLOOKUP(A518, [1]Sheet1!$K$2:$T$827,7,FALSE)</f>
        <v>7.9199999999999995E-4</v>
      </c>
      <c r="Z518" s="13">
        <f>VLOOKUP(A518, [1]Sheet1!$K$2:$T$827,8,FALSE)</f>
        <v>5.09</v>
      </c>
      <c r="AA518" s="13">
        <f>VLOOKUP(A518, [1]Sheet1!$K$2:$T$827,9,FALSE)</f>
        <v>0.27900000000000003</v>
      </c>
      <c r="AB518" s="13">
        <f>VLOOKUP(A518, [1]Sheet1!$K$2:$T$827,10,FALSE)</f>
        <v>2.7900000000000001E-2</v>
      </c>
      <c r="AC518" s="13">
        <f>VLOOKUP(A518,[4]Sheet1!$A$2:$D$651,4,FALSE)</f>
        <v>0.79610000000000003</v>
      </c>
      <c r="AD518" s="13">
        <f>VLOOKUP(A518,[4]Sheet1!$A$2:$E$651,5,FALSE)</f>
        <v>4.4393099999999999</v>
      </c>
      <c r="AE518" s="13" t="s">
        <v>45</v>
      </c>
      <c r="AF518">
        <f>VLOOKUP(A518,[3]Sheet1!$A$2:$F$2106,6, FALSE)</f>
        <v>54939.99</v>
      </c>
      <c r="AG518">
        <f>VLOOKUP(A518,[3]Sheet1!$A$2:$G$2106,7,FALSE)</f>
        <v>1</v>
      </c>
      <c r="AH518">
        <f>VLOOKUP(A518,[3]Sheet1!$A$2:$H$2105,8,FALSE)</f>
        <v>1650</v>
      </c>
      <c r="AI518">
        <f>VLOOKUP(A518,[3]Sheet1!$A$2:$I$2106,9,FALSE)</f>
        <v>81</v>
      </c>
      <c r="AJ518">
        <f>VLOOKUP(A518,[3]Sheet1!$A$2:$K$2105,10,FALSE)</f>
        <v>41</v>
      </c>
      <c r="AK518">
        <f>VLOOKUP(A518,[3]Sheet1!$A$2:$K$2105,11,FALSE)</f>
        <v>40</v>
      </c>
      <c r="AL518">
        <f>VLOOKUP(A518,[3]Sheet1!$A$2:$L$2106,12,FALSE)</f>
        <v>12</v>
      </c>
      <c r="AM518">
        <f>VLOOKUP(A518, [3]Sheet1!$A$2:$M$2105,13,FALSE)</f>
        <v>29</v>
      </c>
      <c r="AN518">
        <f>VLOOKUP(A518,[3]Sheet1!$A$2:$N$2106,14,FALSE)</f>
        <v>0.66</v>
      </c>
      <c r="AO518">
        <f>VLOOKUP(A518,[3]Sheet1!$A$2:$O$2106,15,FALSE)</f>
        <v>6.8</v>
      </c>
      <c r="AP518">
        <f>VLOOKUP(A518,[3]Sheet1!$A$2:$P$2105,16,FALSE)</f>
        <v>0</v>
      </c>
      <c r="AQ518">
        <f>VLOOKUP(A518, [3]Sheet1!$A$2:$Q$2106, 17,FALSE)</f>
        <v>1545</v>
      </c>
    </row>
    <row r="519" spans="1:43" x14ac:dyDescent="0.2">
      <c r="A519" s="10">
        <v>1208049</v>
      </c>
      <c r="B519" s="10">
        <v>60056457</v>
      </c>
      <c r="C519" s="11" t="s">
        <v>67</v>
      </c>
      <c r="D519" s="10" t="s">
        <v>53</v>
      </c>
      <c r="E519" s="17">
        <v>44145</v>
      </c>
      <c r="F519" s="13" t="str">
        <f>VLOOKUP(A519,[1]Sheet1!$K$2:$T$827,2,FALSE)</f>
        <v>VD03</v>
      </c>
      <c r="G519" s="13" t="str">
        <f>IFERROR(#REF!, "no")</f>
        <v>no</v>
      </c>
      <c r="H519" s="10">
        <v>32</v>
      </c>
      <c r="I519" s="10">
        <v>0.89</v>
      </c>
      <c r="J519" s="10">
        <v>1.1399999999999999</v>
      </c>
      <c r="K519" s="10">
        <v>0.25</v>
      </c>
      <c r="L519" s="10">
        <v>15</v>
      </c>
      <c r="M519" s="10">
        <v>28</v>
      </c>
      <c r="N519" s="10">
        <v>2.0076634883880602</v>
      </c>
      <c r="O519" s="10">
        <v>3.5761303901672399</v>
      </c>
      <c r="P519" s="10">
        <v>1.7812960147857699</v>
      </c>
      <c r="Q519" s="10">
        <v>2.4114289283752401</v>
      </c>
      <c r="R519" s="13">
        <f>VLOOKUP(A519,'Valores KF'!$C$2:$D$1018,2,)</f>
        <v>0.72</v>
      </c>
      <c r="S519" s="13">
        <f>VLOOKUP(A519,'[2]PESO DE COLADA DIC19-DIC-20'!$A$2:$D$2105,4, FALSE)</f>
        <v>55689</v>
      </c>
      <c r="T519" s="13">
        <f>VLOOKUP(A519,[1]Sheet1!$F$2:$H$1001,3,FALSE)</f>
        <v>1843.54807117991</v>
      </c>
      <c r="U519" s="13">
        <f>VLOOKUP(A519,[1]Sheet1!$K$2:$T$827, 3,FALSE)</f>
        <v>0.376</v>
      </c>
      <c r="V519" s="13">
        <f>VLOOKUP(A519,[1]Sheet1!$K$2:$T$827, 4,FALSE)</f>
        <v>0.89500000000000002</v>
      </c>
      <c r="W519" s="13">
        <f>VLOOKUP(A519, [1]Sheet1!$K$2:$T$827,5,FALSE)</f>
        <v>0.34899999999999998</v>
      </c>
      <c r="X519" s="13">
        <f>VLOOKUP(A519, [1]Sheet1!$K$2:$T$827,6,FALSE)</f>
        <v>2.3699999999999999E-2</v>
      </c>
      <c r="Y519" s="13">
        <f>VLOOKUP(A519, [1]Sheet1!$K$2:$T$827,7,FALSE)</f>
        <v>1.0499999999999999E-3</v>
      </c>
      <c r="Z519" s="13">
        <f>VLOOKUP(A519, [1]Sheet1!$K$2:$T$827,8,FALSE)</f>
        <v>5</v>
      </c>
      <c r="AA519" s="13">
        <f>VLOOKUP(A519, [1]Sheet1!$K$2:$T$827,9,FALSE)</f>
        <v>0.27900000000000003</v>
      </c>
      <c r="AB519" s="13">
        <f>VLOOKUP(A519, [1]Sheet1!$K$2:$T$827,10,FALSE)</f>
        <v>3.49E-2</v>
      </c>
      <c r="AC519" s="13">
        <f>VLOOKUP(A519,[4]Sheet1!$A$2:$D$651,4,FALSE)</f>
        <v>0.94512799999999997</v>
      </c>
      <c r="AD519" s="13">
        <f>VLOOKUP(A519,[4]Sheet1!$A$2:$E$651,5,FALSE)</f>
        <v>7.7614700000000001</v>
      </c>
      <c r="AE519" s="13" t="s">
        <v>45</v>
      </c>
      <c r="AF519">
        <f>VLOOKUP(A519,[3]Sheet1!$A$2:$F$2106,6, FALSE)</f>
        <v>61707</v>
      </c>
      <c r="AG519">
        <f>VLOOKUP(A519,[3]Sheet1!$A$2:$G$2106,7,FALSE)</f>
        <v>1</v>
      </c>
      <c r="AH519">
        <f>VLOOKUP(A519,[3]Sheet1!$A$2:$H$2105,8,FALSE)</f>
        <v>1644</v>
      </c>
      <c r="AI519">
        <f>VLOOKUP(A519,[3]Sheet1!$A$2:$I$2106,9,FALSE)</f>
        <v>102</v>
      </c>
      <c r="AJ519">
        <f>VLOOKUP(A519,[3]Sheet1!$A$2:$K$2105,10,FALSE)</f>
        <v>50</v>
      </c>
      <c r="AK519">
        <f>VLOOKUP(A519,[3]Sheet1!$A$2:$K$2105,11,FALSE)</f>
        <v>52</v>
      </c>
      <c r="AL519">
        <f>VLOOKUP(A519,[3]Sheet1!$A$2:$L$2106,12,FALSE)</f>
        <v>18</v>
      </c>
      <c r="AM519">
        <f>VLOOKUP(A519, [3]Sheet1!$A$2:$M$2105,13,FALSE)</f>
        <v>32</v>
      </c>
      <c r="AN519">
        <f>VLOOKUP(A519,[3]Sheet1!$A$2:$N$2106,14,FALSE)</f>
        <v>0.71</v>
      </c>
      <c r="AO519">
        <f>VLOOKUP(A519,[3]Sheet1!$A$2:$O$2106,15,FALSE)</f>
        <v>8.66</v>
      </c>
      <c r="AP519">
        <f>VLOOKUP(A519,[3]Sheet1!$A$2:$P$2105,16,FALSE)</f>
        <v>0</v>
      </c>
      <c r="AQ519">
        <f>VLOOKUP(A519, [3]Sheet1!$A$2:$Q$2106, 17,FALSE)</f>
        <v>1534</v>
      </c>
    </row>
    <row r="520" spans="1:43" x14ac:dyDescent="0.2">
      <c r="A520" s="10">
        <v>1208050</v>
      </c>
      <c r="B520" s="10">
        <v>60056301</v>
      </c>
      <c r="C520" s="11" t="s">
        <v>97</v>
      </c>
      <c r="D520" s="10" t="s">
        <v>51</v>
      </c>
      <c r="E520" s="17">
        <v>44145</v>
      </c>
      <c r="F520" s="13" t="str">
        <f>VLOOKUP(A520,[1]Sheet1!$K$2:$T$827,2,FALSE)</f>
        <v>VD02</v>
      </c>
      <c r="G520" s="13" t="str">
        <f>IFERROR(#REF!, "no")</f>
        <v>no</v>
      </c>
      <c r="H520" s="10">
        <v>16</v>
      </c>
      <c r="I520" s="10">
        <v>1.2</v>
      </c>
      <c r="J520" s="10">
        <v>0.5</v>
      </c>
      <c r="K520" s="10">
        <v>-0.7</v>
      </c>
      <c r="L520" s="10">
        <v>12</v>
      </c>
      <c r="M520" s="10">
        <v>14</v>
      </c>
      <c r="N520" s="10">
        <v>4.9384684562683097</v>
      </c>
      <c r="O520" s="10">
        <v>3.5799603462219198</v>
      </c>
      <c r="P520" s="10">
        <v>0.16593861579895</v>
      </c>
      <c r="Q520" s="10">
        <v>-0.14627328515052801</v>
      </c>
      <c r="R520" s="13">
        <f>VLOOKUP(A520,'Valores KF'!$C$2:$D$1018,2,)</f>
        <v>0.75</v>
      </c>
      <c r="S520" s="13">
        <f>VLOOKUP(A520,'[2]PESO DE COLADA DIC19-DIC-20'!$A$2:$D$2105,4, FALSE)</f>
        <v>50269</v>
      </c>
      <c r="T520" s="13">
        <f>VLOOKUP(A520,[1]Sheet1!$F$2:$H$1001,3,FALSE)</f>
        <v>1851.6853327482199</v>
      </c>
      <c r="U520" s="13">
        <f>VLOOKUP(A520,[1]Sheet1!$K$2:$T$827, 3,FALSE)</f>
        <v>0.316</v>
      </c>
      <c r="V520" s="13">
        <f>VLOOKUP(A520,[1]Sheet1!$K$2:$T$827, 4,FALSE)</f>
        <v>0.30599999999999999</v>
      </c>
      <c r="W520" s="13">
        <f>VLOOKUP(A520, [1]Sheet1!$K$2:$T$827,5,FALSE)</f>
        <v>0.90600000000000003</v>
      </c>
      <c r="X520" s="13">
        <f>VLOOKUP(A520, [1]Sheet1!$K$2:$T$827,6,FALSE)</f>
        <v>6.3E-3</v>
      </c>
      <c r="Y520" s="13">
        <f>VLOOKUP(A520, [1]Sheet1!$K$2:$T$827,7,FALSE)</f>
        <v>6.9399999999999996E-4</v>
      </c>
      <c r="Z520" s="13">
        <f>VLOOKUP(A520, [1]Sheet1!$K$2:$T$827,8,FALSE)</f>
        <v>1</v>
      </c>
      <c r="AA520" s="13">
        <f>VLOOKUP(A520, [1]Sheet1!$K$2:$T$827,9,FALSE)</f>
        <v>0.89400000000000002</v>
      </c>
      <c r="AB520" s="13">
        <f>VLOOKUP(A520, [1]Sheet1!$K$2:$T$827,10,FALSE)</f>
        <v>2.9399999999999999E-2</v>
      </c>
      <c r="AC520" s="13">
        <f>VLOOKUP(A520,[4]Sheet1!$A$2:$D$651,4,FALSE)</f>
        <v>1.07789</v>
      </c>
      <c r="AD520" s="13">
        <f>VLOOKUP(A520,[4]Sheet1!$A$2:$E$651,5,FALSE)</f>
        <v>0.901142</v>
      </c>
      <c r="AE520" s="13" t="s">
        <v>45</v>
      </c>
      <c r="AF520">
        <f>VLOOKUP(A520,[3]Sheet1!$A$2:$F$2106,6, FALSE)</f>
        <v>49160</v>
      </c>
      <c r="AG520">
        <f>VLOOKUP(A520,[3]Sheet1!$A$2:$G$2106,7,FALSE)</f>
        <v>1</v>
      </c>
      <c r="AH520">
        <f>VLOOKUP(A520,[3]Sheet1!$A$2:$H$2105,8,FALSE)</f>
        <v>1632</v>
      </c>
      <c r="AI520">
        <f>VLOOKUP(A520,[3]Sheet1!$A$2:$I$2106,9,FALSE)</f>
        <v>56</v>
      </c>
      <c r="AJ520">
        <f>VLOOKUP(A520,[3]Sheet1!$A$2:$K$2105,10,FALSE)</f>
        <v>23</v>
      </c>
      <c r="AK520">
        <f>VLOOKUP(A520,[3]Sheet1!$A$2:$K$2105,11,FALSE)</f>
        <v>33</v>
      </c>
      <c r="AL520">
        <f>VLOOKUP(A520,[3]Sheet1!$A$2:$L$2106,12,FALSE)</f>
        <v>7</v>
      </c>
      <c r="AM520">
        <f>VLOOKUP(A520, [3]Sheet1!$A$2:$M$2105,13,FALSE)</f>
        <v>16</v>
      </c>
      <c r="AN520">
        <f>VLOOKUP(A520,[3]Sheet1!$A$2:$N$2106,14,FALSE)</f>
        <v>0.82</v>
      </c>
      <c r="AO520">
        <f>VLOOKUP(A520,[3]Sheet1!$A$2:$O$2106,15,FALSE)</f>
        <v>4.45</v>
      </c>
      <c r="AP520">
        <f>VLOOKUP(A520,[3]Sheet1!$A$2:$P$2105,16,FALSE)</f>
        <v>0</v>
      </c>
      <c r="AQ520">
        <f>VLOOKUP(A520, [3]Sheet1!$A$2:$Q$2106, 17,FALSE)</f>
        <v>1558</v>
      </c>
    </row>
    <row r="521" spans="1:43" x14ac:dyDescent="0.2">
      <c r="A521" s="10">
        <v>1208051</v>
      </c>
      <c r="B521" s="10">
        <v>60056131</v>
      </c>
      <c r="C521" s="11" t="s">
        <v>54</v>
      </c>
      <c r="D521" s="10" t="s">
        <v>63</v>
      </c>
      <c r="E521" s="17">
        <v>44145</v>
      </c>
      <c r="F521" s="13" t="str">
        <f>VLOOKUP(A521,[1]Sheet1!$K$2:$T$827,2,FALSE)</f>
        <v>VD03</v>
      </c>
      <c r="G521" s="13" t="str">
        <f>IFERROR(#REF!, "no")</f>
        <v>no</v>
      </c>
      <c r="H521" s="10">
        <v>16</v>
      </c>
      <c r="I521" s="10">
        <v>1.0900000000000001</v>
      </c>
      <c r="J521" s="10">
        <v>1.0900000000000001</v>
      </c>
      <c r="K521" s="10">
        <v>0</v>
      </c>
      <c r="L521" s="10">
        <v>24</v>
      </c>
      <c r="M521" s="10">
        <v>11</v>
      </c>
      <c r="N521" s="10">
        <v>5.1456217765808097</v>
      </c>
      <c r="O521" s="10">
        <v>3.3376600742340101</v>
      </c>
      <c r="P521" s="10">
        <v>0.28632363677024802</v>
      </c>
      <c r="Q521" s="10">
        <v>-0.13469123840332001</v>
      </c>
      <c r="R521" s="13">
        <f>VLOOKUP(A521,'Valores KF'!$C$2:$D$1018,2,)</f>
        <v>0.82</v>
      </c>
      <c r="S521" s="13">
        <f>VLOOKUP(A521,'[2]PESO DE COLADA DIC19-DIC-20'!$A$2:$D$2105,4, FALSE)</f>
        <v>53467</v>
      </c>
      <c r="T521" s="13">
        <f>VLOOKUP(A521,[1]Sheet1!$F$2:$H$1001,3,FALSE)</f>
        <v>1897.6719821434799</v>
      </c>
      <c r="U521" s="13">
        <f>VLOOKUP(A521,[1]Sheet1!$K$2:$T$827, 3,FALSE)</f>
        <v>0.128</v>
      </c>
      <c r="V521" s="13">
        <f>VLOOKUP(A521,[1]Sheet1!$K$2:$T$827, 4,FALSE)</f>
        <v>0.159</v>
      </c>
      <c r="W521" s="13">
        <f>VLOOKUP(A521, [1]Sheet1!$K$2:$T$827,5,FALSE)</f>
        <v>1.1100000000000001</v>
      </c>
      <c r="X521" s="13">
        <f>VLOOKUP(A521, [1]Sheet1!$K$2:$T$827,6,FALSE)</f>
        <v>8.8000000000000005E-3</v>
      </c>
      <c r="Y521" s="13">
        <f>VLOOKUP(A521, [1]Sheet1!$K$2:$T$827,7,FALSE)</f>
        <v>6.0299999999999998E-3</v>
      </c>
      <c r="Z521" s="13">
        <f>VLOOKUP(A521, [1]Sheet1!$K$2:$T$827,8,FALSE)</f>
        <v>0.19400000000000001</v>
      </c>
      <c r="AA521" s="13">
        <f>VLOOKUP(A521, [1]Sheet1!$K$2:$T$827,9,FALSE)</f>
        <v>0.313</v>
      </c>
      <c r="AB521" s="13">
        <f>VLOOKUP(A521, [1]Sheet1!$K$2:$T$827,10,FALSE)</f>
        <v>2.69E-2</v>
      </c>
      <c r="AC521" s="13">
        <f>VLOOKUP(A521,[4]Sheet1!$A$2:$D$651,4,FALSE)</f>
        <v>1.30518</v>
      </c>
      <c r="AD521" s="13">
        <f>VLOOKUP(A521,[4]Sheet1!$A$2:$E$651,5,FALSE)</f>
        <v>1.74085</v>
      </c>
      <c r="AE521" s="13" t="s">
        <v>45</v>
      </c>
      <c r="AF521">
        <f>VLOOKUP(A521,[3]Sheet1!$A$2:$F$2106,6, FALSE)</f>
        <v>54052</v>
      </c>
      <c r="AG521">
        <f>VLOOKUP(A521,[3]Sheet1!$A$2:$G$2106,7,FALSE)</f>
        <v>1</v>
      </c>
      <c r="AH521">
        <f>VLOOKUP(A521,[3]Sheet1!$A$2:$H$2105,8,FALSE)</f>
        <v>1681</v>
      </c>
      <c r="AI521">
        <f>VLOOKUP(A521,[3]Sheet1!$A$2:$I$2106,9,FALSE)</f>
        <v>75</v>
      </c>
      <c r="AJ521">
        <f>VLOOKUP(A521,[3]Sheet1!$A$2:$K$2105,10,FALSE)</f>
        <v>23</v>
      </c>
      <c r="AK521">
        <f>VLOOKUP(A521,[3]Sheet1!$A$2:$K$2105,11,FALSE)</f>
        <v>52</v>
      </c>
      <c r="AL521">
        <f>VLOOKUP(A521,[3]Sheet1!$A$2:$L$2106,12,FALSE)</f>
        <v>7</v>
      </c>
      <c r="AM521">
        <f>VLOOKUP(A521, [3]Sheet1!$A$2:$M$2105,13,FALSE)</f>
        <v>16</v>
      </c>
      <c r="AN521">
        <f>VLOOKUP(A521,[3]Sheet1!$A$2:$N$2106,14,FALSE)</f>
        <v>0.93</v>
      </c>
      <c r="AO521">
        <f>VLOOKUP(A521,[3]Sheet1!$A$2:$O$2106,15,FALSE)</f>
        <v>5.35</v>
      </c>
      <c r="AP521">
        <f>VLOOKUP(A521,[3]Sheet1!$A$2:$P$2105,16,FALSE)</f>
        <v>10.97</v>
      </c>
      <c r="AQ521">
        <f>VLOOKUP(A521, [3]Sheet1!$A$2:$Q$2106, 17,FALSE)</f>
        <v>1591</v>
      </c>
    </row>
    <row r="522" spans="1:43" x14ac:dyDescent="0.2">
      <c r="A522" s="10">
        <v>1208052</v>
      </c>
      <c r="B522" s="10">
        <v>60056136</v>
      </c>
      <c r="C522" s="11" t="s">
        <v>54</v>
      </c>
      <c r="D522" s="10" t="s">
        <v>63</v>
      </c>
      <c r="E522" s="17">
        <v>44146</v>
      </c>
      <c r="F522" s="13" t="str">
        <f>VLOOKUP(A522,[1]Sheet1!$K$2:$T$827,2,FALSE)</f>
        <v>VD02</v>
      </c>
      <c r="G522" s="13" t="str">
        <f>IFERROR(#REF!, "no")</f>
        <v>no</v>
      </c>
      <c r="H522" s="10">
        <v>21</v>
      </c>
      <c r="I522" s="10">
        <v>0.86</v>
      </c>
      <c r="J522" s="10">
        <v>0.5</v>
      </c>
      <c r="K522" s="10">
        <v>-0.36</v>
      </c>
      <c r="L522" s="10">
        <v>15</v>
      </c>
      <c r="M522" s="10">
        <v>17</v>
      </c>
      <c r="N522" s="10">
        <v>1.8826812505721999</v>
      </c>
      <c r="O522" s="10">
        <v>3.8556482791900599</v>
      </c>
      <c r="P522" s="10">
        <v>7.0857234299182906E-2</v>
      </c>
      <c r="Q522" s="10">
        <v>-0.15134261548519101</v>
      </c>
      <c r="R522" s="13">
        <f>VLOOKUP(A522,'Valores KF'!$C$2:$D$1018,2,)</f>
        <v>0.82</v>
      </c>
      <c r="S522" s="13">
        <f>VLOOKUP(A522,'[2]PESO DE COLADA DIC19-DIC-20'!$A$2:$D$2105,4, FALSE)</f>
        <v>47725</v>
      </c>
      <c r="T522" s="13">
        <f>VLOOKUP(A522,[1]Sheet1!$F$2:$H$1001,3,FALSE)</f>
        <v>1900.9757093087501</v>
      </c>
      <c r="U522" s="13">
        <f>VLOOKUP(A522,[1]Sheet1!$K$2:$T$827, 3,FALSE)</f>
        <v>0.12</v>
      </c>
      <c r="V522" s="13">
        <f>VLOOKUP(A522,[1]Sheet1!$K$2:$T$827, 4,FALSE)</f>
        <v>0.17100000000000001</v>
      </c>
      <c r="W522" s="13">
        <f>VLOOKUP(A522, [1]Sheet1!$K$2:$T$827,5,FALSE)</f>
        <v>1.1200000000000001</v>
      </c>
      <c r="X522" s="13">
        <f>VLOOKUP(A522, [1]Sheet1!$K$2:$T$827,6,FALSE)</f>
        <v>7.6E-3</v>
      </c>
      <c r="Y522" s="13">
        <f>VLOOKUP(A522, [1]Sheet1!$K$2:$T$827,7,FALSE)</f>
        <v>5.77E-3</v>
      </c>
      <c r="Z522" s="13">
        <f>VLOOKUP(A522, [1]Sheet1!$K$2:$T$827,8,FALSE)</f>
        <v>0.23200000000000001</v>
      </c>
      <c r="AA522" s="13">
        <f>VLOOKUP(A522, [1]Sheet1!$K$2:$T$827,9,FALSE)</f>
        <v>0.35099999999999998</v>
      </c>
      <c r="AB522" s="13">
        <f>VLOOKUP(A522, [1]Sheet1!$K$2:$T$827,10,FALSE)</f>
        <v>2.86E-2</v>
      </c>
      <c r="AC522" s="13">
        <f>VLOOKUP(A522,[4]Sheet1!$A$2:$D$651,4,FALSE)</f>
        <v>1.12469</v>
      </c>
      <c r="AD522" s="13">
        <f>VLOOKUP(A522,[4]Sheet1!$A$2:$E$651,5,FALSE)</f>
        <v>1.61958</v>
      </c>
      <c r="AE522" s="13" t="s">
        <v>45</v>
      </c>
      <c r="AF522">
        <f>VLOOKUP(A522,[3]Sheet1!$A$2:$F$2106,6, FALSE)</f>
        <v>48405</v>
      </c>
      <c r="AG522">
        <f>VLOOKUP(A522,[3]Sheet1!$A$2:$G$2106,7,FALSE)</f>
        <v>1</v>
      </c>
      <c r="AH522">
        <f>VLOOKUP(A522,[3]Sheet1!$A$2:$H$2105,8,FALSE)</f>
        <v>1696</v>
      </c>
      <c r="AI522">
        <f>VLOOKUP(A522,[3]Sheet1!$A$2:$I$2106,9,FALSE)</f>
        <v>60</v>
      </c>
      <c r="AJ522">
        <f>VLOOKUP(A522,[3]Sheet1!$A$2:$K$2105,10,FALSE)</f>
        <v>27</v>
      </c>
      <c r="AK522">
        <f>VLOOKUP(A522,[3]Sheet1!$A$2:$K$2105,11,FALSE)</f>
        <v>33</v>
      </c>
      <c r="AL522">
        <f>VLOOKUP(A522,[3]Sheet1!$A$2:$L$2106,12,FALSE)</f>
        <v>6</v>
      </c>
      <c r="AM522">
        <f>VLOOKUP(A522, [3]Sheet1!$A$2:$M$2105,13,FALSE)</f>
        <v>21</v>
      </c>
      <c r="AN522">
        <f>VLOOKUP(A522,[3]Sheet1!$A$2:$N$2106,14,FALSE)</f>
        <v>0.88</v>
      </c>
      <c r="AO522">
        <f>VLOOKUP(A522,[3]Sheet1!$A$2:$O$2106,15,FALSE)</f>
        <v>4.51</v>
      </c>
      <c r="AP522">
        <f>VLOOKUP(A522,[3]Sheet1!$A$2:$P$2105,16,FALSE)</f>
        <v>5.36</v>
      </c>
      <c r="AQ522">
        <f>VLOOKUP(A522, [3]Sheet1!$A$2:$Q$2106, 17,FALSE)</f>
        <v>1585</v>
      </c>
    </row>
    <row r="523" spans="1:43" x14ac:dyDescent="0.2">
      <c r="A523" s="10">
        <v>1208053</v>
      </c>
      <c r="B523" s="10">
        <v>60056070</v>
      </c>
      <c r="C523" s="11" t="s">
        <v>54</v>
      </c>
      <c r="D523" s="10" t="s">
        <v>44</v>
      </c>
      <c r="E523" s="17">
        <v>44146</v>
      </c>
      <c r="F523" s="13" t="str">
        <f>VLOOKUP(A523,[1]Sheet1!$K$2:$T$827,2,FALSE)</f>
        <v>VD03</v>
      </c>
      <c r="G523" s="13" t="str">
        <f>IFERROR(#REF!, "no")</f>
        <v>no</v>
      </c>
      <c r="H523" s="10">
        <v>16</v>
      </c>
      <c r="I523" s="10">
        <v>1.3</v>
      </c>
      <c r="J523" s="10">
        <v>1.3</v>
      </c>
      <c r="K523" s="10">
        <v>0</v>
      </c>
      <c r="L523" s="10">
        <v>18</v>
      </c>
      <c r="M523" s="10">
        <v>12</v>
      </c>
      <c r="N523" s="10">
        <v>6.1930694580078098</v>
      </c>
      <c r="O523" s="10">
        <v>3.61148309707642</v>
      </c>
      <c r="P523" s="10">
        <v>0.252199918031693</v>
      </c>
      <c r="Q523" s="10">
        <v>-0.14274431765079501</v>
      </c>
      <c r="R523" s="13">
        <f>VLOOKUP(A523,'Valores KF'!$C$2:$D$1018,2,)</f>
        <v>0.82</v>
      </c>
      <c r="S523" s="13">
        <f>VLOOKUP(A523,'[2]PESO DE COLADA DIC19-DIC-20'!$A$2:$D$2105,4, FALSE)</f>
        <v>54360</v>
      </c>
      <c r="T523" s="13">
        <f>VLOOKUP(A523,[1]Sheet1!$F$2:$H$1001,3,FALSE)</f>
        <v>1901.3655630362</v>
      </c>
      <c r="U523" s="13">
        <f>VLOOKUP(A523,[1]Sheet1!$K$2:$T$827, 3,FALSE)</f>
        <v>0.122</v>
      </c>
      <c r="V523" s="13">
        <f>VLOOKUP(A523,[1]Sheet1!$K$2:$T$827, 4,FALSE)</f>
        <v>0.156</v>
      </c>
      <c r="W523" s="13">
        <f>VLOOKUP(A523, [1]Sheet1!$K$2:$T$827,5,FALSE)</f>
        <v>1.1100000000000001</v>
      </c>
      <c r="X523" s="13">
        <f>VLOOKUP(A523, [1]Sheet1!$K$2:$T$827,6,FALSE)</f>
        <v>1.06E-2</v>
      </c>
      <c r="Y523" s="13">
        <f>VLOOKUP(A523, [1]Sheet1!$K$2:$T$827,7,FALSE)</f>
        <v>5.2199999999999998E-3</v>
      </c>
      <c r="Z523" s="13">
        <f>VLOOKUP(A523, [1]Sheet1!$K$2:$T$827,8,FALSE)</f>
        <v>0.247</v>
      </c>
      <c r="AA523" s="13">
        <f>VLOOKUP(A523, [1]Sheet1!$K$2:$T$827,9,FALSE)</f>
        <v>0.375</v>
      </c>
      <c r="AB523" s="13">
        <f>VLOOKUP(A523, [1]Sheet1!$K$2:$T$827,10,FALSE)</f>
        <v>2.3900000000000001E-2</v>
      </c>
      <c r="AC523" s="13">
        <f>VLOOKUP(A523,[4]Sheet1!$A$2:$D$651,4,FALSE)</f>
        <v>1.21282</v>
      </c>
      <c r="AD523" s="13">
        <f>VLOOKUP(A523,[4]Sheet1!$A$2:$E$651,5,FALSE)</f>
        <v>0.99986399999999998</v>
      </c>
      <c r="AE523" s="13" t="s">
        <v>45</v>
      </c>
      <c r="AF523">
        <f>VLOOKUP(A523,[3]Sheet1!$A$2:$F$2106,6, FALSE)</f>
        <v>54967.01</v>
      </c>
      <c r="AG523">
        <f>VLOOKUP(A523,[3]Sheet1!$A$2:$G$2106,7,FALSE)</f>
        <v>1</v>
      </c>
      <c r="AH523">
        <f>VLOOKUP(A523,[3]Sheet1!$A$2:$H$2105,8,FALSE)</f>
        <v>1684</v>
      </c>
      <c r="AI523">
        <f>VLOOKUP(A523,[3]Sheet1!$A$2:$I$2106,9,FALSE)</f>
        <v>74</v>
      </c>
      <c r="AJ523">
        <f>VLOOKUP(A523,[3]Sheet1!$A$2:$K$2105,10,FALSE)</f>
        <v>22</v>
      </c>
      <c r="AK523">
        <f>VLOOKUP(A523,[3]Sheet1!$A$2:$K$2105,11,FALSE)</f>
        <v>52</v>
      </c>
      <c r="AL523">
        <f>VLOOKUP(A523,[3]Sheet1!$A$2:$L$2106,12,FALSE)</f>
        <v>6</v>
      </c>
      <c r="AM523">
        <f>VLOOKUP(A523, [3]Sheet1!$A$2:$M$2105,13,FALSE)</f>
        <v>16</v>
      </c>
      <c r="AN523">
        <f>VLOOKUP(A523,[3]Sheet1!$A$2:$N$2106,14,FALSE)</f>
        <v>0.83</v>
      </c>
      <c r="AO523">
        <f>VLOOKUP(A523,[3]Sheet1!$A$2:$O$2106,15,FALSE)</f>
        <v>2.36</v>
      </c>
      <c r="AP523">
        <f>VLOOKUP(A523,[3]Sheet1!$A$2:$P$2105,16,FALSE)</f>
        <v>12.8</v>
      </c>
      <c r="AQ523">
        <f>VLOOKUP(A523, [3]Sheet1!$A$2:$Q$2106, 17,FALSE)</f>
        <v>1601</v>
      </c>
    </row>
    <row r="524" spans="1:43" x14ac:dyDescent="0.2">
      <c r="A524" s="10">
        <v>1208054</v>
      </c>
      <c r="B524" s="10">
        <v>60056076</v>
      </c>
      <c r="C524" s="11" t="s">
        <v>54</v>
      </c>
      <c r="D524" s="10" t="s">
        <v>44</v>
      </c>
      <c r="E524" s="17">
        <v>44146</v>
      </c>
      <c r="F524" s="13" t="str">
        <f>VLOOKUP(A524,[1]Sheet1!$K$2:$T$827,2,FALSE)</f>
        <v>VD03</v>
      </c>
      <c r="G524" s="13" t="str">
        <f>IFERROR(#REF!, "no")</f>
        <v>no</v>
      </c>
      <c r="H524" s="10">
        <v>18</v>
      </c>
      <c r="I524" s="10">
        <v>1.23</v>
      </c>
      <c r="J524" s="10">
        <v>1.27</v>
      </c>
      <c r="K524" s="10">
        <v>0.04</v>
      </c>
      <c r="L524" s="10">
        <v>15</v>
      </c>
      <c r="M524" s="10">
        <v>14</v>
      </c>
      <c r="N524" s="10">
        <v>5.6239891052246103</v>
      </c>
      <c r="O524" s="10">
        <v>4.0923957824706996</v>
      </c>
      <c r="P524" s="10">
        <v>0.166705638170242</v>
      </c>
      <c r="Q524" s="10">
        <v>-0.14702908694744099</v>
      </c>
      <c r="R524" s="13">
        <f>VLOOKUP(A524,'Valores KF'!$C$2:$D$1018,2,)</f>
        <v>0.82</v>
      </c>
      <c r="S524" s="13">
        <f>VLOOKUP(A524,'[2]PESO DE COLADA DIC19-DIC-20'!$A$2:$D$2105,4, FALSE)</f>
        <v>54905</v>
      </c>
      <c r="T524" s="13">
        <f>VLOOKUP(A524,[1]Sheet1!$F$2:$H$1001,3,FALSE)</f>
        <v>1900.34184385501</v>
      </c>
      <c r="U524" s="13">
        <f>VLOOKUP(A524,[1]Sheet1!$K$2:$T$827, 3,FALSE)</f>
        <v>0.113</v>
      </c>
      <c r="V524" s="13">
        <f>VLOOKUP(A524,[1]Sheet1!$K$2:$T$827, 4,FALSE)</f>
        <v>0.183</v>
      </c>
      <c r="W524" s="13">
        <f>VLOOKUP(A524, [1]Sheet1!$K$2:$T$827,5,FALSE)</f>
        <v>1.1299999999999999</v>
      </c>
      <c r="X524" s="13">
        <f>VLOOKUP(A524, [1]Sheet1!$K$2:$T$827,6,FALSE)</f>
        <v>1.0699999999999999E-2</v>
      </c>
      <c r="Y524" s="13">
        <f>VLOOKUP(A524, [1]Sheet1!$K$2:$T$827,7,FALSE)</f>
        <v>4.7999999999999996E-3</v>
      </c>
      <c r="Z524" s="13">
        <f>VLOOKUP(A524, [1]Sheet1!$K$2:$T$827,8,FALSE)</f>
        <v>0.222</v>
      </c>
      <c r="AA524" s="13">
        <f>VLOOKUP(A524, [1]Sheet1!$K$2:$T$827,9,FALSE)</f>
        <v>0.41899999999999998</v>
      </c>
      <c r="AB524" s="13">
        <f>VLOOKUP(A524, [1]Sheet1!$K$2:$T$827,10,FALSE)</f>
        <v>2.7300000000000001E-2</v>
      </c>
      <c r="AC524" s="13">
        <f>VLOOKUP(A524,[4]Sheet1!$A$2:$D$651,4,FALSE)</f>
        <v>1.1044</v>
      </c>
      <c r="AD524" s="13">
        <f>VLOOKUP(A524,[4]Sheet1!$A$2:$E$651,5,FALSE)</f>
        <v>1.0357700000000001</v>
      </c>
      <c r="AE524" s="13" t="s">
        <v>45</v>
      </c>
      <c r="AF524">
        <f>VLOOKUP(A524,[3]Sheet1!$A$2:$F$2106,6, FALSE)</f>
        <v>54989.01</v>
      </c>
      <c r="AG524">
        <f>VLOOKUP(A524,[3]Sheet1!$A$2:$G$2106,7,FALSE)</f>
        <v>1</v>
      </c>
      <c r="AH524">
        <f>VLOOKUP(A524,[3]Sheet1!$A$2:$H$2105,8,FALSE)</f>
        <v>1687</v>
      </c>
      <c r="AI524">
        <f>VLOOKUP(A524,[3]Sheet1!$A$2:$I$2106,9,FALSE)</f>
        <v>59</v>
      </c>
      <c r="AJ524">
        <f>VLOOKUP(A524,[3]Sheet1!$A$2:$K$2105,10,FALSE)</f>
        <v>24</v>
      </c>
      <c r="AK524">
        <f>VLOOKUP(A524,[3]Sheet1!$A$2:$K$2105,11,FALSE)</f>
        <v>35</v>
      </c>
      <c r="AL524">
        <f>VLOOKUP(A524,[3]Sheet1!$A$2:$L$2106,12,FALSE)</f>
        <v>6</v>
      </c>
      <c r="AM524">
        <f>VLOOKUP(A524, [3]Sheet1!$A$2:$M$2105,13,FALSE)</f>
        <v>18</v>
      </c>
      <c r="AN524">
        <f>VLOOKUP(A524,[3]Sheet1!$A$2:$N$2106,14,FALSE)</f>
        <v>0.78</v>
      </c>
      <c r="AO524">
        <f>VLOOKUP(A524,[3]Sheet1!$A$2:$O$2106,15,FALSE)</f>
        <v>2.74</v>
      </c>
      <c r="AP524">
        <f>VLOOKUP(A524,[3]Sheet1!$A$2:$P$2105,16,FALSE)</f>
        <v>4.4800000000000004</v>
      </c>
      <c r="AQ524">
        <f>VLOOKUP(A524, [3]Sheet1!$A$2:$Q$2106, 17,FALSE)</f>
        <v>1593</v>
      </c>
    </row>
    <row r="525" spans="1:43" x14ac:dyDescent="0.2">
      <c r="A525" s="10">
        <v>1208055</v>
      </c>
      <c r="B525" s="10">
        <v>60056151</v>
      </c>
      <c r="C525" s="11" t="s">
        <v>54</v>
      </c>
      <c r="D525" s="10" t="s">
        <v>63</v>
      </c>
      <c r="E525" s="17">
        <v>44146</v>
      </c>
      <c r="F525" s="13" t="str">
        <f>VLOOKUP(A525,[1]Sheet1!$K$2:$T$827,2,FALSE)</f>
        <v>VD03</v>
      </c>
      <c r="G525" s="13" t="str">
        <f>IFERROR(#REF!, "no")</f>
        <v>no</v>
      </c>
      <c r="H525" s="10">
        <v>18</v>
      </c>
      <c r="I525" s="10">
        <v>1.18</v>
      </c>
      <c r="J525" s="10">
        <v>1.18</v>
      </c>
      <c r="K525" s="10">
        <v>0</v>
      </c>
      <c r="L525" s="10">
        <v>14</v>
      </c>
      <c r="M525" s="10">
        <v>13</v>
      </c>
      <c r="N525" s="10">
        <v>5.4452471733093297</v>
      </c>
      <c r="O525" s="10">
        <v>4.1211609840393102</v>
      </c>
      <c r="P525" s="10">
        <v>0.114474803209305</v>
      </c>
      <c r="Q525" s="10">
        <v>-0.14714378118515001</v>
      </c>
      <c r="R525" s="13">
        <f>VLOOKUP(A525,'Valores KF'!$C$2:$D$1018,2,)</f>
        <v>0.81</v>
      </c>
      <c r="S525" s="13">
        <f>VLOOKUP(A525,'[2]PESO DE COLADA DIC19-DIC-20'!$A$2:$D$2105,4, FALSE)</f>
        <v>52759</v>
      </c>
      <c r="T525" s="13">
        <f>VLOOKUP(A525,[1]Sheet1!$F$2:$H$1001,3,FALSE)</f>
        <v>1889.3071537713199</v>
      </c>
      <c r="U525" s="13">
        <f>VLOOKUP(A525,[1]Sheet1!$K$2:$T$827, 3,FALSE)</f>
        <v>0.13400000000000001</v>
      </c>
      <c r="V525" s="13">
        <f>VLOOKUP(A525,[1]Sheet1!$K$2:$T$827, 4,FALSE)</f>
        <v>0.16200000000000001</v>
      </c>
      <c r="W525" s="13">
        <f>VLOOKUP(A525, [1]Sheet1!$K$2:$T$827,5,FALSE)</f>
        <v>1.1100000000000001</v>
      </c>
      <c r="X525" s="13">
        <f>VLOOKUP(A525, [1]Sheet1!$K$2:$T$827,6,FALSE)</f>
        <v>1.17E-2</v>
      </c>
      <c r="Y525" s="13">
        <f>VLOOKUP(A525, [1]Sheet1!$K$2:$T$827,7,FALSE)</f>
        <v>4.0000000000000001E-3</v>
      </c>
      <c r="Z525" s="13">
        <f>VLOOKUP(A525, [1]Sheet1!$K$2:$T$827,8,FALSE)</f>
        <v>0.18</v>
      </c>
      <c r="AA525" s="13">
        <f>VLOOKUP(A525, [1]Sheet1!$K$2:$T$827,9,FALSE)</f>
        <v>0.32100000000000001</v>
      </c>
      <c r="AB525" s="13">
        <f>VLOOKUP(A525, [1]Sheet1!$K$2:$T$827,10,FALSE)</f>
        <v>2.6100000000000002E-2</v>
      </c>
      <c r="AC525" s="13">
        <f>VLOOKUP(A525,[4]Sheet1!$A$2:$D$651,4,FALSE)</f>
        <v>1.16953</v>
      </c>
      <c r="AD525" s="13">
        <f>VLOOKUP(A525,[4]Sheet1!$A$2:$E$651,5,FALSE)</f>
        <v>1.0413300000000001</v>
      </c>
      <c r="AE525" s="13" t="s">
        <v>45</v>
      </c>
      <c r="AF525">
        <f>VLOOKUP(A525,[3]Sheet1!$A$2:$F$2106,6, FALSE)</f>
        <v>53991</v>
      </c>
      <c r="AG525">
        <f>VLOOKUP(A525,[3]Sheet1!$A$2:$G$2106,7,FALSE)</f>
        <v>1</v>
      </c>
      <c r="AH525">
        <f>VLOOKUP(A525,[3]Sheet1!$A$2:$H$2105,8,FALSE)</f>
        <v>1674</v>
      </c>
      <c r="AI525">
        <f>VLOOKUP(A525,[3]Sheet1!$A$2:$I$2106,9,FALSE)</f>
        <v>66</v>
      </c>
      <c r="AJ525">
        <f>VLOOKUP(A525,[3]Sheet1!$A$2:$K$2105,10,FALSE)</f>
        <v>24</v>
      </c>
      <c r="AK525">
        <f>VLOOKUP(A525,[3]Sheet1!$A$2:$K$2105,11,FALSE)</f>
        <v>42</v>
      </c>
      <c r="AL525">
        <f>VLOOKUP(A525,[3]Sheet1!$A$2:$L$2106,12,FALSE)</f>
        <v>6</v>
      </c>
      <c r="AM525">
        <f>VLOOKUP(A525, [3]Sheet1!$A$2:$M$2105,13,FALSE)</f>
        <v>18</v>
      </c>
      <c r="AN525">
        <f>VLOOKUP(A525,[3]Sheet1!$A$2:$N$2106,14,FALSE)</f>
        <v>0.81</v>
      </c>
      <c r="AO525">
        <f>VLOOKUP(A525,[3]Sheet1!$A$2:$O$2106,15,FALSE)</f>
        <v>3.9</v>
      </c>
      <c r="AP525">
        <f>VLOOKUP(A525,[3]Sheet1!$A$2:$P$2105,16,FALSE)</f>
        <v>6.38</v>
      </c>
      <c r="AQ525">
        <f>VLOOKUP(A525, [3]Sheet1!$A$2:$Q$2106, 17,FALSE)</f>
        <v>1588</v>
      </c>
    </row>
    <row r="526" spans="1:43" x14ac:dyDescent="0.2">
      <c r="A526" s="10">
        <v>1208056</v>
      </c>
      <c r="B526" s="10">
        <v>60056522</v>
      </c>
      <c r="C526" s="11" t="s">
        <v>47</v>
      </c>
      <c r="D526" s="10" t="s">
        <v>53</v>
      </c>
      <c r="E526" s="17">
        <v>44146</v>
      </c>
      <c r="F526" s="13" t="str">
        <f>VLOOKUP(A526,[1]Sheet1!$K$2:$T$827,2,FALSE)</f>
        <v>VD03</v>
      </c>
      <c r="G526" s="13" t="str">
        <f>IFERROR(#REF!, "no")</f>
        <v>no</v>
      </c>
      <c r="H526" s="10">
        <v>21</v>
      </c>
      <c r="I526" s="10">
        <v>0.99</v>
      </c>
      <c r="J526" s="10">
        <v>1.08</v>
      </c>
      <c r="K526" s="10">
        <v>0.09</v>
      </c>
      <c r="L526" s="10">
        <v>18</v>
      </c>
      <c r="M526" s="10">
        <v>17</v>
      </c>
      <c r="N526" s="10">
        <v>9.8516025543212908</v>
      </c>
      <c r="O526" s="10">
        <v>3.8859882354736301</v>
      </c>
      <c r="P526" s="10">
        <v>3.3146336078643799</v>
      </c>
      <c r="Q526" s="10">
        <v>1.0273580551147501</v>
      </c>
      <c r="R526" s="13">
        <f>VLOOKUP(A526,'Valores KF'!$C$2:$D$1018,2,)</f>
        <v>0.8</v>
      </c>
      <c r="S526" s="13">
        <f>VLOOKUP(A526,'[2]PESO DE COLADA DIC19-DIC-20'!$A$2:$D$2105,4, FALSE)</f>
        <v>51822</v>
      </c>
      <c r="T526" s="13">
        <f>VLOOKUP(A526,[1]Sheet1!$F$2:$H$1001,3,FALSE)</f>
        <v>1891.91862387479</v>
      </c>
      <c r="U526" s="13">
        <f>VLOOKUP(A526,[1]Sheet1!$K$2:$T$827, 3,FALSE)</f>
        <v>0.161</v>
      </c>
      <c r="V526" s="13">
        <f>VLOOKUP(A526,[1]Sheet1!$K$2:$T$827, 4,FALSE)</f>
        <v>0.16900000000000001</v>
      </c>
      <c r="W526" s="13">
        <f>VLOOKUP(A526, [1]Sheet1!$K$2:$T$827,5,FALSE)</f>
        <v>1.1000000000000001</v>
      </c>
      <c r="X526" s="13">
        <f>VLOOKUP(A526, [1]Sheet1!$K$2:$T$827,6,FALSE)</f>
        <v>1.24E-2</v>
      </c>
      <c r="Y526" s="13">
        <f>VLOOKUP(A526, [1]Sheet1!$K$2:$T$827,7,FALSE)</f>
        <v>8.5800000000000008E-3</v>
      </c>
      <c r="Z526" s="13">
        <f>VLOOKUP(A526, [1]Sheet1!$K$2:$T$827,8,FALSE)</f>
        <v>0.151</v>
      </c>
      <c r="AA526" s="13">
        <f>VLOOKUP(A526, [1]Sheet1!$K$2:$T$827,9,FALSE)</f>
        <v>0.219</v>
      </c>
      <c r="AB526" s="13">
        <f>VLOOKUP(A526, [1]Sheet1!$K$2:$T$827,10,FALSE)</f>
        <v>2.8199999999999999E-2</v>
      </c>
      <c r="AC526" s="13">
        <f>VLOOKUP(A526,[4]Sheet1!$A$2:$D$651,4,FALSE)</f>
        <v>1.2361</v>
      </c>
      <c r="AD526" s="13">
        <f>VLOOKUP(A526,[4]Sheet1!$A$2:$E$651,5,FALSE)</f>
        <v>1.38846</v>
      </c>
      <c r="AE526" s="13" t="s">
        <v>45</v>
      </c>
      <c r="AF526">
        <f>VLOOKUP(A526,[3]Sheet1!$A$2:$F$2106,6, FALSE)</f>
        <v>52605</v>
      </c>
      <c r="AG526">
        <f>VLOOKUP(A526,[3]Sheet1!$A$2:$G$2106,7,FALSE)</f>
        <v>1</v>
      </c>
      <c r="AH526">
        <f>VLOOKUP(A526,[3]Sheet1!$A$2:$H$2105,8,FALSE)</f>
        <v>1689</v>
      </c>
      <c r="AI526">
        <f>VLOOKUP(A526,[3]Sheet1!$A$2:$I$2106,9,FALSE)</f>
        <v>74</v>
      </c>
      <c r="AJ526">
        <f>VLOOKUP(A526,[3]Sheet1!$A$2:$K$2105,10,FALSE)</f>
        <v>29</v>
      </c>
      <c r="AK526">
        <f>VLOOKUP(A526,[3]Sheet1!$A$2:$K$2105,11,FALSE)</f>
        <v>45</v>
      </c>
      <c r="AL526">
        <f>VLOOKUP(A526,[3]Sheet1!$A$2:$L$2106,12,FALSE)</f>
        <v>8</v>
      </c>
      <c r="AM526">
        <f>VLOOKUP(A526, [3]Sheet1!$A$2:$M$2105,13,FALSE)</f>
        <v>21</v>
      </c>
      <c r="AN526">
        <f>VLOOKUP(A526,[3]Sheet1!$A$2:$N$2106,14,FALSE)</f>
        <v>0.98</v>
      </c>
      <c r="AO526">
        <f>VLOOKUP(A526,[3]Sheet1!$A$2:$O$2106,15,FALSE)</f>
        <v>8.02</v>
      </c>
      <c r="AP526">
        <f>VLOOKUP(A526,[3]Sheet1!$A$2:$P$2105,16,FALSE)</f>
        <v>0</v>
      </c>
      <c r="AQ526">
        <f>VLOOKUP(A526, [3]Sheet1!$A$2:$Q$2106, 17,FALSE)</f>
        <v>1571</v>
      </c>
    </row>
    <row r="527" spans="1:43" x14ac:dyDescent="0.2">
      <c r="A527" s="10">
        <v>1208057</v>
      </c>
      <c r="B527" s="10">
        <v>60056058</v>
      </c>
      <c r="C527" s="11" t="s">
        <v>54</v>
      </c>
      <c r="D527" s="10" t="s">
        <v>44</v>
      </c>
      <c r="E527" s="17">
        <v>44146</v>
      </c>
      <c r="F527" s="13" t="str">
        <f>VLOOKUP(A527,[1]Sheet1!$K$2:$T$827,2,FALSE)</f>
        <v>VD02</v>
      </c>
      <c r="G527" s="13" t="str">
        <f>IFERROR(#REF!, "no")</f>
        <v>no</v>
      </c>
      <c r="H527" s="10">
        <v>18</v>
      </c>
      <c r="I527" s="10">
        <v>1.2</v>
      </c>
      <c r="J527" s="10">
        <v>1.2</v>
      </c>
      <c r="K527" s="10">
        <v>0</v>
      </c>
      <c r="L527" s="10">
        <v>13</v>
      </c>
      <c r="M527" s="10">
        <v>14</v>
      </c>
      <c r="N527" s="10">
        <v>6.5397825241088903</v>
      </c>
      <c r="O527" s="10">
        <v>2.7600185871124299</v>
      </c>
      <c r="P527" s="10">
        <v>0.29454582929611201</v>
      </c>
      <c r="Q527" s="10">
        <v>-0.13746243715286299</v>
      </c>
      <c r="R527" s="13">
        <f>VLOOKUP(A527,'Valores KF'!$C$2:$D$1018,2,)</f>
        <v>0.83</v>
      </c>
      <c r="S527" s="13">
        <f>VLOOKUP(A527,'[2]PESO DE COLADA DIC19-DIC-20'!$A$2:$D$2105,4, FALSE)</f>
        <v>54335</v>
      </c>
      <c r="T527" s="13">
        <f>VLOOKUP(A527,[1]Sheet1!$F$2:$H$1001,3,FALSE)</f>
        <v>1907.9649847461201</v>
      </c>
      <c r="U527" s="13">
        <f>VLOOKUP(A527,[1]Sheet1!$K$2:$T$827, 3,FALSE)</f>
        <v>0.11899999999999999</v>
      </c>
      <c r="V527" s="13">
        <f>VLOOKUP(A527,[1]Sheet1!$K$2:$T$827, 4,FALSE)</f>
        <v>0.16200000000000001</v>
      </c>
      <c r="W527" s="13">
        <f>VLOOKUP(A527, [1]Sheet1!$K$2:$T$827,5,FALSE)</f>
        <v>1.1299999999999999</v>
      </c>
      <c r="X527" s="13">
        <f>VLOOKUP(A527, [1]Sheet1!$K$2:$T$827,6,FALSE)</f>
        <v>1.35E-2</v>
      </c>
      <c r="Y527" s="13">
        <f>VLOOKUP(A527, [1]Sheet1!$K$2:$T$827,7,FALSE)</f>
        <v>5.6600000000000001E-3</v>
      </c>
      <c r="Z527" s="13">
        <f>VLOOKUP(A527, [1]Sheet1!$K$2:$T$827,8,FALSE)</f>
        <v>0.23300000000000001</v>
      </c>
      <c r="AA527" s="13">
        <f>VLOOKUP(A527, [1]Sheet1!$K$2:$T$827,9,FALSE)</f>
        <v>0.36399999999999999</v>
      </c>
      <c r="AB527" s="13">
        <f>VLOOKUP(A527, [1]Sheet1!$K$2:$T$827,10,FALSE)</f>
        <v>2.75E-2</v>
      </c>
      <c r="AC527" s="13">
        <f>VLOOKUP(A527,[4]Sheet1!$A$2:$D$651,4,FALSE)</f>
        <v>1.1553800000000001</v>
      </c>
      <c r="AD527" s="13">
        <f>VLOOKUP(A527,[4]Sheet1!$A$2:$E$651,5,FALSE)</f>
        <v>1.0186299999999999</v>
      </c>
      <c r="AE527" s="13" t="s">
        <v>45</v>
      </c>
      <c r="AF527">
        <f>VLOOKUP(A527,[3]Sheet1!$A$2:$F$2106,6, FALSE)</f>
        <v>54947.01</v>
      </c>
      <c r="AG527">
        <f>VLOOKUP(A527,[3]Sheet1!$A$2:$G$2106,7,FALSE)</f>
        <v>1</v>
      </c>
      <c r="AH527">
        <f>VLOOKUP(A527,[3]Sheet1!$A$2:$H$2105,8,FALSE)</f>
        <v>1695</v>
      </c>
      <c r="AI527">
        <f>VLOOKUP(A527,[3]Sheet1!$A$2:$I$2106,9,FALSE)</f>
        <v>59</v>
      </c>
      <c r="AJ527">
        <f>VLOOKUP(A527,[3]Sheet1!$A$2:$K$2105,10,FALSE)</f>
        <v>24</v>
      </c>
      <c r="AK527">
        <f>VLOOKUP(A527,[3]Sheet1!$A$2:$K$2105,11,FALSE)</f>
        <v>35</v>
      </c>
      <c r="AL527">
        <f>VLOOKUP(A527,[3]Sheet1!$A$2:$L$2106,12,FALSE)</f>
        <v>6</v>
      </c>
      <c r="AM527">
        <f>VLOOKUP(A527, [3]Sheet1!$A$2:$M$2105,13,FALSE)</f>
        <v>18</v>
      </c>
      <c r="AN527">
        <f>VLOOKUP(A527,[3]Sheet1!$A$2:$N$2106,14,FALSE)</f>
        <v>0.78</v>
      </c>
      <c r="AO527">
        <f>VLOOKUP(A527,[3]Sheet1!$A$2:$O$2106,15,FALSE)</f>
        <v>6.11</v>
      </c>
      <c r="AP527">
        <f>VLOOKUP(A527,[3]Sheet1!$A$2:$P$2105,16,FALSE)</f>
        <v>3.72</v>
      </c>
      <c r="AQ527">
        <f>VLOOKUP(A527, [3]Sheet1!$A$2:$Q$2106, 17,FALSE)</f>
        <v>1601</v>
      </c>
    </row>
    <row r="528" spans="1:43" x14ac:dyDescent="0.2">
      <c r="A528" s="10">
        <v>1208058</v>
      </c>
      <c r="B528" s="10">
        <v>60056064</v>
      </c>
      <c r="C528" s="11" t="s">
        <v>54</v>
      </c>
      <c r="D528" s="10" t="s">
        <v>44</v>
      </c>
      <c r="E528" s="17">
        <v>44146</v>
      </c>
      <c r="F528" s="13" t="str">
        <f>VLOOKUP(A528,[1]Sheet1!$K$2:$T$827,2,FALSE)</f>
        <v>VD02</v>
      </c>
      <c r="G528" s="13" t="str">
        <f>IFERROR(#REF!, "no")</f>
        <v>no</v>
      </c>
      <c r="H528" s="10">
        <v>21</v>
      </c>
      <c r="I528" s="10">
        <v>0.91</v>
      </c>
      <c r="J528" s="10">
        <v>0.91</v>
      </c>
      <c r="K528" s="10">
        <v>0</v>
      </c>
      <c r="L528" s="10">
        <v>17</v>
      </c>
      <c r="M528" s="10">
        <v>16</v>
      </c>
      <c r="N528" s="10">
        <v>2.6331300735473602</v>
      </c>
      <c r="O528" s="10">
        <v>3.6062424182891801</v>
      </c>
      <c r="P528" s="10">
        <v>0.15477329492569</v>
      </c>
      <c r="Q528" s="10">
        <v>-0.14845162630081199</v>
      </c>
      <c r="R528" s="13">
        <f>VLOOKUP(A528,'Valores KF'!$C$2:$D$1018,2,)</f>
        <v>0.82</v>
      </c>
      <c r="S528" s="13">
        <f>VLOOKUP(A528,'[2]PESO DE COLADA DIC19-DIC-20'!$A$2:$D$2105,4, FALSE)</f>
        <v>50343</v>
      </c>
      <c r="T528" s="13">
        <f>VLOOKUP(A528,[1]Sheet1!$F$2:$H$1001,3,FALSE)</f>
        <v>1898.2031978657001</v>
      </c>
      <c r="U528" s="13">
        <f>VLOOKUP(A528,[1]Sheet1!$K$2:$T$827, 3,FALSE)</f>
        <v>0.123</v>
      </c>
      <c r="V528" s="13">
        <f>VLOOKUP(A528,[1]Sheet1!$K$2:$T$827, 4,FALSE)</f>
        <v>0.14799999999999999</v>
      </c>
      <c r="W528" s="13">
        <f>VLOOKUP(A528, [1]Sheet1!$K$2:$T$827,5,FALSE)</f>
        <v>1.1000000000000001</v>
      </c>
      <c r="X528" s="13">
        <f>VLOOKUP(A528, [1]Sheet1!$K$2:$T$827,6,FALSE)</f>
        <v>9.4999999999999998E-3</v>
      </c>
      <c r="Y528" s="13">
        <f>VLOOKUP(A528, [1]Sheet1!$K$2:$T$827,7,FALSE)</f>
        <v>7.0099999999999997E-3</v>
      </c>
      <c r="Z528" s="13">
        <f>VLOOKUP(A528, [1]Sheet1!$K$2:$T$827,8,FALSE)</f>
        <v>0.16700000000000001</v>
      </c>
      <c r="AA528" s="13">
        <f>VLOOKUP(A528, [1]Sheet1!$K$2:$T$827,9,FALSE)</f>
        <v>0.38200000000000001</v>
      </c>
      <c r="AB528" s="13">
        <f>VLOOKUP(A528, [1]Sheet1!$K$2:$T$827,10,FALSE)</f>
        <v>2.7900000000000001E-2</v>
      </c>
      <c r="AC528" s="13">
        <f>VLOOKUP(A528,[4]Sheet1!$A$2:$D$651,4,FALSE)</f>
        <v>1.2575499999999999</v>
      </c>
      <c r="AD528" s="13">
        <f>VLOOKUP(A528,[4]Sheet1!$A$2:$E$651,5,FALSE)</f>
        <v>1.8274999999999999</v>
      </c>
      <c r="AE528" s="13" t="s">
        <v>45</v>
      </c>
      <c r="AF528">
        <f>VLOOKUP(A528,[3]Sheet1!$A$2:$F$2106,6, FALSE)</f>
        <v>50800.99</v>
      </c>
      <c r="AG528">
        <f>VLOOKUP(A528,[3]Sheet1!$A$2:$G$2106,7,FALSE)</f>
        <v>1</v>
      </c>
      <c r="AH528">
        <f>VLOOKUP(A528,[3]Sheet1!$A$2:$H$2105,8,FALSE)</f>
        <v>1698</v>
      </c>
      <c r="AI528">
        <f>VLOOKUP(A528,[3]Sheet1!$A$2:$I$2106,9,FALSE)</f>
        <v>58</v>
      </c>
      <c r="AJ528">
        <f>VLOOKUP(A528,[3]Sheet1!$A$2:$K$2105,10,FALSE)</f>
        <v>28</v>
      </c>
      <c r="AK528">
        <f>VLOOKUP(A528,[3]Sheet1!$A$2:$K$2105,11,FALSE)</f>
        <v>30</v>
      </c>
      <c r="AL528">
        <f>VLOOKUP(A528,[3]Sheet1!$A$2:$L$2106,12,FALSE)</f>
        <v>7</v>
      </c>
      <c r="AM528">
        <f>VLOOKUP(A528, [3]Sheet1!$A$2:$M$2105,13,FALSE)</f>
        <v>21</v>
      </c>
      <c r="AN528">
        <f>VLOOKUP(A528,[3]Sheet1!$A$2:$N$2106,14,FALSE)</f>
        <v>1.02</v>
      </c>
      <c r="AO528">
        <f>VLOOKUP(A528,[3]Sheet1!$A$2:$O$2106,15,FALSE)</f>
        <v>5.45</v>
      </c>
      <c r="AP528">
        <f>VLOOKUP(A528,[3]Sheet1!$A$2:$P$2105,16,FALSE)</f>
        <v>4.58</v>
      </c>
      <c r="AQ528">
        <f>VLOOKUP(A528, [3]Sheet1!$A$2:$Q$2106, 17,FALSE)</f>
        <v>1595</v>
      </c>
    </row>
    <row r="529" spans="1:43" x14ac:dyDescent="0.2">
      <c r="A529" s="10">
        <v>1208059</v>
      </c>
      <c r="B529" s="10">
        <v>60056141</v>
      </c>
      <c r="C529" s="11" t="s">
        <v>54</v>
      </c>
      <c r="D529" s="10" t="s">
        <v>63</v>
      </c>
      <c r="E529" s="17">
        <v>44146</v>
      </c>
      <c r="F529" s="13" t="str">
        <f>VLOOKUP(A529,[1]Sheet1!$K$2:$T$827,2,FALSE)</f>
        <v>VD02</v>
      </c>
      <c r="G529" s="13" t="str">
        <f>IFERROR(#REF!, "no")</f>
        <v>no</v>
      </c>
      <c r="H529" s="10">
        <v>21</v>
      </c>
      <c r="I529" s="10">
        <v>0.91</v>
      </c>
      <c r="J529" s="10">
        <v>0.92</v>
      </c>
      <c r="K529" s="10">
        <v>0.01</v>
      </c>
      <c r="L529" s="10">
        <v>18</v>
      </c>
      <c r="M529" s="10">
        <v>9</v>
      </c>
      <c r="N529" s="10">
        <v>0.853082895278931</v>
      </c>
      <c r="O529" s="10">
        <v>3.2227358818054199</v>
      </c>
      <c r="P529" s="10">
        <v>8.3428360521793393E-2</v>
      </c>
      <c r="Q529" s="10">
        <v>-0.15374740958213801</v>
      </c>
      <c r="R529" s="13">
        <f>VLOOKUP(A529,'Valores KF'!$C$2:$D$1018,2,)</f>
        <v>0.83</v>
      </c>
      <c r="S529" s="13">
        <f>VLOOKUP(A529,'[2]PESO DE COLADA DIC19-DIC-20'!$A$2:$D$2105,4, FALSE)</f>
        <v>47806</v>
      </c>
      <c r="T529" s="13">
        <f>VLOOKUP(A529,[1]Sheet1!$F$2:$H$1001,3,FALSE)</f>
        <v>1915.04551943203</v>
      </c>
      <c r="U529" s="13">
        <f>VLOOKUP(A529,[1]Sheet1!$K$2:$T$827, 3,FALSE)</f>
        <v>0.13200000000000001</v>
      </c>
      <c r="V529" s="13">
        <f>VLOOKUP(A529,[1]Sheet1!$K$2:$T$827, 4,FALSE)</f>
        <v>0.16800000000000001</v>
      </c>
      <c r="W529" s="13">
        <f>VLOOKUP(A529, [1]Sheet1!$K$2:$T$827,5,FALSE)</f>
        <v>1.1000000000000001</v>
      </c>
      <c r="X529" s="13">
        <f>VLOOKUP(A529, [1]Sheet1!$K$2:$T$827,6,FALSE)</f>
        <v>9.5999999999999992E-3</v>
      </c>
      <c r="Y529" s="13">
        <f>VLOOKUP(A529, [1]Sheet1!$K$2:$T$827,7,FALSE)</f>
        <v>5.28E-3</v>
      </c>
      <c r="Z529" s="13">
        <f>VLOOKUP(A529, [1]Sheet1!$K$2:$T$827,8,FALSE)</f>
        <v>0.187</v>
      </c>
      <c r="AA529" s="13">
        <f>VLOOKUP(A529, [1]Sheet1!$K$2:$T$827,9,FALSE)</f>
        <v>0.34100000000000003</v>
      </c>
      <c r="AB529" s="13">
        <f>VLOOKUP(A529, [1]Sheet1!$K$2:$T$827,10,FALSE)</f>
        <v>2.7E-2</v>
      </c>
      <c r="AC529" s="13">
        <f>VLOOKUP(A529,[4]Sheet1!$A$2:$D$651,4,FALSE)</f>
        <v>1.4919</v>
      </c>
      <c r="AD529" s="13">
        <f>VLOOKUP(A529,[4]Sheet1!$A$2:$E$651,5,FALSE)</f>
        <v>2.9485600000000001</v>
      </c>
      <c r="AE529" s="13" t="s">
        <v>45</v>
      </c>
      <c r="AF529">
        <f>VLOOKUP(A529,[3]Sheet1!$A$2:$F$2106,6, FALSE)</f>
        <v>48437</v>
      </c>
      <c r="AG529">
        <f>VLOOKUP(A529,[3]Sheet1!$A$2:$G$2106,7,FALSE)</f>
        <v>1</v>
      </c>
      <c r="AH529">
        <f>VLOOKUP(A529,[3]Sheet1!$A$2:$H$2105,8,FALSE)</f>
        <v>1649</v>
      </c>
      <c r="AI529">
        <f>VLOOKUP(A529,[3]Sheet1!$A$2:$I$2106,9,FALSE)</f>
        <v>54</v>
      </c>
      <c r="AJ529">
        <f>VLOOKUP(A529,[3]Sheet1!$A$2:$K$2105,10,FALSE)</f>
        <v>27</v>
      </c>
      <c r="AK529">
        <f>VLOOKUP(A529,[3]Sheet1!$A$2:$K$2105,11,FALSE)</f>
        <v>27</v>
      </c>
      <c r="AL529">
        <f>VLOOKUP(A529,[3]Sheet1!$A$2:$L$2106,12,FALSE)</f>
        <v>6</v>
      </c>
      <c r="AM529">
        <f>VLOOKUP(A529, [3]Sheet1!$A$2:$M$2105,13,FALSE)</f>
        <v>21</v>
      </c>
      <c r="AN529">
        <f>VLOOKUP(A529,[3]Sheet1!$A$2:$N$2106,14,FALSE)</f>
        <v>1.1399999999999999</v>
      </c>
      <c r="AO529">
        <f>VLOOKUP(A529,[3]Sheet1!$A$2:$O$2106,15,FALSE)</f>
        <v>9.09</v>
      </c>
      <c r="AP529">
        <f>VLOOKUP(A529,[3]Sheet1!$A$2:$P$2105,16,FALSE)</f>
        <v>5.67</v>
      </c>
      <c r="AQ529">
        <f>VLOOKUP(A529, [3]Sheet1!$A$2:$Q$2106, 17,FALSE)</f>
        <v>1595</v>
      </c>
    </row>
    <row r="530" spans="1:43" x14ac:dyDescent="0.2">
      <c r="A530" s="10">
        <v>1208060</v>
      </c>
      <c r="B530" s="10">
        <v>60056275</v>
      </c>
      <c r="C530" s="11" t="s">
        <v>47</v>
      </c>
      <c r="D530" s="10" t="s">
        <v>50</v>
      </c>
      <c r="E530" s="17">
        <v>44146</v>
      </c>
      <c r="F530" s="13" t="str">
        <f>VLOOKUP(A530,[1]Sheet1!$K$2:$T$827,2,FALSE)</f>
        <v>VD02</v>
      </c>
      <c r="G530" s="13" t="str">
        <f>IFERROR(#REF!, "no")</f>
        <v>no</v>
      </c>
      <c r="H530" s="10">
        <v>18</v>
      </c>
      <c r="I530" s="10">
        <v>0.85</v>
      </c>
      <c r="J530" s="10">
        <v>0.85</v>
      </c>
      <c r="K530" s="10">
        <v>0</v>
      </c>
      <c r="L530" s="10">
        <v>15</v>
      </c>
      <c r="M530" s="10">
        <v>14</v>
      </c>
      <c r="N530" s="10">
        <v>10.3953151702881</v>
      </c>
      <c r="O530" s="10">
        <v>3.5773782730102499</v>
      </c>
      <c r="P530" s="10">
        <v>1.0350813865661599</v>
      </c>
      <c r="Q530" s="10">
        <v>-0.131161138415337</v>
      </c>
      <c r="R530" s="13">
        <f>VLOOKUP(A530,'Valores KF'!$C$2:$D$1018,2,)</f>
        <v>0.82</v>
      </c>
      <c r="S530" s="13">
        <f>VLOOKUP(A530,'[2]PESO DE COLADA DIC19-DIC-20'!$A$2:$D$2105,4, FALSE)</f>
        <v>57557</v>
      </c>
      <c r="T530" s="13">
        <f>VLOOKUP(A530,[1]Sheet1!$F$2:$H$1001,3,FALSE)</f>
        <v>1906.78656711384</v>
      </c>
      <c r="U530" s="13">
        <f>VLOOKUP(A530,[1]Sheet1!$K$2:$T$827, 3,FALSE)</f>
        <v>0.17299999999999999</v>
      </c>
      <c r="V530" s="13">
        <f>VLOOKUP(A530,[1]Sheet1!$K$2:$T$827, 4,FALSE)</f>
        <v>0.183</v>
      </c>
      <c r="W530" s="13">
        <f>VLOOKUP(A530, [1]Sheet1!$K$2:$T$827,5,FALSE)</f>
        <v>1.1200000000000001</v>
      </c>
      <c r="X530" s="13">
        <f>VLOOKUP(A530, [1]Sheet1!$K$2:$T$827,6,FALSE)</f>
        <v>8.6999999999999994E-3</v>
      </c>
      <c r="Y530" s="13">
        <f>VLOOKUP(A530, [1]Sheet1!$K$2:$T$827,7,FALSE)</f>
        <v>1.9499999999999999E-3</v>
      </c>
      <c r="Z530" s="13">
        <f>VLOOKUP(A530, [1]Sheet1!$K$2:$T$827,8,FALSE)</f>
        <v>0.14099999999999999</v>
      </c>
      <c r="AA530" s="13">
        <f>VLOOKUP(A530, [1]Sheet1!$K$2:$T$827,9,FALSE)</f>
        <v>0.23</v>
      </c>
      <c r="AB530" s="13">
        <f>VLOOKUP(A530, [1]Sheet1!$K$2:$T$827,10,FALSE)</f>
        <v>0.03</v>
      </c>
      <c r="AC530" s="13">
        <f>VLOOKUP(A530,[4]Sheet1!$A$2:$D$651,4,FALSE)</f>
        <v>1.17652</v>
      </c>
      <c r="AD530" s="13">
        <f>VLOOKUP(A530,[4]Sheet1!$A$2:$E$651,5,FALSE)</f>
        <v>0.94671300000000003</v>
      </c>
      <c r="AE530" s="13" t="s">
        <v>45</v>
      </c>
      <c r="AF530">
        <f>VLOOKUP(A530,[3]Sheet1!$A$2:$F$2106,6, FALSE)</f>
        <v>56552</v>
      </c>
      <c r="AG530">
        <f>VLOOKUP(A530,[3]Sheet1!$A$2:$G$2106,7,FALSE)</f>
        <v>1</v>
      </c>
      <c r="AH530">
        <f>VLOOKUP(A530,[3]Sheet1!$A$2:$H$2105,8,FALSE)</f>
        <v>1696</v>
      </c>
      <c r="AI530">
        <f>VLOOKUP(A530,[3]Sheet1!$A$2:$I$2106,9,FALSE)</f>
        <v>58</v>
      </c>
      <c r="AJ530">
        <f>VLOOKUP(A530,[3]Sheet1!$A$2:$K$2105,10,FALSE)</f>
        <v>25</v>
      </c>
      <c r="AK530">
        <f>VLOOKUP(A530,[3]Sheet1!$A$2:$K$2105,11,FALSE)</f>
        <v>33</v>
      </c>
      <c r="AL530">
        <f>VLOOKUP(A530,[3]Sheet1!$A$2:$L$2106,12,FALSE)</f>
        <v>7</v>
      </c>
      <c r="AM530">
        <f>VLOOKUP(A530, [3]Sheet1!$A$2:$M$2105,13,FALSE)</f>
        <v>18</v>
      </c>
      <c r="AN530">
        <f>VLOOKUP(A530,[3]Sheet1!$A$2:$N$2106,14,FALSE)</f>
        <v>0.9</v>
      </c>
      <c r="AO530">
        <f>VLOOKUP(A530,[3]Sheet1!$A$2:$O$2106,15,FALSE)</f>
        <v>4.46</v>
      </c>
      <c r="AP530">
        <f>VLOOKUP(A530,[3]Sheet1!$A$2:$P$2105,16,FALSE)</f>
        <v>0</v>
      </c>
      <c r="AQ530">
        <f>VLOOKUP(A530, [3]Sheet1!$A$2:$Q$2106, 17,FALSE)</f>
        <v>1597</v>
      </c>
    </row>
    <row r="531" spans="1:43" x14ac:dyDescent="0.2">
      <c r="A531" s="10">
        <v>1208061</v>
      </c>
      <c r="B531" s="10">
        <v>60056230</v>
      </c>
      <c r="C531" s="11" t="s">
        <v>104</v>
      </c>
      <c r="D531" s="10" t="s">
        <v>53</v>
      </c>
      <c r="E531" s="17">
        <v>44146</v>
      </c>
      <c r="F531" s="13" t="str">
        <f>VLOOKUP(A531,[1]Sheet1!$K$2:$T$827,2,FALSE)</f>
        <v>VD02</v>
      </c>
      <c r="G531" s="13" t="str">
        <f>IFERROR(#REF!, "no")</f>
        <v>no</v>
      </c>
      <c r="H531" s="10">
        <v>19</v>
      </c>
      <c r="I531" s="10">
        <v>1.1200000000000001</v>
      </c>
      <c r="J531" s="10">
        <v>1.23</v>
      </c>
      <c r="K531" s="10">
        <v>0.11</v>
      </c>
      <c r="L531" s="10">
        <v>24</v>
      </c>
      <c r="M531" s="10">
        <v>15</v>
      </c>
      <c r="N531" s="10">
        <v>3.27383255958557</v>
      </c>
      <c r="O531" s="10">
        <v>4.5474781990051296</v>
      </c>
      <c r="P531" s="10">
        <v>0.260916888713837</v>
      </c>
      <c r="Q531" s="10">
        <v>-9.6787206828594194E-2</v>
      </c>
      <c r="R531" s="13">
        <f>VLOOKUP(A531,'Valores KF'!$C$2:$D$1018,2,)</f>
        <v>0.75</v>
      </c>
      <c r="S531" s="13">
        <f>VLOOKUP(A531,'[2]PESO DE COLADA DIC19-DIC-20'!$A$2:$D$2105,4, FALSE)</f>
        <v>52038</v>
      </c>
      <c r="T531" s="13">
        <f>VLOOKUP(A531,[1]Sheet1!$F$2:$H$1001,3,FALSE)</f>
        <v>1848.53200624076</v>
      </c>
      <c r="U531" s="13">
        <f>VLOOKUP(A531,[1]Sheet1!$K$2:$T$827, 3,FALSE)</f>
        <v>0.28299999999999997</v>
      </c>
      <c r="V531" s="13">
        <f>VLOOKUP(A531,[1]Sheet1!$K$2:$T$827, 4,FALSE)</f>
        <v>0.16700000000000001</v>
      </c>
      <c r="W531" s="13">
        <f>VLOOKUP(A531, [1]Sheet1!$K$2:$T$827,5,FALSE)</f>
        <v>0.73299999999999998</v>
      </c>
      <c r="X531" s="13">
        <f>VLOOKUP(A531, [1]Sheet1!$K$2:$T$827,6,FALSE)</f>
        <v>7.3000000000000001E-3</v>
      </c>
      <c r="Y531" s="13">
        <f>VLOOKUP(A531, [1]Sheet1!$K$2:$T$827,7,FALSE)</f>
        <v>1.5200000000000001E-3</v>
      </c>
      <c r="Z531" s="13">
        <f>VLOOKUP(A531, [1]Sheet1!$K$2:$T$827,8,FALSE)</f>
        <v>1.1200000000000001</v>
      </c>
      <c r="AA531" s="13">
        <f>VLOOKUP(A531, [1]Sheet1!$K$2:$T$827,9,FALSE)</f>
        <v>0.50800000000000001</v>
      </c>
      <c r="AB531" s="13">
        <f>VLOOKUP(A531, [1]Sheet1!$K$2:$T$827,10,FALSE)</f>
        <v>1.3299999999999999E-2</v>
      </c>
      <c r="AC531" s="13">
        <f>VLOOKUP(A531,[4]Sheet1!$A$2:$D$651,4,FALSE)</f>
        <v>1.13923</v>
      </c>
      <c r="AD531" s="13">
        <f>VLOOKUP(A531,[4]Sheet1!$A$2:$E$651,5,FALSE)</f>
        <v>1.0406899999999999</v>
      </c>
      <c r="AE531" s="13" t="s">
        <v>45</v>
      </c>
      <c r="AF531">
        <f>VLOOKUP(A531,[3]Sheet1!$A$2:$F$2106,6, FALSE)</f>
        <v>50672.99</v>
      </c>
      <c r="AG531">
        <f>VLOOKUP(A531,[3]Sheet1!$A$2:$G$2106,7,FALSE)</f>
        <v>1</v>
      </c>
      <c r="AH531">
        <f>VLOOKUP(A531,[3]Sheet1!$A$2:$H$2105,8,FALSE)</f>
        <v>1635</v>
      </c>
      <c r="AI531">
        <f>VLOOKUP(A531,[3]Sheet1!$A$2:$I$2106,9,FALSE)</f>
        <v>44</v>
      </c>
      <c r="AJ531">
        <f>VLOOKUP(A531,[3]Sheet1!$A$2:$K$2105,10,FALSE)</f>
        <v>26</v>
      </c>
      <c r="AK531">
        <f>VLOOKUP(A531,[3]Sheet1!$A$2:$K$2105,11,FALSE)</f>
        <v>18</v>
      </c>
      <c r="AL531">
        <f>VLOOKUP(A531,[3]Sheet1!$A$2:$L$2106,12,FALSE)</f>
        <v>7</v>
      </c>
      <c r="AM531">
        <f>VLOOKUP(A531, [3]Sheet1!$A$2:$M$2105,13,FALSE)</f>
        <v>19</v>
      </c>
      <c r="AN531">
        <f>VLOOKUP(A531,[3]Sheet1!$A$2:$N$2106,14,FALSE)</f>
        <v>0.83</v>
      </c>
      <c r="AO531">
        <f>VLOOKUP(A531,[3]Sheet1!$A$2:$O$2106,15,FALSE)</f>
        <v>3.35</v>
      </c>
      <c r="AP531">
        <f>VLOOKUP(A531,[3]Sheet1!$A$2:$P$2105,16,FALSE)</f>
        <v>0</v>
      </c>
      <c r="AQ531">
        <f>VLOOKUP(A531, [3]Sheet1!$A$2:$Q$2106, 17,FALSE)</f>
        <v>1554</v>
      </c>
    </row>
    <row r="532" spans="1:43" x14ac:dyDescent="0.2">
      <c r="A532" s="10">
        <v>1208062</v>
      </c>
      <c r="B532" s="10">
        <v>60056492</v>
      </c>
      <c r="C532" s="11" t="s">
        <v>43</v>
      </c>
      <c r="D532" s="10" t="s">
        <v>44</v>
      </c>
      <c r="E532" s="17">
        <v>44146</v>
      </c>
      <c r="F532" s="13" t="str">
        <f>VLOOKUP(A532,[1]Sheet1!$K$2:$T$827,2,FALSE)</f>
        <v>VD02</v>
      </c>
      <c r="G532" s="13" t="str">
        <f>IFERROR(#REF!, "no")</f>
        <v>no</v>
      </c>
      <c r="H532" s="10">
        <v>19</v>
      </c>
      <c r="I532" s="10">
        <v>1.03</v>
      </c>
      <c r="J532" s="10">
        <v>1.19</v>
      </c>
      <c r="K532" s="10">
        <v>0.16</v>
      </c>
      <c r="L532" s="10">
        <v>15</v>
      </c>
      <c r="M532" s="10">
        <v>15</v>
      </c>
      <c r="N532" s="10">
        <v>4.8873276710510298</v>
      </c>
      <c r="O532" s="10">
        <v>3.8370501995086701</v>
      </c>
      <c r="P532" s="10">
        <v>0.20752243697643299</v>
      </c>
      <c r="Q532" s="10">
        <v>-0.14365442097187001</v>
      </c>
      <c r="R532" s="13">
        <f>VLOOKUP(A532,'Valores KF'!$C$2:$D$1018,2,)</f>
        <v>0.76</v>
      </c>
      <c r="S532" s="13">
        <f>VLOOKUP(A532,'[2]PESO DE COLADA DIC19-DIC-20'!$A$2:$D$2105,4, FALSE)</f>
        <v>55544</v>
      </c>
      <c r="T532" s="13">
        <f>VLOOKUP(A532,[1]Sheet1!$F$2:$H$1001,3,FALSE)</f>
        <v>1869.4278489378401</v>
      </c>
      <c r="U532" s="13">
        <f>VLOOKUP(A532,[1]Sheet1!$K$2:$T$827, 3,FALSE)</f>
        <v>0.41699999999999998</v>
      </c>
      <c r="V532" s="13">
        <f>VLOOKUP(A532,[1]Sheet1!$K$2:$T$827, 4,FALSE)</f>
        <v>0.21299999999999999</v>
      </c>
      <c r="W532" s="13">
        <f>VLOOKUP(A532, [1]Sheet1!$K$2:$T$827,5,FALSE)</f>
        <v>0.85399999999999998</v>
      </c>
      <c r="X532" s="13">
        <f>VLOOKUP(A532, [1]Sheet1!$K$2:$T$827,6,FALSE)</f>
        <v>8.3000000000000001E-3</v>
      </c>
      <c r="Y532" s="13">
        <f>VLOOKUP(A532, [1]Sheet1!$K$2:$T$827,7,FALSE)</f>
        <v>7.6300000000000001E-4</v>
      </c>
      <c r="Z532" s="13">
        <f>VLOOKUP(A532, [1]Sheet1!$K$2:$T$827,8,FALSE)</f>
        <v>0.96299999999999997</v>
      </c>
      <c r="AA532" s="13">
        <f>VLOOKUP(A532, [1]Sheet1!$K$2:$T$827,9,FALSE)</f>
        <v>0.21299999999999999</v>
      </c>
      <c r="AB532" s="13">
        <f>VLOOKUP(A532, [1]Sheet1!$K$2:$T$827,10,FALSE)</f>
        <v>3.44E-2</v>
      </c>
      <c r="AC532" s="13">
        <f>VLOOKUP(A532,[4]Sheet1!$A$2:$D$651,4,FALSE)</f>
        <v>1.1972400000000001</v>
      </c>
      <c r="AD532" s="13">
        <f>VLOOKUP(A532,[4]Sheet1!$A$2:$E$651,5,FALSE)</f>
        <v>1.56863</v>
      </c>
      <c r="AE532" s="13" t="s">
        <v>45</v>
      </c>
      <c r="AF532">
        <f>VLOOKUP(A532,[3]Sheet1!$A$2:$F$2106,6, FALSE)</f>
        <v>55397</v>
      </c>
      <c r="AG532">
        <f>VLOOKUP(A532,[3]Sheet1!$A$2:$G$2106,7,FALSE)</f>
        <v>1</v>
      </c>
      <c r="AH532">
        <f>VLOOKUP(A532,[3]Sheet1!$A$2:$H$2105,8,FALSE)</f>
        <v>1658</v>
      </c>
      <c r="AI532">
        <f>VLOOKUP(A532,[3]Sheet1!$A$2:$I$2106,9,FALSE)</f>
        <v>51</v>
      </c>
      <c r="AJ532">
        <f>VLOOKUP(A532,[3]Sheet1!$A$2:$K$2105,10,FALSE)</f>
        <v>25</v>
      </c>
      <c r="AK532">
        <f>VLOOKUP(A532,[3]Sheet1!$A$2:$K$2105,11,FALSE)</f>
        <v>26</v>
      </c>
      <c r="AL532">
        <f>VLOOKUP(A532,[3]Sheet1!$A$2:$L$2106,12,FALSE)</f>
        <v>6</v>
      </c>
      <c r="AM532">
        <f>VLOOKUP(A532, [3]Sheet1!$A$2:$M$2105,13,FALSE)</f>
        <v>19</v>
      </c>
      <c r="AN532">
        <f>VLOOKUP(A532,[3]Sheet1!$A$2:$N$2106,14,FALSE)</f>
        <v>0.95</v>
      </c>
      <c r="AO532">
        <f>VLOOKUP(A532,[3]Sheet1!$A$2:$O$2106,15,FALSE)</f>
        <v>5.85</v>
      </c>
      <c r="AP532">
        <f>VLOOKUP(A532,[3]Sheet1!$A$2:$P$2105,16,FALSE)</f>
        <v>0</v>
      </c>
      <c r="AQ532">
        <f>VLOOKUP(A532, [3]Sheet1!$A$2:$Q$2106, 17,FALSE)</f>
        <v>1572</v>
      </c>
    </row>
    <row r="533" spans="1:43" x14ac:dyDescent="0.2">
      <c r="A533" s="10">
        <v>1208063</v>
      </c>
      <c r="B533" s="10">
        <v>60056052</v>
      </c>
      <c r="C533" s="11" t="s">
        <v>54</v>
      </c>
      <c r="D533" s="10" t="s">
        <v>44</v>
      </c>
      <c r="E533" s="17">
        <v>44146</v>
      </c>
      <c r="F533" s="13" t="str">
        <f>VLOOKUP(A533,[1]Sheet1!$K$2:$T$827,2,FALSE)</f>
        <v>VD04</v>
      </c>
      <c r="G533" s="13" t="str">
        <f>IFERROR(#REF!, "no")</f>
        <v>no</v>
      </c>
      <c r="H533" s="10">
        <v>15</v>
      </c>
      <c r="I533" s="10">
        <v>1.36</v>
      </c>
      <c r="J533" s="10">
        <v>1.61</v>
      </c>
      <c r="K533" s="10">
        <v>0.25</v>
      </c>
      <c r="L533" s="10">
        <v>19</v>
      </c>
      <c r="M533" s="10">
        <v>12</v>
      </c>
      <c r="N533" s="10">
        <v>6.8009452819824201</v>
      </c>
      <c r="O533" s="10">
        <v>3.369961977005</v>
      </c>
      <c r="P533" s="10">
        <v>0.15178181231021901</v>
      </c>
      <c r="Q533" s="10">
        <v>-0.143248796463013</v>
      </c>
      <c r="R533" s="13">
        <f>VLOOKUP(A533,'Valores KF'!$C$2:$D$1018,2,)</f>
        <v>0.81</v>
      </c>
      <c r="S533" s="13">
        <f>VLOOKUP(A533,'[2]PESO DE COLADA DIC19-DIC-20'!$A$2:$D$2105,4, FALSE)</f>
        <v>54730</v>
      </c>
      <c r="T533" s="13">
        <f>VLOOKUP(A533,[1]Sheet1!$F$2:$H$1001,3,FALSE)</f>
        <v>1895.81381365166</v>
      </c>
      <c r="U533" s="13">
        <f>VLOOKUP(A533,[1]Sheet1!$K$2:$T$827, 3,FALSE)</f>
        <v>0.11899999999999999</v>
      </c>
      <c r="V533" s="13">
        <f>VLOOKUP(A533,[1]Sheet1!$K$2:$T$827, 4,FALSE)</f>
        <v>0.158</v>
      </c>
      <c r="W533" s="13">
        <f>VLOOKUP(A533, [1]Sheet1!$K$2:$T$827,5,FALSE)</f>
        <v>1.1399999999999999</v>
      </c>
      <c r="X533" s="13">
        <f>VLOOKUP(A533, [1]Sheet1!$K$2:$T$827,6,FALSE)</f>
        <v>7.1000000000000004E-3</v>
      </c>
      <c r="Y533" s="13">
        <f>VLOOKUP(A533, [1]Sheet1!$K$2:$T$827,7,FALSE)</f>
        <v>4.4000000000000003E-3</v>
      </c>
      <c r="Z533" s="13">
        <f>VLOOKUP(A533, [1]Sheet1!$K$2:$T$827,8,FALSE)</f>
        <v>0.155</v>
      </c>
      <c r="AA533" s="13">
        <f>VLOOKUP(A533, [1]Sheet1!$K$2:$T$827,9,FALSE)</f>
        <v>0.48699999999999999</v>
      </c>
      <c r="AB533" s="13">
        <f>VLOOKUP(A533, [1]Sheet1!$K$2:$T$827,10,FALSE)</f>
        <v>2.76E-2</v>
      </c>
      <c r="AC533" s="13">
        <f>VLOOKUP(A533,[4]Sheet1!$A$2:$D$651,4,FALSE)</f>
        <v>1.28548</v>
      </c>
      <c r="AD533" s="13">
        <f>VLOOKUP(A533,[4]Sheet1!$A$2:$E$651,5,FALSE)</f>
        <v>1.1459699999999999</v>
      </c>
      <c r="AE533" s="13" t="s">
        <v>45</v>
      </c>
      <c r="AF533">
        <f>VLOOKUP(A533,[3]Sheet1!$A$2:$F$2106,6, FALSE)</f>
        <v>55247.01</v>
      </c>
      <c r="AG533">
        <f>VLOOKUP(A533,[3]Sheet1!$A$2:$G$2106,7,FALSE)</f>
        <v>1</v>
      </c>
      <c r="AH533">
        <f>VLOOKUP(A533,[3]Sheet1!$A$2:$H$2105,8,FALSE)</f>
        <v>1678</v>
      </c>
      <c r="AI533">
        <f>VLOOKUP(A533,[3]Sheet1!$A$2:$I$2106,9,FALSE)</f>
        <v>61</v>
      </c>
      <c r="AJ533">
        <f>VLOOKUP(A533,[3]Sheet1!$A$2:$K$2105,10,FALSE)</f>
        <v>22</v>
      </c>
      <c r="AK533">
        <f>VLOOKUP(A533,[3]Sheet1!$A$2:$K$2105,11,FALSE)</f>
        <v>39</v>
      </c>
      <c r="AL533">
        <f>VLOOKUP(A533,[3]Sheet1!$A$2:$L$2106,12,FALSE)</f>
        <v>7</v>
      </c>
      <c r="AM533">
        <f>VLOOKUP(A533, [3]Sheet1!$A$2:$M$2105,13,FALSE)</f>
        <v>15</v>
      </c>
      <c r="AN533">
        <f>VLOOKUP(A533,[3]Sheet1!$A$2:$N$2106,14,FALSE)</f>
        <v>0.9</v>
      </c>
      <c r="AO533">
        <f>VLOOKUP(A533,[3]Sheet1!$A$2:$O$2106,15,FALSE)</f>
        <v>5.1100000000000003</v>
      </c>
      <c r="AP533">
        <f>VLOOKUP(A533,[3]Sheet1!$A$2:$P$2105,16,FALSE)</f>
        <v>1.85</v>
      </c>
      <c r="AQ533">
        <f>VLOOKUP(A533, [3]Sheet1!$A$2:$Q$2106, 17,FALSE)</f>
        <v>1591</v>
      </c>
    </row>
    <row r="534" spans="1:43" x14ac:dyDescent="0.2">
      <c r="A534" s="10">
        <v>1208064</v>
      </c>
      <c r="B534" s="10">
        <v>60056146</v>
      </c>
      <c r="C534" s="11" t="s">
        <v>54</v>
      </c>
      <c r="D534" s="10" t="s">
        <v>63</v>
      </c>
      <c r="E534" s="17">
        <v>44146</v>
      </c>
      <c r="F534" s="13" t="str">
        <f>VLOOKUP(A534,[1]Sheet1!$K$2:$T$827,2,FALSE)</f>
        <v>VD03</v>
      </c>
      <c r="G534" s="13" t="str">
        <f>IFERROR(#REF!, "no")</f>
        <v>no</v>
      </c>
      <c r="H534" s="10">
        <v>18</v>
      </c>
      <c r="I534" s="10">
        <v>1.1100000000000001</v>
      </c>
      <c r="J534" s="10">
        <v>1.29</v>
      </c>
      <c r="K534" s="10">
        <v>0.18</v>
      </c>
      <c r="L534" s="10">
        <v>14</v>
      </c>
      <c r="M534" s="10">
        <v>14</v>
      </c>
      <c r="N534" s="10">
        <v>6.4863786697387704</v>
      </c>
      <c r="O534" s="10">
        <v>3.6694865226745601</v>
      </c>
      <c r="P534" s="10">
        <v>0.84511673450470004</v>
      </c>
      <c r="Q534" s="10">
        <v>-8.03086683154106E-2</v>
      </c>
      <c r="R534" s="13">
        <f>VLOOKUP(A534,'Valores KF'!$C$2:$D$1018,2,)</f>
        <v>0.81</v>
      </c>
      <c r="S534" s="13">
        <f>VLOOKUP(A534,'[2]PESO DE COLADA DIC19-DIC-20'!$A$2:$D$2105,4, FALSE)</f>
        <v>48338</v>
      </c>
      <c r="T534" s="13">
        <f>VLOOKUP(A534,[1]Sheet1!$F$2:$H$1001,3,FALSE)</f>
        <v>1893.1163541334799</v>
      </c>
      <c r="U534" s="13">
        <f>VLOOKUP(A534,[1]Sheet1!$K$2:$T$827, 3,FALSE)</f>
        <v>0.13400000000000001</v>
      </c>
      <c r="V534" s="13">
        <f>VLOOKUP(A534,[1]Sheet1!$K$2:$T$827, 4,FALSE)</f>
        <v>0.16700000000000001</v>
      </c>
      <c r="W534" s="13">
        <f>VLOOKUP(A534, [1]Sheet1!$K$2:$T$827,5,FALSE)</f>
        <v>1.19</v>
      </c>
      <c r="X534" s="13">
        <f>VLOOKUP(A534, [1]Sheet1!$K$2:$T$827,6,FALSE)</f>
        <v>9.7000000000000003E-3</v>
      </c>
      <c r="Y534" s="13">
        <f>VLOOKUP(A534, [1]Sheet1!$K$2:$T$827,7,FALSE)</f>
        <v>5.0400000000000002E-3</v>
      </c>
      <c r="Z534" s="13">
        <f>VLOOKUP(A534, [1]Sheet1!$K$2:$T$827,8,FALSE)</f>
        <v>0.214</v>
      </c>
      <c r="AA534" s="13">
        <f>VLOOKUP(A534, [1]Sheet1!$K$2:$T$827,9,FALSE)</f>
        <v>0.24299999999999999</v>
      </c>
      <c r="AB534" s="13">
        <f>VLOOKUP(A534, [1]Sheet1!$K$2:$T$827,10,FALSE)</f>
        <v>2.4E-2</v>
      </c>
      <c r="AC534" s="13">
        <f>VLOOKUP(A534,[4]Sheet1!$A$2:$D$651,4,FALSE)</f>
        <v>1.1791199999999999</v>
      </c>
      <c r="AD534" s="13">
        <f>VLOOKUP(A534,[4]Sheet1!$A$2:$E$651,5,FALSE)</f>
        <v>0.95477699999999999</v>
      </c>
      <c r="AE534" s="13" t="s">
        <v>45</v>
      </c>
      <c r="AF534">
        <f>VLOOKUP(A534,[3]Sheet1!$A$2:$F$2106,6, FALSE)</f>
        <v>48996</v>
      </c>
      <c r="AG534">
        <f>VLOOKUP(A534,[3]Sheet1!$A$2:$G$2106,7,FALSE)</f>
        <v>1</v>
      </c>
      <c r="AH534">
        <f>VLOOKUP(A534,[3]Sheet1!$A$2:$H$2105,8,FALSE)</f>
        <v>1679</v>
      </c>
      <c r="AI534">
        <f>VLOOKUP(A534,[3]Sheet1!$A$2:$I$2106,9,FALSE)</f>
        <v>59</v>
      </c>
      <c r="AJ534">
        <f>VLOOKUP(A534,[3]Sheet1!$A$2:$K$2105,10,FALSE)</f>
        <v>24</v>
      </c>
      <c r="AK534">
        <f>VLOOKUP(A534,[3]Sheet1!$A$2:$K$2105,11,FALSE)</f>
        <v>35</v>
      </c>
      <c r="AL534">
        <f>VLOOKUP(A534,[3]Sheet1!$A$2:$L$2106,12,FALSE)</f>
        <v>6</v>
      </c>
      <c r="AM534">
        <f>VLOOKUP(A534, [3]Sheet1!$A$2:$M$2105,13,FALSE)</f>
        <v>18</v>
      </c>
      <c r="AN534">
        <f>VLOOKUP(A534,[3]Sheet1!$A$2:$N$2106,14,FALSE)</f>
        <v>0.87</v>
      </c>
      <c r="AO534">
        <f>VLOOKUP(A534,[3]Sheet1!$A$2:$O$2106,15,FALSE)</f>
        <v>5.2</v>
      </c>
      <c r="AP534">
        <f>VLOOKUP(A534,[3]Sheet1!$A$2:$P$2105,16,FALSE)</f>
        <v>2.63</v>
      </c>
      <c r="AQ534">
        <f>VLOOKUP(A534, [3]Sheet1!$A$2:$Q$2106, 17,FALSE)</f>
        <v>1582</v>
      </c>
    </row>
    <row r="535" spans="1:43" x14ac:dyDescent="0.2">
      <c r="A535" s="10">
        <v>1208065</v>
      </c>
      <c r="B535" s="10">
        <v>60056046</v>
      </c>
      <c r="C535" s="11" t="s">
        <v>54</v>
      </c>
      <c r="D535" s="10" t="s">
        <v>44</v>
      </c>
      <c r="E535" s="17">
        <v>44146</v>
      </c>
      <c r="F535" s="13" t="str">
        <f>VLOOKUP(A535,[1]Sheet1!$K$2:$T$827,2,FALSE)</f>
        <v>VD02</v>
      </c>
      <c r="G535" s="13" t="str">
        <f>IFERROR(#REF!, "no")</f>
        <v>no</v>
      </c>
      <c r="H535" s="10">
        <v>18</v>
      </c>
      <c r="I535" s="10">
        <v>1.1100000000000001</v>
      </c>
      <c r="J535" s="10">
        <v>1.2</v>
      </c>
      <c r="K535" s="10">
        <v>0.09</v>
      </c>
      <c r="L535" s="10">
        <v>18</v>
      </c>
      <c r="M535" s="10">
        <v>14</v>
      </c>
      <c r="N535" s="10">
        <v>4.7247071266174299</v>
      </c>
      <c r="O535" s="10">
        <v>4.0670981407165501</v>
      </c>
      <c r="P535" s="10">
        <v>0.111976519227028</v>
      </c>
      <c r="Q535" s="10">
        <v>-0.15041129291057601</v>
      </c>
      <c r="R535" s="13">
        <f>VLOOKUP(A535,'Valores KF'!$C$2:$D$1018,2,)</f>
        <v>0.82</v>
      </c>
      <c r="S535" s="13">
        <f>VLOOKUP(A535,'[2]PESO DE COLADA DIC19-DIC-20'!$A$2:$D$2105,4, FALSE)</f>
        <v>54483</v>
      </c>
      <c r="T535" s="13">
        <f>VLOOKUP(A535,[1]Sheet1!$F$2:$H$1001,3,FALSE)</f>
        <v>1898.96711046469</v>
      </c>
      <c r="U535" s="13">
        <f>VLOOKUP(A535,[1]Sheet1!$K$2:$T$827, 3,FALSE)</f>
        <v>0.129</v>
      </c>
      <c r="V535" s="13">
        <f>VLOOKUP(A535,[1]Sheet1!$K$2:$T$827, 4,FALSE)</f>
        <v>0.154</v>
      </c>
      <c r="W535" s="13">
        <f>VLOOKUP(A535, [1]Sheet1!$K$2:$T$827,5,FALSE)</f>
        <v>1.1100000000000001</v>
      </c>
      <c r="X535" s="13">
        <f>VLOOKUP(A535, [1]Sheet1!$K$2:$T$827,6,FALSE)</f>
        <v>1.0999999999999999E-2</v>
      </c>
      <c r="Y535" s="13">
        <f>VLOOKUP(A535, [1]Sheet1!$K$2:$T$827,7,FALSE)</f>
        <v>4.7800000000000004E-3</v>
      </c>
      <c r="Z535" s="13">
        <f>VLOOKUP(A535, [1]Sheet1!$K$2:$T$827,8,FALSE)</f>
        <v>0.161</v>
      </c>
      <c r="AA535" s="13">
        <f>VLOOKUP(A535, [1]Sheet1!$K$2:$T$827,9,FALSE)</f>
        <v>0.42699999999999999</v>
      </c>
      <c r="AB535" s="13">
        <f>VLOOKUP(A535, [1]Sheet1!$K$2:$T$827,10,FALSE)</f>
        <v>2.7E-2</v>
      </c>
      <c r="AC535" s="13">
        <f>VLOOKUP(A535,[4]Sheet1!$A$2:$D$651,4,FALSE)</f>
        <v>1.2174700000000001</v>
      </c>
      <c r="AD535" s="13">
        <f>VLOOKUP(A535,[4]Sheet1!$A$2:$E$651,5,FALSE)</f>
        <v>1.2411099999999999</v>
      </c>
      <c r="AE535" s="13" t="s">
        <v>45</v>
      </c>
      <c r="AF535">
        <f>VLOOKUP(A535,[3]Sheet1!$A$2:$F$2106,6, FALSE)</f>
        <v>55139</v>
      </c>
      <c r="AG535">
        <f>VLOOKUP(A535,[3]Sheet1!$A$2:$G$2106,7,FALSE)</f>
        <v>1</v>
      </c>
      <c r="AH535">
        <f>VLOOKUP(A535,[3]Sheet1!$A$2:$H$2105,8,FALSE)</f>
        <v>1688</v>
      </c>
      <c r="AI535">
        <f>VLOOKUP(A535,[3]Sheet1!$A$2:$I$2106,9,FALSE)</f>
        <v>52</v>
      </c>
      <c r="AJ535">
        <f>VLOOKUP(A535,[3]Sheet1!$A$2:$K$2105,10,FALSE)</f>
        <v>25</v>
      </c>
      <c r="AK535">
        <f>VLOOKUP(A535,[3]Sheet1!$A$2:$K$2105,11,FALSE)</f>
        <v>27</v>
      </c>
      <c r="AL535">
        <f>VLOOKUP(A535,[3]Sheet1!$A$2:$L$2106,12,FALSE)</f>
        <v>7</v>
      </c>
      <c r="AM535">
        <f>VLOOKUP(A535, [3]Sheet1!$A$2:$M$2105,13,FALSE)</f>
        <v>18</v>
      </c>
      <c r="AN535">
        <f>VLOOKUP(A535,[3]Sheet1!$A$2:$N$2106,14,FALSE)</f>
        <v>0.92</v>
      </c>
      <c r="AO535">
        <f>VLOOKUP(A535,[3]Sheet1!$A$2:$O$2106,15,FALSE)</f>
        <v>3.35</v>
      </c>
      <c r="AP535">
        <f>VLOOKUP(A535,[3]Sheet1!$A$2:$P$2105,16,FALSE)</f>
        <v>3.99</v>
      </c>
      <c r="AQ535">
        <f>VLOOKUP(A535, [3]Sheet1!$A$2:$Q$2106, 17,FALSE)</f>
        <v>1596</v>
      </c>
    </row>
    <row r="536" spans="1:43" x14ac:dyDescent="0.2">
      <c r="A536" s="10">
        <v>1208066</v>
      </c>
      <c r="B536" s="10">
        <v>60056082</v>
      </c>
      <c r="C536" s="11" t="s">
        <v>54</v>
      </c>
      <c r="D536" s="10" t="s">
        <v>44</v>
      </c>
      <c r="E536" s="17">
        <v>44146</v>
      </c>
      <c r="F536" s="13" t="str">
        <f>VLOOKUP(A536,[1]Sheet1!$K$2:$T$827,2,FALSE)</f>
        <v>VD03</v>
      </c>
      <c r="G536" s="13" t="str">
        <f>IFERROR(#REF!, "no")</f>
        <v>no</v>
      </c>
      <c r="H536" s="10">
        <v>22</v>
      </c>
      <c r="I536" s="10">
        <v>1.01</v>
      </c>
      <c r="J536" s="10">
        <v>1.01</v>
      </c>
      <c r="K536" s="10">
        <v>0</v>
      </c>
      <c r="L536" s="10">
        <v>15</v>
      </c>
      <c r="M536" s="10">
        <v>15</v>
      </c>
      <c r="N536" s="10">
        <v>4.18084669113159</v>
      </c>
      <c r="O536" s="10">
        <v>4.4433321952819798</v>
      </c>
      <c r="P536" s="10">
        <v>0.25610598921775801</v>
      </c>
      <c r="Q536" s="10">
        <v>-0.149782240390778</v>
      </c>
      <c r="R536" s="13">
        <f>VLOOKUP(A536,'Valores KF'!$C$2:$D$1018,2,)</f>
        <v>0.83</v>
      </c>
      <c r="S536" s="13">
        <f>VLOOKUP(A536,'[2]PESO DE COLADA DIC19-DIC-20'!$A$2:$D$2105,4, FALSE)</f>
        <v>54610</v>
      </c>
      <c r="T536" s="13">
        <f>VLOOKUP(A536,[1]Sheet1!$F$2:$H$1001,3,FALSE)</f>
        <v>1905.99563252646</v>
      </c>
      <c r="U536" s="13">
        <f>VLOOKUP(A536,[1]Sheet1!$K$2:$T$827, 3,FALSE)</f>
        <v>0.13500000000000001</v>
      </c>
      <c r="V536" s="13">
        <f>VLOOKUP(A536,[1]Sheet1!$K$2:$T$827, 4,FALSE)</f>
        <v>0.154</v>
      </c>
      <c r="W536" s="13">
        <f>VLOOKUP(A536, [1]Sheet1!$K$2:$T$827,5,FALSE)</f>
        <v>1.1499999999999999</v>
      </c>
      <c r="X536" s="13">
        <f>VLOOKUP(A536, [1]Sheet1!$K$2:$T$827,6,FALSE)</f>
        <v>0.01</v>
      </c>
      <c r="Y536" s="13">
        <f>VLOOKUP(A536, [1]Sheet1!$K$2:$T$827,7,FALSE)</f>
        <v>4.3400000000000001E-3</v>
      </c>
      <c r="Z536" s="13">
        <f>VLOOKUP(A536, [1]Sheet1!$K$2:$T$827,8,FALSE)</f>
        <v>0.14799999999999999</v>
      </c>
      <c r="AA536" s="13">
        <f>VLOOKUP(A536, [1]Sheet1!$K$2:$T$827,9,FALSE)</f>
        <v>0.39400000000000002</v>
      </c>
      <c r="AB536" s="13">
        <f>VLOOKUP(A536, [1]Sheet1!$K$2:$T$827,10,FALSE)</f>
        <v>2.4E-2</v>
      </c>
      <c r="AC536" s="13">
        <f>VLOOKUP(A536,[4]Sheet1!$A$2:$D$651,4,FALSE)</f>
        <v>1.3299000000000001</v>
      </c>
      <c r="AD536" s="13">
        <f>VLOOKUP(A536,[4]Sheet1!$A$2:$E$651,5,FALSE)</f>
        <v>1.55772</v>
      </c>
      <c r="AE536" s="13" t="s">
        <v>45</v>
      </c>
      <c r="AF536">
        <f>VLOOKUP(A536,[3]Sheet1!$A$2:$F$2106,6, FALSE)</f>
        <v>55253</v>
      </c>
      <c r="AG536">
        <f>VLOOKUP(A536,[3]Sheet1!$A$2:$G$2106,7,FALSE)</f>
        <v>1</v>
      </c>
      <c r="AH536">
        <f>VLOOKUP(A536,[3]Sheet1!$A$2:$H$2105,8,FALSE)</f>
        <v>1707</v>
      </c>
      <c r="AI536">
        <f>VLOOKUP(A536,[3]Sheet1!$A$2:$I$2106,9,FALSE)</f>
        <v>78</v>
      </c>
      <c r="AJ536">
        <f>VLOOKUP(A536,[3]Sheet1!$A$2:$K$2105,10,FALSE)</f>
        <v>29</v>
      </c>
      <c r="AK536">
        <f>VLOOKUP(A536,[3]Sheet1!$A$2:$K$2105,11,FALSE)</f>
        <v>49</v>
      </c>
      <c r="AL536">
        <f>VLOOKUP(A536,[3]Sheet1!$A$2:$L$2106,12,FALSE)</f>
        <v>7</v>
      </c>
      <c r="AM536">
        <f>VLOOKUP(A536, [3]Sheet1!$A$2:$M$2105,13,FALSE)</f>
        <v>22</v>
      </c>
      <c r="AN536">
        <f>VLOOKUP(A536,[3]Sheet1!$A$2:$N$2106,14,FALSE)</f>
        <v>0.96</v>
      </c>
      <c r="AO536">
        <f>VLOOKUP(A536,[3]Sheet1!$A$2:$O$2106,15,FALSE)</f>
        <v>4.6900000000000004</v>
      </c>
      <c r="AP536">
        <f>VLOOKUP(A536,[3]Sheet1!$A$2:$P$2105,16,FALSE)</f>
        <v>7.87</v>
      </c>
      <c r="AQ536">
        <f>VLOOKUP(A536, [3]Sheet1!$A$2:$Q$2106, 17,FALSE)</f>
        <v>1594</v>
      </c>
    </row>
    <row r="537" spans="1:43" x14ac:dyDescent="0.2">
      <c r="A537" s="10">
        <v>1208067</v>
      </c>
      <c r="B537" s="10">
        <v>60056156</v>
      </c>
      <c r="C537" s="11" t="s">
        <v>54</v>
      </c>
      <c r="D537" s="10" t="s">
        <v>63</v>
      </c>
      <c r="E537" s="17">
        <v>44147</v>
      </c>
      <c r="F537" s="13" t="str">
        <f>VLOOKUP(A537,[1]Sheet1!$K$2:$T$827,2,FALSE)</f>
        <v>VD02</v>
      </c>
      <c r="G537" s="13" t="str">
        <f>IFERROR(#REF!, "no")</f>
        <v>no</v>
      </c>
      <c r="H537" s="10">
        <v>17</v>
      </c>
      <c r="I537" s="10">
        <v>1.39</v>
      </c>
      <c r="J537" s="10">
        <v>1.39</v>
      </c>
      <c r="K537" s="10">
        <v>0</v>
      </c>
      <c r="L537" s="10">
        <v>12</v>
      </c>
      <c r="M537" s="10">
        <v>12</v>
      </c>
      <c r="N537" s="10">
        <v>8.2485027313232404</v>
      </c>
      <c r="O537" s="10">
        <v>4.7791285514831499</v>
      </c>
      <c r="P537" s="10">
        <v>0.44673290848732</v>
      </c>
      <c r="Q537" s="10">
        <v>-7.2456248104572296E-2</v>
      </c>
      <c r="R537" s="13">
        <f>VLOOKUP(A537,'Valores KF'!$C$2:$D$1018,2,)</f>
        <v>0.81</v>
      </c>
      <c r="S537" s="13">
        <f>VLOOKUP(A537,'[2]PESO DE COLADA DIC19-DIC-20'!$A$2:$D$2105,4, FALSE)</f>
        <v>53202</v>
      </c>
      <c r="T537" s="13">
        <f>VLOOKUP(A537,[1]Sheet1!$F$2:$H$1001,3,FALSE)</f>
        <v>1892.72885499925</v>
      </c>
      <c r="U537" s="13">
        <f>VLOOKUP(A537,[1]Sheet1!$K$2:$T$827, 3,FALSE)</f>
        <v>0.13400000000000001</v>
      </c>
      <c r="V537" s="13">
        <f>VLOOKUP(A537,[1]Sheet1!$K$2:$T$827, 4,FALSE)</f>
        <v>0.153</v>
      </c>
      <c r="W537" s="13">
        <f>VLOOKUP(A537, [1]Sheet1!$K$2:$T$827,5,FALSE)</f>
        <v>1.1299999999999999</v>
      </c>
      <c r="X537" s="13">
        <f>VLOOKUP(A537, [1]Sheet1!$K$2:$T$827,6,FALSE)</f>
        <v>0.01</v>
      </c>
      <c r="Y537" s="13">
        <f>VLOOKUP(A537, [1]Sheet1!$K$2:$T$827,7,FALSE)</f>
        <v>5.7999999999999996E-3</v>
      </c>
      <c r="Z537" s="13">
        <f>VLOOKUP(A537, [1]Sheet1!$K$2:$T$827,8,FALSE)</f>
        <v>0.14799999999999999</v>
      </c>
      <c r="AA537" s="13">
        <f>VLOOKUP(A537, [1]Sheet1!$K$2:$T$827,9,FALSE)</f>
        <v>0.36299999999999999</v>
      </c>
      <c r="AB537" s="13">
        <f>VLOOKUP(A537, [1]Sheet1!$K$2:$T$827,10,FALSE)</f>
        <v>2.7E-2</v>
      </c>
      <c r="AC537" s="13">
        <f>VLOOKUP(A537,[4]Sheet1!$A$2:$D$651,4,FALSE)</f>
        <v>1.26318</v>
      </c>
      <c r="AD537" s="13">
        <f>VLOOKUP(A537,[4]Sheet1!$A$2:$E$651,5,FALSE)</f>
        <v>0.94116699999999998</v>
      </c>
      <c r="AE537" s="13" t="s">
        <v>45</v>
      </c>
      <c r="AF537">
        <f>VLOOKUP(A537,[3]Sheet1!$A$2:$F$2106,6, FALSE)</f>
        <v>53816</v>
      </c>
      <c r="AG537">
        <f>VLOOKUP(A537,[3]Sheet1!$A$2:$G$2106,7,FALSE)</f>
        <v>1</v>
      </c>
      <c r="AH537">
        <f>VLOOKUP(A537,[3]Sheet1!$A$2:$H$2105,8,FALSE)</f>
        <v>1678</v>
      </c>
      <c r="AI537">
        <f>VLOOKUP(A537,[3]Sheet1!$A$2:$I$2106,9,FALSE)</f>
        <v>48</v>
      </c>
      <c r="AJ537">
        <f>VLOOKUP(A537,[3]Sheet1!$A$2:$K$2105,10,FALSE)</f>
        <v>24</v>
      </c>
      <c r="AK537">
        <f>VLOOKUP(A537,[3]Sheet1!$A$2:$K$2105,11,FALSE)</f>
        <v>24</v>
      </c>
      <c r="AL537">
        <f>VLOOKUP(A537,[3]Sheet1!$A$2:$L$2106,12,FALSE)</f>
        <v>7</v>
      </c>
      <c r="AM537">
        <f>VLOOKUP(A537, [3]Sheet1!$A$2:$M$2105,13,FALSE)</f>
        <v>17</v>
      </c>
      <c r="AN537">
        <f>VLOOKUP(A537,[3]Sheet1!$A$2:$N$2106,14,FALSE)</f>
        <v>0.9</v>
      </c>
      <c r="AO537">
        <f>VLOOKUP(A537,[3]Sheet1!$A$2:$O$2106,15,FALSE)</f>
        <v>2.38</v>
      </c>
      <c r="AP537">
        <f>VLOOKUP(A537,[3]Sheet1!$A$2:$P$2105,16,FALSE)</f>
        <v>2.57</v>
      </c>
      <c r="AQ537">
        <f>VLOOKUP(A537, [3]Sheet1!$A$2:$Q$2106, 17,FALSE)</f>
        <v>1584</v>
      </c>
    </row>
    <row r="538" spans="1:43" x14ac:dyDescent="0.2">
      <c r="A538" s="10">
        <v>1208068</v>
      </c>
      <c r="B538" s="10">
        <v>60056362</v>
      </c>
      <c r="C538" s="11" t="s">
        <v>115</v>
      </c>
      <c r="D538" s="10" t="s">
        <v>53</v>
      </c>
      <c r="E538" s="17">
        <v>44147</v>
      </c>
      <c r="F538" s="13" t="str">
        <f>VLOOKUP(A538,[1]Sheet1!$K$2:$T$827,2,FALSE)</f>
        <v>VD02</v>
      </c>
      <c r="G538" s="13" t="str">
        <f>IFERROR(#REF!, "no")</f>
        <v>no</v>
      </c>
      <c r="H538" s="10">
        <v>17</v>
      </c>
      <c r="I538" s="10">
        <v>1.1499999999999999</v>
      </c>
      <c r="J538" s="10">
        <v>1.1499999999999999</v>
      </c>
      <c r="K538" s="10">
        <v>0</v>
      </c>
      <c r="L538" s="10">
        <v>16</v>
      </c>
      <c r="M538" s="10">
        <v>10</v>
      </c>
      <c r="N538" s="10">
        <v>4.6646685600280797</v>
      </c>
      <c r="O538" s="10">
        <v>3.8210194110870401</v>
      </c>
      <c r="P538" s="10">
        <v>1.6765724420547501</v>
      </c>
      <c r="Q538" s="10">
        <v>-8.2258768379688305E-2</v>
      </c>
      <c r="R538" s="13">
        <f>VLOOKUP(A538,'Valores KF'!$C$2:$D$1018,2,)</f>
        <v>0.79</v>
      </c>
      <c r="S538" s="13">
        <f>VLOOKUP(A538,'[2]PESO DE COLADA DIC19-DIC-20'!$A$2:$D$2105,4, FALSE)</f>
        <v>51260</v>
      </c>
      <c r="T538" s="13">
        <f>VLOOKUP(A538,[1]Sheet1!$F$2:$H$1001,3,FALSE)</f>
        <v>1865.7908173016101</v>
      </c>
      <c r="U538" s="13">
        <f>VLOOKUP(A538,[1]Sheet1!$K$2:$T$827, 3,FALSE)</f>
        <v>0.21099999999999999</v>
      </c>
      <c r="V538" s="13">
        <f>VLOOKUP(A538,[1]Sheet1!$K$2:$T$827, 4,FALSE)</f>
        <v>3.6400000000000002E-2</v>
      </c>
      <c r="W538" s="13">
        <f>VLOOKUP(A538, [1]Sheet1!$K$2:$T$827,5,FALSE)</f>
        <v>0.27700000000000002</v>
      </c>
      <c r="X538" s="13">
        <f>VLOOKUP(A538, [1]Sheet1!$K$2:$T$827,6,FALSE)</f>
        <v>5.3E-3</v>
      </c>
      <c r="Y538" s="13">
        <f>VLOOKUP(A538, [1]Sheet1!$K$2:$T$827,7,FALSE)</f>
        <v>2.0999999999999999E-3</v>
      </c>
      <c r="Z538" s="13">
        <f>VLOOKUP(A538, [1]Sheet1!$K$2:$T$827,8,FALSE)</f>
        <v>1.52</v>
      </c>
      <c r="AA538" s="13">
        <f>VLOOKUP(A538, [1]Sheet1!$K$2:$T$827,9,FALSE)</f>
        <v>2.82</v>
      </c>
      <c r="AB538" s="13">
        <f>VLOOKUP(A538, [1]Sheet1!$K$2:$T$827,10,FALSE)</f>
        <v>1.4500000000000001E-2</v>
      </c>
      <c r="AC538" s="13">
        <f>VLOOKUP(A538,[4]Sheet1!$A$2:$D$651,4,FALSE)</f>
        <v>1.4557100000000001</v>
      </c>
      <c r="AD538" s="13">
        <f>VLOOKUP(A538,[4]Sheet1!$A$2:$E$651,5,FALSE)</f>
        <v>1.4280600000000001</v>
      </c>
      <c r="AE538" s="13" t="s">
        <v>45</v>
      </c>
      <c r="AF538">
        <f>VLOOKUP(A538,[3]Sheet1!$A$2:$F$2106,6, FALSE)</f>
        <v>51059</v>
      </c>
      <c r="AG538">
        <f>VLOOKUP(A538,[3]Sheet1!$A$2:$G$2106,7,FALSE)</f>
        <v>1</v>
      </c>
      <c r="AH538">
        <f>VLOOKUP(A538,[3]Sheet1!$A$2:$H$2105,8,FALSE)</f>
        <v>1649</v>
      </c>
      <c r="AI538">
        <f>VLOOKUP(A538,[3]Sheet1!$A$2:$I$2106,9,FALSE)</f>
        <v>57</v>
      </c>
      <c r="AJ538">
        <f>VLOOKUP(A538,[3]Sheet1!$A$2:$K$2105,10,FALSE)</f>
        <v>23</v>
      </c>
      <c r="AK538">
        <f>VLOOKUP(A538,[3]Sheet1!$A$2:$K$2105,11,FALSE)</f>
        <v>34</v>
      </c>
      <c r="AL538">
        <f>VLOOKUP(A538,[3]Sheet1!$A$2:$L$2106,12,FALSE)</f>
        <v>6</v>
      </c>
      <c r="AM538">
        <f>VLOOKUP(A538, [3]Sheet1!$A$2:$M$2105,13,FALSE)</f>
        <v>17</v>
      </c>
      <c r="AN538">
        <f>VLOOKUP(A538,[3]Sheet1!$A$2:$N$2106,14,FALSE)</f>
        <v>1.1399999999999999</v>
      </c>
      <c r="AO538">
        <f>VLOOKUP(A538,[3]Sheet1!$A$2:$O$2106,15,FALSE)</f>
        <v>7.24</v>
      </c>
      <c r="AP538">
        <f>VLOOKUP(A538,[3]Sheet1!$A$2:$P$2105,16,FALSE)</f>
        <v>0</v>
      </c>
      <c r="AQ538">
        <f>VLOOKUP(A538, [3]Sheet1!$A$2:$Q$2106, 17,FALSE)</f>
        <v>1564</v>
      </c>
    </row>
    <row r="539" spans="1:43" x14ac:dyDescent="0.2">
      <c r="A539" s="10">
        <v>1208069</v>
      </c>
      <c r="B539" s="10">
        <v>60056161</v>
      </c>
      <c r="C539" s="11" t="s">
        <v>54</v>
      </c>
      <c r="D539" s="10" t="s">
        <v>63</v>
      </c>
      <c r="E539" s="17">
        <v>44147</v>
      </c>
      <c r="F539" s="13" t="str">
        <f>VLOOKUP(A539,[1]Sheet1!$K$2:$T$827,2,FALSE)</f>
        <v>VD03</v>
      </c>
      <c r="G539" s="13" t="str">
        <f>IFERROR(#REF!, "no")</f>
        <v>no</v>
      </c>
      <c r="H539" s="10">
        <v>22</v>
      </c>
      <c r="I539" s="10">
        <v>0.93</v>
      </c>
      <c r="J539" s="10">
        <v>0.93</v>
      </c>
      <c r="K539" s="10">
        <v>0</v>
      </c>
      <c r="L539" s="10">
        <v>15</v>
      </c>
      <c r="M539" s="10">
        <v>18</v>
      </c>
      <c r="N539" s="10">
        <v>3.0287652015686</v>
      </c>
      <c r="O539" s="10">
        <v>3.7459690570831299</v>
      </c>
      <c r="P539" s="10">
        <v>0.16339349746704099</v>
      </c>
      <c r="Q539" s="10">
        <v>-0.14727883040904999</v>
      </c>
      <c r="R539" s="13">
        <f>VLOOKUP(A539,'Valores KF'!$C$2:$D$1018,2,)</f>
        <v>0.82</v>
      </c>
      <c r="S539" s="13">
        <f>VLOOKUP(A539,'[2]PESO DE COLADA DIC19-DIC-20'!$A$2:$D$2105,4, FALSE)</f>
        <v>53078</v>
      </c>
      <c r="T539" s="13">
        <f>VLOOKUP(A539,[1]Sheet1!$F$2:$H$1001,3,FALSE)</f>
        <v>1897.7341120153101</v>
      </c>
      <c r="U539" s="13">
        <f>VLOOKUP(A539,[1]Sheet1!$K$2:$T$827, 3,FALSE)</f>
        <v>0.13200000000000001</v>
      </c>
      <c r="V539" s="13">
        <f>VLOOKUP(A539,[1]Sheet1!$K$2:$T$827, 4,FALSE)</f>
        <v>0.16800000000000001</v>
      </c>
      <c r="W539" s="13">
        <f>VLOOKUP(A539, [1]Sheet1!$K$2:$T$827,5,FALSE)</f>
        <v>1.1599999999999999</v>
      </c>
      <c r="X539" s="13">
        <f>VLOOKUP(A539, [1]Sheet1!$K$2:$T$827,6,FALSE)</f>
        <v>8.8999999999999999E-3</v>
      </c>
      <c r="Y539" s="13">
        <f>VLOOKUP(A539, [1]Sheet1!$K$2:$T$827,7,FALSE)</f>
        <v>5.0000000000000001E-3</v>
      </c>
      <c r="Z539" s="13">
        <f>VLOOKUP(A539, [1]Sheet1!$K$2:$T$827,8,FALSE)</f>
        <v>0.18</v>
      </c>
      <c r="AA539" s="13">
        <f>VLOOKUP(A539, [1]Sheet1!$K$2:$T$827,9,FALSE)</f>
        <v>0.26</v>
      </c>
      <c r="AB539" s="13">
        <f>VLOOKUP(A539, [1]Sheet1!$K$2:$T$827,10,FALSE)</f>
        <v>2.8000000000000001E-2</v>
      </c>
      <c r="AC539" s="13">
        <f>VLOOKUP(A539,[4]Sheet1!$A$2:$D$651,4,FALSE)</f>
        <v>1.24763</v>
      </c>
      <c r="AD539" s="13">
        <f>VLOOKUP(A539,[4]Sheet1!$A$2:$E$651,5,FALSE)</f>
        <v>1.8173600000000001</v>
      </c>
      <c r="AE539" s="13" t="s">
        <v>45</v>
      </c>
      <c r="AF539">
        <f>VLOOKUP(A539,[3]Sheet1!$A$2:$F$2106,6, FALSE)</f>
        <v>53557</v>
      </c>
      <c r="AG539">
        <f>VLOOKUP(A539,[3]Sheet1!$A$2:$G$2106,7,FALSE)</f>
        <v>1</v>
      </c>
      <c r="AH539">
        <f>VLOOKUP(A539,[3]Sheet1!$A$2:$H$2105,8,FALSE)</f>
        <v>1697</v>
      </c>
      <c r="AI539">
        <f>VLOOKUP(A539,[3]Sheet1!$A$2:$I$2106,9,FALSE)</f>
        <v>62</v>
      </c>
      <c r="AJ539">
        <f>VLOOKUP(A539,[3]Sheet1!$A$2:$K$2105,10,FALSE)</f>
        <v>30</v>
      </c>
      <c r="AK539">
        <f>VLOOKUP(A539,[3]Sheet1!$A$2:$K$2105,11,FALSE)</f>
        <v>32</v>
      </c>
      <c r="AL539">
        <f>VLOOKUP(A539,[3]Sheet1!$A$2:$L$2106,12,FALSE)</f>
        <v>8</v>
      </c>
      <c r="AM539">
        <f>VLOOKUP(A539, [3]Sheet1!$A$2:$M$2105,13,FALSE)</f>
        <v>22</v>
      </c>
      <c r="AN539">
        <f>VLOOKUP(A539,[3]Sheet1!$A$2:$N$2106,14,FALSE)</f>
        <v>0.98</v>
      </c>
      <c r="AO539">
        <f>VLOOKUP(A539,[3]Sheet1!$A$2:$O$2106,15,FALSE)</f>
        <v>4.7699999999999996</v>
      </c>
      <c r="AP539">
        <f>VLOOKUP(A539,[3]Sheet1!$A$2:$P$2105,16,FALSE)</f>
        <v>6.15</v>
      </c>
      <c r="AQ539">
        <f>VLOOKUP(A539, [3]Sheet1!$A$2:$Q$2106, 17,FALSE)</f>
        <v>1592</v>
      </c>
    </row>
    <row r="540" spans="1:43" x14ac:dyDescent="0.2">
      <c r="A540" s="10">
        <v>1208070</v>
      </c>
      <c r="B540" s="10">
        <v>60056166</v>
      </c>
      <c r="C540" s="11" t="s">
        <v>54</v>
      </c>
      <c r="D540" s="10" t="s">
        <v>63</v>
      </c>
      <c r="E540" s="17">
        <v>44147</v>
      </c>
      <c r="F540" s="13" t="str">
        <f>VLOOKUP(A540,[1]Sheet1!$K$2:$T$827,2,FALSE)</f>
        <v>VD03</v>
      </c>
      <c r="G540" s="13" t="str">
        <f>IFERROR(#REF!, "no")</f>
        <v>no</v>
      </c>
      <c r="H540" s="10">
        <v>23</v>
      </c>
      <c r="I540" s="10">
        <v>0.96</v>
      </c>
      <c r="J540" s="10">
        <v>0.96</v>
      </c>
      <c r="K540" s="10">
        <v>0</v>
      </c>
      <c r="L540" s="10">
        <v>17</v>
      </c>
      <c r="M540" s="10">
        <v>18</v>
      </c>
      <c r="N540" s="10">
        <v>5.5026383399963397</v>
      </c>
      <c r="O540" s="10">
        <v>3.5281100273132302</v>
      </c>
      <c r="P540" s="10">
        <v>0.39467993378639199</v>
      </c>
      <c r="Q540" s="10">
        <v>-0.14319367706775701</v>
      </c>
      <c r="R540" s="13">
        <f>VLOOKUP(A540,'Valores KF'!$C$2:$D$1018,2,)</f>
        <v>0.81</v>
      </c>
      <c r="S540" s="13">
        <f>VLOOKUP(A540,'[2]PESO DE COLADA DIC19-DIC-20'!$A$2:$D$2105,4, FALSE)</f>
        <v>53301</v>
      </c>
      <c r="T540" s="13">
        <f>VLOOKUP(A540,[1]Sheet1!$F$2:$H$1001,3,FALSE)</f>
        <v>1893.7004230405701</v>
      </c>
      <c r="U540" s="13">
        <f>VLOOKUP(A540,[1]Sheet1!$K$2:$T$827, 3,FALSE)</f>
        <v>0.128</v>
      </c>
      <c r="V540" s="13">
        <f>VLOOKUP(A540,[1]Sheet1!$K$2:$T$827, 4,FALSE)</f>
        <v>0.16300000000000001</v>
      </c>
      <c r="W540" s="13">
        <f>VLOOKUP(A540, [1]Sheet1!$K$2:$T$827,5,FALSE)</f>
        <v>1.1599999999999999</v>
      </c>
      <c r="X540" s="13">
        <f>VLOOKUP(A540, [1]Sheet1!$K$2:$T$827,6,FALSE)</f>
        <v>9.4999999999999998E-3</v>
      </c>
      <c r="Y540" s="13">
        <f>VLOOKUP(A540, [1]Sheet1!$K$2:$T$827,7,FALSE)</f>
        <v>5.2300000000000003E-3</v>
      </c>
      <c r="Z540" s="13">
        <f>VLOOKUP(A540, [1]Sheet1!$K$2:$T$827,8,FALSE)</f>
        <v>0.17199999999999999</v>
      </c>
      <c r="AA540" s="13">
        <f>VLOOKUP(A540, [1]Sheet1!$K$2:$T$827,9,FALSE)</f>
        <v>0.35699999999999998</v>
      </c>
      <c r="AB540" s="13">
        <f>VLOOKUP(A540, [1]Sheet1!$K$2:$T$827,10,FALSE)</f>
        <v>3.3000000000000002E-2</v>
      </c>
      <c r="AC540" s="13">
        <f>VLOOKUP(A540,[4]Sheet1!$A$2:$D$651,4,FALSE)</f>
        <v>1.2534799999999999</v>
      </c>
      <c r="AD540" s="13">
        <f>VLOOKUP(A540,[4]Sheet1!$A$2:$E$651,5,FALSE)</f>
        <v>1.68086</v>
      </c>
      <c r="AE540" s="13" t="s">
        <v>45</v>
      </c>
      <c r="AF540">
        <f>VLOOKUP(A540,[3]Sheet1!$A$2:$F$2106,6, FALSE)</f>
        <v>53891</v>
      </c>
      <c r="AG540">
        <f>VLOOKUP(A540,[3]Sheet1!$A$2:$G$2106,7,FALSE)</f>
        <v>1</v>
      </c>
      <c r="AH540">
        <f>VLOOKUP(A540,[3]Sheet1!$A$2:$H$2105,8,FALSE)</f>
        <v>1693</v>
      </c>
      <c r="AI540">
        <f>VLOOKUP(A540,[3]Sheet1!$A$2:$I$2106,9,FALSE)</f>
        <v>55</v>
      </c>
      <c r="AJ540">
        <f>VLOOKUP(A540,[3]Sheet1!$A$2:$K$2105,10,FALSE)</f>
        <v>29</v>
      </c>
      <c r="AK540">
        <f>VLOOKUP(A540,[3]Sheet1!$A$2:$K$2105,11,FALSE)</f>
        <v>26</v>
      </c>
      <c r="AL540">
        <f>VLOOKUP(A540,[3]Sheet1!$A$2:$L$2106,12,FALSE)</f>
        <v>6</v>
      </c>
      <c r="AM540">
        <f>VLOOKUP(A540, [3]Sheet1!$A$2:$M$2105,13,FALSE)</f>
        <v>23</v>
      </c>
      <c r="AN540">
        <f>VLOOKUP(A540,[3]Sheet1!$A$2:$N$2106,14,FALSE)</f>
        <v>1.05</v>
      </c>
      <c r="AO540">
        <f>VLOOKUP(A540,[3]Sheet1!$A$2:$O$2106,15,FALSE)</f>
        <v>4.1399999999999997</v>
      </c>
      <c r="AP540">
        <f>VLOOKUP(A540,[3]Sheet1!$A$2:$P$2105,16,FALSE)</f>
        <v>6.28</v>
      </c>
      <c r="AQ540">
        <f>VLOOKUP(A540, [3]Sheet1!$A$2:$Q$2106, 17,FALSE)</f>
        <v>1583</v>
      </c>
    </row>
    <row r="541" spans="1:43" x14ac:dyDescent="0.2">
      <c r="A541" s="10">
        <v>1208071</v>
      </c>
      <c r="B541" s="10">
        <v>60056094</v>
      </c>
      <c r="C541" s="11" t="s">
        <v>54</v>
      </c>
      <c r="D541" s="10" t="s">
        <v>44</v>
      </c>
      <c r="E541" s="17">
        <v>44147</v>
      </c>
      <c r="F541" s="13" t="str">
        <f>VLOOKUP(A541,[1]Sheet1!$K$2:$T$827,2,FALSE)</f>
        <v>VD02</v>
      </c>
      <c r="G541" s="13" t="str">
        <f>IFERROR(#REF!, "no")</f>
        <v>no</v>
      </c>
      <c r="H541" s="10">
        <v>21</v>
      </c>
      <c r="I541" s="10">
        <v>0.92</v>
      </c>
      <c r="J541" s="10">
        <v>0.92</v>
      </c>
      <c r="K541" s="10">
        <v>0</v>
      </c>
      <c r="L541" s="10">
        <v>22</v>
      </c>
      <c r="M541" s="10">
        <v>16</v>
      </c>
      <c r="N541" s="10">
        <v>1.5902512073516799</v>
      </c>
      <c r="O541" s="10">
        <v>3.6845474243164098</v>
      </c>
      <c r="P541" s="10">
        <v>0.22391556203365301</v>
      </c>
      <c r="Q541" s="10">
        <v>-0.14653964340686801</v>
      </c>
      <c r="R541" s="13">
        <f>VLOOKUP(A541,'Valores KF'!$C$2:$D$1018,2,)</f>
        <v>0.81</v>
      </c>
      <c r="S541" s="13">
        <f>VLOOKUP(A541,'[2]PESO DE COLADA DIC19-DIC-20'!$A$2:$D$2105,4, FALSE)</f>
        <v>50278</v>
      </c>
      <c r="T541" s="13">
        <f>VLOOKUP(A541,[1]Sheet1!$F$2:$H$1001,3,FALSE)</f>
        <v>1897.01880438951</v>
      </c>
      <c r="U541" s="13">
        <f>VLOOKUP(A541,[1]Sheet1!$K$2:$T$827, 3,FALSE)</f>
        <v>0.121</v>
      </c>
      <c r="V541" s="13">
        <f>VLOOKUP(A541,[1]Sheet1!$K$2:$T$827, 4,FALSE)</f>
        <v>0.155</v>
      </c>
      <c r="W541" s="13">
        <f>VLOOKUP(A541, [1]Sheet1!$K$2:$T$827,5,FALSE)</f>
        <v>1.1200000000000001</v>
      </c>
      <c r="X541" s="13">
        <f>VLOOKUP(A541, [1]Sheet1!$K$2:$T$827,6,FALSE)</f>
        <v>8.3000000000000001E-3</v>
      </c>
      <c r="Y541" s="13">
        <f>VLOOKUP(A541, [1]Sheet1!$K$2:$T$827,7,FALSE)</f>
        <v>6.1000000000000004E-3</v>
      </c>
      <c r="Z541" s="13">
        <f>VLOOKUP(A541, [1]Sheet1!$K$2:$T$827,8,FALSE)</f>
        <v>0.21099999999999999</v>
      </c>
      <c r="AA541" s="13">
        <f>VLOOKUP(A541, [1]Sheet1!$K$2:$T$827,9,FALSE)</f>
        <v>0.40899999999999997</v>
      </c>
      <c r="AB541" s="13">
        <f>VLOOKUP(A541, [1]Sheet1!$K$2:$T$827,10,FALSE)</f>
        <v>0.02</v>
      </c>
      <c r="AC541" s="13">
        <f>VLOOKUP(A541,[4]Sheet1!$A$2:$D$651,4,FALSE)</f>
        <v>1.3138000000000001</v>
      </c>
      <c r="AD541" s="13">
        <f>VLOOKUP(A541,[4]Sheet1!$A$2:$E$651,5,FALSE)</f>
        <v>1.8046199999999999</v>
      </c>
      <c r="AE541" s="13" t="s">
        <v>45</v>
      </c>
      <c r="AF541">
        <f>VLOOKUP(A541,[3]Sheet1!$A$2:$F$2106,6, FALSE)</f>
        <v>50930</v>
      </c>
      <c r="AG541">
        <f>VLOOKUP(A541,[3]Sheet1!$A$2:$G$2106,7,FALSE)</f>
        <v>1</v>
      </c>
      <c r="AH541">
        <f>VLOOKUP(A541,[3]Sheet1!$A$2:$H$2105,8,FALSE)</f>
        <v>1693</v>
      </c>
      <c r="AI541">
        <f>VLOOKUP(A541,[3]Sheet1!$A$2:$I$2106,9,FALSE)</f>
        <v>53</v>
      </c>
      <c r="AJ541">
        <f>VLOOKUP(A541,[3]Sheet1!$A$2:$K$2105,10,FALSE)</f>
        <v>28</v>
      </c>
      <c r="AK541">
        <f>VLOOKUP(A541,[3]Sheet1!$A$2:$K$2105,11,FALSE)</f>
        <v>25</v>
      </c>
      <c r="AL541">
        <f>VLOOKUP(A541,[3]Sheet1!$A$2:$L$2106,12,FALSE)</f>
        <v>7</v>
      </c>
      <c r="AM541">
        <f>VLOOKUP(A541, [3]Sheet1!$A$2:$M$2105,13,FALSE)</f>
        <v>21</v>
      </c>
      <c r="AN541">
        <f>VLOOKUP(A541,[3]Sheet1!$A$2:$N$2106,14,FALSE)</f>
        <v>1.01</v>
      </c>
      <c r="AO541">
        <f>VLOOKUP(A541,[3]Sheet1!$A$2:$O$2106,15,FALSE)</f>
        <v>3.96</v>
      </c>
      <c r="AP541">
        <f>VLOOKUP(A541,[3]Sheet1!$A$2:$P$2105,16,FALSE)</f>
        <v>2.13</v>
      </c>
      <c r="AQ541">
        <f>VLOOKUP(A541, [3]Sheet1!$A$2:$Q$2106, 17,FALSE)</f>
        <v>1589</v>
      </c>
    </row>
    <row r="542" spans="1:43" x14ac:dyDescent="0.2">
      <c r="A542" s="10">
        <v>1208072</v>
      </c>
      <c r="B542" s="10">
        <v>60055949</v>
      </c>
      <c r="C542" s="11" t="s">
        <v>109</v>
      </c>
      <c r="D542" s="10" t="s">
        <v>53</v>
      </c>
      <c r="E542" s="17">
        <v>44147</v>
      </c>
      <c r="F542" s="13" t="str">
        <f>VLOOKUP(A542,[1]Sheet1!$K$2:$T$827,2,FALSE)</f>
        <v>VD02</v>
      </c>
      <c r="G542" s="13" t="str">
        <f>IFERROR(#REF!, "no")</f>
        <v>no</v>
      </c>
      <c r="H542" s="10">
        <v>20</v>
      </c>
      <c r="I542" s="10">
        <v>1.04</v>
      </c>
      <c r="J542" s="10">
        <v>1.04</v>
      </c>
      <c r="K542" s="10">
        <v>0</v>
      </c>
      <c r="L542" s="10">
        <v>17</v>
      </c>
      <c r="M542" s="10">
        <v>0</v>
      </c>
      <c r="N542" s="10">
        <v>-0.49539026618003801</v>
      </c>
      <c r="O542" s="10">
        <v>2.3648719787597701</v>
      </c>
      <c r="P542" s="10">
        <v>0.36074465513229398</v>
      </c>
      <c r="Q542" s="10">
        <v>1.0172983631491699E-2</v>
      </c>
      <c r="R542" s="13">
        <f>VLOOKUP(A542,'Valores KF'!$C$2:$D$1018,2,)</f>
        <v>0.76</v>
      </c>
      <c r="S542" s="13">
        <f>VLOOKUP(A542,'[2]PESO DE COLADA DIC19-DIC-20'!$A$2:$D$2105,4, FALSE)</f>
        <v>51832</v>
      </c>
      <c r="T542" s="13">
        <f>VLOOKUP(A542,[1]Sheet1!$F$2:$H$1001,3,FALSE)</f>
        <v>1854.3261932580999</v>
      </c>
      <c r="U542" s="13">
        <f>VLOOKUP(A542,[1]Sheet1!$K$2:$T$827, 3,FALSE)</f>
        <v>0.316</v>
      </c>
      <c r="V542" s="13">
        <f>VLOOKUP(A542,[1]Sheet1!$K$2:$T$827, 4,FALSE)</f>
        <v>0.156</v>
      </c>
      <c r="W542" s="13">
        <f>VLOOKUP(A542, [1]Sheet1!$K$2:$T$827,5,FALSE)</f>
        <v>0.97299999999999998</v>
      </c>
      <c r="X542" s="13">
        <f>VLOOKUP(A542, [1]Sheet1!$K$2:$T$827,6,FALSE)</f>
        <v>8.0000000000000002E-3</v>
      </c>
      <c r="Y542" s="13">
        <f>VLOOKUP(A542, [1]Sheet1!$K$2:$T$827,7,FALSE)</f>
        <v>8.0300000000000007E-3</v>
      </c>
      <c r="Z542" s="13">
        <f>VLOOKUP(A542, [1]Sheet1!$K$2:$T$827,8,FALSE)</f>
        <v>0.89900000000000002</v>
      </c>
      <c r="AA542" s="13">
        <f>VLOOKUP(A542, [1]Sheet1!$K$2:$T$827,9,FALSE)</f>
        <v>1.73</v>
      </c>
      <c r="AB542" s="13">
        <f>VLOOKUP(A542, [1]Sheet1!$K$2:$T$827,10,FALSE)</f>
        <v>2.0500000000000001E-2</v>
      </c>
      <c r="AC542" s="13">
        <f>VLOOKUP(A542,[4]Sheet1!$A$2:$D$651,4,FALSE)</f>
        <v>1.87209</v>
      </c>
      <c r="AD542" s="13">
        <f>VLOOKUP(A542,[4]Sheet1!$A$2:$E$651,5,FALSE)</f>
        <v>5.5963500000000002</v>
      </c>
      <c r="AE542" s="13" t="s">
        <v>45</v>
      </c>
      <c r="AF542">
        <f>VLOOKUP(A542,[3]Sheet1!$A$2:$F$2106,6, FALSE)</f>
        <v>51830</v>
      </c>
      <c r="AG542">
        <f>VLOOKUP(A542,[3]Sheet1!$A$2:$G$2106,7,FALSE)</f>
        <v>1</v>
      </c>
      <c r="AH542">
        <f>VLOOKUP(A542,[3]Sheet1!$A$2:$H$2105,8,FALSE)</f>
        <v>1651</v>
      </c>
      <c r="AI542">
        <f>VLOOKUP(A542,[3]Sheet1!$A$2:$I$2106,9,FALSE)</f>
        <v>50</v>
      </c>
      <c r="AJ542">
        <f>VLOOKUP(A542,[3]Sheet1!$A$2:$K$2105,10,FALSE)</f>
        <v>28</v>
      </c>
      <c r="AK542">
        <f>VLOOKUP(A542,[3]Sheet1!$A$2:$K$2105,11,FALSE)</f>
        <v>22</v>
      </c>
      <c r="AL542">
        <f>VLOOKUP(A542,[3]Sheet1!$A$2:$L$2106,12,FALSE)</f>
        <v>8</v>
      </c>
      <c r="AM542">
        <f>VLOOKUP(A542, [3]Sheet1!$A$2:$M$2105,13,FALSE)</f>
        <v>20</v>
      </c>
      <c r="AN542">
        <f>VLOOKUP(A542,[3]Sheet1!$A$2:$N$2106,14,FALSE)</f>
        <v>1.77</v>
      </c>
      <c r="AO542">
        <f>VLOOKUP(A542,[3]Sheet1!$A$2:$O$2106,15,FALSE)</f>
        <v>17.670000000000002</v>
      </c>
      <c r="AP542">
        <f>VLOOKUP(A542,[3]Sheet1!$A$2:$P$2105,16,FALSE)</f>
        <v>0</v>
      </c>
      <c r="AQ542">
        <f>VLOOKUP(A542, [3]Sheet1!$A$2:$Q$2106, 17,FALSE)</f>
        <v>1560</v>
      </c>
    </row>
    <row r="543" spans="1:43" x14ac:dyDescent="0.2">
      <c r="A543" s="10">
        <v>1208073</v>
      </c>
      <c r="B543" s="10">
        <v>60056176</v>
      </c>
      <c r="C543" s="11" t="s">
        <v>54</v>
      </c>
      <c r="D543" s="10" t="s">
        <v>63</v>
      </c>
      <c r="E543" s="17">
        <v>44147</v>
      </c>
      <c r="F543" s="13" t="str">
        <f>VLOOKUP(A543,[1]Sheet1!$K$2:$T$827,2,FALSE)</f>
        <v>VD02</v>
      </c>
      <c r="G543" s="13" t="str">
        <f>IFERROR(#REF!, "no")</f>
        <v>no</v>
      </c>
      <c r="H543" s="10">
        <v>22</v>
      </c>
      <c r="I543" s="10">
        <v>0.95</v>
      </c>
      <c r="J543" s="10">
        <v>0.95</v>
      </c>
      <c r="K543" s="10">
        <v>0</v>
      </c>
      <c r="L543" s="10">
        <v>15</v>
      </c>
      <c r="M543" s="10">
        <v>19</v>
      </c>
      <c r="N543" s="10">
        <v>1.8111324310302701</v>
      </c>
      <c r="O543" s="10">
        <v>2.67258524894714</v>
      </c>
      <c r="P543" s="10">
        <v>9.39824134111404E-2</v>
      </c>
      <c r="Q543" s="10">
        <v>-0.14014644920826</v>
      </c>
      <c r="R543" s="13">
        <f>VLOOKUP(A543,'Valores KF'!$C$2:$D$1018,2,)</f>
        <v>0.82</v>
      </c>
      <c r="S543" s="13">
        <f>VLOOKUP(A543,'[2]PESO DE COLADA DIC19-DIC-20'!$A$2:$D$2105,4, FALSE)</f>
        <v>53797</v>
      </c>
      <c r="T543" s="13">
        <f>VLOOKUP(A543,[1]Sheet1!$F$2:$H$1001,3,FALSE)</f>
        <v>1902.2049589896501</v>
      </c>
      <c r="U543" s="13">
        <f>VLOOKUP(A543,[1]Sheet1!$K$2:$T$827, 3,FALSE)</f>
        <v>0.13400000000000001</v>
      </c>
      <c r="V543" s="13">
        <f>VLOOKUP(A543,[1]Sheet1!$K$2:$T$827, 4,FALSE)</f>
        <v>0.161</v>
      </c>
      <c r="W543" s="13">
        <f>VLOOKUP(A543, [1]Sheet1!$K$2:$T$827,5,FALSE)</f>
        <v>1.21</v>
      </c>
      <c r="X543" s="13">
        <f>VLOOKUP(A543, [1]Sheet1!$K$2:$T$827,6,FALSE)</f>
        <v>9.1999999999999998E-3</v>
      </c>
      <c r="Y543" s="13">
        <f>VLOOKUP(A543, [1]Sheet1!$K$2:$T$827,7,FALSE)</f>
        <v>5.6800000000000002E-3</v>
      </c>
      <c r="Z543" s="13">
        <f>VLOOKUP(A543, [1]Sheet1!$K$2:$T$827,8,FALSE)</f>
        <v>0.16900000000000001</v>
      </c>
      <c r="AA543" s="13">
        <f>VLOOKUP(A543, [1]Sheet1!$K$2:$T$827,9,FALSE)</f>
        <v>0.26600000000000001</v>
      </c>
      <c r="AB543" s="13">
        <f>VLOOKUP(A543, [1]Sheet1!$K$2:$T$827,10,FALSE)</f>
        <v>3.1E-2</v>
      </c>
      <c r="AC543" s="13">
        <f>VLOOKUP(A543,[4]Sheet1!$A$2:$D$651,4,FALSE)</f>
        <v>1.14385</v>
      </c>
      <c r="AD543" s="13">
        <f>VLOOKUP(A543,[4]Sheet1!$A$2:$E$651,5,FALSE)</f>
        <v>1.58802</v>
      </c>
      <c r="AE543" s="13" t="s">
        <v>45</v>
      </c>
      <c r="AF543">
        <f>VLOOKUP(A543,[3]Sheet1!$A$2:$F$2106,6, FALSE)</f>
        <v>53939</v>
      </c>
      <c r="AG543">
        <f>VLOOKUP(A543,[3]Sheet1!$A$2:$G$2106,7,FALSE)</f>
        <v>1</v>
      </c>
      <c r="AH543">
        <f>VLOOKUP(A543,[3]Sheet1!$A$2:$H$2105,8,FALSE)</f>
        <v>1701</v>
      </c>
      <c r="AI543">
        <f>VLOOKUP(A543,[3]Sheet1!$A$2:$I$2106,9,FALSE)</f>
        <v>57</v>
      </c>
      <c r="AJ543">
        <f>VLOOKUP(A543,[3]Sheet1!$A$2:$K$2105,10,FALSE)</f>
        <v>29</v>
      </c>
      <c r="AK543">
        <f>VLOOKUP(A543,[3]Sheet1!$A$2:$K$2105,11,FALSE)</f>
        <v>28</v>
      </c>
      <c r="AL543">
        <f>VLOOKUP(A543,[3]Sheet1!$A$2:$L$2106,12,FALSE)</f>
        <v>7</v>
      </c>
      <c r="AM543">
        <f>VLOOKUP(A543, [3]Sheet1!$A$2:$M$2105,13,FALSE)</f>
        <v>22</v>
      </c>
      <c r="AN543">
        <f>VLOOKUP(A543,[3]Sheet1!$A$2:$N$2106,14,FALSE)</f>
        <v>0.94</v>
      </c>
      <c r="AO543">
        <f>VLOOKUP(A543,[3]Sheet1!$A$2:$O$2106,15,FALSE)</f>
        <v>5.18</v>
      </c>
      <c r="AP543">
        <f>VLOOKUP(A543,[3]Sheet1!$A$2:$P$2105,16,FALSE)</f>
        <v>3.09</v>
      </c>
      <c r="AQ543">
        <f>VLOOKUP(A543, [3]Sheet1!$A$2:$Q$2106, 17,FALSE)</f>
        <v>1594</v>
      </c>
    </row>
    <row r="544" spans="1:43" x14ac:dyDescent="0.2">
      <c r="A544" s="10">
        <v>1208074</v>
      </c>
      <c r="B544" s="10">
        <v>60056171</v>
      </c>
      <c r="C544" s="11" t="s">
        <v>54</v>
      </c>
      <c r="D544" s="10" t="s">
        <v>63</v>
      </c>
      <c r="E544" s="17">
        <v>44147</v>
      </c>
      <c r="F544" s="13" t="str">
        <f>VLOOKUP(A544,[1]Sheet1!$K$2:$T$827,2,FALSE)</f>
        <v>VD03</v>
      </c>
      <c r="G544" s="13" t="str">
        <f>IFERROR(#REF!, "no")</f>
        <v>no</v>
      </c>
      <c r="H544" s="10">
        <v>21</v>
      </c>
      <c r="I544" s="10">
        <v>0.96</v>
      </c>
      <c r="J544" s="10">
        <v>0.96</v>
      </c>
      <c r="K544" s="10">
        <v>0</v>
      </c>
      <c r="L544" s="10">
        <v>16</v>
      </c>
      <c r="M544" s="10">
        <v>16</v>
      </c>
      <c r="N544" s="10">
        <v>2.24509572982788</v>
      </c>
      <c r="O544" s="10">
        <v>4.6060218811035201</v>
      </c>
      <c r="P544" s="10">
        <v>0.29051372408866899</v>
      </c>
      <c r="Q544" s="10">
        <v>-0.14063987135887099</v>
      </c>
      <c r="R544" s="13">
        <f>VLOOKUP(A544,'Valores KF'!$C$2:$D$1018,2,)</f>
        <v>0.82</v>
      </c>
      <c r="S544" s="13">
        <f>VLOOKUP(A544,'[2]PESO DE COLADA DIC19-DIC-20'!$A$2:$D$2105,4, FALSE)</f>
        <v>53146</v>
      </c>
      <c r="T544" s="13">
        <f>VLOOKUP(A544,[1]Sheet1!$F$2:$H$1001,3,FALSE)</f>
        <v>1900.1516276852999</v>
      </c>
      <c r="U544" s="13">
        <f>VLOOKUP(A544,[1]Sheet1!$K$2:$T$827, 3,FALSE)</f>
        <v>0.13400000000000001</v>
      </c>
      <c r="V544" s="13">
        <f>VLOOKUP(A544,[1]Sheet1!$K$2:$T$827, 4,FALSE)</f>
        <v>0.14699999999999999</v>
      </c>
      <c r="W544" s="13">
        <f>VLOOKUP(A544, [1]Sheet1!$K$2:$T$827,5,FALSE)</f>
        <v>1.1100000000000001</v>
      </c>
      <c r="X544" s="13">
        <f>VLOOKUP(A544, [1]Sheet1!$K$2:$T$827,6,FALSE)</f>
        <v>8.0000000000000002E-3</v>
      </c>
      <c r="Y544" s="13">
        <f>VLOOKUP(A544, [1]Sheet1!$K$2:$T$827,7,FALSE)</f>
        <v>5.3099999999999996E-3</v>
      </c>
      <c r="Z544" s="13">
        <f>VLOOKUP(A544, [1]Sheet1!$K$2:$T$827,8,FALSE)</f>
        <v>0.13900000000000001</v>
      </c>
      <c r="AA544" s="13">
        <f>VLOOKUP(A544, [1]Sheet1!$K$2:$T$827,9,FALSE)</f>
        <v>0.439</v>
      </c>
      <c r="AB544" s="13">
        <f>VLOOKUP(A544, [1]Sheet1!$K$2:$T$827,10,FALSE)</f>
        <v>2.7E-2</v>
      </c>
      <c r="AC544" s="13">
        <f>VLOOKUP(A544,[4]Sheet1!$A$2:$D$651,4,FALSE)</f>
        <v>1.34779</v>
      </c>
      <c r="AD544" s="13">
        <f>VLOOKUP(A544,[4]Sheet1!$A$2:$E$651,5,FALSE)</f>
        <v>1.7951900000000001</v>
      </c>
      <c r="AE544" s="13" t="s">
        <v>45</v>
      </c>
      <c r="AF544">
        <f>VLOOKUP(A544,[3]Sheet1!$A$2:$F$2106,6, FALSE)</f>
        <v>53931</v>
      </c>
      <c r="AG544">
        <f>VLOOKUP(A544,[3]Sheet1!$A$2:$G$2106,7,FALSE)</f>
        <v>1</v>
      </c>
      <c r="AH544">
        <f>VLOOKUP(A544,[3]Sheet1!$A$2:$H$2105,8,FALSE)</f>
        <v>1698</v>
      </c>
      <c r="AI544">
        <f>VLOOKUP(A544,[3]Sheet1!$A$2:$I$2106,9,FALSE)</f>
        <v>56</v>
      </c>
      <c r="AJ544">
        <f>VLOOKUP(A544,[3]Sheet1!$A$2:$K$2105,10,FALSE)</f>
        <v>28</v>
      </c>
      <c r="AK544">
        <f>VLOOKUP(A544,[3]Sheet1!$A$2:$K$2105,11,FALSE)</f>
        <v>28</v>
      </c>
      <c r="AL544">
        <f>VLOOKUP(A544,[3]Sheet1!$A$2:$L$2106,12,FALSE)</f>
        <v>7</v>
      </c>
      <c r="AM544">
        <f>VLOOKUP(A544, [3]Sheet1!$A$2:$M$2105,13,FALSE)</f>
        <v>21</v>
      </c>
      <c r="AN544">
        <f>VLOOKUP(A544,[3]Sheet1!$A$2:$N$2106,14,FALSE)</f>
        <v>1.02</v>
      </c>
      <c r="AO544">
        <f>VLOOKUP(A544,[3]Sheet1!$A$2:$O$2106,15,FALSE)</f>
        <v>3.88</v>
      </c>
      <c r="AP544">
        <f>VLOOKUP(A544,[3]Sheet1!$A$2:$P$2105,16,FALSE)</f>
        <v>3.09</v>
      </c>
      <c r="AQ544">
        <f>VLOOKUP(A544, [3]Sheet1!$A$2:$Q$2106, 17,FALSE)</f>
        <v>1586</v>
      </c>
    </row>
    <row r="545" spans="1:43" x14ac:dyDescent="0.2">
      <c r="A545" s="10">
        <v>1208075</v>
      </c>
      <c r="B545" s="10">
        <v>60056100</v>
      </c>
      <c r="C545" s="11" t="s">
        <v>54</v>
      </c>
      <c r="D545" s="10" t="s">
        <v>44</v>
      </c>
      <c r="E545" s="17">
        <v>44147</v>
      </c>
      <c r="F545" s="13" t="str">
        <f>VLOOKUP(A545,[1]Sheet1!$K$2:$T$827,2,FALSE)</f>
        <v>VD02</v>
      </c>
      <c r="G545" s="13" t="str">
        <f>IFERROR(#REF!, "no")</f>
        <v>no</v>
      </c>
      <c r="H545" s="10">
        <v>22</v>
      </c>
      <c r="I545" s="10">
        <v>0.86</v>
      </c>
      <c r="J545" s="10">
        <v>0.86</v>
      </c>
      <c r="K545" s="10">
        <v>0</v>
      </c>
      <c r="L545" s="10">
        <v>12</v>
      </c>
      <c r="M545" s="10">
        <v>18</v>
      </c>
      <c r="N545" s="10">
        <v>3.75227022171021</v>
      </c>
      <c r="O545" s="10">
        <v>2.10106325149536</v>
      </c>
      <c r="P545" s="10">
        <v>8.5327647626399994E-2</v>
      </c>
      <c r="Q545" s="10">
        <v>-0.13862040638923601</v>
      </c>
      <c r="R545" s="13">
        <f>VLOOKUP(A545,'Valores KF'!$C$2:$D$1018,2,)</f>
        <v>0.84</v>
      </c>
      <c r="S545" s="13">
        <f>VLOOKUP(A545,'[2]PESO DE COLADA DIC19-DIC-20'!$A$2:$D$2105,4, FALSE)</f>
        <v>54562</v>
      </c>
      <c r="T545" s="13">
        <f>VLOOKUP(A545,[1]Sheet1!$F$2:$H$1001,3,FALSE)</f>
        <v>1918.8318154922799</v>
      </c>
      <c r="U545" s="13">
        <f>VLOOKUP(A545,[1]Sheet1!$K$2:$T$827, 3,FALSE)</f>
        <v>0.11700000000000001</v>
      </c>
      <c r="V545" s="13">
        <f>VLOOKUP(A545,[1]Sheet1!$K$2:$T$827, 4,FALSE)</f>
        <v>0.157</v>
      </c>
      <c r="W545" s="13">
        <f>VLOOKUP(A545, [1]Sheet1!$K$2:$T$827,5,FALSE)</f>
        <v>1.1399999999999999</v>
      </c>
      <c r="X545" s="13">
        <f>VLOOKUP(A545, [1]Sheet1!$K$2:$T$827,6,FALSE)</f>
        <v>1.3299999999999999E-2</v>
      </c>
      <c r="Y545" s="13">
        <f>VLOOKUP(A545, [1]Sheet1!$K$2:$T$827,7,FALSE)</f>
        <v>5.8799999999999998E-3</v>
      </c>
      <c r="Z545" s="13">
        <f>VLOOKUP(A545, [1]Sheet1!$K$2:$T$827,8,FALSE)</f>
        <v>0.19600000000000001</v>
      </c>
      <c r="AA545" s="13">
        <f>VLOOKUP(A545, [1]Sheet1!$K$2:$T$827,9,FALSE)</f>
        <v>0.47199999999999998</v>
      </c>
      <c r="AB545" s="13">
        <f>VLOOKUP(A545, [1]Sheet1!$K$2:$T$827,10,FALSE)</f>
        <v>2.3800000000000002E-2</v>
      </c>
      <c r="AC545" s="13">
        <f>VLOOKUP(A545,[4]Sheet1!$A$2:$D$651,4,FALSE)</f>
        <v>1.34327</v>
      </c>
      <c r="AD545" s="13">
        <f>VLOOKUP(A545,[4]Sheet1!$A$2:$E$651,5,FALSE)</f>
        <v>2.4148800000000001</v>
      </c>
      <c r="AE545" s="13" t="s">
        <v>45</v>
      </c>
      <c r="AF545">
        <f>VLOOKUP(A545,[3]Sheet1!$A$2:$F$2106,6, FALSE)</f>
        <v>55169.01</v>
      </c>
      <c r="AG545">
        <f>VLOOKUP(A545,[3]Sheet1!$A$2:$G$2106,7,FALSE)</f>
        <v>1</v>
      </c>
      <c r="AH545">
        <f>VLOOKUP(A545,[3]Sheet1!$A$2:$H$2105,8,FALSE)</f>
        <v>1720</v>
      </c>
      <c r="AI545">
        <f>VLOOKUP(A545,[3]Sheet1!$A$2:$I$2106,9,FALSE)</f>
        <v>66</v>
      </c>
      <c r="AJ545">
        <f>VLOOKUP(A545,[3]Sheet1!$A$2:$K$2105,10,FALSE)</f>
        <v>29</v>
      </c>
      <c r="AK545">
        <f>VLOOKUP(A545,[3]Sheet1!$A$2:$K$2105,11,FALSE)</f>
        <v>37</v>
      </c>
      <c r="AL545">
        <f>VLOOKUP(A545,[3]Sheet1!$A$2:$L$2106,12,FALSE)</f>
        <v>7</v>
      </c>
      <c r="AM545">
        <f>VLOOKUP(A545, [3]Sheet1!$A$2:$M$2105,13,FALSE)</f>
        <v>22</v>
      </c>
      <c r="AN545">
        <f>VLOOKUP(A545,[3]Sheet1!$A$2:$N$2106,14,FALSE)</f>
        <v>1.08</v>
      </c>
      <c r="AO545">
        <f>VLOOKUP(A545,[3]Sheet1!$A$2:$O$2106,15,FALSE)</f>
        <v>7.33</v>
      </c>
      <c r="AP545">
        <f>VLOOKUP(A545,[3]Sheet1!$A$2:$P$2105,16,FALSE)</f>
        <v>8.73</v>
      </c>
      <c r="AQ545">
        <f>VLOOKUP(A545, [3]Sheet1!$A$2:$Q$2106, 17,FALSE)</f>
        <v>1601</v>
      </c>
    </row>
    <row r="546" spans="1:43" x14ac:dyDescent="0.2">
      <c r="A546" s="10">
        <v>1208076</v>
      </c>
      <c r="B546" s="10">
        <v>60056106</v>
      </c>
      <c r="C546" s="11" t="s">
        <v>54</v>
      </c>
      <c r="D546" s="10" t="s">
        <v>44</v>
      </c>
      <c r="E546" s="17">
        <v>44147</v>
      </c>
      <c r="F546" s="13" t="str">
        <f>VLOOKUP(A546,[1]Sheet1!$K$2:$T$827,2,FALSE)</f>
        <v>VD02</v>
      </c>
      <c r="G546" s="13" t="str">
        <f>IFERROR(#REF!, "no")</f>
        <v>no</v>
      </c>
      <c r="H546" s="10">
        <v>20</v>
      </c>
      <c r="I546" s="10">
        <v>2.88</v>
      </c>
      <c r="J546" s="10">
        <v>0.92</v>
      </c>
      <c r="K546" s="10">
        <v>-1.96</v>
      </c>
      <c r="L546" s="10">
        <v>14</v>
      </c>
      <c r="M546" s="10">
        <v>13</v>
      </c>
      <c r="N546" s="10">
        <v>4.6443629264831499</v>
      </c>
      <c r="O546" s="10">
        <v>4.1262550354003897</v>
      </c>
      <c r="P546" s="10">
        <v>0.39281573891639698</v>
      </c>
      <c r="Q546" s="10">
        <v>-0.14090846478939101</v>
      </c>
      <c r="R546" s="13">
        <f>VLOOKUP(A546,'Valores KF'!$C$2:$D$1018,2,)</f>
        <v>0.82</v>
      </c>
      <c r="S546" s="13">
        <f>VLOOKUP(A546,'[2]PESO DE COLADA DIC19-DIC-20'!$A$2:$D$2105,4, FALSE)</f>
        <v>55553</v>
      </c>
      <c r="T546" s="13">
        <f>VLOOKUP(A546,[1]Sheet1!$F$2:$H$1001,3,FALSE)</f>
        <v>1907.1517016883099</v>
      </c>
      <c r="U546" s="13">
        <f>VLOOKUP(A546,[1]Sheet1!$K$2:$T$827, 3,FALSE)</f>
        <v>0.12</v>
      </c>
      <c r="V546" s="13">
        <f>VLOOKUP(A546,[1]Sheet1!$K$2:$T$827, 4,FALSE)</f>
        <v>0.156</v>
      </c>
      <c r="W546" s="13">
        <f>VLOOKUP(A546, [1]Sheet1!$K$2:$T$827,5,FALSE)</f>
        <v>1.1200000000000001</v>
      </c>
      <c r="X546" s="13">
        <f>VLOOKUP(A546, [1]Sheet1!$K$2:$T$827,6,FALSE)</f>
        <v>1.72E-2</v>
      </c>
      <c r="Y546" s="13">
        <f>VLOOKUP(A546, [1]Sheet1!$K$2:$T$827,7,FALSE)</f>
        <v>6.9899999999999997E-3</v>
      </c>
      <c r="Z546" s="13">
        <f>VLOOKUP(A546, [1]Sheet1!$K$2:$T$827,8,FALSE)</f>
        <v>0.28999999999999998</v>
      </c>
      <c r="AA546" s="13">
        <f>VLOOKUP(A546, [1]Sheet1!$K$2:$T$827,9,FALSE)</f>
        <v>0.24199999999999999</v>
      </c>
      <c r="AB546" s="13">
        <f>VLOOKUP(A546, [1]Sheet1!$K$2:$T$827,10,FALSE)</f>
        <v>3.1699999999999999E-2</v>
      </c>
      <c r="AC546" s="13">
        <f>VLOOKUP(A546,[4]Sheet1!$A$2:$D$651,4,FALSE)</f>
        <v>1.2224200000000001</v>
      </c>
      <c r="AD546" s="13">
        <f>VLOOKUP(A546,[4]Sheet1!$A$2:$E$651,5,FALSE)</f>
        <v>1.6778900000000001</v>
      </c>
      <c r="AE546" s="13" t="s">
        <v>45</v>
      </c>
      <c r="AF546">
        <f>VLOOKUP(A546,[3]Sheet1!$A$2:$F$2106,6, FALSE)</f>
        <v>55160</v>
      </c>
      <c r="AG546">
        <f>VLOOKUP(A546,[3]Sheet1!$A$2:$G$2106,7,FALSE)</f>
        <v>1</v>
      </c>
      <c r="AH546">
        <f>VLOOKUP(A546,[3]Sheet1!$A$2:$H$2105,8,FALSE)</f>
        <v>1700</v>
      </c>
      <c r="AI546">
        <f>VLOOKUP(A546,[3]Sheet1!$A$2:$I$2106,9,FALSE)</f>
        <v>54</v>
      </c>
      <c r="AJ546">
        <f>VLOOKUP(A546,[3]Sheet1!$A$2:$K$2105,10,FALSE)</f>
        <v>26</v>
      </c>
      <c r="AK546">
        <f>VLOOKUP(A546,[3]Sheet1!$A$2:$K$2105,11,FALSE)</f>
        <v>28</v>
      </c>
      <c r="AL546">
        <f>VLOOKUP(A546,[3]Sheet1!$A$2:$L$2106,12,FALSE)</f>
        <v>6</v>
      </c>
      <c r="AM546">
        <f>VLOOKUP(A546, [3]Sheet1!$A$2:$M$2105,13,FALSE)</f>
        <v>20</v>
      </c>
      <c r="AN546">
        <f>VLOOKUP(A546,[3]Sheet1!$A$2:$N$2106,14,FALSE)</f>
        <v>0.96</v>
      </c>
      <c r="AO546">
        <f>VLOOKUP(A546,[3]Sheet1!$A$2:$O$2106,15,FALSE)</f>
        <v>5.79</v>
      </c>
      <c r="AP546">
        <f>VLOOKUP(A546,[3]Sheet1!$A$2:$P$2105,16,FALSE)</f>
        <v>1.47</v>
      </c>
      <c r="AQ546">
        <f>VLOOKUP(A546, [3]Sheet1!$A$2:$Q$2106, 17,FALSE)</f>
        <v>1601</v>
      </c>
    </row>
    <row r="547" spans="1:43" x14ac:dyDescent="0.2">
      <c r="A547" s="10">
        <v>1208077</v>
      </c>
      <c r="B547" s="10">
        <v>60056683</v>
      </c>
      <c r="C547" s="11" t="s">
        <v>54</v>
      </c>
      <c r="D547" s="10" t="s">
        <v>63</v>
      </c>
      <c r="E547" s="17">
        <v>44151</v>
      </c>
      <c r="F547" s="13" t="str">
        <f>VLOOKUP(A547,[1]Sheet1!$K$2:$T$827,2,FALSE)</f>
        <v>VD03</v>
      </c>
      <c r="G547" s="13" t="str">
        <f>IFERROR(#REF!, "no")</f>
        <v>no</v>
      </c>
      <c r="H547" s="10">
        <v>23</v>
      </c>
      <c r="I547" s="10">
        <v>1.1100000000000001</v>
      </c>
      <c r="J547" s="10">
        <v>1.2</v>
      </c>
      <c r="K547" s="10">
        <v>0.09</v>
      </c>
      <c r="L547" s="10">
        <v>13</v>
      </c>
      <c r="M547" s="10">
        <v>14</v>
      </c>
      <c r="N547" s="10">
        <v>10.4228401184082</v>
      </c>
      <c r="O547" s="10">
        <v>5.0044040679931596</v>
      </c>
      <c r="P547" s="10">
        <v>0.69504708051681496</v>
      </c>
      <c r="Q547" s="10">
        <v>-3.5650037229061099E-2</v>
      </c>
      <c r="R547" s="13">
        <f>VLOOKUP(A547,'Valores KF'!$C$2:$D$1018,2,)</f>
        <v>0.83</v>
      </c>
      <c r="S547" s="13">
        <f>VLOOKUP(A547,'[2]PESO DE COLADA DIC19-DIC-20'!$A$2:$D$2105,4, FALSE)</f>
        <v>54839</v>
      </c>
      <c r="T547" s="13">
        <f>VLOOKUP(A547,[1]Sheet1!$F$2:$H$1001,3,FALSE)</f>
        <v>1915.5549370081901</v>
      </c>
      <c r="U547" s="13">
        <f>VLOOKUP(A547,[1]Sheet1!$K$2:$T$827, 3,FALSE)</f>
        <v>0.13</v>
      </c>
      <c r="V547" s="13">
        <f>VLOOKUP(A547,[1]Sheet1!$K$2:$T$827, 4,FALSE)</f>
        <v>0.17799999999999999</v>
      </c>
      <c r="W547" s="13">
        <f>VLOOKUP(A547, [1]Sheet1!$K$2:$T$827,5,FALSE)</f>
        <v>1.1299999999999999</v>
      </c>
      <c r="X547" s="13">
        <f>VLOOKUP(A547, [1]Sheet1!$K$2:$T$827,6,FALSE)</f>
        <v>9.4999999999999998E-3</v>
      </c>
      <c r="Y547" s="13">
        <f>VLOOKUP(A547, [1]Sheet1!$K$2:$T$827,7,FALSE)</f>
        <v>6.5199999999999998E-3</v>
      </c>
      <c r="Z547" s="13">
        <f>VLOOKUP(A547, [1]Sheet1!$K$2:$T$827,8,FALSE)</f>
        <v>8.5900000000000004E-2</v>
      </c>
      <c r="AA547" s="13">
        <f>VLOOKUP(A547, [1]Sheet1!$K$2:$T$827,9,FALSE)</f>
        <v>0.23400000000000001</v>
      </c>
      <c r="AB547" s="13">
        <f>VLOOKUP(A547, [1]Sheet1!$K$2:$T$827,10,FALSE)</f>
        <v>2.2599999999999999E-2</v>
      </c>
      <c r="AC547" s="13">
        <f>VLOOKUP(A547,[4]Sheet1!$A$2:$D$651,4,FALSE)</f>
        <v>1.35625</v>
      </c>
      <c r="AD547" s="13">
        <f>VLOOKUP(A547,[4]Sheet1!$A$2:$E$651,5,FALSE)</f>
        <v>272.24200000000002</v>
      </c>
      <c r="AE547" s="13" t="s">
        <v>45</v>
      </c>
      <c r="AF547">
        <f>VLOOKUP(A547,[3]Sheet1!$A$2:$F$2106,6, FALSE)</f>
        <v>54268</v>
      </c>
      <c r="AG547">
        <f>VLOOKUP(A547,[3]Sheet1!$A$2:$G$2106,7,FALSE)</f>
        <v>1</v>
      </c>
      <c r="AH547">
        <f>VLOOKUP(A547,[3]Sheet1!$A$2:$H$2105,8,FALSE)</f>
        <v>1648</v>
      </c>
      <c r="AI547">
        <f>VLOOKUP(A547,[3]Sheet1!$A$2:$I$2106,9,FALSE)</f>
        <v>63</v>
      </c>
      <c r="AJ547">
        <f>VLOOKUP(A547,[3]Sheet1!$A$2:$K$2105,10,FALSE)</f>
        <v>32</v>
      </c>
      <c r="AK547">
        <f>VLOOKUP(A547,[3]Sheet1!$A$2:$K$2105,11,FALSE)</f>
        <v>31</v>
      </c>
      <c r="AL547">
        <f>VLOOKUP(A547,[3]Sheet1!$A$2:$L$2106,12,FALSE)</f>
        <v>9</v>
      </c>
      <c r="AM547">
        <f>VLOOKUP(A547, [3]Sheet1!$A$2:$M$2105,13,FALSE)</f>
        <v>23</v>
      </c>
      <c r="AN547">
        <f>VLOOKUP(A547,[3]Sheet1!$A$2:$N$2106,14,FALSE)</f>
        <v>1.05</v>
      </c>
      <c r="AO547">
        <f>VLOOKUP(A547,[3]Sheet1!$A$2:$O$2106,15,FALSE)</f>
        <v>273.35000000000002</v>
      </c>
      <c r="AP547">
        <f>VLOOKUP(A547,[3]Sheet1!$A$2:$P$2105,16,FALSE)</f>
        <v>1.98</v>
      </c>
      <c r="AQ547">
        <f>VLOOKUP(A547, [3]Sheet1!$A$2:$Q$2106, 17,FALSE)</f>
        <v>1596</v>
      </c>
    </row>
    <row r="548" spans="1:43" x14ac:dyDescent="0.2">
      <c r="A548" s="10">
        <v>1208078</v>
      </c>
      <c r="B548" s="10">
        <v>60056598</v>
      </c>
      <c r="C548" s="11" t="s">
        <v>54</v>
      </c>
      <c r="D548" s="10" t="s">
        <v>44</v>
      </c>
      <c r="E548" s="17">
        <v>44151</v>
      </c>
      <c r="F548" s="13" t="str">
        <f>VLOOKUP(A548,[1]Sheet1!$K$2:$T$827,2,FALSE)</f>
        <v>VD02</v>
      </c>
      <c r="G548" s="13" t="str">
        <f>IFERROR(#REF!, "no")</f>
        <v>no</v>
      </c>
      <c r="H548" s="10">
        <v>21</v>
      </c>
      <c r="I548" s="10">
        <v>1.1499999999999999</v>
      </c>
      <c r="J548" s="10">
        <v>1</v>
      </c>
      <c r="K548" s="10">
        <v>-0.15</v>
      </c>
      <c r="L548" s="10">
        <v>15</v>
      </c>
      <c r="M548" s="10">
        <v>16</v>
      </c>
      <c r="N548" s="10">
        <v>11.4509601593018</v>
      </c>
      <c r="O548" s="10">
        <v>4.1092839241027797</v>
      </c>
      <c r="P548" s="10">
        <v>0.76379513740539595</v>
      </c>
      <c r="Q548" s="10">
        <v>8.5327312350273105E-2</v>
      </c>
      <c r="R548" s="13">
        <f>VLOOKUP(A548,'Valores KF'!$C$2:$D$1018,2,)</f>
        <v>0.83</v>
      </c>
      <c r="S548" s="13">
        <f>VLOOKUP(A548,'[2]PESO DE COLADA DIC19-DIC-20'!$A$2:$D$2105,4, FALSE)</f>
        <v>54995</v>
      </c>
      <c r="T548" s="13">
        <f>VLOOKUP(A548,[1]Sheet1!$F$2:$H$1001,3,FALSE)</f>
        <v>1918.64865094732</v>
      </c>
      <c r="U548" s="13">
        <f>VLOOKUP(A548,[1]Sheet1!$K$2:$T$827, 3,FALSE)</f>
        <v>0.127</v>
      </c>
      <c r="V548" s="13">
        <f>VLOOKUP(A548,[1]Sheet1!$K$2:$T$827, 4,FALSE)</f>
        <v>0.16300000000000001</v>
      </c>
      <c r="W548" s="13">
        <f>VLOOKUP(A548, [1]Sheet1!$K$2:$T$827,5,FALSE)</f>
        <v>1.1299999999999999</v>
      </c>
      <c r="X548" s="13">
        <f>VLOOKUP(A548, [1]Sheet1!$K$2:$T$827,6,FALSE)</f>
        <v>9.1000000000000004E-3</v>
      </c>
      <c r="Y548" s="13">
        <f>VLOOKUP(A548, [1]Sheet1!$K$2:$T$827,7,FALSE)</f>
        <v>6.1199999999999996E-3</v>
      </c>
      <c r="Z548" s="13">
        <f>VLOOKUP(A548, [1]Sheet1!$K$2:$T$827,8,FALSE)</f>
        <v>0.106</v>
      </c>
      <c r="AA548" s="13">
        <f>VLOOKUP(A548, [1]Sheet1!$K$2:$T$827,9,FALSE)</f>
        <v>0.26800000000000002</v>
      </c>
      <c r="AB548" s="13">
        <f>VLOOKUP(A548, [1]Sheet1!$K$2:$T$827,10,FALSE)</f>
        <v>2.52E-2</v>
      </c>
      <c r="AC548" s="13">
        <f>VLOOKUP(A548,[4]Sheet1!$A$2:$D$651,4,FALSE)</f>
        <v>1.77732</v>
      </c>
      <c r="AD548" s="13">
        <f>VLOOKUP(A548,[4]Sheet1!$A$2:$E$651,5,FALSE)</f>
        <v>0.84431999999999996</v>
      </c>
      <c r="AE548" s="13" t="s">
        <v>45</v>
      </c>
      <c r="AF548">
        <f>VLOOKUP(A548,[3]Sheet1!$A$2:$F$2106,6, FALSE)</f>
        <v>55394</v>
      </c>
      <c r="AG548">
        <f>VLOOKUP(A548,[3]Sheet1!$A$2:$G$2106,7,FALSE)</f>
        <v>1</v>
      </c>
      <c r="AH548">
        <f>VLOOKUP(A548,[3]Sheet1!$A$2:$H$2105,8,FALSE)</f>
        <v>1723</v>
      </c>
      <c r="AI548">
        <f>VLOOKUP(A548,[3]Sheet1!$A$2:$I$2106,9,FALSE)</f>
        <v>64</v>
      </c>
      <c r="AJ548">
        <f>VLOOKUP(A548,[3]Sheet1!$A$2:$K$2105,10,FALSE)</f>
        <v>31</v>
      </c>
      <c r="AK548">
        <f>VLOOKUP(A548,[3]Sheet1!$A$2:$K$2105,11,FALSE)</f>
        <v>33</v>
      </c>
      <c r="AL548">
        <f>VLOOKUP(A548,[3]Sheet1!$A$2:$L$2106,12,FALSE)</f>
        <v>10</v>
      </c>
      <c r="AM548">
        <f>VLOOKUP(A548, [3]Sheet1!$A$2:$M$2105,13,FALSE)</f>
        <v>21</v>
      </c>
      <c r="AN548">
        <f>VLOOKUP(A548,[3]Sheet1!$A$2:$N$2106,14,FALSE)</f>
        <v>0.96</v>
      </c>
      <c r="AO548">
        <f>VLOOKUP(A548,[3]Sheet1!$A$2:$O$2106,15,FALSE)</f>
        <v>1.83</v>
      </c>
      <c r="AP548">
        <f>VLOOKUP(A548,[3]Sheet1!$A$2:$P$2105,16,FALSE)</f>
        <v>1.48</v>
      </c>
      <c r="AQ548">
        <f>VLOOKUP(A548, [3]Sheet1!$A$2:$Q$2106, 17,FALSE)</f>
        <v>1601</v>
      </c>
    </row>
    <row r="549" spans="1:43" x14ac:dyDescent="0.2">
      <c r="A549" s="10">
        <v>1208079</v>
      </c>
      <c r="B549" s="10">
        <v>60056604</v>
      </c>
      <c r="C549" s="11" t="s">
        <v>54</v>
      </c>
      <c r="D549" s="10" t="s">
        <v>44</v>
      </c>
      <c r="E549" s="17">
        <v>44151</v>
      </c>
      <c r="F549" s="13" t="str">
        <f>VLOOKUP(A549,[1]Sheet1!$K$2:$T$827,2,FALSE)</f>
        <v>VD02</v>
      </c>
      <c r="G549" s="13" t="str">
        <f>IFERROR(#REF!, "no")</f>
        <v>no</v>
      </c>
      <c r="H549" s="10">
        <v>23</v>
      </c>
      <c r="I549" s="10">
        <v>1.06</v>
      </c>
      <c r="J549" s="10">
        <v>1.1499999999999999</v>
      </c>
      <c r="K549" s="10">
        <v>0.09</v>
      </c>
      <c r="L549" s="10">
        <v>13</v>
      </c>
      <c r="M549" s="10">
        <v>18</v>
      </c>
      <c r="N549" s="10">
        <v>5.3131742477417001</v>
      </c>
      <c r="O549" s="10">
        <v>5.86875247955322</v>
      </c>
      <c r="P549" s="10">
        <v>0.47868579626083402</v>
      </c>
      <c r="Q549" s="10">
        <v>-4.3481472879648202E-2</v>
      </c>
      <c r="R549" s="13">
        <f>VLOOKUP(A549,'Valores KF'!$C$2:$D$1018,2,)</f>
        <v>0.84</v>
      </c>
      <c r="S549" s="13">
        <f>VLOOKUP(A549,'[2]PESO DE COLADA DIC19-DIC-20'!$A$2:$D$2105,4, FALSE)</f>
        <v>54514</v>
      </c>
      <c r="T549" s="13">
        <f>VLOOKUP(A549,[1]Sheet1!$F$2:$H$1001,3,FALSE)</f>
        <v>1920.9481493907299</v>
      </c>
      <c r="U549" s="13">
        <f>VLOOKUP(A549,[1]Sheet1!$K$2:$T$827, 3,FALSE)</f>
        <v>0.122</v>
      </c>
      <c r="V549" s="13">
        <f>VLOOKUP(A549,[1]Sheet1!$K$2:$T$827, 4,FALSE)</f>
        <v>0.16600000000000001</v>
      </c>
      <c r="W549" s="13">
        <f>VLOOKUP(A549, [1]Sheet1!$K$2:$T$827,5,FALSE)</f>
        <v>1.1100000000000001</v>
      </c>
      <c r="X549" s="13">
        <f>VLOOKUP(A549, [1]Sheet1!$K$2:$T$827,6,FALSE)</f>
        <v>8.9999999999999993E-3</v>
      </c>
      <c r="Y549" s="13">
        <f>VLOOKUP(A549, [1]Sheet1!$K$2:$T$827,7,FALSE)</f>
        <v>5.1500000000000001E-3</v>
      </c>
      <c r="Z549" s="13">
        <f>VLOOKUP(A549, [1]Sheet1!$K$2:$T$827,8,FALSE)</f>
        <v>0.14299999999999999</v>
      </c>
      <c r="AA549" s="13">
        <f>VLOOKUP(A549, [1]Sheet1!$K$2:$T$827,9,FALSE)</f>
        <v>0.311</v>
      </c>
      <c r="AB549" s="13">
        <f>VLOOKUP(A549, [1]Sheet1!$K$2:$T$827,10,FALSE)</f>
        <v>3.1199999999999999E-2</v>
      </c>
      <c r="AC549" s="13">
        <f>VLOOKUP(A549,[4]Sheet1!$A$2:$D$651,4,FALSE)</f>
        <v>1.27223</v>
      </c>
      <c r="AD549" s="13">
        <f>VLOOKUP(A549,[4]Sheet1!$A$2:$E$651,5,FALSE)</f>
        <v>1.0787199999999999</v>
      </c>
      <c r="AE549" s="13" t="s">
        <v>45</v>
      </c>
      <c r="AF549">
        <f>VLOOKUP(A549,[3]Sheet1!$A$2:$F$2106,6, FALSE)</f>
        <v>55075</v>
      </c>
      <c r="AG549">
        <f>VLOOKUP(A549,[3]Sheet1!$A$2:$G$2106,7,FALSE)</f>
        <v>1</v>
      </c>
      <c r="AH549">
        <f>VLOOKUP(A549,[3]Sheet1!$A$2:$H$2105,8,FALSE)</f>
        <v>1725</v>
      </c>
      <c r="AI549">
        <f>VLOOKUP(A549,[3]Sheet1!$A$2:$I$2106,9,FALSE)</f>
        <v>57</v>
      </c>
      <c r="AJ549">
        <f>VLOOKUP(A549,[3]Sheet1!$A$2:$K$2105,10,FALSE)</f>
        <v>30</v>
      </c>
      <c r="AK549">
        <f>VLOOKUP(A549,[3]Sheet1!$A$2:$K$2105,11,FALSE)</f>
        <v>27</v>
      </c>
      <c r="AL549">
        <f>VLOOKUP(A549,[3]Sheet1!$A$2:$L$2106,12,FALSE)</f>
        <v>7</v>
      </c>
      <c r="AM549">
        <f>VLOOKUP(A549, [3]Sheet1!$A$2:$M$2105,13,FALSE)</f>
        <v>23</v>
      </c>
      <c r="AN549">
        <f>VLOOKUP(A549,[3]Sheet1!$A$2:$N$2106,14,FALSE)</f>
        <v>0.96</v>
      </c>
      <c r="AO549">
        <f>VLOOKUP(A549,[3]Sheet1!$A$2:$O$2106,15,FALSE)</f>
        <v>2.97</v>
      </c>
      <c r="AP549">
        <f>VLOOKUP(A549,[3]Sheet1!$A$2:$P$2105,16,FALSE)</f>
        <v>3.82</v>
      </c>
      <c r="AQ549">
        <f>VLOOKUP(A549, [3]Sheet1!$A$2:$Q$2106, 17,FALSE)</f>
        <v>1600</v>
      </c>
    </row>
    <row r="550" spans="1:43" x14ac:dyDescent="0.2">
      <c r="A550" s="10">
        <v>1208080</v>
      </c>
      <c r="B550" s="10">
        <v>60056678</v>
      </c>
      <c r="C550" s="11" t="s">
        <v>76</v>
      </c>
      <c r="D550" s="10" t="s">
        <v>46</v>
      </c>
      <c r="E550" s="17">
        <v>44151</v>
      </c>
      <c r="F550" s="13" t="str">
        <f>VLOOKUP(A550,[1]Sheet1!$K$2:$T$827,2,FALSE)</f>
        <v>VD02</v>
      </c>
      <c r="G550" s="13" t="str">
        <f>IFERROR(#REF!, "no")</f>
        <v>no</v>
      </c>
      <c r="H550" s="10">
        <v>25</v>
      </c>
      <c r="I550" s="10">
        <v>0.99</v>
      </c>
      <c r="J550" s="10">
        <v>1.32</v>
      </c>
      <c r="K550" s="10">
        <v>0.33</v>
      </c>
      <c r="L550" s="10">
        <v>18</v>
      </c>
      <c r="M550" s="10">
        <v>17</v>
      </c>
      <c r="N550" s="10">
        <v>4.3301215171814</v>
      </c>
      <c r="O550" s="10">
        <v>6.3943171501159703</v>
      </c>
      <c r="P550" s="10">
        <v>0.120631091296673</v>
      </c>
      <c r="Q550" s="10">
        <v>-0.128902047872543</v>
      </c>
      <c r="R550" s="13">
        <f>VLOOKUP(A550,'Valores KF'!$C$2:$D$1018,2,)</f>
        <v>0.85</v>
      </c>
      <c r="S550" s="13">
        <f>VLOOKUP(A550,'[2]PESO DE COLADA DIC19-DIC-20'!$A$2:$D$2105,4, FALSE)</f>
        <v>53044</v>
      </c>
      <c r="T550" s="13">
        <f>VLOOKUP(A550,[1]Sheet1!$F$2:$H$1001,3,FALSE)</f>
        <v>1925.53353277205</v>
      </c>
      <c r="U550" s="13">
        <f>VLOOKUP(A550,[1]Sheet1!$K$2:$T$827, 3,FALSE)</f>
        <v>0.216</v>
      </c>
      <c r="V550" s="13">
        <f>VLOOKUP(A550,[1]Sheet1!$K$2:$T$827, 4,FALSE)</f>
        <v>0.19</v>
      </c>
      <c r="W550" s="13">
        <f>VLOOKUP(A550, [1]Sheet1!$K$2:$T$827,5,FALSE)</f>
        <v>0.86199999999999999</v>
      </c>
      <c r="X550" s="13">
        <f>VLOOKUP(A550, [1]Sheet1!$K$2:$T$827,6,FALSE)</f>
        <v>8.2000000000000007E-3</v>
      </c>
      <c r="Y550" s="13">
        <f>VLOOKUP(A550, [1]Sheet1!$K$2:$T$827,7,FALSE)</f>
        <v>1.8200000000000001E-2</v>
      </c>
      <c r="Z550" s="13">
        <f>VLOOKUP(A550, [1]Sheet1!$K$2:$T$827,8,FALSE)</f>
        <v>0.115</v>
      </c>
      <c r="AA550" s="13">
        <f>VLOOKUP(A550, [1]Sheet1!$K$2:$T$827,9,FALSE)</f>
        <v>0.16700000000000001</v>
      </c>
      <c r="AB550" s="13">
        <f>VLOOKUP(A550, [1]Sheet1!$K$2:$T$827,10,FALSE)</f>
        <v>2.9499999999999998E-2</v>
      </c>
      <c r="AC550" s="13">
        <f>VLOOKUP(A550,[4]Sheet1!$A$2:$D$651,4,FALSE)</f>
        <v>1.32985</v>
      </c>
      <c r="AD550" s="13">
        <f>VLOOKUP(A550,[4]Sheet1!$A$2:$E$651,5,FALSE)</f>
        <v>1.1729000000000001</v>
      </c>
      <c r="AE550" s="13" t="s">
        <v>45</v>
      </c>
      <c r="AF550">
        <f>VLOOKUP(A550,[3]Sheet1!$A$2:$F$2106,6, FALSE)</f>
        <v>52261</v>
      </c>
      <c r="AG550">
        <f>VLOOKUP(A550,[3]Sheet1!$A$2:$G$2106,7,FALSE)</f>
        <v>1</v>
      </c>
      <c r="AH550">
        <f>VLOOKUP(A550,[3]Sheet1!$A$2:$H$2105,8,FALSE)</f>
        <v>1732</v>
      </c>
      <c r="AI550">
        <f>VLOOKUP(A550,[3]Sheet1!$A$2:$I$2106,9,FALSE)</f>
        <v>70</v>
      </c>
      <c r="AJ550">
        <f>VLOOKUP(A550,[3]Sheet1!$A$2:$K$2105,10,FALSE)</f>
        <v>31</v>
      </c>
      <c r="AK550">
        <f>VLOOKUP(A550,[3]Sheet1!$A$2:$K$2105,11,FALSE)</f>
        <v>39</v>
      </c>
      <c r="AL550">
        <f>VLOOKUP(A550,[3]Sheet1!$A$2:$L$2106,12,FALSE)</f>
        <v>6</v>
      </c>
      <c r="AM550">
        <f>VLOOKUP(A550, [3]Sheet1!$A$2:$M$2105,13,FALSE)</f>
        <v>25</v>
      </c>
      <c r="AN550">
        <f>VLOOKUP(A550,[3]Sheet1!$A$2:$N$2106,14,FALSE)</f>
        <v>1.08</v>
      </c>
      <c r="AO550">
        <f>VLOOKUP(A550,[3]Sheet1!$A$2:$O$2106,15,FALSE)</f>
        <v>4.96</v>
      </c>
      <c r="AP550">
        <f>VLOOKUP(A550,[3]Sheet1!$A$2:$P$2105,16,FALSE)</f>
        <v>0</v>
      </c>
      <c r="AQ550">
        <f>VLOOKUP(A550, [3]Sheet1!$A$2:$Q$2106, 17,FALSE)</f>
        <v>1590</v>
      </c>
    </row>
    <row r="551" spans="1:43" x14ac:dyDescent="0.2">
      <c r="A551" s="10">
        <v>1208081</v>
      </c>
      <c r="B551" s="10">
        <v>60056527</v>
      </c>
      <c r="C551" s="11" t="s">
        <v>116</v>
      </c>
      <c r="D551" s="10" t="s">
        <v>61</v>
      </c>
      <c r="E551" s="17">
        <v>44151</v>
      </c>
      <c r="F551" s="13" t="str">
        <f>VLOOKUP(A551,[1]Sheet1!$K$2:$T$827,2,FALSE)</f>
        <v>VD02</v>
      </c>
      <c r="G551" s="13" t="str">
        <f>IFERROR(#REF!, "no")</f>
        <v>no</v>
      </c>
      <c r="H551" s="10">
        <v>25</v>
      </c>
      <c r="I551" s="10">
        <v>1.03</v>
      </c>
      <c r="J551" s="10">
        <v>1.0900000000000001</v>
      </c>
      <c r="K551" s="10">
        <v>0.06</v>
      </c>
      <c r="L551" s="10">
        <v>14</v>
      </c>
      <c r="M551" s="10">
        <v>20</v>
      </c>
      <c r="N551" s="10">
        <v>2.2496929168701199</v>
      </c>
      <c r="O551" s="10">
        <v>6.3497447967529297</v>
      </c>
      <c r="P551" s="10">
        <v>0.60201704502105702</v>
      </c>
      <c r="Q551" s="10">
        <v>-4.6468608081340797E-2</v>
      </c>
      <c r="R551" s="13">
        <f>VLOOKUP(A551,'Valores KF'!$C$2:$D$1018,2,)</f>
        <v>0.86</v>
      </c>
      <c r="S551" s="13">
        <f>VLOOKUP(A551,'[2]PESO DE COLADA DIC19-DIC-20'!$A$2:$D$2105,4, FALSE)</f>
        <v>52493</v>
      </c>
      <c r="T551" s="13">
        <f>VLOOKUP(A551,[1]Sheet1!$F$2:$H$1001,3,FALSE)</f>
        <v>1946.00677513816</v>
      </c>
      <c r="U551" s="13">
        <f>VLOOKUP(A551,[1]Sheet1!$K$2:$T$827, 3,FALSE)</f>
        <v>0.14599999999999999</v>
      </c>
      <c r="V551" s="13">
        <f>VLOOKUP(A551,[1]Sheet1!$K$2:$T$827, 4,FALSE)</f>
        <v>0.23200000000000001</v>
      </c>
      <c r="W551" s="13">
        <f>VLOOKUP(A551, [1]Sheet1!$K$2:$T$827,5,FALSE)</f>
        <v>1.17</v>
      </c>
      <c r="X551" s="13">
        <f>VLOOKUP(A551, [1]Sheet1!$K$2:$T$827,6,FALSE)</f>
        <v>1.24E-2</v>
      </c>
      <c r="Y551" s="13">
        <f>VLOOKUP(A551, [1]Sheet1!$K$2:$T$827,7,FALSE)</f>
        <v>7.6E-3</v>
      </c>
      <c r="Z551" s="13">
        <f>VLOOKUP(A551, [1]Sheet1!$K$2:$T$827,8,FALSE)</f>
        <v>0.186</v>
      </c>
      <c r="AA551" s="13">
        <f>VLOOKUP(A551, [1]Sheet1!$K$2:$T$827,9,FALSE)</f>
        <v>0.217</v>
      </c>
      <c r="AB551" s="13">
        <f>VLOOKUP(A551, [1]Sheet1!$K$2:$T$827,10,FALSE)</f>
        <v>2.0299999999999999E-2</v>
      </c>
      <c r="AC551" s="13">
        <f>VLOOKUP(A551,[4]Sheet1!$A$2:$D$651,4,FALSE)</f>
        <v>1.2729699999999999</v>
      </c>
      <c r="AD551" s="13">
        <f>VLOOKUP(A551,[4]Sheet1!$A$2:$E$651,5,FALSE)</f>
        <v>0.95571099999999998</v>
      </c>
      <c r="AE551" s="13" t="s">
        <v>45</v>
      </c>
      <c r="AF551">
        <f>VLOOKUP(A551,[3]Sheet1!$A$2:$F$2106,6, FALSE)</f>
        <v>48814.99</v>
      </c>
      <c r="AG551">
        <f>VLOOKUP(A551,[3]Sheet1!$A$2:$G$2106,7,FALSE)</f>
        <v>1</v>
      </c>
      <c r="AH551">
        <f>VLOOKUP(A551,[3]Sheet1!$A$2:$H$2105,8,FALSE)</f>
        <v>1726</v>
      </c>
      <c r="AI551">
        <f>VLOOKUP(A551,[3]Sheet1!$A$2:$I$2106,9,FALSE)</f>
        <v>55</v>
      </c>
      <c r="AJ551">
        <f>VLOOKUP(A551,[3]Sheet1!$A$2:$K$2105,10,FALSE)</f>
        <v>32</v>
      </c>
      <c r="AK551">
        <f>VLOOKUP(A551,[3]Sheet1!$A$2:$K$2105,11,FALSE)</f>
        <v>23</v>
      </c>
      <c r="AL551">
        <f>VLOOKUP(A551,[3]Sheet1!$A$2:$L$2106,12,FALSE)</f>
        <v>7</v>
      </c>
      <c r="AM551">
        <f>VLOOKUP(A551, [3]Sheet1!$A$2:$M$2105,13,FALSE)</f>
        <v>25</v>
      </c>
      <c r="AN551">
        <f>VLOOKUP(A551,[3]Sheet1!$A$2:$N$2106,14,FALSE)</f>
        <v>1.01</v>
      </c>
      <c r="AO551">
        <f>VLOOKUP(A551,[3]Sheet1!$A$2:$O$2106,15,FALSE)</f>
        <v>2.4700000000000002</v>
      </c>
      <c r="AP551">
        <f>VLOOKUP(A551,[3]Sheet1!$A$2:$P$2105,16,FALSE)</f>
        <v>0</v>
      </c>
      <c r="AQ551">
        <f>VLOOKUP(A551, [3]Sheet1!$A$2:$Q$2106, 17,FALSE)</f>
        <v>1592</v>
      </c>
    </row>
    <row r="552" spans="1:43" x14ac:dyDescent="0.2">
      <c r="A552" s="10">
        <v>1208082</v>
      </c>
      <c r="B552" s="10">
        <v>60056532</v>
      </c>
      <c r="C552" s="11" t="s">
        <v>116</v>
      </c>
      <c r="D552" s="10" t="s">
        <v>61</v>
      </c>
      <c r="E552" s="17">
        <v>44151</v>
      </c>
      <c r="F552" s="13" t="str">
        <f>VLOOKUP(A552,[1]Sheet1!$K$2:$T$827,2,FALSE)</f>
        <v>VD02</v>
      </c>
      <c r="G552" s="13" t="str">
        <f>IFERROR(#REF!, "no")</f>
        <v>no</v>
      </c>
      <c r="H552" s="10">
        <v>21</v>
      </c>
      <c r="I552" s="10">
        <v>0.91</v>
      </c>
      <c r="J552" s="10">
        <v>1.19</v>
      </c>
      <c r="K552" s="10">
        <v>0.28000000000000003</v>
      </c>
      <c r="L552" s="10">
        <v>19</v>
      </c>
      <c r="M552" s="10">
        <v>16</v>
      </c>
      <c r="N552" s="10">
        <v>6.9546318054199201</v>
      </c>
      <c r="O552" s="10">
        <v>4.5021739006042498</v>
      </c>
      <c r="P552" s="10">
        <v>0.56571763753891002</v>
      </c>
      <c r="Q552" s="10">
        <v>-0.118559762835503</v>
      </c>
      <c r="R552" s="13">
        <f>VLOOKUP(A552,'Valores KF'!$C$2:$D$1018,2,)</f>
        <v>0.83</v>
      </c>
      <c r="S552" s="13">
        <f>VLOOKUP(A552,'[2]PESO DE COLADA DIC19-DIC-20'!$A$2:$D$2105,4, FALSE)</f>
        <v>54289</v>
      </c>
      <c r="T552" s="13">
        <f>VLOOKUP(A552,[1]Sheet1!$F$2:$H$1001,3,FALSE)</f>
        <v>1919.4565268295501</v>
      </c>
      <c r="U552" s="13">
        <f>VLOOKUP(A552,[1]Sheet1!$K$2:$T$827, 3,FALSE)</f>
        <v>0.15</v>
      </c>
      <c r="V552" s="13">
        <f>VLOOKUP(A552,[1]Sheet1!$K$2:$T$827, 4,FALSE)</f>
        <v>0.185</v>
      </c>
      <c r="W552" s="13">
        <f>VLOOKUP(A552, [1]Sheet1!$K$2:$T$827,5,FALSE)</f>
        <v>1.18</v>
      </c>
      <c r="X552" s="13">
        <f>VLOOKUP(A552, [1]Sheet1!$K$2:$T$827,6,FALSE)</f>
        <v>9.4999999999999998E-3</v>
      </c>
      <c r="Y552" s="13">
        <f>VLOOKUP(A552, [1]Sheet1!$K$2:$T$827,7,FALSE)</f>
        <v>2.0200000000000001E-3</v>
      </c>
      <c r="Z552" s="13">
        <f>VLOOKUP(A552, [1]Sheet1!$K$2:$T$827,8,FALSE)</f>
        <v>0.127</v>
      </c>
      <c r="AA552" s="13">
        <f>VLOOKUP(A552, [1]Sheet1!$K$2:$T$827,9,FALSE)</f>
        <v>0.2</v>
      </c>
      <c r="AB552" s="13">
        <f>VLOOKUP(A552, [1]Sheet1!$K$2:$T$827,10,FALSE)</f>
        <v>3.1399999999999997E-2</v>
      </c>
      <c r="AC552" s="13">
        <f>VLOOKUP(A552,[4]Sheet1!$A$2:$D$651,4,FALSE)</f>
        <v>1.3752200000000001</v>
      </c>
      <c r="AD552" s="13">
        <f>VLOOKUP(A552,[4]Sheet1!$A$2:$E$651,5,FALSE)</f>
        <v>2.1162399999999999</v>
      </c>
      <c r="AE552" s="13" t="s">
        <v>45</v>
      </c>
      <c r="AF552">
        <f>VLOOKUP(A552,[3]Sheet1!$A$2:$F$2106,6, FALSE)</f>
        <v>39931</v>
      </c>
      <c r="AG552">
        <f>VLOOKUP(A552,[3]Sheet1!$A$2:$G$2106,7,FALSE)</f>
        <v>1</v>
      </c>
      <c r="AH552">
        <f>VLOOKUP(A552,[3]Sheet1!$A$2:$H$2105,8,FALSE)</f>
        <v>1721</v>
      </c>
      <c r="AI552">
        <f>VLOOKUP(A552,[3]Sheet1!$A$2:$I$2106,9,FALSE)</f>
        <v>54</v>
      </c>
      <c r="AJ552">
        <f>VLOOKUP(A552,[3]Sheet1!$A$2:$K$2105,10,FALSE)</f>
        <v>29</v>
      </c>
      <c r="AK552">
        <f>VLOOKUP(A552,[3]Sheet1!$A$2:$K$2105,11,FALSE)</f>
        <v>25</v>
      </c>
      <c r="AL552">
        <f>VLOOKUP(A552,[3]Sheet1!$A$2:$L$2106,12,FALSE)</f>
        <v>8</v>
      </c>
      <c r="AM552">
        <f>VLOOKUP(A552, [3]Sheet1!$A$2:$M$2105,13,FALSE)</f>
        <v>21</v>
      </c>
      <c r="AN552">
        <f>VLOOKUP(A552,[3]Sheet1!$A$2:$N$2106,14,FALSE)</f>
        <v>0.98</v>
      </c>
      <c r="AO552">
        <f>VLOOKUP(A552,[3]Sheet1!$A$2:$O$2106,15,FALSE)</f>
        <v>5.33</v>
      </c>
      <c r="AP552">
        <f>VLOOKUP(A552,[3]Sheet1!$A$2:$P$2105,16,FALSE)</f>
        <v>0</v>
      </c>
      <c r="AQ552">
        <f>VLOOKUP(A552, [3]Sheet1!$A$2:$Q$2106, 17,FALSE)</f>
        <v>1595</v>
      </c>
    </row>
    <row r="553" spans="1:43" x14ac:dyDescent="0.2">
      <c r="A553" s="10">
        <v>1208083</v>
      </c>
      <c r="B553" s="10">
        <v>60056610</v>
      </c>
      <c r="C553" s="11" t="s">
        <v>54</v>
      </c>
      <c r="D553" s="10" t="s">
        <v>44</v>
      </c>
      <c r="E553" s="17">
        <v>44151</v>
      </c>
      <c r="F553" s="13" t="str">
        <f>VLOOKUP(A553,[1]Sheet1!$K$2:$T$827,2,FALSE)</f>
        <v>VD02</v>
      </c>
      <c r="G553" s="13" t="str">
        <f>IFERROR(#REF!, "no")</f>
        <v>no</v>
      </c>
      <c r="H553" s="10">
        <v>19</v>
      </c>
      <c r="I553" s="10">
        <v>1.23</v>
      </c>
      <c r="J553" s="10">
        <v>1.1599999999999999</v>
      </c>
      <c r="K553" s="10">
        <v>-7.0000000000000007E-2</v>
      </c>
      <c r="L553" s="10">
        <v>13</v>
      </c>
      <c r="M553" s="10">
        <v>15</v>
      </c>
      <c r="N553" s="10">
        <v>5.4038901329040501</v>
      </c>
      <c r="O553" s="10">
        <v>5.5385928153991699</v>
      </c>
      <c r="P553" s="10">
        <v>0.46136635541915899</v>
      </c>
      <c r="Q553" s="10">
        <v>-8.9565254747867598E-2</v>
      </c>
      <c r="R553" s="13">
        <f>VLOOKUP(A553,'Valores KF'!$C$2:$D$1018,2,)</f>
        <v>0.82</v>
      </c>
      <c r="S553" s="13">
        <f>VLOOKUP(A553,'[2]PESO DE COLADA DIC19-DIC-20'!$A$2:$D$2105,4, FALSE)</f>
        <v>54666</v>
      </c>
      <c r="T553" s="13">
        <f>VLOOKUP(A553,[1]Sheet1!$F$2:$H$1001,3,FALSE)</f>
        <v>1905.8382155034101</v>
      </c>
      <c r="U553" s="13">
        <f>VLOOKUP(A553,[1]Sheet1!$K$2:$T$827, 3,FALSE)</f>
        <v>0.13400000000000001</v>
      </c>
      <c r="V553" s="13">
        <f>VLOOKUP(A553,[1]Sheet1!$K$2:$T$827, 4,FALSE)</f>
        <v>0.191</v>
      </c>
      <c r="W553" s="13">
        <f>VLOOKUP(A553, [1]Sheet1!$K$2:$T$827,5,FALSE)</f>
        <v>1.1100000000000001</v>
      </c>
      <c r="X553" s="13">
        <f>VLOOKUP(A553, [1]Sheet1!$K$2:$T$827,6,FALSE)</f>
        <v>7.4000000000000003E-3</v>
      </c>
      <c r="Y553" s="13">
        <f>VLOOKUP(A553, [1]Sheet1!$K$2:$T$827,7,FALSE)</f>
        <v>5.3899999999999998E-3</v>
      </c>
      <c r="Z553" s="13">
        <f>VLOOKUP(A553, [1]Sheet1!$K$2:$T$827,8,FALSE)</f>
        <v>0.12</v>
      </c>
      <c r="AA553" s="13">
        <f>VLOOKUP(A553, [1]Sheet1!$K$2:$T$827,9,FALSE)</f>
        <v>0.27100000000000002</v>
      </c>
      <c r="AB553" s="13">
        <f>VLOOKUP(A553, [1]Sheet1!$K$2:$T$827,10,FALSE)</f>
        <v>2.53E-2</v>
      </c>
      <c r="AC553" s="13">
        <f>VLOOKUP(A553,[4]Sheet1!$A$2:$D$651,4,FALSE)</f>
        <v>1.28572</v>
      </c>
      <c r="AD553" s="13">
        <f>VLOOKUP(A553,[4]Sheet1!$A$2:$E$651,5,FALSE)</f>
        <v>0.81874800000000003</v>
      </c>
      <c r="AE553" s="13" t="s">
        <v>45</v>
      </c>
      <c r="AF553">
        <f>VLOOKUP(A553,[3]Sheet1!$A$2:$F$2106,6, FALSE)</f>
        <v>55279</v>
      </c>
      <c r="AG553">
        <f>VLOOKUP(A553,[3]Sheet1!$A$2:$G$2106,7,FALSE)</f>
        <v>1</v>
      </c>
      <c r="AH553">
        <f>VLOOKUP(A553,[3]Sheet1!$A$2:$H$2105,8,FALSE)</f>
        <v>1699</v>
      </c>
      <c r="AI553">
        <f>VLOOKUP(A553,[3]Sheet1!$A$2:$I$2106,9,FALSE)</f>
        <v>48</v>
      </c>
      <c r="AJ553">
        <f>VLOOKUP(A553,[3]Sheet1!$A$2:$K$2105,10,FALSE)</f>
        <v>27</v>
      </c>
      <c r="AK553">
        <f>VLOOKUP(A553,[3]Sheet1!$A$2:$K$2105,11,FALSE)</f>
        <v>21</v>
      </c>
      <c r="AL553">
        <f>VLOOKUP(A553,[3]Sheet1!$A$2:$L$2106,12,FALSE)</f>
        <v>8</v>
      </c>
      <c r="AM553">
        <f>VLOOKUP(A553, [3]Sheet1!$A$2:$M$2105,13,FALSE)</f>
        <v>19</v>
      </c>
      <c r="AN553">
        <f>VLOOKUP(A553,[3]Sheet1!$A$2:$N$2106,14,FALSE)</f>
        <v>0.9</v>
      </c>
      <c r="AO553">
        <f>VLOOKUP(A553,[3]Sheet1!$A$2:$O$2106,15,FALSE)</f>
        <v>1.82</v>
      </c>
      <c r="AP553">
        <f>VLOOKUP(A553,[3]Sheet1!$A$2:$P$2105,16,FALSE)</f>
        <v>0.28000000000000003</v>
      </c>
      <c r="AQ553">
        <f>VLOOKUP(A553, [3]Sheet1!$A$2:$Q$2106, 17,FALSE)</f>
        <v>1590</v>
      </c>
    </row>
    <row r="554" spans="1:43" x14ac:dyDescent="0.2">
      <c r="A554" s="10">
        <v>1208084</v>
      </c>
      <c r="B554" s="10">
        <v>60056474</v>
      </c>
      <c r="C554" s="11">
        <v>4140</v>
      </c>
      <c r="D554" s="10" t="s">
        <v>56</v>
      </c>
      <c r="E554" s="17">
        <v>44151</v>
      </c>
      <c r="F554" s="13" t="str">
        <f>VLOOKUP(A554,[1]Sheet1!$K$2:$T$827,2,FALSE)</f>
        <v>VD02</v>
      </c>
      <c r="G554" s="13" t="str">
        <f>IFERROR(#REF!, "no")</f>
        <v>no</v>
      </c>
      <c r="H554" s="10">
        <v>18</v>
      </c>
      <c r="I554" s="10">
        <v>1.31</v>
      </c>
      <c r="J554" s="10">
        <v>1.33</v>
      </c>
      <c r="K554" s="10">
        <v>0.02</v>
      </c>
      <c r="L554" s="10">
        <v>17</v>
      </c>
      <c r="M554" s="10">
        <v>14</v>
      </c>
      <c r="N554" s="10">
        <v>5.3694777488708496</v>
      </c>
      <c r="O554" s="10">
        <v>5.6412882804870597</v>
      </c>
      <c r="P554" s="10">
        <v>0.28500863909721402</v>
      </c>
      <c r="Q554" s="10">
        <v>-0.13084779679775199</v>
      </c>
      <c r="R554" s="13">
        <f>VLOOKUP(A554,'Valores KF'!$C$2:$D$1018,2,)</f>
        <v>0.74</v>
      </c>
      <c r="S554" s="13">
        <f>VLOOKUP(A554,'[2]PESO DE COLADA DIC19-DIC-20'!$A$2:$D$2105,4, FALSE)</f>
        <v>57596</v>
      </c>
      <c r="T554" s="13">
        <f>VLOOKUP(A554,[1]Sheet1!$F$2:$H$1001,3,FALSE)</f>
        <v>1858.51652175704</v>
      </c>
      <c r="U554" s="13">
        <f>VLOOKUP(A554,[1]Sheet1!$K$2:$T$827, 3,FALSE)</f>
        <v>0.41899999999999998</v>
      </c>
      <c r="V554" s="13">
        <f>VLOOKUP(A554,[1]Sheet1!$K$2:$T$827, 4,FALSE)</f>
        <v>0.26800000000000002</v>
      </c>
      <c r="W554" s="13">
        <f>VLOOKUP(A554, [1]Sheet1!$K$2:$T$827,5,FALSE)</f>
        <v>0.86499999999999999</v>
      </c>
      <c r="X554" s="13">
        <f>VLOOKUP(A554, [1]Sheet1!$K$2:$T$827,6,FALSE)</f>
        <v>7.4000000000000003E-3</v>
      </c>
      <c r="Y554" s="13">
        <f>VLOOKUP(A554, [1]Sheet1!$K$2:$T$827,7,FALSE)</f>
        <v>7.5199999999999996E-4</v>
      </c>
      <c r="Z554" s="13">
        <f>VLOOKUP(A554, [1]Sheet1!$K$2:$T$827,8,FALSE)</f>
        <v>1.06</v>
      </c>
      <c r="AA554" s="13">
        <f>VLOOKUP(A554, [1]Sheet1!$K$2:$T$827,9,FALSE)</f>
        <v>0.156</v>
      </c>
      <c r="AB554" s="13">
        <f>VLOOKUP(A554, [1]Sheet1!$K$2:$T$827,10,FALSE)</f>
        <v>2.7099999999999999E-2</v>
      </c>
      <c r="AC554" s="13">
        <f>VLOOKUP(A554,[4]Sheet1!$A$2:$D$651,4,FALSE)</f>
        <v>1.3344100000000001</v>
      </c>
      <c r="AD554" s="13">
        <f>VLOOKUP(A554,[4]Sheet1!$A$2:$E$651,5,FALSE)</f>
        <v>0.89124999999999999</v>
      </c>
      <c r="AE554" s="13" t="s">
        <v>45</v>
      </c>
      <c r="AF554">
        <f>VLOOKUP(A554,[3]Sheet1!$A$2:$F$2106,6, FALSE)</f>
        <v>57782</v>
      </c>
      <c r="AG554">
        <f>VLOOKUP(A554,[3]Sheet1!$A$2:$G$2106,7,FALSE)</f>
        <v>1</v>
      </c>
      <c r="AH554">
        <f>VLOOKUP(A554,[3]Sheet1!$A$2:$H$2105,8,FALSE)</f>
        <v>1645</v>
      </c>
      <c r="AI554">
        <f>VLOOKUP(A554,[3]Sheet1!$A$2:$I$2106,9,FALSE)</f>
        <v>52</v>
      </c>
      <c r="AJ554">
        <f>VLOOKUP(A554,[3]Sheet1!$A$2:$K$2105,10,FALSE)</f>
        <v>25</v>
      </c>
      <c r="AK554">
        <f>VLOOKUP(A554,[3]Sheet1!$A$2:$K$2105,11,FALSE)</f>
        <v>27</v>
      </c>
      <c r="AL554">
        <f>VLOOKUP(A554,[3]Sheet1!$A$2:$L$2106,12,FALSE)</f>
        <v>7</v>
      </c>
      <c r="AM554">
        <f>VLOOKUP(A554, [3]Sheet1!$A$2:$M$2105,13,FALSE)</f>
        <v>18</v>
      </c>
      <c r="AN554">
        <f>VLOOKUP(A554,[3]Sheet1!$A$2:$N$2106,14,FALSE)</f>
        <v>0.98</v>
      </c>
      <c r="AO554">
        <f>VLOOKUP(A554,[3]Sheet1!$A$2:$O$2106,15,FALSE)</f>
        <v>2.66</v>
      </c>
      <c r="AP554">
        <f>VLOOKUP(A554,[3]Sheet1!$A$2:$P$2105,16,FALSE)</f>
        <v>0</v>
      </c>
      <c r="AQ554">
        <f>VLOOKUP(A554, [3]Sheet1!$A$2:$Q$2106, 17,FALSE)</f>
        <v>1556</v>
      </c>
    </row>
    <row r="555" spans="1:43" x14ac:dyDescent="0.2">
      <c r="A555" s="10">
        <v>1208085</v>
      </c>
      <c r="B555" s="10">
        <v>60056664</v>
      </c>
      <c r="C555" s="11" t="s">
        <v>64</v>
      </c>
      <c r="D555" s="10" t="s">
        <v>56</v>
      </c>
      <c r="E555" s="17">
        <v>44151</v>
      </c>
      <c r="F555" s="13" t="str">
        <f>VLOOKUP(A555,[1]Sheet1!$K$2:$T$827,2,FALSE)</f>
        <v>VD02</v>
      </c>
      <c r="G555" s="13" t="str">
        <f>IFERROR(#REF!, "no")</f>
        <v>no</v>
      </c>
      <c r="H555" s="10">
        <v>19</v>
      </c>
      <c r="I555" s="10">
        <v>1.3</v>
      </c>
      <c r="J555" s="10">
        <v>1.29</v>
      </c>
      <c r="K555" s="10">
        <v>-0.01</v>
      </c>
      <c r="L555" s="10">
        <v>18</v>
      </c>
      <c r="M555" s="10">
        <v>15</v>
      </c>
      <c r="N555" s="10">
        <v>3.1920015811920202</v>
      </c>
      <c r="O555" s="10">
        <v>6.3234171867370597</v>
      </c>
      <c r="P555" s="10">
        <v>0.98391139507293701</v>
      </c>
      <c r="Q555" s="10">
        <v>-6.9618023931980105E-2</v>
      </c>
      <c r="R555" s="13">
        <f>VLOOKUP(A555,'Valores KF'!$C$2:$D$1018,2,)</f>
        <v>0.75</v>
      </c>
      <c r="S555" s="13">
        <f>VLOOKUP(A555,'[2]PESO DE COLADA DIC19-DIC-20'!$A$2:$D$2105,4, FALSE)</f>
        <v>57813</v>
      </c>
      <c r="T555" s="13">
        <f>VLOOKUP(A555,[1]Sheet1!$F$2:$H$1001,3,FALSE)</f>
        <v>1854.09784377336</v>
      </c>
      <c r="U555" s="13">
        <f>VLOOKUP(A555,[1]Sheet1!$K$2:$T$827, 3,FALSE)</f>
        <v>0.40899999999999997</v>
      </c>
      <c r="V555" s="13">
        <f>VLOOKUP(A555,[1]Sheet1!$K$2:$T$827, 4,FALSE)</f>
        <v>0.20300000000000001</v>
      </c>
      <c r="W555" s="13">
        <f>VLOOKUP(A555, [1]Sheet1!$K$2:$T$827,5,FALSE)</f>
        <v>0.748</v>
      </c>
      <c r="X555" s="13">
        <f>VLOOKUP(A555, [1]Sheet1!$K$2:$T$827,6,FALSE)</f>
        <v>7.4000000000000003E-3</v>
      </c>
      <c r="Y555" s="13">
        <f>VLOOKUP(A555, [1]Sheet1!$K$2:$T$827,7,FALSE)</f>
        <v>1.1299999999999999E-3</v>
      </c>
      <c r="Z555" s="13">
        <f>VLOOKUP(A555, [1]Sheet1!$K$2:$T$827,8,FALSE)</f>
        <v>0.87</v>
      </c>
      <c r="AA555" s="13">
        <f>VLOOKUP(A555, [1]Sheet1!$K$2:$T$827,9,FALSE)</f>
        <v>1.91</v>
      </c>
      <c r="AB555" s="13">
        <f>VLOOKUP(A555, [1]Sheet1!$K$2:$T$827,10,FALSE)</f>
        <v>2.2599999999999999E-2</v>
      </c>
      <c r="AC555" s="13">
        <f>VLOOKUP(A555,[4]Sheet1!$A$2:$D$651,4,FALSE)</f>
        <v>1.40655</v>
      </c>
      <c r="AD555" s="13">
        <f>VLOOKUP(A555,[4]Sheet1!$A$2:$E$651,5,FALSE)</f>
        <v>0.84442200000000001</v>
      </c>
      <c r="AE555" s="13" t="s">
        <v>45</v>
      </c>
      <c r="AF555">
        <f>VLOOKUP(A555,[3]Sheet1!$A$2:$F$2106,6, FALSE)</f>
        <v>56673</v>
      </c>
      <c r="AG555">
        <f>VLOOKUP(A555,[3]Sheet1!$A$2:$G$2106,7,FALSE)</f>
        <v>1</v>
      </c>
      <c r="AH555">
        <f>VLOOKUP(A555,[3]Sheet1!$A$2:$H$2105,8,FALSE)</f>
        <v>1644</v>
      </c>
      <c r="AI555">
        <f>VLOOKUP(A555,[3]Sheet1!$A$2:$I$2106,9,FALSE)</f>
        <v>59</v>
      </c>
      <c r="AJ555">
        <f>VLOOKUP(A555,[3]Sheet1!$A$2:$K$2105,10,FALSE)</f>
        <v>27</v>
      </c>
      <c r="AK555">
        <f>VLOOKUP(A555,[3]Sheet1!$A$2:$K$2105,11,FALSE)</f>
        <v>32</v>
      </c>
      <c r="AL555">
        <f>VLOOKUP(A555,[3]Sheet1!$A$2:$L$2106,12,FALSE)</f>
        <v>8</v>
      </c>
      <c r="AM555">
        <f>VLOOKUP(A555, [3]Sheet1!$A$2:$M$2105,13,FALSE)</f>
        <v>19</v>
      </c>
      <c r="AN555">
        <f>VLOOKUP(A555,[3]Sheet1!$A$2:$N$2106,14,FALSE)</f>
        <v>1.02</v>
      </c>
      <c r="AO555">
        <f>VLOOKUP(A555,[3]Sheet1!$A$2:$O$2106,15,FALSE)</f>
        <v>2.54</v>
      </c>
      <c r="AP555">
        <f>VLOOKUP(A555,[3]Sheet1!$A$2:$P$2105,16,FALSE)</f>
        <v>0</v>
      </c>
      <c r="AQ555">
        <f>VLOOKUP(A555, [3]Sheet1!$A$2:$Q$2106, 17,FALSE)</f>
        <v>1560</v>
      </c>
    </row>
    <row r="556" spans="1:43" x14ac:dyDescent="0.2">
      <c r="A556" s="10">
        <v>1208086</v>
      </c>
      <c r="B556" s="10">
        <v>60056693</v>
      </c>
      <c r="C556" s="11" t="s">
        <v>64</v>
      </c>
      <c r="D556" s="10" t="s">
        <v>56</v>
      </c>
      <c r="E556" s="17">
        <v>44151</v>
      </c>
      <c r="F556" s="13" t="str">
        <f>VLOOKUP(A556,[1]Sheet1!$K$2:$T$827,2,FALSE)</f>
        <v>VD02</v>
      </c>
      <c r="G556" s="13" t="str">
        <f>IFERROR(#REF!, "no")</f>
        <v>no</v>
      </c>
      <c r="H556" s="10">
        <v>20</v>
      </c>
      <c r="I556" s="10">
        <v>1.37</v>
      </c>
      <c r="J556" s="10">
        <v>0.94</v>
      </c>
      <c r="K556" s="10">
        <v>-0.43</v>
      </c>
      <c r="L556" s="10">
        <v>16</v>
      </c>
      <c r="M556" s="10">
        <v>17</v>
      </c>
      <c r="N556" s="10">
        <v>1.8224632740020801</v>
      </c>
      <c r="O556" s="10">
        <v>6.1156454086303702</v>
      </c>
      <c r="P556" s="10">
        <v>0.50007724761962902</v>
      </c>
      <c r="Q556" s="10">
        <v>-8.3688639104366302E-2</v>
      </c>
      <c r="R556" s="13">
        <f>VLOOKUP(A556,'Valores KF'!$C$2:$D$1018,2,)</f>
        <v>0.75</v>
      </c>
      <c r="S556" s="13">
        <f>VLOOKUP(A556,'[2]PESO DE COLADA DIC19-DIC-20'!$A$2:$D$2105,4, FALSE)</f>
        <v>58838</v>
      </c>
      <c r="T556" s="13">
        <f>VLOOKUP(A556,[1]Sheet1!$F$2:$H$1001,3,FALSE)</f>
        <v>1860.48858472438</v>
      </c>
      <c r="U556" s="13">
        <f>VLOOKUP(A556,[1]Sheet1!$K$2:$T$827, 3,FALSE)</f>
        <v>0.41199999999999998</v>
      </c>
      <c r="V556" s="13">
        <f>VLOOKUP(A556,[1]Sheet1!$K$2:$T$827, 4,FALSE)</f>
        <v>0.2</v>
      </c>
      <c r="W556" s="13">
        <f>VLOOKUP(A556, [1]Sheet1!$K$2:$T$827,5,FALSE)</f>
        <v>0.745</v>
      </c>
      <c r="X556" s="13">
        <f>VLOOKUP(A556, [1]Sheet1!$K$2:$T$827,6,FALSE)</f>
        <v>6.4000000000000003E-3</v>
      </c>
      <c r="Y556" s="13">
        <f>VLOOKUP(A556, [1]Sheet1!$K$2:$T$827,7,FALSE)</f>
        <v>1.6199999999999999E-3</v>
      </c>
      <c r="Z556" s="13">
        <f>VLOOKUP(A556, [1]Sheet1!$K$2:$T$827,8,FALSE)</f>
        <v>0.86099999999999999</v>
      </c>
      <c r="AA556" s="13">
        <f>VLOOKUP(A556, [1]Sheet1!$K$2:$T$827,9,FALSE)</f>
        <v>1.9</v>
      </c>
      <c r="AB556" s="13">
        <f>VLOOKUP(A556, [1]Sheet1!$K$2:$T$827,10,FALSE)</f>
        <v>1.9199999999999998E-2</v>
      </c>
      <c r="AC556" s="13">
        <f>VLOOKUP(A556,[4]Sheet1!$A$2:$D$651,4,FALSE)</f>
        <v>1.1539999999999999</v>
      </c>
      <c r="AD556" s="13">
        <f>VLOOKUP(A556,[4]Sheet1!$A$2:$E$651,5,FALSE)</f>
        <v>0.62379399999999996</v>
      </c>
      <c r="AE556" s="13" t="s">
        <v>45</v>
      </c>
      <c r="AF556">
        <f>VLOOKUP(A556,[3]Sheet1!$A$2:$F$2106,6, FALSE)</f>
        <v>57200</v>
      </c>
      <c r="AG556">
        <f>VLOOKUP(A556,[3]Sheet1!$A$2:$G$2106,7,FALSE)</f>
        <v>1</v>
      </c>
      <c r="AH556">
        <f>VLOOKUP(A556,[3]Sheet1!$A$2:$H$2105,8,FALSE)</f>
        <v>1499</v>
      </c>
      <c r="AI556">
        <f>VLOOKUP(A556,[3]Sheet1!$A$2:$I$2106,9,FALSE)</f>
        <v>60</v>
      </c>
      <c r="AJ556">
        <f>VLOOKUP(A556,[3]Sheet1!$A$2:$K$2105,10,FALSE)</f>
        <v>27</v>
      </c>
      <c r="AK556">
        <f>VLOOKUP(A556,[3]Sheet1!$A$2:$K$2105,11,FALSE)</f>
        <v>33</v>
      </c>
      <c r="AL556">
        <f>VLOOKUP(A556,[3]Sheet1!$A$2:$L$2106,12,FALSE)</f>
        <v>7</v>
      </c>
      <c r="AM556">
        <f>VLOOKUP(A556, [3]Sheet1!$A$2:$M$2105,13,FALSE)</f>
        <v>20</v>
      </c>
      <c r="AN556">
        <f>VLOOKUP(A556,[3]Sheet1!$A$2:$N$2106,14,FALSE)</f>
        <v>1.01</v>
      </c>
      <c r="AO556">
        <f>VLOOKUP(A556,[3]Sheet1!$A$2:$O$2106,15,FALSE)</f>
        <v>1.99</v>
      </c>
      <c r="AP556">
        <f>VLOOKUP(A556,[3]Sheet1!$A$2:$P$2105,16,FALSE)</f>
        <v>0</v>
      </c>
      <c r="AQ556">
        <f>VLOOKUP(A556, [3]Sheet1!$A$2:$Q$2106, 17,FALSE)</f>
        <v>1561</v>
      </c>
    </row>
    <row r="557" spans="1:43" x14ac:dyDescent="0.2">
      <c r="A557" s="10">
        <v>1208087</v>
      </c>
      <c r="B557" s="10">
        <v>60056592</v>
      </c>
      <c r="C557" s="11" t="s">
        <v>54</v>
      </c>
      <c r="D557" s="10" t="s">
        <v>44</v>
      </c>
      <c r="E557" s="17">
        <v>44151</v>
      </c>
      <c r="F557" s="13" t="str">
        <f>VLOOKUP(A557,[1]Sheet1!$K$2:$T$827,2,FALSE)</f>
        <v>VD03</v>
      </c>
      <c r="G557" s="13" t="str">
        <f>IFERROR(#REF!, "no")</f>
        <v>no</v>
      </c>
      <c r="H557" s="10">
        <v>18</v>
      </c>
      <c r="I557" s="10">
        <v>1.4</v>
      </c>
      <c r="J557" s="10">
        <v>1.3</v>
      </c>
      <c r="K557" s="10">
        <v>-0.1</v>
      </c>
      <c r="L557" s="10">
        <v>17</v>
      </c>
      <c r="M557" s="10">
        <v>15</v>
      </c>
      <c r="N557" s="10">
        <v>6.19333744049072</v>
      </c>
      <c r="O557" s="10">
        <v>5.6902008056640598</v>
      </c>
      <c r="P557" s="10">
        <v>6.8242408335208907E-2</v>
      </c>
      <c r="Q557" s="10">
        <v>-0.14169184863567399</v>
      </c>
      <c r="R557" s="13">
        <f>VLOOKUP(A557,'Valores KF'!$C$2:$D$1018,2,)</f>
        <v>0.81</v>
      </c>
      <c r="S557" s="13">
        <f>VLOOKUP(A557,'[2]PESO DE COLADA DIC19-DIC-20'!$A$2:$D$2105,4, FALSE)</f>
        <v>54963</v>
      </c>
      <c r="T557" s="13">
        <f>VLOOKUP(A557,[1]Sheet1!$F$2:$H$1001,3,FALSE)</f>
        <v>1890.88628339037</v>
      </c>
      <c r="U557" s="13">
        <f>VLOOKUP(A557,[1]Sheet1!$K$2:$T$827, 3,FALSE)</f>
        <v>0.115</v>
      </c>
      <c r="V557" s="13">
        <f>VLOOKUP(A557,[1]Sheet1!$K$2:$T$827, 4,FALSE)</f>
        <v>0.16700000000000001</v>
      </c>
      <c r="W557" s="13">
        <f>VLOOKUP(A557, [1]Sheet1!$K$2:$T$827,5,FALSE)</f>
        <v>1.1000000000000001</v>
      </c>
      <c r="X557" s="13">
        <f>VLOOKUP(A557, [1]Sheet1!$K$2:$T$827,6,FALSE)</f>
        <v>8.2000000000000007E-3</v>
      </c>
      <c r="Y557" s="13">
        <f>VLOOKUP(A557, [1]Sheet1!$K$2:$T$827,7,FALSE)</f>
        <v>5.1200000000000004E-3</v>
      </c>
      <c r="Z557" s="13">
        <f>VLOOKUP(A557, [1]Sheet1!$K$2:$T$827,8,FALSE)</f>
        <v>0.18</v>
      </c>
      <c r="AA557" s="13">
        <f>VLOOKUP(A557, [1]Sheet1!$K$2:$T$827,9,FALSE)</f>
        <v>0.42699999999999999</v>
      </c>
      <c r="AB557" s="13">
        <f>VLOOKUP(A557, [1]Sheet1!$K$2:$T$827,10,FALSE)</f>
        <v>2.06E-2</v>
      </c>
      <c r="AC557" s="13">
        <f>VLOOKUP(A557,[4]Sheet1!$A$2:$D$651,4,FALSE)</f>
        <v>1.33521</v>
      </c>
      <c r="AD557" s="13">
        <f>VLOOKUP(A557,[4]Sheet1!$A$2:$E$651,5,FALSE)</f>
        <v>0.58398399999999995</v>
      </c>
      <c r="AE557" s="13" t="s">
        <v>45</v>
      </c>
      <c r="AF557">
        <f>VLOOKUP(A557,[3]Sheet1!$A$2:$F$2106,6, FALSE)</f>
        <v>55559</v>
      </c>
      <c r="AG557">
        <f>VLOOKUP(A557,[3]Sheet1!$A$2:$G$2106,7,FALSE)</f>
        <v>1</v>
      </c>
      <c r="AH557">
        <f>VLOOKUP(A557,[3]Sheet1!$A$2:$H$2105,8,FALSE)</f>
        <v>1693</v>
      </c>
      <c r="AI557">
        <f>VLOOKUP(A557,[3]Sheet1!$A$2:$I$2106,9,FALSE)</f>
        <v>67</v>
      </c>
      <c r="AJ557">
        <f>VLOOKUP(A557,[3]Sheet1!$A$2:$K$2105,10,FALSE)</f>
        <v>25</v>
      </c>
      <c r="AK557">
        <f>VLOOKUP(A557,[3]Sheet1!$A$2:$K$2105,11,FALSE)</f>
        <v>42</v>
      </c>
      <c r="AL557">
        <f>VLOOKUP(A557,[3]Sheet1!$A$2:$L$2106,12,FALSE)</f>
        <v>7</v>
      </c>
      <c r="AM557">
        <f>VLOOKUP(A557, [3]Sheet1!$A$2:$M$2105,13,FALSE)</f>
        <v>18</v>
      </c>
      <c r="AN557">
        <f>VLOOKUP(A557,[3]Sheet1!$A$2:$N$2106,14,FALSE)</f>
        <v>0.96</v>
      </c>
      <c r="AO557">
        <f>VLOOKUP(A557,[3]Sheet1!$A$2:$O$2106,15,FALSE)</f>
        <v>1.77</v>
      </c>
      <c r="AP557">
        <f>VLOOKUP(A557,[3]Sheet1!$A$2:$P$2105,16,FALSE)</f>
        <v>1.27</v>
      </c>
      <c r="AQ557">
        <f>VLOOKUP(A557, [3]Sheet1!$A$2:$Q$2106, 17,FALSE)</f>
        <v>1596</v>
      </c>
    </row>
    <row r="558" spans="1:43" x14ac:dyDescent="0.2">
      <c r="A558" s="10">
        <v>1208088</v>
      </c>
      <c r="B558" s="10">
        <v>60056627</v>
      </c>
      <c r="C558" s="11" t="s">
        <v>54</v>
      </c>
      <c r="D558" s="10" t="s">
        <v>63</v>
      </c>
      <c r="E558" s="17">
        <v>44151</v>
      </c>
      <c r="F558" s="13" t="str">
        <f>VLOOKUP(A558,[1]Sheet1!$K$2:$T$827,2,FALSE)</f>
        <v>VD02</v>
      </c>
      <c r="G558" s="13" t="str">
        <f>IFERROR(#REF!, "no")</f>
        <v>no</v>
      </c>
      <c r="H558" s="10">
        <v>20</v>
      </c>
      <c r="I558" s="10">
        <v>1.08</v>
      </c>
      <c r="J558" s="10">
        <v>0.97</v>
      </c>
      <c r="K558" s="10">
        <v>-0.11</v>
      </c>
      <c r="L558" s="10">
        <v>15</v>
      </c>
      <c r="M558" s="10">
        <v>16</v>
      </c>
      <c r="N558" s="10">
        <v>1.3036630153655999</v>
      </c>
      <c r="O558" s="10">
        <v>5.2478322982788104</v>
      </c>
      <c r="P558" s="10">
        <v>0.43981164693832397</v>
      </c>
      <c r="Q558" s="10">
        <v>-3.9362609386444099E-2</v>
      </c>
      <c r="R558" s="13">
        <f>VLOOKUP(A558,'Valores KF'!$C$2:$D$1018,2,)</f>
        <v>0.8</v>
      </c>
      <c r="S558" s="13">
        <f>VLOOKUP(A558,'[2]PESO DE COLADA DIC19-DIC-20'!$A$2:$D$2105,4, FALSE)</f>
        <v>53425</v>
      </c>
      <c r="T558" s="13">
        <f>VLOOKUP(A558,[1]Sheet1!$F$2:$H$1001,3,FALSE)</f>
        <v>1884.61823102823</v>
      </c>
      <c r="U558" s="13">
        <f>VLOOKUP(A558,[1]Sheet1!$K$2:$T$827, 3,FALSE)</f>
        <v>0.11</v>
      </c>
      <c r="V558" s="13">
        <f>VLOOKUP(A558,[1]Sheet1!$K$2:$T$827, 4,FALSE)</f>
        <v>0.182</v>
      </c>
      <c r="W558" s="13">
        <f>VLOOKUP(A558, [1]Sheet1!$K$2:$T$827,5,FALSE)</f>
        <v>1.19</v>
      </c>
      <c r="X558" s="13">
        <f>VLOOKUP(A558, [1]Sheet1!$K$2:$T$827,6,FALSE)</f>
        <v>9.4999999999999998E-3</v>
      </c>
      <c r="Y558" s="13">
        <f>VLOOKUP(A558, [1]Sheet1!$K$2:$T$827,7,FALSE)</f>
        <v>5.7800000000000004E-3</v>
      </c>
      <c r="Z558" s="13">
        <f>VLOOKUP(A558, [1]Sheet1!$K$2:$T$827,8,FALSE)</f>
        <v>0.16300000000000001</v>
      </c>
      <c r="AA558" s="13">
        <f>VLOOKUP(A558, [1]Sheet1!$K$2:$T$827,9,FALSE)</f>
        <v>0.35199999999999998</v>
      </c>
      <c r="AB558" s="13">
        <f>VLOOKUP(A558, [1]Sheet1!$K$2:$T$827,10,FALSE)</f>
        <v>3.3700000000000001E-2</v>
      </c>
      <c r="AC558" s="13">
        <f>VLOOKUP(A558,[4]Sheet1!$A$2:$D$651,4,FALSE)</f>
        <v>1.3387199999999999</v>
      </c>
      <c r="AD558" s="13">
        <f>VLOOKUP(A558,[4]Sheet1!$A$2:$E$651,5,FALSE)</f>
        <v>1.29308</v>
      </c>
      <c r="AE558" s="13" t="s">
        <v>45</v>
      </c>
      <c r="AF558">
        <f>VLOOKUP(A558,[3]Sheet1!$A$2:$F$2106,6, FALSE)</f>
        <v>54045.99</v>
      </c>
      <c r="AG558">
        <f>VLOOKUP(A558,[3]Sheet1!$A$2:$G$2106,7,FALSE)</f>
        <v>1</v>
      </c>
      <c r="AH558">
        <f>VLOOKUP(A558,[3]Sheet1!$A$2:$H$2105,8,FALSE)</f>
        <v>1681</v>
      </c>
      <c r="AI558">
        <f>VLOOKUP(A558,[3]Sheet1!$A$2:$I$2106,9,FALSE)</f>
        <v>50</v>
      </c>
      <c r="AJ558">
        <f>VLOOKUP(A558,[3]Sheet1!$A$2:$K$2105,10,FALSE)</f>
        <v>27</v>
      </c>
      <c r="AK558">
        <f>VLOOKUP(A558,[3]Sheet1!$A$2:$K$2105,11,FALSE)</f>
        <v>23</v>
      </c>
      <c r="AL558">
        <f>VLOOKUP(A558,[3]Sheet1!$A$2:$L$2106,12,FALSE)</f>
        <v>7</v>
      </c>
      <c r="AM558">
        <f>VLOOKUP(A558, [3]Sheet1!$A$2:$M$2105,13,FALSE)</f>
        <v>20</v>
      </c>
      <c r="AN558">
        <f>VLOOKUP(A558,[3]Sheet1!$A$2:$N$2106,14,FALSE)</f>
        <v>1.1000000000000001</v>
      </c>
      <c r="AO558">
        <f>VLOOKUP(A558,[3]Sheet1!$A$2:$O$2106,15,FALSE)</f>
        <v>3.38</v>
      </c>
      <c r="AP558">
        <f>VLOOKUP(A558,[3]Sheet1!$A$2:$P$2105,16,FALSE)</f>
        <v>3.99</v>
      </c>
      <c r="AQ558">
        <f>VLOOKUP(A558, [3]Sheet1!$A$2:$Q$2106, 17,FALSE)</f>
        <v>1589</v>
      </c>
    </row>
    <row r="559" spans="1:43" x14ac:dyDescent="0.2">
      <c r="A559" s="10">
        <v>1208089</v>
      </c>
      <c r="B559" s="10">
        <v>60056632</v>
      </c>
      <c r="C559" s="11" t="s">
        <v>54</v>
      </c>
      <c r="D559" s="10" t="s">
        <v>63</v>
      </c>
      <c r="E559" s="17">
        <v>44151</v>
      </c>
      <c r="F559" s="13" t="str">
        <f>VLOOKUP(A559,[1]Sheet1!$K$2:$T$827,2,FALSE)</f>
        <v>VD02</v>
      </c>
      <c r="G559" s="13" t="str">
        <f>IFERROR(#REF!, "no")</f>
        <v>no</v>
      </c>
      <c r="H559" s="10">
        <v>23</v>
      </c>
      <c r="I559" s="10">
        <v>1.03</v>
      </c>
      <c r="J559" s="10">
        <v>0.83</v>
      </c>
      <c r="K559" s="10">
        <v>-0.2</v>
      </c>
      <c r="L559" s="10">
        <v>12</v>
      </c>
      <c r="M559" s="10">
        <v>19</v>
      </c>
      <c r="N559" s="10">
        <v>3.6460330486297599</v>
      </c>
      <c r="O559" s="10">
        <v>5.2395806312561</v>
      </c>
      <c r="P559" s="10">
        <v>0.35102373361587502</v>
      </c>
      <c r="Q559" s="10">
        <v>-0.139056131243706</v>
      </c>
      <c r="R559" s="13">
        <f>VLOOKUP(A559,'Valores KF'!$C$2:$D$1018,2,)</f>
        <v>0.82</v>
      </c>
      <c r="S559" s="13">
        <f>VLOOKUP(A559,'[2]PESO DE COLADA DIC19-DIC-20'!$A$2:$D$2105,4, FALSE)</f>
        <v>53518</v>
      </c>
      <c r="T559" s="13">
        <f>VLOOKUP(A559,[1]Sheet1!$F$2:$H$1001,3,FALSE)</f>
        <v>1905.1051695491201</v>
      </c>
      <c r="U559" s="13">
        <f>VLOOKUP(A559,[1]Sheet1!$K$2:$T$827, 3,FALSE)</f>
        <v>0.121</v>
      </c>
      <c r="V559" s="13">
        <f>VLOOKUP(A559,[1]Sheet1!$K$2:$T$827, 4,FALSE)</f>
        <v>0.16700000000000001</v>
      </c>
      <c r="W559" s="13">
        <f>VLOOKUP(A559, [1]Sheet1!$K$2:$T$827,5,FALSE)</f>
        <v>1.1299999999999999</v>
      </c>
      <c r="X559" s="13">
        <f>VLOOKUP(A559, [1]Sheet1!$K$2:$T$827,6,FALSE)</f>
        <v>1.01E-2</v>
      </c>
      <c r="Y559" s="13">
        <f>VLOOKUP(A559, [1]Sheet1!$K$2:$T$827,7,FALSE)</f>
        <v>5.3200000000000001E-3</v>
      </c>
      <c r="Z559" s="13">
        <f>VLOOKUP(A559, [1]Sheet1!$K$2:$T$827,8,FALSE)</f>
        <v>0.16200000000000001</v>
      </c>
      <c r="AA559" s="13">
        <f>VLOOKUP(A559, [1]Sheet1!$K$2:$T$827,9,FALSE)</f>
        <v>0.32</v>
      </c>
      <c r="AB559" s="13">
        <f>VLOOKUP(A559, [1]Sheet1!$K$2:$T$827,10,FALSE)</f>
        <v>2.81E-2</v>
      </c>
      <c r="AC559" s="13">
        <f>VLOOKUP(A559,[4]Sheet1!$A$2:$D$651,4,FALSE)</f>
        <v>1.2585</v>
      </c>
      <c r="AD559" s="13">
        <f>VLOOKUP(A559,[4]Sheet1!$A$2:$E$651,5,FALSE)</f>
        <v>1.0073799999999999</v>
      </c>
      <c r="AE559" s="13" t="s">
        <v>45</v>
      </c>
      <c r="AF559">
        <f>VLOOKUP(A559,[3]Sheet1!$A$2:$F$2106,6, FALSE)</f>
        <v>54175</v>
      </c>
      <c r="AG559">
        <f>VLOOKUP(A559,[3]Sheet1!$A$2:$G$2106,7,FALSE)</f>
        <v>1</v>
      </c>
      <c r="AH559">
        <f>VLOOKUP(A559,[3]Sheet1!$A$2:$H$2105,8,FALSE)</f>
        <v>1706</v>
      </c>
      <c r="AI559">
        <f>VLOOKUP(A559,[3]Sheet1!$A$2:$I$2106,9,FALSE)</f>
        <v>56</v>
      </c>
      <c r="AJ559">
        <f>VLOOKUP(A559,[3]Sheet1!$A$2:$K$2105,10,FALSE)</f>
        <v>30</v>
      </c>
      <c r="AK559">
        <f>VLOOKUP(A559,[3]Sheet1!$A$2:$K$2105,11,FALSE)</f>
        <v>26</v>
      </c>
      <c r="AL559">
        <f>VLOOKUP(A559,[3]Sheet1!$A$2:$L$2106,12,FALSE)</f>
        <v>7</v>
      </c>
      <c r="AM559">
        <f>VLOOKUP(A559, [3]Sheet1!$A$2:$M$2105,13,FALSE)</f>
        <v>23</v>
      </c>
      <c r="AN559">
        <f>VLOOKUP(A559,[3]Sheet1!$A$2:$N$2106,14,FALSE)</f>
        <v>0.97</v>
      </c>
      <c r="AO559">
        <f>VLOOKUP(A559,[3]Sheet1!$A$2:$O$2106,15,FALSE)</f>
        <v>2.5</v>
      </c>
      <c r="AP559">
        <f>VLOOKUP(A559,[3]Sheet1!$A$2:$P$2105,16,FALSE)</f>
        <v>1.4</v>
      </c>
      <c r="AQ559">
        <f>VLOOKUP(A559, [3]Sheet1!$A$2:$Q$2106, 17,FALSE)</f>
        <v>1596</v>
      </c>
    </row>
    <row r="560" spans="1:43" x14ac:dyDescent="0.2">
      <c r="A560" s="10">
        <v>1208090</v>
      </c>
      <c r="B560" s="10">
        <v>60056417</v>
      </c>
      <c r="C560" s="11" t="s">
        <v>93</v>
      </c>
      <c r="D560" s="10" t="s">
        <v>53</v>
      </c>
      <c r="E560" s="17">
        <v>44151</v>
      </c>
      <c r="F560" s="13" t="str">
        <f>VLOOKUP(A560,[1]Sheet1!$K$2:$T$827,2,FALSE)</f>
        <v>VD02</v>
      </c>
      <c r="G560" s="13" t="str">
        <f>IFERROR(#REF!, "no")</f>
        <v>no</v>
      </c>
      <c r="H560" s="10">
        <v>28</v>
      </c>
      <c r="I560" s="10">
        <v>0.87</v>
      </c>
      <c r="J560" s="10">
        <v>1.04</v>
      </c>
      <c r="K560" s="10">
        <v>0.17</v>
      </c>
      <c r="L560" s="10">
        <v>21</v>
      </c>
      <c r="M560" s="10">
        <v>25</v>
      </c>
      <c r="N560" s="10">
        <v>3.68630146980286</v>
      </c>
      <c r="O560" s="10">
        <v>5.9702434539794904</v>
      </c>
      <c r="P560" s="10">
        <v>0.18689981102943401</v>
      </c>
      <c r="Q560" s="10">
        <v>-0.13662147521972701</v>
      </c>
      <c r="R560" s="13">
        <f>VLOOKUP(A560,'Valores KF'!$C$2:$D$1018,2,)</f>
        <v>0.79</v>
      </c>
      <c r="S560" s="13">
        <f>VLOOKUP(A560,'[2]PESO DE COLADA DIC19-DIC-20'!$A$2:$D$2105,4, FALSE)</f>
        <v>52531</v>
      </c>
      <c r="T560" s="13">
        <f>VLOOKUP(A560,[1]Sheet1!$F$2:$H$1001,3,FALSE)</f>
        <v>1881.76900552288</v>
      </c>
      <c r="U560" s="13">
        <f>VLOOKUP(A560,[1]Sheet1!$K$2:$T$827, 3,FALSE)</f>
        <v>0.20799999999999999</v>
      </c>
      <c r="V560" s="13">
        <f>VLOOKUP(A560,[1]Sheet1!$K$2:$T$827, 4,FALSE)</f>
        <v>0.20499999999999999</v>
      </c>
      <c r="W560" s="13">
        <f>VLOOKUP(A560, [1]Sheet1!$K$2:$T$827,5,FALSE)</f>
        <v>1</v>
      </c>
      <c r="X560" s="13">
        <f>VLOOKUP(A560, [1]Sheet1!$K$2:$T$827,6,FALSE)</f>
        <v>9.2999999999999992E-3</v>
      </c>
      <c r="Y560" s="13">
        <f>VLOOKUP(A560, [1]Sheet1!$K$2:$T$827,7,FALSE)</f>
        <v>7.6899999999999998E-3</v>
      </c>
      <c r="Z560" s="13">
        <f>VLOOKUP(A560, [1]Sheet1!$K$2:$T$827,8,FALSE)</f>
        <v>0.152</v>
      </c>
      <c r="AA560" s="13">
        <f>VLOOKUP(A560, [1]Sheet1!$K$2:$T$827,9,FALSE)</f>
        <v>0.11</v>
      </c>
      <c r="AB560" s="13">
        <f>VLOOKUP(A560, [1]Sheet1!$K$2:$T$827,10,FALSE)</f>
        <v>2.3800000000000002E-2</v>
      </c>
      <c r="AC560" s="13">
        <f>VLOOKUP(A560,[4]Sheet1!$A$2:$D$651,4,FALSE)</f>
        <v>1.1416299999999999</v>
      </c>
      <c r="AD560" s="13">
        <f>VLOOKUP(A560,[4]Sheet1!$A$2:$E$651,5,FALSE)</f>
        <v>1.0146200000000001</v>
      </c>
      <c r="AE560" s="13" t="s">
        <v>45</v>
      </c>
      <c r="AF560">
        <f>VLOOKUP(A560,[3]Sheet1!$A$2:$F$2106,6, FALSE)</f>
        <v>52817</v>
      </c>
      <c r="AG560">
        <f>VLOOKUP(A560,[3]Sheet1!$A$2:$G$2106,7,FALSE)</f>
        <v>1</v>
      </c>
      <c r="AH560">
        <f>VLOOKUP(A560,[3]Sheet1!$A$2:$H$2105,8,FALSE)</f>
        <v>1694</v>
      </c>
      <c r="AI560">
        <f>VLOOKUP(A560,[3]Sheet1!$A$2:$I$2106,9,FALSE)</f>
        <v>66</v>
      </c>
      <c r="AJ560">
        <f>VLOOKUP(A560,[3]Sheet1!$A$2:$K$2105,10,FALSE)</f>
        <v>35</v>
      </c>
      <c r="AK560">
        <f>VLOOKUP(A560,[3]Sheet1!$A$2:$K$2105,11,FALSE)</f>
        <v>31</v>
      </c>
      <c r="AL560">
        <f>VLOOKUP(A560,[3]Sheet1!$A$2:$L$2106,12,FALSE)</f>
        <v>7</v>
      </c>
      <c r="AM560">
        <f>VLOOKUP(A560, [3]Sheet1!$A$2:$M$2105,13,FALSE)</f>
        <v>28</v>
      </c>
      <c r="AN560">
        <f>VLOOKUP(A560,[3]Sheet1!$A$2:$N$2106,14,FALSE)</f>
        <v>0.9</v>
      </c>
      <c r="AO560">
        <f>VLOOKUP(A560,[3]Sheet1!$A$2:$O$2106,15,FALSE)</f>
        <v>3.33</v>
      </c>
      <c r="AP560">
        <f>VLOOKUP(A560,[3]Sheet1!$A$2:$P$2105,16,FALSE)</f>
        <v>0</v>
      </c>
      <c r="AQ560">
        <f>VLOOKUP(A560, [3]Sheet1!$A$2:$Q$2106, 17,FALSE)</f>
        <v>1573</v>
      </c>
    </row>
    <row r="561" spans="1:43" x14ac:dyDescent="0.2">
      <c r="A561" s="10">
        <v>1208091</v>
      </c>
      <c r="B561" s="10">
        <v>60056637</v>
      </c>
      <c r="C561" s="11" t="s">
        <v>54</v>
      </c>
      <c r="D561" s="10" t="s">
        <v>63</v>
      </c>
      <c r="E561" s="17">
        <v>44151</v>
      </c>
      <c r="F561" s="13" t="str">
        <f>VLOOKUP(A561,[1]Sheet1!$K$2:$T$827,2,FALSE)</f>
        <v>VD02</v>
      </c>
      <c r="G561" s="13" t="str">
        <f>IFERROR(#REF!, "no")</f>
        <v>no</v>
      </c>
      <c r="H561" s="10">
        <v>22</v>
      </c>
      <c r="I561" s="10">
        <v>1.1100000000000001</v>
      </c>
      <c r="J561" s="10">
        <v>0.86</v>
      </c>
      <c r="K561" s="10">
        <v>-0.25</v>
      </c>
      <c r="L561" s="10">
        <v>13</v>
      </c>
      <c r="M561" s="10">
        <v>19</v>
      </c>
      <c r="N561" s="10">
        <v>3.3183214664459202</v>
      </c>
      <c r="O561" s="10">
        <v>5.89552545547485</v>
      </c>
      <c r="P561" s="10">
        <v>0.33376154303550698</v>
      </c>
      <c r="Q561" s="10">
        <v>-0.124808788299561</v>
      </c>
      <c r="R561" s="13">
        <f>VLOOKUP(A561,'Valores KF'!$C$2:$D$1018,2,)</f>
        <v>0.81</v>
      </c>
      <c r="S561" s="13">
        <f>VLOOKUP(A561,'[2]PESO DE COLADA DIC19-DIC-20'!$A$2:$D$2105,4, FALSE)</f>
        <v>53227</v>
      </c>
      <c r="T561" s="13">
        <f>VLOOKUP(A561,[1]Sheet1!$F$2:$H$1001,3,FALSE)</f>
        <v>1893.33743570823</v>
      </c>
      <c r="U561" s="13">
        <f>VLOOKUP(A561,[1]Sheet1!$K$2:$T$827, 3,FALSE)</f>
        <v>0.11700000000000001</v>
      </c>
      <c r="V561" s="13">
        <f>VLOOKUP(A561,[1]Sheet1!$K$2:$T$827, 4,FALSE)</f>
        <v>0.16300000000000001</v>
      </c>
      <c r="W561" s="13">
        <f>VLOOKUP(A561, [1]Sheet1!$K$2:$T$827,5,FALSE)</f>
        <v>1.1200000000000001</v>
      </c>
      <c r="X561" s="13">
        <f>VLOOKUP(A561, [1]Sheet1!$K$2:$T$827,6,FALSE)</f>
        <v>9.1000000000000004E-3</v>
      </c>
      <c r="Y561" s="13">
        <f>VLOOKUP(A561, [1]Sheet1!$K$2:$T$827,7,FALSE)</f>
        <v>5.3699999999999998E-3</v>
      </c>
      <c r="Z561" s="13">
        <f>VLOOKUP(A561, [1]Sheet1!$K$2:$T$827,8,FALSE)</f>
        <v>0.154</v>
      </c>
      <c r="AA561" s="13">
        <f>VLOOKUP(A561, [1]Sheet1!$K$2:$T$827,9,FALSE)</f>
        <v>0.33300000000000002</v>
      </c>
      <c r="AB561" s="13">
        <f>VLOOKUP(A561, [1]Sheet1!$K$2:$T$827,10,FALSE)</f>
        <v>2.18E-2</v>
      </c>
      <c r="AC561" s="13">
        <f>VLOOKUP(A561,[4]Sheet1!$A$2:$D$651,4,FALSE)</f>
        <v>1.25953</v>
      </c>
      <c r="AD561" s="13">
        <f>VLOOKUP(A561,[4]Sheet1!$A$2:$E$651,5,FALSE)</f>
        <v>0.702094</v>
      </c>
      <c r="AE561" s="13" t="s">
        <v>45</v>
      </c>
      <c r="AF561">
        <f>VLOOKUP(A561,[3]Sheet1!$A$2:$F$2106,6, FALSE)</f>
        <v>53792</v>
      </c>
      <c r="AG561">
        <f>VLOOKUP(A561,[3]Sheet1!$A$2:$G$2106,7,FALSE)</f>
        <v>1</v>
      </c>
      <c r="AH561">
        <f>VLOOKUP(A561,[3]Sheet1!$A$2:$H$2105,8,FALSE)</f>
        <v>1689</v>
      </c>
      <c r="AI561">
        <f>VLOOKUP(A561,[3]Sheet1!$A$2:$I$2106,9,FALSE)</f>
        <v>50</v>
      </c>
      <c r="AJ561">
        <f>VLOOKUP(A561,[3]Sheet1!$A$2:$K$2105,10,FALSE)</f>
        <v>30</v>
      </c>
      <c r="AK561">
        <f>VLOOKUP(A561,[3]Sheet1!$A$2:$K$2105,11,FALSE)</f>
        <v>20</v>
      </c>
      <c r="AL561">
        <f>VLOOKUP(A561,[3]Sheet1!$A$2:$L$2106,12,FALSE)</f>
        <v>8</v>
      </c>
      <c r="AM561">
        <f>VLOOKUP(A561, [3]Sheet1!$A$2:$M$2105,13,FALSE)</f>
        <v>22</v>
      </c>
      <c r="AN561">
        <f>VLOOKUP(A561,[3]Sheet1!$A$2:$N$2106,14,FALSE)</f>
        <v>0.9</v>
      </c>
      <c r="AO561">
        <f>VLOOKUP(A561,[3]Sheet1!$A$2:$O$2106,15,FALSE)</f>
        <v>1.54</v>
      </c>
      <c r="AP561">
        <f>VLOOKUP(A561,[3]Sheet1!$A$2:$P$2105,16,FALSE)</f>
        <v>1.01</v>
      </c>
      <c r="AQ561">
        <f>VLOOKUP(A561, [3]Sheet1!$A$2:$Q$2106, 17,FALSE)</f>
        <v>1587</v>
      </c>
    </row>
    <row r="562" spans="1:43" x14ac:dyDescent="0.2">
      <c r="A562" s="10">
        <v>1208092</v>
      </c>
      <c r="B562" s="10">
        <v>60056236</v>
      </c>
      <c r="C562" s="11" t="s">
        <v>104</v>
      </c>
      <c r="D562" s="10" t="s">
        <v>53</v>
      </c>
      <c r="E562" s="17">
        <v>44152</v>
      </c>
      <c r="F562" s="13" t="str">
        <f>VLOOKUP(A562,[1]Sheet1!$K$2:$T$827,2,FALSE)</f>
        <v>VD02</v>
      </c>
      <c r="G562" s="13" t="str">
        <f>IFERROR(#REF!, "no")</f>
        <v>no</v>
      </c>
      <c r="H562" s="10">
        <v>21</v>
      </c>
      <c r="I562" s="10">
        <v>1.1599999999999999</v>
      </c>
      <c r="J562" s="10">
        <v>0.95</v>
      </c>
      <c r="K562" s="10">
        <v>-0.21</v>
      </c>
      <c r="L562" s="10">
        <v>20</v>
      </c>
      <c r="M562" s="10">
        <v>17</v>
      </c>
      <c r="N562" s="10">
        <v>1.4981895685195901</v>
      </c>
      <c r="O562" s="10">
        <v>6.1765036582946804</v>
      </c>
      <c r="P562" s="10">
        <v>0.41762307286262501</v>
      </c>
      <c r="Q562" s="10">
        <v>-7.94224143028259E-2</v>
      </c>
      <c r="R562" s="13">
        <f>VLOOKUP(A562,'Valores KF'!$C$2:$D$1018,2,)</f>
        <v>0.76</v>
      </c>
      <c r="S562" s="13">
        <f>VLOOKUP(A562,'[2]PESO DE COLADA DIC19-DIC-20'!$A$2:$D$2105,4, FALSE)</f>
        <v>51131</v>
      </c>
      <c r="T562" s="13">
        <f>VLOOKUP(A562,[1]Sheet1!$F$2:$H$1001,3,FALSE)</f>
        <v>1861.05428988482</v>
      </c>
      <c r="U562" s="13">
        <f>VLOOKUP(A562,[1]Sheet1!$K$2:$T$827, 3,FALSE)</f>
        <v>0.28799999999999998</v>
      </c>
      <c r="V562" s="13">
        <f>VLOOKUP(A562,[1]Sheet1!$K$2:$T$827, 4,FALSE)</f>
        <v>0.157</v>
      </c>
      <c r="W562" s="13">
        <f>VLOOKUP(A562, [1]Sheet1!$K$2:$T$827,5,FALSE)</f>
        <v>0.72699999999999998</v>
      </c>
      <c r="X562" s="13">
        <f>VLOOKUP(A562, [1]Sheet1!$K$2:$T$827,6,FALSE)</f>
        <v>6.0000000000000001E-3</v>
      </c>
      <c r="Y562" s="13">
        <f>VLOOKUP(A562, [1]Sheet1!$K$2:$T$827,7,FALSE)</f>
        <v>8.9599999999999999E-4</v>
      </c>
      <c r="Z562" s="13">
        <f>VLOOKUP(A562, [1]Sheet1!$K$2:$T$827,8,FALSE)</f>
        <v>1.1299999999999999</v>
      </c>
      <c r="AA562" s="13">
        <f>VLOOKUP(A562, [1]Sheet1!$K$2:$T$827,9,FALSE)</f>
        <v>0.46100000000000002</v>
      </c>
      <c r="AB562" s="13">
        <f>VLOOKUP(A562, [1]Sheet1!$K$2:$T$827,10,FALSE)</f>
        <v>1.7299999999999999E-2</v>
      </c>
      <c r="AC562" s="13">
        <f>VLOOKUP(A562,[4]Sheet1!$A$2:$D$651,4,FALSE)</f>
        <v>1.3251299999999999</v>
      </c>
      <c r="AD562" s="13">
        <f>VLOOKUP(A562,[4]Sheet1!$A$2:$E$651,5,FALSE)</f>
        <v>0.60891399999999996</v>
      </c>
      <c r="AE562" s="13" t="s">
        <v>45</v>
      </c>
      <c r="AF562">
        <f>VLOOKUP(A562,[3]Sheet1!$A$2:$F$2106,6, FALSE)</f>
        <v>49743</v>
      </c>
      <c r="AG562">
        <f>VLOOKUP(A562,[3]Sheet1!$A$2:$G$2106,7,FALSE)</f>
        <v>1</v>
      </c>
      <c r="AH562">
        <f>VLOOKUP(A562,[3]Sheet1!$A$2:$H$2105,8,FALSE)</f>
        <v>1656</v>
      </c>
      <c r="AI562">
        <f>VLOOKUP(A562,[3]Sheet1!$A$2:$I$2106,9,FALSE)</f>
        <v>58</v>
      </c>
      <c r="AJ562">
        <f>VLOOKUP(A562,[3]Sheet1!$A$2:$K$2105,10,FALSE)</f>
        <v>29</v>
      </c>
      <c r="AK562">
        <f>VLOOKUP(A562,[3]Sheet1!$A$2:$K$2105,11,FALSE)</f>
        <v>29</v>
      </c>
      <c r="AL562">
        <f>VLOOKUP(A562,[3]Sheet1!$A$2:$L$2106,12,FALSE)</f>
        <v>8</v>
      </c>
      <c r="AM562">
        <f>VLOOKUP(A562, [3]Sheet1!$A$2:$M$2105,13,FALSE)</f>
        <v>21</v>
      </c>
      <c r="AN562">
        <f>VLOOKUP(A562,[3]Sheet1!$A$2:$N$2106,14,FALSE)</f>
        <v>1.01</v>
      </c>
      <c r="AO562">
        <f>VLOOKUP(A562,[3]Sheet1!$A$2:$O$2106,15,FALSE)</f>
        <v>2.29</v>
      </c>
      <c r="AP562">
        <f>VLOOKUP(A562,[3]Sheet1!$A$2:$P$2105,16,FALSE)</f>
        <v>0</v>
      </c>
      <c r="AQ562">
        <f>VLOOKUP(A562, [3]Sheet1!$A$2:$Q$2106, 17,FALSE)</f>
        <v>1547</v>
      </c>
    </row>
    <row r="563" spans="1:43" x14ac:dyDescent="0.2">
      <c r="A563" s="10">
        <v>1208093</v>
      </c>
      <c r="B563" s="10">
        <v>60055921</v>
      </c>
      <c r="C563" s="11" t="s">
        <v>78</v>
      </c>
      <c r="D563" s="10" t="s">
        <v>50</v>
      </c>
      <c r="E563" s="17">
        <v>44152</v>
      </c>
      <c r="F563" s="13" t="str">
        <f>VLOOKUP(A563,[1]Sheet1!$K$2:$T$827,2,FALSE)</f>
        <v>VD04</v>
      </c>
      <c r="G563" s="13" t="s">
        <v>69</v>
      </c>
      <c r="H563" s="10">
        <v>10</v>
      </c>
      <c r="I563" s="10">
        <v>2.33</v>
      </c>
      <c r="J563" s="10">
        <v>2.33</v>
      </c>
      <c r="K563" s="10">
        <v>0</v>
      </c>
      <c r="L563" s="10">
        <v>21</v>
      </c>
      <c r="M563" s="10">
        <v>7</v>
      </c>
      <c r="N563" s="10">
        <v>4.4540605545043901</v>
      </c>
      <c r="O563" s="10">
        <v>5.2329773902893102</v>
      </c>
      <c r="P563" s="10">
        <v>1.75449919700623</v>
      </c>
      <c r="Q563" s="10">
        <v>1.99162590503693</v>
      </c>
      <c r="R563" s="13">
        <f>VLOOKUP(A563,'Valores KF'!$C$2:$D$1018,2,)</f>
        <v>0.82</v>
      </c>
      <c r="S563" s="13">
        <f>VLOOKUP(A563,'[2]PESO DE COLADA DIC19-DIC-20'!$A$2:$D$2105,4, FALSE)</f>
        <v>60431</v>
      </c>
      <c r="T563" s="13">
        <f>VLOOKUP(A563,[1]Sheet1!$F$2:$H$1001,3,FALSE)</f>
        <v>1850.7003265946701</v>
      </c>
      <c r="U563" s="13">
        <f>VLOOKUP(A563,[1]Sheet1!$K$2:$T$827, 3,FALSE)</f>
        <v>0.111</v>
      </c>
      <c r="V563" s="13">
        <f>VLOOKUP(A563,[1]Sheet1!$K$2:$T$827, 4,FALSE)</f>
        <v>0.19500000000000001</v>
      </c>
      <c r="W563" s="13">
        <f>VLOOKUP(A563, [1]Sheet1!$K$2:$T$827,5,FALSE)</f>
        <v>0.74399999999999999</v>
      </c>
      <c r="X563" s="13">
        <f>VLOOKUP(A563, [1]Sheet1!$K$2:$T$827,6,FALSE)</f>
        <v>3.0599999999999999E-2</v>
      </c>
      <c r="Y563" s="13">
        <f>VLOOKUP(A563, [1]Sheet1!$K$2:$T$827,7,FALSE)</f>
        <v>3.3899999999999998E-3</v>
      </c>
      <c r="Z563" s="13">
        <f>VLOOKUP(A563, [1]Sheet1!$K$2:$T$827,8,FALSE)</f>
        <v>11.62</v>
      </c>
      <c r="AA563" s="13">
        <f>VLOOKUP(A563, [1]Sheet1!$K$2:$T$827,9,FALSE)</f>
        <v>0.36699999999999999</v>
      </c>
      <c r="AB563" s="13">
        <f>VLOOKUP(A563, [1]Sheet1!$K$2:$T$827,10,FALSE)</f>
        <v>1.78E-2</v>
      </c>
      <c r="AC563" s="13">
        <f>VLOOKUP(A563,[4]Sheet1!$A$2:$D$651,4,FALSE)</f>
        <v>1.2332700000000001</v>
      </c>
      <c r="AD563" s="13">
        <f>VLOOKUP(A563,[4]Sheet1!$A$2:$E$651,5,FALSE)</f>
        <v>3.2497799999999999</v>
      </c>
      <c r="AE563" s="13" t="s">
        <v>45</v>
      </c>
      <c r="AF563">
        <f>VLOOKUP(A563,[3]Sheet1!$A$2:$F$2106,6, FALSE)</f>
        <v>58975</v>
      </c>
      <c r="AG563">
        <f>VLOOKUP(A563,[3]Sheet1!$A$2:$G$2106,7,FALSE)</f>
        <v>1</v>
      </c>
      <c r="AH563">
        <f>VLOOKUP(A563,[3]Sheet1!$A$2:$H$2105,8,FALSE)</f>
        <v>1498</v>
      </c>
      <c r="AI563">
        <f>VLOOKUP(A563,[3]Sheet1!$A$2:$I$2106,9,FALSE)</f>
        <v>133</v>
      </c>
      <c r="AJ563">
        <f>VLOOKUP(A563,[3]Sheet1!$A$2:$K$2105,10,FALSE)</f>
        <v>59</v>
      </c>
      <c r="AK563">
        <f>VLOOKUP(A563,[3]Sheet1!$A$2:$K$2105,11,FALSE)</f>
        <v>74</v>
      </c>
      <c r="AL563">
        <f>VLOOKUP(A563,[3]Sheet1!$A$2:$L$2106,12,FALSE)</f>
        <v>49</v>
      </c>
      <c r="AM563">
        <f>VLOOKUP(A563, [3]Sheet1!$A$2:$M$2105,13,FALSE)</f>
        <v>10</v>
      </c>
      <c r="AN563">
        <f>VLOOKUP(A563,[3]Sheet1!$A$2:$N$2106,14,FALSE)</f>
        <v>0.98</v>
      </c>
      <c r="AO563">
        <f>VLOOKUP(A563,[3]Sheet1!$A$2:$O$2106,15,FALSE)</f>
        <v>3.27</v>
      </c>
      <c r="AP563">
        <f>VLOOKUP(A563,[3]Sheet1!$A$2:$P$2105,16,FALSE)</f>
        <v>9.68</v>
      </c>
      <c r="AQ563">
        <f>VLOOKUP(A563, [3]Sheet1!$A$2:$Q$2106, 17,FALSE)</f>
        <v>1577</v>
      </c>
    </row>
    <row r="564" spans="1:43" x14ac:dyDescent="0.2">
      <c r="A564" s="10">
        <v>1208094</v>
      </c>
      <c r="B564" s="10">
        <v>60056248</v>
      </c>
      <c r="C564" s="11" t="s">
        <v>78</v>
      </c>
      <c r="D564" s="10" t="s">
        <v>56</v>
      </c>
      <c r="E564" s="17">
        <v>44152</v>
      </c>
      <c r="F564" s="13" t="str">
        <f>VLOOKUP(A564,[1]Sheet1!$K$2:$T$827,2,FALSE)</f>
        <v>VD04</v>
      </c>
      <c r="G564" s="13" t="s">
        <v>69</v>
      </c>
      <c r="H564" s="10">
        <v>19</v>
      </c>
      <c r="I564" s="10">
        <v>2.08</v>
      </c>
      <c r="J564" s="10">
        <v>2.61</v>
      </c>
      <c r="K564" s="10">
        <v>0.53</v>
      </c>
      <c r="L564" s="10">
        <v>17</v>
      </c>
      <c r="M564" s="10">
        <v>14</v>
      </c>
      <c r="N564" s="10">
        <v>2.4855804443359402</v>
      </c>
      <c r="O564" s="10">
        <v>4.8770594596862802</v>
      </c>
      <c r="P564" s="10">
        <v>2.4443311691284202</v>
      </c>
      <c r="Q564" s="10">
        <v>2.64153385162354</v>
      </c>
      <c r="R564" s="13">
        <f>VLOOKUP(A564,'Valores KF'!$C$2:$D$1018,2,)</f>
        <v>0.84</v>
      </c>
      <c r="S564" s="13">
        <f>VLOOKUP(A564,'[2]PESO DE COLADA DIC19-DIC-20'!$A$2:$D$2105,4, FALSE)</f>
        <v>57381</v>
      </c>
      <c r="T564" s="13">
        <f>VLOOKUP(A564,[1]Sheet1!$F$2:$H$1001,3,FALSE)</f>
        <v>1869.56314089234</v>
      </c>
      <c r="U564" s="13">
        <f>VLOOKUP(A564,[1]Sheet1!$K$2:$T$827, 3,FALSE)</f>
        <v>0.11</v>
      </c>
      <c r="V564" s="13">
        <f>VLOOKUP(A564,[1]Sheet1!$K$2:$T$827, 4,FALSE)</f>
        <v>0.20799999999999999</v>
      </c>
      <c r="W564" s="13">
        <f>VLOOKUP(A564, [1]Sheet1!$K$2:$T$827,5,FALSE)</f>
        <v>0.72799999999999998</v>
      </c>
      <c r="X564" s="13">
        <f>VLOOKUP(A564, [1]Sheet1!$K$2:$T$827,6,FALSE)</f>
        <v>2.5000000000000001E-2</v>
      </c>
      <c r="Y564" s="13">
        <f>VLOOKUP(A564, [1]Sheet1!$K$2:$T$827,7,FALSE)</f>
        <v>1.56E-3</v>
      </c>
      <c r="Z564" s="13">
        <f>VLOOKUP(A564, [1]Sheet1!$K$2:$T$827,8,FALSE)</f>
        <v>11.67</v>
      </c>
      <c r="AA564" s="13">
        <f>VLOOKUP(A564, [1]Sheet1!$K$2:$T$827,9,FALSE)</f>
        <v>0.35699999999999998</v>
      </c>
      <c r="AB564" s="13">
        <f>VLOOKUP(A564, [1]Sheet1!$K$2:$T$827,10,FALSE)</f>
        <v>1.8599999999999998E-2</v>
      </c>
      <c r="AC564" s="13">
        <f>VLOOKUP(A564,[4]Sheet1!$A$2:$D$651,4,FALSE)</f>
        <v>1.1536999999999999</v>
      </c>
      <c r="AD564" s="13">
        <f>VLOOKUP(A564,[4]Sheet1!$A$2:$E$651,5,FALSE)</f>
        <v>1.8718600000000001</v>
      </c>
      <c r="AE564" s="13" t="s">
        <v>45</v>
      </c>
      <c r="AF564">
        <f>VLOOKUP(A564,[3]Sheet1!$A$2:$F$2106,6, FALSE)</f>
        <v>54088</v>
      </c>
      <c r="AG564">
        <f>VLOOKUP(A564,[3]Sheet1!$A$2:$G$2106,7,FALSE)</f>
        <v>1</v>
      </c>
      <c r="AH564">
        <f>VLOOKUP(A564,[3]Sheet1!$A$2:$H$2105,8,FALSE)</f>
        <v>1665</v>
      </c>
      <c r="AI564">
        <f>VLOOKUP(A564,[3]Sheet1!$A$2:$I$2106,9,FALSE)</f>
        <v>149</v>
      </c>
      <c r="AJ564">
        <f>VLOOKUP(A564,[3]Sheet1!$A$2:$K$2105,10,FALSE)</f>
        <v>70</v>
      </c>
      <c r="AK564">
        <f>VLOOKUP(A564,[3]Sheet1!$A$2:$K$2105,11,FALSE)</f>
        <v>79</v>
      </c>
      <c r="AL564">
        <f>VLOOKUP(A564,[3]Sheet1!$A$2:$L$2106,12,FALSE)</f>
        <v>51</v>
      </c>
      <c r="AM564">
        <f>VLOOKUP(A564, [3]Sheet1!$A$2:$M$2105,13,FALSE)</f>
        <v>19</v>
      </c>
      <c r="AN564">
        <f>VLOOKUP(A564,[3]Sheet1!$A$2:$N$2106,14,FALSE)</f>
        <v>0.9</v>
      </c>
      <c r="AO564">
        <f>VLOOKUP(A564,[3]Sheet1!$A$2:$O$2106,15,FALSE)</f>
        <v>6.13</v>
      </c>
      <c r="AP564">
        <f>VLOOKUP(A564,[3]Sheet1!$A$2:$P$2105,16,FALSE)</f>
        <v>14.12</v>
      </c>
      <c r="AQ564">
        <f>VLOOKUP(A564, [3]Sheet1!$A$2:$Q$2106, 17,FALSE)</f>
        <v>1567</v>
      </c>
    </row>
    <row r="565" spans="1:43" x14ac:dyDescent="0.2">
      <c r="A565" s="10">
        <v>1208095</v>
      </c>
      <c r="B565" s="10">
        <v>60056498</v>
      </c>
      <c r="C565" s="11" t="s">
        <v>43</v>
      </c>
      <c r="D565" s="10" t="s">
        <v>44</v>
      </c>
      <c r="E565" s="17">
        <v>44152</v>
      </c>
      <c r="F565" s="13" t="str">
        <f>VLOOKUP(A565,[1]Sheet1!$K$2:$T$827,2,FALSE)</f>
        <v>VD03</v>
      </c>
      <c r="G565" s="13" t="str">
        <f>IFERROR(#REF!, "no")</f>
        <v>no</v>
      </c>
      <c r="H565" s="10">
        <v>15</v>
      </c>
      <c r="I565" s="10">
        <v>1.47</v>
      </c>
      <c r="J565" s="10">
        <v>0.93</v>
      </c>
      <c r="K565" s="10">
        <v>-0.54</v>
      </c>
      <c r="L565" s="10">
        <v>21</v>
      </c>
      <c r="M565" s="10">
        <v>13</v>
      </c>
      <c r="N565" s="10">
        <v>5.5341300964355504</v>
      </c>
      <c r="O565" s="10">
        <v>4.0587124824523899</v>
      </c>
      <c r="P565" s="10">
        <v>0.72094696760177601</v>
      </c>
      <c r="Q565" s="10">
        <v>5.0976425409317003E-2</v>
      </c>
      <c r="R565" s="13">
        <f>VLOOKUP(A565,'Valores KF'!$C$2:$D$1018,2,)</f>
        <v>0.74</v>
      </c>
      <c r="S565" s="13">
        <f>VLOOKUP(A565,'[2]PESO DE COLADA DIC19-DIC-20'!$A$2:$D$2105,4, FALSE)</f>
        <v>54104</v>
      </c>
      <c r="T565" s="13">
        <f>VLOOKUP(A565,[1]Sheet1!$F$2:$H$1001,3,FALSE)</f>
        <v>1849.4559277367</v>
      </c>
      <c r="U565" s="13">
        <f>VLOOKUP(A565,[1]Sheet1!$K$2:$T$827, 3,FALSE)</f>
        <v>0.41399999999999998</v>
      </c>
      <c r="V565" s="13">
        <f>VLOOKUP(A565,[1]Sheet1!$K$2:$T$827, 4,FALSE)</f>
        <v>0.184</v>
      </c>
      <c r="W565" s="13">
        <f>VLOOKUP(A565, [1]Sheet1!$K$2:$T$827,5,FALSE)</f>
        <v>0.85799999999999998</v>
      </c>
      <c r="X565" s="13">
        <f>VLOOKUP(A565, [1]Sheet1!$K$2:$T$827,6,FALSE)</f>
        <v>6.8999999999999999E-3</v>
      </c>
      <c r="Y565" s="13">
        <f>VLOOKUP(A565, [1]Sheet1!$K$2:$T$827,7,FALSE)</f>
        <v>2.0400000000000001E-3</v>
      </c>
      <c r="Z565" s="13">
        <f>VLOOKUP(A565, [1]Sheet1!$K$2:$T$827,8,FALSE)</f>
        <v>0.97299999999999998</v>
      </c>
      <c r="AA565" s="13">
        <f>VLOOKUP(A565, [1]Sheet1!$K$2:$T$827,9,FALSE)</f>
        <v>0.17399999999999999</v>
      </c>
      <c r="AB565" s="13">
        <f>VLOOKUP(A565, [1]Sheet1!$K$2:$T$827,10,FALSE)</f>
        <v>2.53E-2</v>
      </c>
      <c r="AC565" s="13">
        <f>VLOOKUP(A565,[4]Sheet1!$A$2:$D$651,4,FALSE)</f>
        <v>1.09796</v>
      </c>
      <c r="AD565" s="13">
        <f>VLOOKUP(A565,[4]Sheet1!$A$2:$E$651,5,FALSE)</f>
        <v>0.77329099999999995</v>
      </c>
      <c r="AE565" s="13" t="s">
        <v>45</v>
      </c>
      <c r="AF565">
        <f>VLOOKUP(A565,[3]Sheet1!$A$2:$F$2106,6, FALSE)</f>
        <v>53627</v>
      </c>
      <c r="AG565">
        <f>VLOOKUP(A565,[3]Sheet1!$A$2:$G$2106,7,FALSE)</f>
        <v>1</v>
      </c>
      <c r="AH565">
        <f>VLOOKUP(A565,[3]Sheet1!$A$2:$H$2105,8,FALSE)</f>
        <v>1637</v>
      </c>
      <c r="AI565">
        <f>VLOOKUP(A565,[3]Sheet1!$A$2:$I$2106,9,FALSE)</f>
        <v>51</v>
      </c>
      <c r="AJ565">
        <f>VLOOKUP(A565,[3]Sheet1!$A$2:$K$2105,10,FALSE)</f>
        <v>23</v>
      </c>
      <c r="AK565">
        <f>VLOOKUP(A565,[3]Sheet1!$A$2:$K$2105,11,FALSE)</f>
        <v>28</v>
      </c>
      <c r="AL565">
        <f>VLOOKUP(A565,[3]Sheet1!$A$2:$L$2106,12,FALSE)</f>
        <v>8</v>
      </c>
      <c r="AM565">
        <f>VLOOKUP(A565, [3]Sheet1!$A$2:$M$2105,13,FALSE)</f>
        <v>15</v>
      </c>
      <c r="AN565">
        <f>VLOOKUP(A565,[3]Sheet1!$A$2:$N$2106,14,FALSE)</f>
        <v>0.9</v>
      </c>
      <c r="AO565">
        <f>VLOOKUP(A565,[3]Sheet1!$A$2:$O$2106,15,FALSE)</f>
        <v>1.83</v>
      </c>
      <c r="AP565">
        <f>VLOOKUP(A565,[3]Sheet1!$A$2:$P$2105,16,FALSE)</f>
        <v>0</v>
      </c>
      <c r="AQ565">
        <f>VLOOKUP(A565, [3]Sheet1!$A$2:$Q$2106, 17,FALSE)</f>
        <v>1569</v>
      </c>
    </row>
    <row r="566" spans="1:43" x14ac:dyDescent="0.2">
      <c r="A566" s="10">
        <v>1208096</v>
      </c>
      <c r="B566" s="10">
        <v>60056568</v>
      </c>
      <c r="C566" s="11" t="s">
        <v>43</v>
      </c>
      <c r="D566" s="10" t="s">
        <v>44</v>
      </c>
      <c r="E566" s="17">
        <v>44152</v>
      </c>
      <c r="F566" s="13" t="str">
        <f>VLOOKUP(A566,[1]Sheet1!$K$2:$T$827,2,FALSE)</f>
        <v>VD04</v>
      </c>
      <c r="G566" s="13" t="str">
        <f>IFERROR(#REF!, "no")</f>
        <v>no</v>
      </c>
      <c r="H566" s="10">
        <v>39</v>
      </c>
      <c r="I566" s="10">
        <v>1.52</v>
      </c>
      <c r="J566" s="10">
        <v>1.23</v>
      </c>
      <c r="K566" s="10">
        <v>-0.28999999999999998</v>
      </c>
      <c r="L566" s="10">
        <v>16</v>
      </c>
      <c r="M566" s="10">
        <v>14</v>
      </c>
      <c r="N566" s="10">
        <v>6.62551021575928</v>
      </c>
      <c r="O566" s="10">
        <v>4.9349632263183603</v>
      </c>
      <c r="P566" s="10">
        <v>3.1090536117553702</v>
      </c>
      <c r="Q566" s="10">
        <v>1.3024210929870601</v>
      </c>
      <c r="R566" s="13">
        <f>VLOOKUP(A566,'Valores KF'!$C$2:$D$1018,2,)</f>
        <v>0.76</v>
      </c>
      <c r="S566" s="13">
        <f>VLOOKUP(A566,'[2]PESO DE COLADA DIC19-DIC-20'!$A$2:$D$2105,4, FALSE)</f>
        <v>55050</v>
      </c>
      <c r="T566" s="13">
        <f>VLOOKUP(A566,[1]Sheet1!$F$2:$H$1001,3,FALSE)</f>
        <v>1869.7881704463</v>
      </c>
      <c r="U566" s="13">
        <f>VLOOKUP(A566,[1]Sheet1!$K$2:$T$827, 3,FALSE)</f>
        <v>0.42699999999999999</v>
      </c>
      <c r="V566" s="13">
        <f>VLOOKUP(A566,[1]Sheet1!$K$2:$T$827, 4,FALSE)</f>
        <v>0.14299999999999999</v>
      </c>
      <c r="W566" s="13">
        <f>VLOOKUP(A566, [1]Sheet1!$K$2:$T$827,5,FALSE)</f>
        <v>0.84599999999999997</v>
      </c>
      <c r="X566" s="13">
        <f>VLOOKUP(A566, [1]Sheet1!$K$2:$T$827,6,FALSE)</f>
        <v>7.4999999999999997E-3</v>
      </c>
      <c r="Y566" s="13">
        <f>VLOOKUP(A566, [1]Sheet1!$K$2:$T$827,7,FALSE)</f>
        <v>7.94E-4</v>
      </c>
      <c r="Z566" s="13">
        <f>VLOOKUP(A566, [1]Sheet1!$K$2:$T$827,8,FALSE)</f>
        <v>1.01</v>
      </c>
      <c r="AA566" s="13">
        <f>VLOOKUP(A566, [1]Sheet1!$K$2:$T$827,9,FALSE)</f>
        <v>0.16400000000000001</v>
      </c>
      <c r="AB566" s="13">
        <f>VLOOKUP(A566, [1]Sheet1!$K$2:$T$827,10,FALSE)</f>
        <v>2.93E-2</v>
      </c>
      <c r="AC566" s="13">
        <f>VLOOKUP(A566,[4]Sheet1!$A$2:$D$651,4,FALSE)</f>
        <v>1.40273</v>
      </c>
      <c r="AD566" s="13">
        <f>VLOOKUP(A566,[4]Sheet1!$A$2:$E$651,5,FALSE)</f>
        <v>0.50714899999999996</v>
      </c>
      <c r="AE566" s="13" t="s">
        <v>45</v>
      </c>
      <c r="AF566">
        <f>VLOOKUP(A566,[3]Sheet1!$A$2:$F$2106,6, FALSE)</f>
        <v>53614.99</v>
      </c>
      <c r="AG566">
        <f>VLOOKUP(A566,[3]Sheet1!$A$2:$G$2106,7,FALSE)</f>
        <v>2</v>
      </c>
      <c r="AH566">
        <f>VLOOKUP(A566,[3]Sheet1!$A$2:$H$2105,8,FALSE)</f>
        <v>1657</v>
      </c>
      <c r="AI566">
        <f>VLOOKUP(A566,[3]Sheet1!$A$2:$I$2106,9,FALSE)</f>
        <v>113</v>
      </c>
      <c r="AJ566">
        <f>VLOOKUP(A566,[3]Sheet1!$A$2:$K$2105,10,FALSE)</f>
        <v>52</v>
      </c>
      <c r="AK566">
        <f>VLOOKUP(A566,[3]Sheet1!$A$2:$K$2105,11,FALSE)</f>
        <v>61</v>
      </c>
      <c r="AL566">
        <f>VLOOKUP(A566,[3]Sheet1!$A$2:$L$2106,12,FALSE)</f>
        <v>13</v>
      </c>
      <c r="AM566">
        <f>VLOOKUP(A566, [3]Sheet1!$A$2:$M$2105,13,FALSE)</f>
        <v>39</v>
      </c>
      <c r="AN566">
        <f>VLOOKUP(A566,[3]Sheet1!$A$2:$N$2106,14,FALSE)</f>
        <v>0.88</v>
      </c>
      <c r="AO566">
        <f>VLOOKUP(A566,[3]Sheet1!$A$2:$O$2106,15,FALSE)</f>
        <v>2.69</v>
      </c>
      <c r="AP566">
        <f>VLOOKUP(A566,[3]Sheet1!$A$2:$P$2105,16,FALSE)</f>
        <v>0</v>
      </c>
      <c r="AQ566">
        <f>VLOOKUP(A566, [3]Sheet1!$A$2:$Q$2106, 17,FALSE)</f>
        <v>1570</v>
      </c>
    </row>
    <row r="567" spans="1:43" x14ac:dyDescent="0.2">
      <c r="A567" s="10">
        <v>1208097</v>
      </c>
      <c r="B567" s="10">
        <v>60056574</v>
      </c>
      <c r="C567" s="11" t="s">
        <v>43</v>
      </c>
      <c r="D567" s="10" t="s">
        <v>44</v>
      </c>
      <c r="E567" s="17">
        <v>44152</v>
      </c>
      <c r="F567" s="13" t="str">
        <f>VLOOKUP(A567,[1]Sheet1!$K$2:$T$827,2,FALSE)</f>
        <v>VD03</v>
      </c>
      <c r="G567" s="13" t="str">
        <f>IFERROR(#REF!, "no")</f>
        <v>no</v>
      </c>
      <c r="H567" s="10">
        <v>15</v>
      </c>
      <c r="I567" s="10">
        <v>1.62</v>
      </c>
      <c r="J567" s="10">
        <v>1.35</v>
      </c>
      <c r="K567" s="10">
        <v>-0.27</v>
      </c>
      <c r="L567" s="10">
        <v>16</v>
      </c>
      <c r="M567" s="10">
        <v>12</v>
      </c>
      <c r="N567" s="10">
        <v>8.6430683135986293</v>
      </c>
      <c r="O567" s="10">
        <v>3.2245163917541499</v>
      </c>
      <c r="P567" s="10">
        <v>0.154407232999802</v>
      </c>
      <c r="Q567" s="10">
        <v>-1.09969163313508E-2</v>
      </c>
      <c r="R567" s="13">
        <f>VLOOKUP(A567,'Valores KF'!$C$2:$D$1018,2,)</f>
        <v>0.75</v>
      </c>
      <c r="S567" s="13">
        <f>VLOOKUP(A567,'[2]PESO DE COLADA DIC19-DIC-20'!$A$2:$D$2105,4, FALSE)</f>
        <v>55961</v>
      </c>
      <c r="T567" s="13">
        <f>VLOOKUP(A567,[1]Sheet1!$F$2:$H$1001,3,FALSE)</f>
        <v>1869.1044295975501</v>
      </c>
      <c r="U567" s="13">
        <f>VLOOKUP(A567,[1]Sheet1!$K$2:$T$827, 3,FALSE)</f>
        <v>0.41099999999999998</v>
      </c>
      <c r="V567" s="13">
        <f>VLOOKUP(A567,[1]Sheet1!$K$2:$T$827, 4,FALSE)</f>
        <v>0.247</v>
      </c>
      <c r="W567" s="13">
        <f>VLOOKUP(A567, [1]Sheet1!$K$2:$T$827,5,FALSE)</f>
        <v>0.85899999999999999</v>
      </c>
      <c r="X567" s="13">
        <f>VLOOKUP(A567, [1]Sheet1!$K$2:$T$827,6,FALSE)</f>
        <v>6.8999999999999999E-3</v>
      </c>
      <c r="Y567" s="13">
        <f>VLOOKUP(A567, [1]Sheet1!$K$2:$T$827,7,FALSE)</f>
        <v>7.9100000000000004E-4</v>
      </c>
      <c r="Z567" s="13">
        <f>VLOOKUP(A567, [1]Sheet1!$K$2:$T$827,8,FALSE)</f>
        <v>0.96599999999999997</v>
      </c>
      <c r="AA567" s="13">
        <f>VLOOKUP(A567, [1]Sheet1!$K$2:$T$827,9,FALSE)</f>
        <v>0.183</v>
      </c>
      <c r="AB567" s="13">
        <f>VLOOKUP(A567, [1]Sheet1!$K$2:$T$827,10,FALSE)</f>
        <v>2.98E-2</v>
      </c>
      <c r="AC567" s="13">
        <f>VLOOKUP(A567,[4]Sheet1!$A$2:$D$651,4,FALSE)</f>
        <v>1.2010799999999999</v>
      </c>
      <c r="AD567" s="13">
        <f>VLOOKUP(A567,[4]Sheet1!$A$2:$E$651,5,FALSE)</f>
        <v>0.52646000000000004</v>
      </c>
      <c r="AE567" s="13" t="s">
        <v>45</v>
      </c>
      <c r="AF567">
        <f>VLOOKUP(A567,[3]Sheet1!$A$2:$F$2106,6, FALSE)</f>
        <v>55489.99</v>
      </c>
      <c r="AG567">
        <f>VLOOKUP(A567,[3]Sheet1!$A$2:$G$2106,7,FALSE)</f>
        <v>1</v>
      </c>
      <c r="AH567">
        <f>VLOOKUP(A567,[3]Sheet1!$A$2:$H$2105,8,FALSE)</f>
        <v>1648</v>
      </c>
      <c r="AI567">
        <f>VLOOKUP(A567,[3]Sheet1!$A$2:$I$2106,9,FALSE)</f>
        <v>55</v>
      </c>
      <c r="AJ567">
        <f>VLOOKUP(A567,[3]Sheet1!$A$2:$K$2105,10,FALSE)</f>
        <v>22</v>
      </c>
      <c r="AK567">
        <f>VLOOKUP(A567,[3]Sheet1!$A$2:$K$2105,11,FALSE)</f>
        <v>33</v>
      </c>
      <c r="AL567">
        <f>VLOOKUP(A567,[3]Sheet1!$A$2:$L$2106,12,FALSE)</f>
        <v>7</v>
      </c>
      <c r="AM567">
        <f>VLOOKUP(A567, [3]Sheet1!$A$2:$M$2105,13,FALSE)</f>
        <v>15</v>
      </c>
      <c r="AN567">
        <f>VLOOKUP(A567,[3]Sheet1!$A$2:$N$2106,14,FALSE)</f>
        <v>0.95</v>
      </c>
      <c r="AO567">
        <f>VLOOKUP(A567,[3]Sheet1!$A$2:$O$2106,15,FALSE)</f>
        <v>4.13</v>
      </c>
      <c r="AP567">
        <f>VLOOKUP(A567,[3]Sheet1!$A$2:$P$2105,16,FALSE)</f>
        <v>0</v>
      </c>
      <c r="AQ567">
        <f>VLOOKUP(A567, [3]Sheet1!$A$2:$Q$2106, 17,FALSE)</f>
        <v>1570</v>
      </c>
    </row>
    <row r="568" spans="1:43" x14ac:dyDescent="0.2">
      <c r="A568" s="10">
        <v>1208098</v>
      </c>
      <c r="B568" s="10">
        <v>60056544</v>
      </c>
      <c r="C568" s="11" t="s">
        <v>43</v>
      </c>
      <c r="D568" s="10" t="s">
        <v>50</v>
      </c>
      <c r="E568" s="17">
        <v>44152</v>
      </c>
      <c r="F568" s="13" t="str">
        <f>VLOOKUP(A568,[1]Sheet1!$K$2:$T$827,2,FALSE)</f>
        <v>VD03</v>
      </c>
      <c r="G568" s="13" t="str">
        <f>IFERROR(#REF!, "no")</f>
        <v>no</v>
      </c>
      <c r="H568" s="10">
        <v>16</v>
      </c>
      <c r="I568" s="10">
        <v>1.7</v>
      </c>
      <c r="J568" s="10">
        <v>1.79</v>
      </c>
      <c r="K568" s="10">
        <v>0.09</v>
      </c>
      <c r="L568" s="10">
        <v>16</v>
      </c>
      <c r="M568" s="10">
        <v>10</v>
      </c>
      <c r="N568" s="10">
        <v>7.2805738449096697</v>
      </c>
      <c r="O568" s="10">
        <v>4.7260661125183097</v>
      </c>
      <c r="P568" s="10">
        <v>0.18744143843650801</v>
      </c>
      <c r="Q568" s="10">
        <v>-0.103482648730278</v>
      </c>
      <c r="R568" s="13">
        <f>VLOOKUP(A568,'Valores KF'!$C$2:$D$1018,2,)</f>
        <v>0.78</v>
      </c>
      <c r="S568" s="13">
        <f>VLOOKUP(A568,'[2]PESO DE COLADA DIC19-DIC-20'!$A$2:$D$2105,4, FALSE)</f>
        <v>57618</v>
      </c>
      <c r="T568" s="13">
        <f>VLOOKUP(A568,[1]Sheet1!$F$2:$H$1001,3,FALSE)</f>
        <v>1891.85169575856</v>
      </c>
      <c r="U568" s="13">
        <f>VLOOKUP(A568,[1]Sheet1!$K$2:$T$827, 3,FALSE)</f>
        <v>0.42</v>
      </c>
      <c r="V568" s="13">
        <f>VLOOKUP(A568,[1]Sheet1!$K$2:$T$827, 4,FALSE)</f>
        <v>0.19</v>
      </c>
      <c r="W568" s="13">
        <f>VLOOKUP(A568, [1]Sheet1!$K$2:$T$827,5,FALSE)</f>
        <v>0.86499999999999999</v>
      </c>
      <c r="X568" s="13">
        <f>VLOOKUP(A568, [1]Sheet1!$K$2:$T$827,6,FALSE)</f>
        <v>6.1000000000000004E-3</v>
      </c>
      <c r="Y568" s="13">
        <f>VLOOKUP(A568, [1]Sheet1!$K$2:$T$827,7,FALSE)</f>
        <v>1.65E-3</v>
      </c>
      <c r="Z568" s="13">
        <f>VLOOKUP(A568, [1]Sheet1!$K$2:$T$827,8,FALSE)</f>
        <v>0.99399999999999999</v>
      </c>
      <c r="AA568" s="13">
        <f>VLOOKUP(A568, [1]Sheet1!$K$2:$T$827,9,FALSE)</f>
        <v>0.17100000000000001</v>
      </c>
      <c r="AB568" s="13">
        <f>VLOOKUP(A568, [1]Sheet1!$K$2:$T$827,10,FALSE)</f>
        <v>2.4199999999999999E-2</v>
      </c>
      <c r="AC568" s="13">
        <f>VLOOKUP(A568,[4]Sheet1!$A$2:$D$651,4,FALSE)</f>
        <v>1.3293699999999999</v>
      </c>
      <c r="AD568" s="13">
        <f>VLOOKUP(A568,[4]Sheet1!$A$2:$E$651,5,FALSE)</f>
        <v>0.49678099999999997</v>
      </c>
      <c r="AE568" s="13" t="s">
        <v>45</v>
      </c>
      <c r="AF568">
        <f>VLOOKUP(A568,[3]Sheet1!$A$2:$F$2106,6, FALSE)</f>
        <v>57285</v>
      </c>
      <c r="AG568">
        <f>VLOOKUP(A568,[3]Sheet1!$A$2:$G$2106,7,FALSE)</f>
        <v>1</v>
      </c>
      <c r="AH568">
        <f>VLOOKUP(A568,[3]Sheet1!$A$2:$H$2105,8,FALSE)</f>
        <v>1674</v>
      </c>
      <c r="AI568">
        <f>VLOOKUP(A568,[3]Sheet1!$A$2:$I$2106,9,FALSE)</f>
        <v>66</v>
      </c>
      <c r="AJ568">
        <f>VLOOKUP(A568,[3]Sheet1!$A$2:$K$2105,10,FALSE)</f>
        <v>22</v>
      </c>
      <c r="AK568">
        <f>VLOOKUP(A568,[3]Sheet1!$A$2:$K$2105,11,FALSE)</f>
        <v>44</v>
      </c>
      <c r="AL568">
        <f>VLOOKUP(A568,[3]Sheet1!$A$2:$L$2106,12,FALSE)</f>
        <v>6</v>
      </c>
      <c r="AM568">
        <f>VLOOKUP(A568, [3]Sheet1!$A$2:$M$2105,13,FALSE)</f>
        <v>16</v>
      </c>
      <c r="AN568">
        <f>VLOOKUP(A568,[3]Sheet1!$A$2:$N$2106,14,FALSE)</f>
        <v>1.02</v>
      </c>
      <c r="AO568">
        <f>VLOOKUP(A568,[3]Sheet1!$A$2:$O$2106,15,FALSE)</f>
        <v>3.12</v>
      </c>
      <c r="AP568">
        <f>VLOOKUP(A568,[3]Sheet1!$A$2:$P$2105,16,FALSE)</f>
        <v>0</v>
      </c>
      <c r="AQ568">
        <f>VLOOKUP(A568, [3]Sheet1!$A$2:$Q$2106, 17,FALSE)</f>
        <v>1583</v>
      </c>
    </row>
    <row r="569" spans="1:43" x14ac:dyDescent="0.2">
      <c r="A569" s="10">
        <v>1208099</v>
      </c>
      <c r="B569" s="10">
        <v>60056550</v>
      </c>
      <c r="C569" s="11" t="s">
        <v>43</v>
      </c>
      <c r="D569" s="10" t="s">
        <v>50</v>
      </c>
      <c r="E569" s="17">
        <v>44152</v>
      </c>
      <c r="F569" s="13" t="str">
        <f>VLOOKUP(A569,[1]Sheet1!$K$2:$T$827,2,FALSE)</f>
        <v>VD02</v>
      </c>
      <c r="G569" s="13" t="str">
        <f>IFERROR(#REF!, "no")</f>
        <v>no</v>
      </c>
      <c r="H569" s="10">
        <v>15</v>
      </c>
      <c r="I569" s="10">
        <v>2</v>
      </c>
      <c r="J569" s="10">
        <v>2</v>
      </c>
      <c r="K569" s="10">
        <v>0</v>
      </c>
      <c r="L569" s="10">
        <v>18</v>
      </c>
      <c r="M569" s="10">
        <v>11</v>
      </c>
      <c r="N569" s="10">
        <v>4.7708044052123997</v>
      </c>
      <c r="O569" s="10">
        <v>5.55826759338379</v>
      </c>
      <c r="P569" s="10">
        <v>0.39080375432968101</v>
      </c>
      <c r="Q569" s="10">
        <v>-4.2488209903240197E-2</v>
      </c>
      <c r="R569" s="13">
        <f>VLOOKUP(A569,'Valores KF'!$C$2:$D$1018,2,)</f>
        <v>0.76</v>
      </c>
      <c r="S569" s="13">
        <f>VLOOKUP(A569,'[2]PESO DE COLADA DIC19-DIC-20'!$A$2:$D$2105,4, FALSE)</f>
        <v>56789</v>
      </c>
      <c r="T569" s="13">
        <f>VLOOKUP(A569,[1]Sheet1!$F$2:$H$1001,3,FALSE)</f>
        <v>1870.6586716428201</v>
      </c>
      <c r="U569" s="13">
        <f>VLOOKUP(A569,[1]Sheet1!$K$2:$T$827, 3,FALSE)</f>
        <v>0.432</v>
      </c>
      <c r="V569" s="13">
        <f>VLOOKUP(A569,[1]Sheet1!$K$2:$T$827, 4,FALSE)</f>
        <v>0.14399999999999999</v>
      </c>
      <c r="W569" s="13">
        <f>VLOOKUP(A569, [1]Sheet1!$K$2:$T$827,5,FALSE)</f>
        <v>0.86</v>
      </c>
      <c r="X569" s="13">
        <f>VLOOKUP(A569, [1]Sheet1!$K$2:$T$827,6,FALSE)</f>
        <v>7.0000000000000001E-3</v>
      </c>
      <c r="Y569" s="13">
        <f>VLOOKUP(A569, [1]Sheet1!$K$2:$T$827,7,FALSE)</f>
        <v>1.8500000000000001E-3</v>
      </c>
      <c r="Z569" s="13">
        <f>VLOOKUP(A569, [1]Sheet1!$K$2:$T$827,8,FALSE)</f>
        <v>0.98199999999999998</v>
      </c>
      <c r="AA569" s="13">
        <f>VLOOKUP(A569, [1]Sheet1!$K$2:$T$827,9,FALSE)</f>
        <v>0.192</v>
      </c>
      <c r="AB569" s="13">
        <f>VLOOKUP(A569, [1]Sheet1!$K$2:$T$827,10,FALSE)</f>
        <v>2.4199999999999999E-2</v>
      </c>
      <c r="AC569" s="13">
        <f>VLOOKUP(A569,[4]Sheet1!$A$2:$D$651,4,FALSE)</f>
        <v>1.2001999999999999</v>
      </c>
      <c r="AD569" s="13">
        <f>VLOOKUP(A569,[4]Sheet1!$A$2:$E$651,5,FALSE)</f>
        <v>0.20779900000000001</v>
      </c>
      <c r="AE569" s="13" t="s">
        <v>45</v>
      </c>
      <c r="AF569">
        <f>VLOOKUP(A569,[3]Sheet1!$A$2:$F$2106,6, FALSE)</f>
        <v>57066.01</v>
      </c>
      <c r="AG569">
        <f>VLOOKUP(A569,[3]Sheet1!$A$2:$G$2106,7,FALSE)</f>
        <v>1</v>
      </c>
      <c r="AH569">
        <f>VLOOKUP(A569,[3]Sheet1!$A$2:$H$2105,8,FALSE)</f>
        <v>1650</v>
      </c>
      <c r="AI569">
        <f>VLOOKUP(A569,[3]Sheet1!$A$2:$I$2106,9,FALSE)</f>
        <v>52</v>
      </c>
      <c r="AJ569">
        <f>VLOOKUP(A569,[3]Sheet1!$A$2:$K$2105,10,FALSE)</f>
        <v>22</v>
      </c>
      <c r="AK569">
        <f>VLOOKUP(A569,[3]Sheet1!$A$2:$K$2105,11,FALSE)</f>
        <v>30</v>
      </c>
      <c r="AL569">
        <f>VLOOKUP(A569,[3]Sheet1!$A$2:$L$2106,12,FALSE)</f>
        <v>7</v>
      </c>
      <c r="AM569">
        <f>VLOOKUP(A569, [3]Sheet1!$A$2:$M$2105,13,FALSE)</f>
        <v>15</v>
      </c>
      <c r="AN569">
        <f>VLOOKUP(A569,[3]Sheet1!$A$2:$N$2106,14,FALSE)</f>
        <v>0.94</v>
      </c>
      <c r="AO569">
        <f>VLOOKUP(A569,[3]Sheet1!$A$2:$O$2106,15,FALSE)</f>
        <v>1.1100000000000001</v>
      </c>
      <c r="AP569">
        <f>VLOOKUP(A569,[3]Sheet1!$A$2:$P$2105,16,FALSE)</f>
        <v>0</v>
      </c>
      <c r="AQ569">
        <f>VLOOKUP(A569, [3]Sheet1!$A$2:$Q$2106, 17,FALSE)</f>
        <v>1576</v>
      </c>
    </row>
    <row r="570" spans="1:43" x14ac:dyDescent="0.2">
      <c r="A570" s="10">
        <v>1208100</v>
      </c>
      <c r="B570" s="10">
        <v>60056556</v>
      </c>
      <c r="C570" s="11" t="s">
        <v>43</v>
      </c>
      <c r="D570" s="10" t="s">
        <v>50</v>
      </c>
      <c r="E570" s="17">
        <v>44152</v>
      </c>
      <c r="F570" s="13" t="str">
        <f>VLOOKUP(A570,[1]Sheet1!$K$2:$T$827,2,FALSE)</f>
        <v>VD03</v>
      </c>
      <c r="G570" s="13" t="str">
        <f>IFERROR(#REF!, "no")</f>
        <v>no</v>
      </c>
      <c r="H570" s="10">
        <v>20</v>
      </c>
      <c r="I570" s="10">
        <v>1.28</v>
      </c>
      <c r="J570" s="10">
        <v>1.28</v>
      </c>
      <c r="K570" s="10">
        <v>0</v>
      </c>
      <c r="L570" s="10">
        <v>13</v>
      </c>
      <c r="M570" s="10">
        <v>14</v>
      </c>
      <c r="N570" s="10">
        <v>3.85124635696411</v>
      </c>
      <c r="O570" s="10">
        <v>5.2944889068603498</v>
      </c>
      <c r="P570" s="10">
        <v>0.119760379195213</v>
      </c>
      <c r="Q570" s="10">
        <v>-0.122304402291775</v>
      </c>
      <c r="R570" s="13">
        <f>VLOOKUP(A570,'Valores KF'!$C$2:$D$1018,2,)</f>
        <v>0.77</v>
      </c>
      <c r="S570" s="13">
        <f>VLOOKUP(A570,'[2]PESO DE COLADA DIC19-DIC-20'!$A$2:$D$2105,4, FALSE)</f>
        <v>57304</v>
      </c>
      <c r="T570" s="13">
        <f>VLOOKUP(A570,[1]Sheet1!$F$2:$H$1001,3,FALSE)</f>
        <v>1877.5019159338499</v>
      </c>
      <c r="U570" s="13">
        <f>VLOOKUP(A570,[1]Sheet1!$K$2:$T$827, 3,FALSE)</f>
        <v>0.41499999999999998</v>
      </c>
      <c r="V570" s="13">
        <f>VLOOKUP(A570,[1]Sheet1!$K$2:$T$827, 4,FALSE)</f>
        <v>0.152</v>
      </c>
      <c r="W570" s="13">
        <f>VLOOKUP(A570, [1]Sheet1!$K$2:$T$827,5,FALSE)</f>
        <v>0.86699999999999999</v>
      </c>
      <c r="X570" s="13">
        <f>VLOOKUP(A570, [1]Sheet1!$K$2:$T$827,6,FALSE)</f>
        <v>7.6E-3</v>
      </c>
      <c r="Y570" s="13">
        <f>VLOOKUP(A570, [1]Sheet1!$K$2:$T$827,7,FALSE)</f>
        <v>1.9E-3</v>
      </c>
      <c r="Z570" s="13">
        <f>VLOOKUP(A570, [1]Sheet1!$K$2:$T$827,8,FALSE)</f>
        <v>1.06</v>
      </c>
      <c r="AA570" s="13">
        <f>VLOOKUP(A570, [1]Sheet1!$K$2:$T$827,9,FALSE)</f>
        <v>0.19</v>
      </c>
      <c r="AB570" s="13">
        <f>VLOOKUP(A570, [1]Sheet1!$K$2:$T$827,10,FALSE)</f>
        <v>2.63E-2</v>
      </c>
      <c r="AC570" s="13">
        <f>VLOOKUP(A570,[4]Sheet1!$A$2:$D$651,4,FALSE)</f>
        <v>1.3600300000000001</v>
      </c>
      <c r="AD570" s="13">
        <f>VLOOKUP(A570,[4]Sheet1!$A$2:$E$651,5,FALSE)</f>
        <v>0.83586000000000005</v>
      </c>
      <c r="AE570" s="13" t="s">
        <v>45</v>
      </c>
      <c r="AF570">
        <f>VLOOKUP(A570,[3]Sheet1!$A$2:$F$2106,6, FALSE)</f>
        <v>56936</v>
      </c>
      <c r="AG570">
        <f>VLOOKUP(A570,[3]Sheet1!$A$2:$G$2106,7,FALSE)</f>
        <v>1</v>
      </c>
      <c r="AH570">
        <f>VLOOKUP(A570,[3]Sheet1!$A$2:$H$2105,8,FALSE)</f>
        <v>1643</v>
      </c>
      <c r="AI570">
        <f>VLOOKUP(A570,[3]Sheet1!$A$2:$I$2106,9,FALSE)</f>
        <v>61</v>
      </c>
      <c r="AJ570">
        <f>VLOOKUP(A570,[3]Sheet1!$A$2:$K$2105,10,FALSE)</f>
        <v>27</v>
      </c>
      <c r="AK570">
        <f>VLOOKUP(A570,[3]Sheet1!$A$2:$K$2105,11,FALSE)</f>
        <v>34</v>
      </c>
      <c r="AL570">
        <f>VLOOKUP(A570,[3]Sheet1!$A$2:$L$2106,12,FALSE)</f>
        <v>7</v>
      </c>
      <c r="AM570">
        <f>VLOOKUP(A570, [3]Sheet1!$A$2:$M$2105,13,FALSE)</f>
        <v>20</v>
      </c>
      <c r="AN570">
        <f>VLOOKUP(A570,[3]Sheet1!$A$2:$N$2106,14,FALSE)</f>
        <v>1.08</v>
      </c>
      <c r="AO570">
        <f>VLOOKUP(A570,[3]Sheet1!$A$2:$O$2106,15,FALSE)</f>
        <v>2.93</v>
      </c>
      <c r="AP570">
        <f>VLOOKUP(A570,[3]Sheet1!$A$2:$P$2105,16,FALSE)</f>
        <v>0</v>
      </c>
      <c r="AQ570">
        <f>VLOOKUP(A570, [3]Sheet1!$A$2:$Q$2106, 17,FALSE)</f>
        <v>1582</v>
      </c>
    </row>
    <row r="571" spans="1:43" x14ac:dyDescent="0.2">
      <c r="A571" s="10">
        <v>1208101</v>
      </c>
      <c r="B571" s="10">
        <v>60056642</v>
      </c>
      <c r="C571" s="11" t="s">
        <v>54</v>
      </c>
      <c r="D571" s="10" t="s">
        <v>63</v>
      </c>
      <c r="E571" s="17">
        <v>44152</v>
      </c>
      <c r="F571" s="13" t="str">
        <f>VLOOKUP(A571,[1]Sheet1!$K$2:$T$827,2,FALSE)</f>
        <v>VD02</v>
      </c>
      <c r="G571" s="13" t="str">
        <f>IFERROR(#REF!, "no")</f>
        <v>no</v>
      </c>
      <c r="H571" s="10">
        <v>22</v>
      </c>
      <c r="I571" s="10">
        <v>1.1499999999999999</v>
      </c>
      <c r="J571" s="10">
        <v>1.1499999999999999</v>
      </c>
      <c r="K571" s="10">
        <v>0</v>
      </c>
      <c r="L571" s="10">
        <v>21</v>
      </c>
      <c r="M571" s="10">
        <v>19</v>
      </c>
      <c r="N571" s="10">
        <v>5.1344184875488299</v>
      </c>
      <c r="O571" s="10">
        <v>4.5153317451477104</v>
      </c>
      <c r="P571" s="10">
        <v>0.53269052505493197</v>
      </c>
      <c r="Q571" s="10">
        <v>-0.122985124588013</v>
      </c>
      <c r="R571" s="13">
        <f>VLOOKUP(A571,'Valores KF'!$C$2:$D$1018,2,)</f>
        <v>0.81</v>
      </c>
      <c r="S571" s="13">
        <f>VLOOKUP(A571,'[2]PESO DE COLADA DIC19-DIC-20'!$A$2:$D$2105,4, FALSE)</f>
        <v>52796</v>
      </c>
      <c r="T571" s="13">
        <f>VLOOKUP(A571,[1]Sheet1!$F$2:$H$1001,3,FALSE)</f>
        <v>1892.83881005383</v>
      </c>
      <c r="U571" s="13">
        <f>VLOOKUP(A571,[1]Sheet1!$K$2:$T$827, 3,FALSE)</f>
        <v>0.11600000000000001</v>
      </c>
      <c r="V571" s="13">
        <f>VLOOKUP(A571,[1]Sheet1!$K$2:$T$827, 4,FALSE)</f>
        <v>0.17100000000000001</v>
      </c>
      <c r="W571" s="13">
        <f>VLOOKUP(A571, [1]Sheet1!$K$2:$T$827,5,FALSE)</f>
        <v>1.1200000000000001</v>
      </c>
      <c r="X571" s="13">
        <f>VLOOKUP(A571, [1]Sheet1!$K$2:$T$827,6,FALSE)</f>
        <v>7.3000000000000001E-3</v>
      </c>
      <c r="Y571" s="13">
        <f>VLOOKUP(A571, [1]Sheet1!$K$2:$T$827,7,FALSE)</f>
        <v>5.7000000000000002E-3</v>
      </c>
      <c r="Z571" s="13">
        <f>VLOOKUP(A571, [1]Sheet1!$K$2:$T$827,8,FALSE)</f>
        <v>0.16700000000000001</v>
      </c>
      <c r="AA571" s="13">
        <f>VLOOKUP(A571, [1]Sheet1!$K$2:$T$827,9,FALSE)</f>
        <v>0.19900000000000001</v>
      </c>
      <c r="AB571" s="13">
        <f>VLOOKUP(A571, [1]Sheet1!$K$2:$T$827,10,FALSE)</f>
        <v>2.9399999999999999E-2</v>
      </c>
      <c r="AC571" s="13">
        <f>VLOOKUP(A571,[4]Sheet1!$A$2:$D$651,4,FALSE)</f>
        <v>1.2674300000000001</v>
      </c>
      <c r="AD571" s="13">
        <f>VLOOKUP(A571,[4]Sheet1!$A$2:$E$651,5,FALSE)</f>
        <v>0.58285799999999999</v>
      </c>
      <c r="AE571" s="13" t="s">
        <v>45</v>
      </c>
      <c r="AF571">
        <f>VLOOKUP(A571,[3]Sheet1!$A$2:$F$2106,6, FALSE)</f>
        <v>53730</v>
      </c>
      <c r="AG571">
        <f>VLOOKUP(A571,[3]Sheet1!$A$2:$G$2106,7,FALSE)</f>
        <v>1</v>
      </c>
      <c r="AH571">
        <f>VLOOKUP(A571,[3]Sheet1!$A$2:$H$2105,8,FALSE)</f>
        <v>1640</v>
      </c>
      <c r="AI571">
        <f>VLOOKUP(A571,[3]Sheet1!$A$2:$I$2106,9,FALSE)</f>
        <v>66</v>
      </c>
      <c r="AJ571">
        <f>VLOOKUP(A571,[3]Sheet1!$A$2:$K$2105,10,FALSE)</f>
        <v>29</v>
      </c>
      <c r="AK571">
        <f>VLOOKUP(A571,[3]Sheet1!$A$2:$K$2105,11,FALSE)</f>
        <v>37</v>
      </c>
      <c r="AL571">
        <f>VLOOKUP(A571,[3]Sheet1!$A$2:$L$2106,12,FALSE)</f>
        <v>7</v>
      </c>
      <c r="AM571">
        <f>VLOOKUP(A571, [3]Sheet1!$A$2:$M$2105,13,FALSE)</f>
        <v>22</v>
      </c>
      <c r="AN571">
        <f>VLOOKUP(A571,[3]Sheet1!$A$2:$N$2106,14,FALSE)</f>
        <v>0.96</v>
      </c>
      <c r="AO571">
        <f>VLOOKUP(A571,[3]Sheet1!$A$2:$O$2106,15,FALSE)</f>
        <v>1.47</v>
      </c>
      <c r="AP571">
        <f>VLOOKUP(A571,[3]Sheet1!$A$2:$P$2105,16,FALSE)</f>
        <v>2.0699999999999998</v>
      </c>
      <c r="AQ571">
        <f>VLOOKUP(A571, [3]Sheet1!$A$2:$Q$2106, 17,FALSE)</f>
        <v>1586</v>
      </c>
    </row>
    <row r="572" spans="1:43" x14ac:dyDescent="0.2">
      <c r="A572" s="10">
        <v>1208102</v>
      </c>
      <c r="B572" s="10">
        <v>60056647</v>
      </c>
      <c r="C572" s="11" t="s">
        <v>54</v>
      </c>
      <c r="D572" s="10" t="s">
        <v>63</v>
      </c>
      <c r="E572" s="17">
        <v>44152</v>
      </c>
      <c r="F572" s="13" t="str">
        <f>VLOOKUP(A572,[1]Sheet1!$K$2:$T$827,2,FALSE)</f>
        <v>VD05</v>
      </c>
      <c r="G572" s="13" t="str">
        <f>IFERROR(#REF!, "no")</f>
        <v>no</v>
      </c>
      <c r="H572" s="10">
        <v>35</v>
      </c>
      <c r="I572" s="10">
        <v>1.94</v>
      </c>
      <c r="J572" s="10">
        <v>1.04</v>
      </c>
      <c r="K572" s="10">
        <v>-0.9</v>
      </c>
      <c r="L572" s="10">
        <v>-119</v>
      </c>
      <c r="M572" s="10">
        <v>16</v>
      </c>
      <c r="N572" s="10">
        <v>3.3133296966552699</v>
      </c>
      <c r="O572" s="10">
        <v>4.7884197235107404</v>
      </c>
      <c r="P572" s="10">
        <v>0.38595747947692899</v>
      </c>
      <c r="Q572" s="10">
        <v>-0.10937657207250601</v>
      </c>
      <c r="R572" s="13">
        <f>VLOOKUP(A572,'Valores KF'!$C$2:$D$1018,2,)</f>
        <v>0.81</v>
      </c>
      <c r="S572" s="13">
        <f>VLOOKUP(A572,'[2]PESO DE COLADA DIC19-DIC-20'!$A$2:$D$2105,4, FALSE)</f>
        <v>52615</v>
      </c>
      <c r="T572" s="13">
        <f>VLOOKUP(A572,[1]Sheet1!$F$2:$H$1001,3,FALSE)</f>
        <v>1897.81710497021</v>
      </c>
      <c r="U572" s="13">
        <f>VLOOKUP(A572,[1]Sheet1!$K$2:$T$827, 3,FALSE)</f>
        <v>0.125</v>
      </c>
      <c r="V572" s="13">
        <f>VLOOKUP(A572,[1]Sheet1!$K$2:$T$827, 4,FALSE)</f>
        <v>0.158</v>
      </c>
      <c r="W572" s="13">
        <f>VLOOKUP(A572, [1]Sheet1!$K$2:$T$827,5,FALSE)</f>
        <v>1.1000000000000001</v>
      </c>
      <c r="X572" s="13">
        <f>VLOOKUP(A572, [1]Sheet1!$K$2:$T$827,6,FALSE)</f>
        <v>8.3000000000000001E-3</v>
      </c>
      <c r="Y572" s="13">
        <f>VLOOKUP(A572, [1]Sheet1!$K$2:$T$827,7,FALSE)</f>
        <v>5.4400000000000004E-3</v>
      </c>
      <c r="Z572" s="13">
        <f>VLOOKUP(A572, [1]Sheet1!$K$2:$T$827,8,FALSE)</f>
        <v>0.20200000000000001</v>
      </c>
      <c r="AA572" s="13">
        <f>VLOOKUP(A572, [1]Sheet1!$K$2:$T$827,9,FALSE)</f>
        <v>0.27700000000000002</v>
      </c>
      <c r="AB572" s="13">
        <f>VLOOKUP(A572, [1]Sheet1!$K$2:$T$827,10,FALSE)</f>
        <v>2.0299999999999999E-2</v>
      </c>
      <c r="AC572" s="13">
        <f>VLOOKUP(A572,[4]Sheet1!$A$2:$D$651,4,FALSE)</f>
        <v>1.27254</v>
      </c>
      <c r="AD572" s="13">
        <f>VLOOKUP(A572,[4]Sheet1!$A$2:$E$651,5,FALSE)</f>
        <v>0.42322900000000002</v>
      </c>
      <c r="AE572" s="13" t="s">
        <v>45</v>
      </c>
      <c r="AF572">
        <f>VLOOKUP(A572,[3]Sheet1!$A$2:$F$2106,6, FALSE)</f>
        <v>53264</v>
      </c>
      <c r="AG572">
        <f>VLOOKUP(A572,[3]Sheet1!$A$2:$G$2106,7,FALSE)</f>
        <v>2</v>
      </c>
      <c r="AH572">
        <f>VLOOKUP(A572,[3]Sheet1!$A$2:$H$2105,8,FALSE)</f>
        <v>1499</v>
      </c>
      <c r="AI572">
        <f>VLOOKUP(A572,[3]Sheet1!$A$2:$I$2106,9,FALSE)</f>
        <v>105</v>
      </c>
      <c r="AJ572">
        <f>VLOOKUP(A572,[3]Sheet1!$A$2:$K$2105,10,FALSE)</f>
        <v>48</v>
      </c>
      <c r="AK572">
        <f>VLOOKUP(A572,[3]Sheet1!$A$2:$K$2105,11,FALSE)</f>
        <v>57</v>
      </c>
      <c r="AL572">
        <f>VLOOKUP(A572,[3]Sheet1!$A$2:$L$2106,12,FALSE)</f>
        <v>13</v>
      </c>
      <c r="AM572">
        <f>VLOOKUP(A572, [3]Sheet1!$A$2:$M$2105,13,FALSE)</f>
        <v>35</v>
      </c>
      <c r="AN572">
        <f>VLOOKUP(A572,[3]Sheet1!$A$2:$N$2106,14,FALSE)</f>
        <v>0.91</v>
      </c>
      <c r="AO572">
        <f>VLOOKUP(A572,[3]Sheet1!$A$2:$O$2106,15,FALSE)</f>
        <v>1.65</v>
      </c>
      <c r="AP572">
        <f>VLOOKUP(A572,[3]Sheet1!$A$2:$P$2105,16,FALSE)</f>
        <v>1.25</v>
      </c>
      <c r="AQ572">
        <f>VLOOKUP(A572, [3]Sheet1!$A$2:$Q$2106, 17,FALSE)</f>
        <v>1597</v>
      </c>
    </row>
    <row r="573" spans="1:43" x14ac:dyDescent="0.2">
      <c r="A573" s="10">
        <v>1208103</v>
      </c>
      <c r="B573" s="10">
        <v>60056652</v>
      </c>
      <c r="C573" s="11" t="s">
        <v>54</v>
      </c>
      <c r="D573" s="10" t="s">
        <v>63</v>
      </c>
      <c r="E573" s="17">
        <v>44152</v>
      </c>
      <c r="F573" s="13" t="str">
        <f>VLOOKUP(A573,[1]Sheet1!$K$2:$T$827,2,FALSE)</f>
        <v>VD02</v>
      </c>
      <c r="G573" s="13" t="str">
        <f>IFERROR(#REF!, "no")</f>
        <v>no</v>
      </c>
      <c r="H573" s="10">
        <v>20</v>
      </c>
      <c r="I573" s="10">
        <v>1.29</v>
      </c>
      <c r="J573" s="10">
        <v>0.89</v>
      </c>
      <c r="K573" s="10">
        <v>-0.4</v>
      </c>
      <c r="L573" s="10">
        <v>14</v>
      </c>
      <c r="M573" s="10">
        <v>17</v>
      </c>
      <c r="N573" s="10">
        <v>3.9458682537078902</v>
      </c>
      <c r="O573" s="10">
        <v>4.9967565536498997</v>
      </c>
      <c r="P573" s="10">
        <v>0.327721238136292</v>
      </c>
      <c r="Q573" s="10">
        <v>-0.130728334188461</v>
      </c>
      <c r="R573" s="13">
        <f>VLOOKUP(A573,'Valores KF'!$C$2:$D$1018,2,)</f>
        <v>0.82</v>
      </c>
      <c r="S573" s="13">
        <f>VLOOKUP(A573,'[2]PESO DE COLADA DIC19-DIC-20'!$A$2:$D$2105,4, FALSE)</f>
        <v>52999</v>
      </c>
      <c r="T573" s="13">
        <f>VLOOKUP(A573,[1]Sheet1!$F$2:$H$1001,3,FALSE)</f>
        <v>1904.99983289786</v>
      </c>
      <c r="U573" s="13">
        <f>VLOOKUP(A573,[1]Sheet1!$K$2:$T$827, 3,FALSE)</f>
        <v>0.115</v>
      </c>
      <c r="V573" s="13">
        <f>VLOOKUP(A573,[1]Sheet1!$K$2:$T$827, 4,FALSE)</f>
        <v>0.16300000000000001</v>
      </c>
      <c r="W573" s="13">
        <f>VLOOKUP(A573, [1]Sheet1!$K$2:$T$827,5,FALSE)</f>
        <v>1.1200000000000001</v>
      </c>
      <c r="X573" s="13">
        <f>VLOOKUP(A573, [1]Sheet1!$K$2:$T$827,6,FALSE)</f>
        <v>9.2999999999999992E-3</v>
      </c>
      <c r="Y573" s="13">
        <f>VLOOKUP(A573, [1]Sheet1!$K$2:$T$827,7,FALSE)</f>
        <v>6.5500000000000003E-3</v>
      </c>
      <c r="Z573" s="13">
        <f>VLOOKUP(A573, [1]Sheet1!$K$2:$T$827,8,FALSE)</f>
        <v>0.20899999999999999</v>
      </c>
      <c r="AA573" s="13">
        <f>VLOOKUP(A573, [1]Sheet1!$K$2:$T$827,9,FALSE)</f>
        <v>0.32400000000000001</v>
      </c>
      <c r="AB573" s="13">
        <f>VLOOKUP(A573, [1]Sheet1!$K$2:$T$827,10,FALSE)</f>
        <v>3.0200000000000001E-2</v>
      </c>
      <c r="AC573" s="13">
        <f>VLOOKUP(A573,[4]Sheet1!$A$2:$D$651,4,FALSE)</f>
        <v>1.2614300000000001</v>
      </c>
      <c r="AD573" s="13">
        <f>VLOOKUP(A573,[4]Sheet1!$A$2:$E$651,5,FALSE)</f>
        <v>0.52364299999999997</v>
      </c>
      <c r="AE573" s="13" t="s">
        <v>45</v>
      </c>
      <c r="AF573">
        <f>VLOOKUP(A573,[3]Sheet1!$A$2:$F$2106,6, FALSE)</f>
        <v>53556</v>
      </c>
      <c r="AG573">
        <f>VLOOKUP(A573,[3]Sheet1!$A$2:$G$2106,7,FALSE)</f>
        <v>1</v>
      </c>
      <c r="AH573">
        <f>VLOOKUP(A573,[3]Sheet1!$A$2:$H$2105,8,FALSE)</f>
        <v>1698</v>
      </c>
      <c r="AI573">
        <f>VLOOKUP(A573,[3]Sheet1!$A$2:$I$2106,9,FALSE)</f>
        <v>53</v>
      </c>
      <c r="AJ573">
        <f>VLOOKUP(A573,[3]Sheet1!$A$2:$K$2105,10,FALSE)</f>
        <v>27</v>
      </c>
      <c r="AK573">
        <f>VLOOKUP(A573,[3]Sheet1!$A$2:$K$2105,11,FALSE)</f>
        <v>26</v>
      </c>
      <c r="AL573">
        <f>VLOOKUP(A573,[3]Sheet1!$A$2:$L$2106,12,FALSE)</f>
        <v>7</v>
      </c>
      <c r="AM573">
        <f>VLOOKUP(A573, [3]Sheet1!$A$2:$M$2105,13,FALSE)</f>
        <v>20</v>
      </c>
      <c r="AN573">
        <f>VLOOKUP(A573,[3]Sheet1!$A$2:$N$2106,14,FALSE)</f>
        <v>0.88</v>
      </c>
      <c r="AO573">
        <f>VLOOKUP(A573,[3]Sheet1!$A$2:$O$2106,15,FALSE)</f>
        <v>1.1399999999999999</v>
      </c>
      <c r="AP573">
        <f>VLOOKUP(A573,[3]Sheet1!$A$2:$P$2105,16,FALSE)</f>
        <v>1.03</v>
      </c>
      <c r="AQ573">
        <f>VLOOKUP(A573, [3]Sheet1!$A$2:$Q$2106, 17,FALSE)</f>
        <v>1596</v>
      </c>
    </row>
    <row r="574" spans="1:43" x14ac:dyDescent="0.2">
      <c r="A574" s="10">
        <v>1208104</v>
      </c>
      <c r="B574" s="10">
        <v>60056669</v>
      </c>
      <c r="C574" s="11" t="s">
        <v>108</v>
      </c>
      <c r="D574" s="10" t="s">
        <v>53</v>
      </c>
      <c r="E574" s="17">
        <v>44152</v>
      </c>
      <c r="F574" s="13" t="str">
        <f>VLOOKUP(A574,[1]Sheet1!$K$2:$T$827,2,FALSE)</f>
        <v>VD05</v>
      </c>
      <c r="G574" s="13" t="s">
        <v>69</v>
      </c>
      <c r="H574" s="10">
        <v>10</v>
      </c>
      <c r="I574" s="10">
        <v>2.93</v>
      </c>
      <c r="J574" s="10">
        <v>2.93</v>
      </c>
      <c r="K574" s="10">
        <v>0</v>
      </c>
      <c r="L574" s="10">
        <v>20</v>
      </c>
      <c r="M574" s="10">
        <v>6</v>
      </c>
      <c r="N574" s="10">
        <v>9.3175315856933594</v>
      </c>
      <c r="O574" s="10">
        <v>2.7666900157928498</v>
      </c>
      <c r="P574" s="10">
        <v>1.3463150262832599</v>
      </c>
      <c r="Q574" s="10">
        <v>1.3828871250152599</v>
      </c>
      <c r="R574" s="13">
        <f>VLOOKUP(A574,'Valores KF'!$C$2:$D$1018,2,)</f>
        <v>0.85</v>
      </c>
      <c r="S574" s="13">
        <f>VLOOKUP(A574,'[2]PESO DE COLADA DIC19-DIC-20'!$A$2:$D$2105,4, FALSE)</f>
        <v>55115</v>
      </c>
      <c r="T574" s="13">
        <f>VLOOKUP(A574,[1]Sheet1!$F$2:$H$1001,3,FALSE)</f>
        <v>1840.61459242716</v>
      </c>
      <c r="U574" s="13">
        <f>VLOOKUP(A574,[1]Sheet1!$K$2:$T$827, 3,FALSE)</f>
        <v>2.6700000000000002E-2</v>
      </c>
      <c r="V574" s="13">
        <f>VLOOKUP(A574,[1]Sheet1!$K$2:$T$827, 4,FALSE)</f>
        <v>0.38300000000000001</v>
      </c>
      <c r="W574" s="13">
        <f>VLOOKUP(A574, [1]Sheet1!$K$2:$T$827,5,FALSE)</f>
        <v>1.48</v>
      </c>
      <c r="X574" s="13">
        <f>VLOOKUP(A574, [1]Sheet1!$K$2:$T$827,6,FALSE)</f>
        <v>3.2800000000000003E-2</v>
      </c>
      <c r="Y574" s="13">
        <f>VLOOKUP(A574, [1]Sheet1!$K$2:$T$827,7,FALSE)</f>
        <v>3.7299999999999998E-3</v>
      </c>
      <c r="Z574" s="13">
        <f>VLOOKUP(A574, [1]Sheet1!$K$2:$T$827,8,FALSE)</f>
        <v>16.559999999999999</v>
      </c>
      <c r="AA574" s="13">
        <f>VLOOKUP(A574, [1]Sheet1!$K$2:$T$827,9,FALSE)</f>
        <v>10.02</v>
      </c>
      <c r="AB574" s="13">
        <f>VLOOKUP(A574, [1]Sheet1!$K$2:$T$827,10,FALSE)</f>
        <v>1.8599999999999998E-2</v>
      </c>
      <c r="AC574" s="13">
        <f>VLOOKUP(A574,[4]Sheet1!$A$2:$D$651,4,FALSE)</f>
        <v>1.3862000000000001</v>
      </c>
      <c r="AD574" s="13">
        <f>VLOOKUP(A574,[4]Sheet1!$A$2:$E$651,5,FALSE)</f>
        <v>6.9679500000000001</v>
      </c>
      <c r="AE574" s="13" t="s">
        <v>45</v>
      </c>
      <c r="AF574">
        <f>VLOOKUP(A574,[3]Sheet1!$A$2:$F$2106,6, FALSE)</f>
        <v>60007.99</v>
      </c>
      <c r="AG574">
        <f>VLOOKUP(A574,[3]Sheet1!$A$2:$G$2106,7,FALSE)</f>
        <v>1</v>
      </c>
      <c r="AH574">
        <f>VLOOKUP(A574,[3]Sheet1!$A$2:$H$2105,8,FALSE)</f>
        <v>1499</v>
      </c>
      <c r="AI574">
        <f>VLOOKUP(A574,[3]Sheet1!$A$2:$I$2106,9,FALSE)</f>
        <v>190</v>
      </c>
      <c r="AJ574">
        <f>VLOOKUP(A574,[3]Sheet1!$A$2:$K$2105,10,FALSE)</f>
        <v>94</v>
      </c>
      <c r="AK574">
        <f>VLOOKUP(A574,[3]Sheet1!$A$2:$K$2105,11,FALSE)</f>
        <v>96</v>
      </c>
      <c r="AL574">
        <f>VLOOKUP(A574,[3]Sheet1!$A$2:$L$2106,12,FALSE)</f>
        <v>84</v>
      </c>
      <c r="AM574">
        <f>VLOOKUP(A574, [3]Sheet1!$A$2:$M$2105,13,FALSE)</f>
        <v>10</v>
      </c>
      <c r="AN574">
        <f>VLOOKUP(A574,[3]Sheet1!$A$2:$N$2106,14,FALSE)</f>
        <v>1.1299999999999999</v>
      </c>
      <c r="AO574">
        <f>VLOOKUP(A574,[3]Sheet1!$A$2:$O$2106,15,FALSE)</f>
        <v>7.96</v>
      </c>
      <c r="AP574">
        <f>VLOOKUP(A574,[3]Sheet1!$A$2:$P$2105,16,FALSE)</f>
        <v>27.74</v>
      </c>
      <c r="AQ574">
        <f>VLOOKUP(A574, [3]Sheet1!$A$2:$Q$2106, 17,FALSE)</f>
        <v>1522</v>
      </c>
    </row>
    <row r="575" spans="1:43" x14ac:dyDescent="0.2">
      <c r="A575" s="10">
        <v>1208105</v>
      </c>
      <c r="B575" s="10">
        <v>60056698</v>
      </c>
      <c r="C575" s="11" t="s">
        <v>117</v>
      </c>
      <c r="D575" s="10" t="s">
        <v>44</v>
      </c>
      <c r="E575" s="17">
        <v>44153</v>
      </c>
      <c r="F575" s="13" t="str">
        <f>VLOOKUP(A575,[1]Sheet1!$K$2:$T$827,2,FALSE)</f>
        <v>VD07</v>
      </c>
      <c r="G575" s="13" t="s">
        <v>69</v>
      </c>
      <c r="H575" s="10">
        <v>33</v>
      </c>
      <c r="I575" s="10">
        <v>1.57</v>
      </c>
      <c r="J575" s="10">
        <v>4.33</v>
      </c>
      <c r="K575" s="10">
        <v>2.76</v>
      </c>
      <c r="L575" s="10">
        <v>16</v>
      </c>
      <c r="M575" s="10">
        <v>19</v>
      </c>
      <c r="N575" s="10">
        <v>6.4925508499145499</v>
      </c>
      <c r="O575" s="10">
        <v>2.4514627456664999</v>
      </c>
      <c r="P575" s="10">
        <v>0.499489486217499</v>
      </c>
      <c r="Q575" s="10">
        <v>1.0681335926055899</v>
      </c>
      <c r="R575" s="13">
        <f>VLOOKUP(A575,'Valores KF'!$C$2:$D$1018,2,)</f>
        <v>0.89</v>
      </c>
      <c r="S575" s="13">
        <f>VLOOKUP(A575,'[2]PESO DE COLADA DIC19-DIC-20'!$A$2:$D$2105,4, FALSE)</f>
        <v>56115</v>
      </c>
      <c r="T575" s="13">
        <f>VLOOKUP(A575,[1]Sheet1!$F$2:$H$1001,3,FALSE)</f>
        <v>1867.0959572697</v>
      </c>
      <c r="U575" s="13">
        <f>VLOOKUP(A575,[1]Sheet1!$K$2:$T$827, 3,FALSE)</f>
        <v>4.3900000000000002E-2</v>
      </c>
      <c r="V575" s="13">
        <f>VLOOKUP(A575,[1]Sheet1!$K$2:$T$827, 4,FALSE)</f>
        <v>0.47899999999999998</v>
      </c>
      <c r="W575" s="13">
        <f>VLOOKUP(A575, [1]Sheet1!$K$2:$T$827,5,FALSE)</f>
        <v>1.42</v>
      </c>
      <c r="X575" s="13">
        <f>VLOOKUP(A575, [1]Sheet1!$K$2:$T$827,6,FALSE)</f>
        <v>3.5299999999999998E-2</v>
      </c>
      <c r="Y575" s="13">
        <f>VLOOKUP(A575, [1]Sheet1!$K$2:$T$827,7,FALSE)</f>
        <v>3.0500000000000002E-3</v>
      </c>
      <c r="Z575" s="13">
        <f>VLOOKUP(A575, [1]Sheet1!$K$2:$T$827,8,FALSE)</f>
        <v>17.41</v>
      </c>
      <c r="AA575" s="13">
        <f>VLOOKUP(A575, [1]Sheet1!$K$2:$T$827,9,FALSE)</f>
        <v>9.52</v>
      </c>
      <c r="AB575" s="13">
        <f>VLOOKUP(A575, [1]Sheet1!$K$2:$T$827,10,FALSE)</f>
        <v>3.0499999999999999E-2</v>
      </c>
      <c r="AC575" s="13">
        <f>VLOOKUP(A575,[4]Sheet1!$A$2:$D$651,4,FALSE)</f>
        <v>1.43022</v>
      </c>
      <c r="AD575" s="13">
        <f>VLOOKUP(A575,[4]Sheet1!$A$2:$E$651,5,FALSE)</f>
        <v>15.710699999999999</v>
      </c>
      <c r="AE575" s="13" t="s">
        <v>45</v>
      </c>
      <c r="AF575">
        <f>VLOOKUP(A575,[3]Sheet1!$A$2:$F$2106,6, FALSE)</f>
        <v>56078</v>
      </c>
      <c r="AG575">
        <f>VLOOKUP(A575,[3]Sheet1!$A$2:$G$2106,7,FALSE)</f>
        <v>1</v>
      </c>
      <c r="AH575">
        <f>VLOOKUP(A575,[3]Sheet1!$A$2:$H$2105,8,FALSE)</f>
        <v>1649</v>
      </c>
      <c r="AI575">
        <f>VLOOKUP(A575,[3]Sheet1!$A$2:$I$2106,9,FALSE)</f>
        <v>225</v>
      </c>
      <c r="AJ575">
        <f>VLOOKUP(A575,[3]Sheet1!$A$2:$K$2105,10,FALSE)</f>
        <v>114</v>
      </c>
      <c r="AK575">
        <f>VLOOKUP(A575,[3]Sheet1!$A$2:$K$2105,11,FALSE)</f>
        <v>111</v>
      </c>
      <c r="AL575">
        <f>VLOOKUP(A575,[3]Sheet1!$A$2:$L$2106,12,FALSE)</f>
        <v>81</v>
      </c>
      <c r="AM575">
        <f>VLOOKUP(A575, [3]Sheet1!$A$2:$M$2105,13,FALSE)</f>
        <v>33</v>
      </c>
      <c r="AN575">
        <f>VLOOKUP(A575,[3]Sheet1!$A$2:$N$2106,14,FALSE)</f>
        <v>1.18</v>
      </c>
      <c r="AO575">
        <f>VLOOKUP(A575,[3]Sheet1!$A$2:$O$2106,15,FALSE)</f>
        <v>18.8</v>
      </c>
      <c r="AP575">
        <f>VLOOKUP(A575,[3]Sheet1!$A$2:$P$2105,16,FALSE)</f>
        <v>0</v>
      </c>
      <c r="AQ575">
        <f>VLOOKUP(A575, [3]Sheet1!$A$2:$Q$2106, 17,FALSE)</f>
        <v>1531</v>
      </c>
    </row>
    <row r="576" spans="1:43" x14ac:dyDescent="0.2">
      <c r="A576" s="10">
        <v>1208106</v>
      </c>
      <c r="B576" s="10">
        <v>60056480</v>
      </c>
      <c r="C576" s="11">
        <v>4340</v>
      </c>
      <c r="D576" s="10" t="s">
        <v>48</v>
      </c>
      <c r="E576" s="17">
        <v>44153</v>
      </c>
      <c r="F576" s="13" t="str">
        <f>VLOOKUP(A576,[1]Sheet1!$K$2:$T$827,2,FALSE)</f>
        <v>VD03</v>
      </c>
      <c r="G576" s="13" t="str">
        <f>IFERROR(#REF!, "no")</f>
        <v>no</v>
      </c>
      <c r="H576" s="10">
        <v>18</v>
      </c>
      <c r="I576" s="10">
        <v>1.46</v>
      </c>
      <c r="J576" s="10">
        <v>1.46</v>
      </c>
      <c r="K576" s="10">
        <v>0</v>
      </c>
      <c r="L576" s="10">
        <v>18</v>
      </c>
      <c r="M576" s="10">
        <v>11</v>
      </c>
      <c r="N576" s="10">
        <v>1.9032003879547099</v>
      </c>
      <c r="O576" s="10">
        <v>2.3160922527313201</v>
      </c>
      <c r="P576" s="10">
        <v>4.3866057395935103</v>
      </c>
      <c r="Q576" s="10">
        <v>2.5557019710540798</v>
      </c>
      <c r="R576" s="13">
        <f>VLOOKUP(A576,'Valores KF'!$C$2:$D$1018,2,)</f>
        <v>0.74</v>
      </c>
      <c r="S576" s="13">
        <f>VLOOKUP(A576,'[2]PESO DE COLADA DIC19-DIC-20'!$A$2:$D$2105,4, FALSE)</f>
        <v>53605</v>
      </c>
      <c r="T576" s="13">
        <f>VLOOKUP(A576,[1]Sheet1!$F$2:$H$1001,3,FALSE)</f>
        <v>1849.1205885971401</v>
      </c>
      <c r="U576" s="13">
        <f>VLOOKUP(A576,[1]Sheet1!$K$2:$T$827, 3,FALSE)</f>
        <v>0.41</v>
      </c>
      <c r="V576" s="13">
        <f>VLOOKUP(A576,[1]Sheet1!$K$2:$T$827, 4,FALSE)</f>
        <v>0.19400000000000001</v>
      </c>
      <c r="W576" s="13">
        <f>VLOOKUP(A576, [1]Sheet1!$K$2:$T$827,5,FALSE)</f>
        <v>0.78100000000000003</v>
      </c>
      <c r="X576" s="13">
        <f>VLOOKUP(A576, [1]Sheet1!$K$2:$T$827,6,FALSE)</f>
        <v>1.1900000000000001E-2</v>
      </c>
      <c r="Y576" s="13">
        <f>VLOOKUP(A576, [1]Sheet1!$K$2:$T$827,7,FALSE)</f>
        <v>1.7000000000000001E-2</v>
      </c>
      <c r="Z576" s="13">
        <f>VLOOKUP(A576, [1]Sheet1!$K$2:$T$827,8,FALSE)</f>
        <v>0.80700000000000005</v>
      </c>
      <c r="AA576" s="13">
        <f>VLOOKUP(A576, [1]Sheet1!$K$2:$T$827,9,FALSE)</f>
        <v>1.81</v>
      </c>
      <c r="AB576" s="13">
        <f>VLOOKUP(A576, [1]Sheet1!$K$2:$T$827,10,FALSE)</f>
        <v>1.8100000000000002E-2</v>
      </c>
      <c r="AC576" s="13">
        <f>VLOOKUP(A576,[4]Sheet1!$A$2:$D$651,4,FALSE)</f>
        <v>1.44706</v>
      </c>
      <c r="AD576" s="13">
        <f>VLOOKUP(A576,[4]Sheet1!$A$2:$E$651,5,FALSE)</f>
        <v>0.44284800000000002</v>
      </c>
      <c r="AE576" s="13" t="s">
        <v>45</v>
      </c>
      <c r="AF576">
        <f>VLOOKUP(A576,[3]Sheet1!$A$2:$F$2106,6, FALSE)</f>
        <v>52910</v>
      </c>
      <c r="AG576">
        <f>VLOOKUP(A576,[3]Sheet1!$A$2:$G$2106,7,FALSE)</f>
        <v>1</v>
      </c>
      <c r="AH576">
        <f>VLOOKUP(A576,[3]Sheet1!$A$2:$H$2105,8,FALSE)</f>
        <v>1501</v>
      </c>
      <c r="AI576">
        <f>VLOOKUP(A576,[3]Sheet1!$A$2:$I$2106,9,FALSE)</f>
        <v>60</v>
      </c>
      <c r="AJ576">
        <f>VLOOKUP(A576,[3]Sheet1!$A$2:$K$2105,10,FALSE)</f>
        <v>24</v>
      </c>
      <c r="AK576">
        <f>VLOOKUP(A576,[3]Sheet1!$A$2:$K$2105,11,FALSE)</f>
        <v>36</v>
      </c>
      <c r="AL576">
        <f>VLOOKUP(A576,[3]Sheet1!$A$2:$L$2106,12,FALSE)</f>
        <v>6</v>
      </c>
      <c r="AM576">
        <f>VLOOKUP(A576, [3]Sheet1!$A$2:$M$2105,13,FALSE)</f>
        <v>18</v>
      </c>
      <c r="AN576">
        <f>VLOOKUP(A576,[3]Sheet1!$A$2:$N$2106,14,FALSE)</f>
        <v>1.25</v>
      </c>
      <c r="AO576">
        <f>VLOOKUP(A576,[3]Sheet1!$A$2:$O$2106,15,FALSE)</f>
        <v>2.06</v>
      </c>
      <c r="AP576">
        <f>VLOOKUP(A576,[3]Sheet1!$A$2:$P$2105,16,FALSE)</f>
        <v>0</v>
      </c>
      <c r="AQ576">
        <f>VLOOKUP(A576, [3]Sheet1!$A$2:$Q$2106, 17,FALSE)</f>
        <v>1543</v>
      </c>
    </row>
    <row r="577" spans="1:43" x14ac:dyDescent="0.2">
      <c r="A577" s="10">
        <v>1208107</v>
      </c>
      <c r="B577" s="10">
        <v>60056445</v>
      </c>
      <c r="C577" s="11" t="s">
        <v>84</v>
      </c>
      <c r="D577" s="10" t="s">
        <v>53</v>
      </c>
      <c r="E577" s="17">
        <v>44153</v>
      </c>
      <c r="F577" s="13" t="str">
        <f>VLOOKUP(A577,[1]Sheet1!$K$2:$T$827,2,FALSE)</f>
        <v>VD03</v>
      </c>
      <c r="G577" s="13" t="str">
        <f>IFERROR(#REF!, "no")</f>
        <v>no</v>
      </c>
      <c r="H577" s="10">
        <v>32</v>
      </c>
      <c r="I577" s="10">
        <v>0.76</v>
      </c>
      <c r="J577" s="10">
        <v>0.76</v>
      </c>
      <c r="K577" s="10">
        <v>0</v>
      </c>
      <c r="L577" s="10">
        <v>20</v>
      </c>
      <c r="M577" s="10">
        <v>28</v>
      </c>
      <c r="N577" s="10">
        <v>2.0728719234466602</v>
      </c>
      <c r="O577" s="10">
        <v>2.6721544265747101</v>
      </c>
      <c r="P577" s="10">
        <v>0.16921669244766199</v>
      </c>
      <c r="Q577" s="10">
        <v>-0.138235688209534</v>
      </c>
      <c r="R577" s="13">
        <f>VLOOKUP(A577,'Valores KF'!$C$2:$D$1018,2,)</f>
        <v>0.76</v>
      </c>
      <c r="S577" s="13">
        <f>VLOOKUP(A577,'[2]PESO DE COLADA DIC19-DIC-20'!$A$2:$D$2105,4, FALSE)</f>
        <v>52905</v>
      </c>
      <c r="T577" s="13">
        <f>VLOOKUP(A577,[1]Sheet1!$F$2:$H$1001,3,FALSE)</f>
        <v>1865.34455675544</v>
      </c>
      <c r="U577" s="13">
        <f>VLOOKUP(A577,[1]Sheet1!$K$2:$T$827, 3,FALSE)</f>
        <v>0.33200000000000002</v>
      </c>
      <c r="V577" s="13">
        <f>VLOOKUP(A577,[1]Sheet1!$K$2:$T$827, 4,FALSE)</f>
        <v>0.318</v>
      </c>
      <c r="W577" s="13">
        <f>VLOOKUP(A577, [1]Sheet1!$K$2:$T$827,5,FALSE)</f>
        <v>0.91900000000000004</v>
      </c>
      <c r="X577" s="13">
        <f>VLOOKUP(A577, [1]Sheet1!$K$2:$T$827,6,FALSE)</f>
        <v>5.7000000000000002E-3</v>
      </c>
      <c r="Y577" s="13">
        <f>VLOOKUP(A577, [1]Sheet1!$K$2:$T$827,7,FALSE)</f>
        <v>9.810000000000001E-4</v>
      </c>
      <c r="Z577" s="13">
        <f>VLOOKUP(A577, [1]Sheet1!$K$2:$T$827,8,FALSE)</f>
        <v>0.97299999999999998</v>
      </c>
      <c r="AA577" s="13">
        <f>VLOOKUP(A577, [1]Sheet1!$K$2:$T$827,9,FALSE)</f>
        <v>0.85199999999999998</v>
      </c>
      <c r="AB577" s="13">
        <f>VLOOKUP(A577, [1]Sheet1!$K$2:$T$827,10,FALSE)</f>
        <v>2.98E-2</v>
      </c>
      <c r="AC577" s="13">
        <f>VLOOKUP(A577,[4]Sheet1!$A$2:$D$651,4,FALSE)</f>
        <v>1.0232000000000001</v>
      </c>
      <c r="AD577" s="13">
        <f>VLOOKUP(A577,[4]Sheet1!$A$2:$E$651,5,FALSE)</f>
        <v>1.3823000000000001</v>
      </c>
      <c r="AE577" s="13" t="s">
        <v>45</v>
      </c>
      <c r="AF577">
        <f>VLOOKUP(A577,[3]Sheet1!$A$2:$F$2106,6, FALSE)</f>
        <v>52300.99</v>
      </c>
      <c r="AG577">
        <f>VLOOKUP(A577,[3]Sheet1!$A$2:$G$2106,7,FALSE)</f>
        <v>1</v>
      </c>
      <c r="AH577">
        <f>VLOOKUP(A577,[3]Sheet1!$A$2:$H$2105,8,FALSE)</f>
        <v>1682</v>
      </c>
      <c r="AI577">
        <f>VLOOKUP(A577,[3]Sheet1!$A$2:$I$2106,9,FALSE)</f>
        <v>77</v>
      </c>
      <c r="AJ577">
        <f>VLOOKUP(A577,[3]Sheet1!$A$2:$K$2105,10,FALSE)</f>
        <v>38</v>
      </c>
      <c r="AK577">
        <f>VLOOKUP(A577,[3]Sheet1!$A$2:$K$2105,11,FALSE)</f>
        <v>39</v>
      </c>
      <c r="AL577">
        <f>VLOOKUP(A577,[3]Sheet1!$A$2:$L$2106,12,FALSE)</f>
        <v>6</v>
      </c>
      <c r="AM577">
        <f>VLOOKUP(A577, [3]Sheet1!$A$2:$M$2105,13,FALSE)</f>
        <v>32</v>
      </c>
      <c r="AN577">
        <f>VLOOKUP(A577,[3]Sheet1!$A$2:$N$2106,14,FALSE)</f>
        <v>0.6</v>
      </c>
      <c r="AO577">
        <f>VLOOKUP(A577,[3]Sheet1!$A$2:$O$2106,15,FALSE)</f>
        <v>3.96</v>
      </c>
      <c r="AP577">
        <f>VLOOKUP(A577,[3]Sheet1!$A$2:$P$2105,16,FALSE)</f>
        <v>0.26</v>
      </c>
      <c r="AQ577">
        <f>VLOOKUP(A577, [3]Sheet1!$A$2:$Q$2106, 17,FALSE)</f>
        <v>1553</v>
      </c>
    </row>
    <row r="578" spans="1:43" x14ac:dyDescent="0.2">
      <c r="A578" s="10">
        <v>1208108</v>
      </c>
      <c r="B578" s="10">
        <v>60056439</v>
      </c>
      <c r="C578" s="11" t="s">
        <v>83</v>
      </c>
      <c r="D578" s="10" t="s">
        <v>46</v>
      </c>
      <c r="E578" s="17">
        <v>44153</v>
      </c>
      <c r="F578" s="13" t="str">
        <f>VLOOKUP(A578,[1]Sheet1!$K$2:$T$827,2,FALSE)</f>
        <v>VD03</v>
      </c>
      <c r="G578" s="13" t="str">
        <f>IFERROR(#REF!, "no")</f>
        <v>no</v>
      </c>
      <c r="H578" s="10">
        <v>18</v>
      </c>
      <c r="I578" s="10">
        <v>1.21</v>
      </c>
      <c r="J578" s="10">
        <v>1.2</v>
      </c>
      <c r="K578" s="10">
        <v>-0.01</v>
      </c>
      <c r="L578" s="10">
        <v>14</v>
      </c>
      <c r="M578" s="10">
        <v>13</v>
      </c>
      <c r="N578" s="10">
        <v>6.4201698303222701</v>
      </c>
      <c r="O578" s="10">
        <v>2.1254150867462198</v>
      </c>
      <c r="P578" s="10">
        <v>0.125604763627052</v>
      </c>
      <c r="Q578" s="10">
        <v>-9.4205714762210804E-2</v>
      </c>
      <c r="R578" s="13">
        <f>VLOOKUP(A578,'Valores KF'!$C$2:$D$1018,2,)</f>
        <v>0.8</v>
      </c>
      <c r="S578" s="13">
        <f>VLOOKUP(A578,'[2]PESO DE COLADA DIC19-DIC-20'!$A$2:$D$2105,4, FALSE)</f>
        <v>53190</v>
      </c>
      <c r="T578" s="13">
        <f>VLOOKUP(A578,[1]Sheet1!$F$2:$H$1001,3,FALSE)</f>
        <v>1894.7871784940801</v>
      </c>
      <c r="U578" s="13">
        <f>VLOOKUP(A578,[1]Sheet1!$K$2:$T$827, 3,FALSE)</f>
        <v>0.21099999999999999</v>
      </c>
      <c r="V578" s="13">
        <f>VLOOKUP(A578,[1]Sheet1!$K$2:$T$827, 4,FALSE)</f>
        <v>0.26100000000000001</v>
      </c>
      <c r="W578" s="13">
        <f>VLOOKUP(A578, [1]Sheet1!$K$2:$T$827,5,FALSE)</f>
        <v>0.85199999999999998</v>
      </c>
      <c r="X578" s="13">
        <f>VLOOKUP(A578, [1]Sheet1!$K$2:$T$827,6,FALSE)</f>
        <v>7.3000000000000001E-3</v>
      </c>
      <c r="Y578" s="13">
        <f>VLOOKUP(A578, [1]Sheet1!$K$2:$T$827,7,FALSE)</f>
        <v>1.7700000000000001E-3</v>
      </c>
      <c r="Z578" s="13">
        <f>VLOOKUP(A578, [1]Sheet1!$K$2:$T$827,8,FALSE)</f>
        <v>0.47299999999999998</v>
      </c>
      <c r="AA578" s="13">
        <f>VLOOKUP(A578, [1]Sheet1!$K$2:$T$827,9,FALSE)</f>
        <v>0.70099999999999996</v>
      </c>
      <c r="AB578" s="13">
        <f>VLOOKUP(A578, [1]Sheet1!$K$2:$T$827,10,FALSE)</f>
        <v>2.6200000000000001E-2</v>
      </c>
      <c r="AC578" s="13">
        <f>VLOOKUP(A578,[4]Sheet1!$A$2:$D$651,4,FALSE)</f>
        <v>1.20465</v>
      </c>
      <c r="AD578" s="13">
        <f>VLOOKUP(A578,[4]Sheet1!$A$2:$E$651,5,FALSE)</f>
        <v>0.80463600000000002</v>
      </c>
      <c r="AE578" s="13" t="s">
        <v>45</v>
      </c>
      <c r="AF578">
        <f>VLOOKUP(A578,[3]Sheet1!$A$2:$F$2106,6, FALSE)</f>
        <v>53530</v>
      </c>
      <c r="AG578">
        <f>VLOOKUP(A578,[3]Sheet1!$A$2:$G$2106,7,FALSE)</f>
        <v>1</v>
      </c>
      <c r="AH578">
        <f>VLOOKUP(A578,[3]Sheet1!$A$2:$H$2105,8,FALSE)</f>
        <v>1500</v>
      </c>
      <c r="AI578">
        <f>VLOOKUP(A578,[3]Sheet1!$A$2:$I$2106,9,FALSE)</f>
        <v>57</v>
      </c>
      <c r="AJ578">
        <f>VLOOKUP(A578,[3]Sheet1!$A$2:$K$2105,10,FALSE)</f>
        <v>24</v>
      </c>
      <c r="AK578">
        <f>VLOOKUP(A578,[3]Sheet1!$A$2:$K$2105,11,FALSE)</f>
        <v>33</v>
      </c>
      <c r="AL578">
        <f>VLOOKUP(A578,[3]Sheet1!$A$2:$L$2106,12,FALSE)</f>
        <v>6</v>
      </c>
      <c r="AM578">
        <f>VLOOKUP(A578, [3]Sheet1!$A$2:$M$2105,13,FALSE)</f>
        <v>18</v>
      </c>
      <c r="AN578">
        <f>VLOOKUP(A578,[3]Sheet1!$A$2:$N$2106,14,FALSE)</f>
        <v>0.93</v>
      </c>
      <c r="AO578">
        <f>VLOOKUP(A578,[3]Sheet1!$A$2:$O$2106,15,FALSE)</f>
        <v>3.07</v>
      </c>
      <c r="AP578">
        <f>VLOOKUP(A578,[3]Sheet1!$A$2:$P$2105,16,FALSE)</f>
        <v>0</v>
      </c>
      <c r="AQ578">
        <f>VLOOKUP(A578, [3]Sheet1!$A$2:$Q$2106, 17,FALSE)</f>
        <v>1600</v>
      </c>
    </row>
    <row r="579" spans="1:43" x14ac:dyDescent="0.2">
      <c r="A579" s="10">
        <v>1208109</v>
      </c>
      <c r="B579" s="10">
        <v>60056616</v>
      </c>
      <c r="C579" s="11" t="s">
        <v>54</v>
      </c>
      <c r="D579" s="10" t="s">
        <v>44</v>
      </c>
      <c r="E579" s="17">
        <v>44153</v>
      </c>
      <c r="F579" s="13" t="str">
        <f>VLOOKUP(A579,[1]Sheet1!$K$2:$T$827,2,FALSE)</f>
        <v>VD03</v>
      </c>
      <c r="G579" s="13" t="str">
        <f>IFERROR(#REF!, "no")</f>
        <v>no</v>
      </c>
      <c r="H579" s="10">
        <v>19</v>
      </c>
      <c r="I579" s="10">
        <v>1.1200000000000001</v>
      </c>
      <c r="J579" s="10">
        <v>1.1200000000000001</v>
      </c>
      <c r="K579" s="10">
        <v>0</v>
      </c>
      <c r="L579" s="10">
        <v>17</v>
      </c>
      <c r="M579" s="10">
        <v>14</v>
      </c>
      <c r="N579" s="10">
        <v>2.9127967357635498</v>
      </c>
      <c r="O579" s="10">
        <v>1.81913018226624</v>
      </c>
      <c r="P579" s="10">
        <v>0.597303807735443</v>
      </c>
      <c r="Q579" s="10">
        <v>1.3544698245823401E-2</v>
      </c>
      <c r="R579" s="13">
        <f>VLOOKUP(A579,'Valores KF'!$C$2:$D$1018,2,)</f>
        <v>0.82</v>
      </c>
      <c r="S579" s="13">
        <f>VLOOKUP(A579,'[2]PESO DE COLADA DIC19-DIC-20'!$A$2:$D$2105,4, FALSE)</f>
        <v>54981</v>
      </c>
      <c r="T579" s="13">
        <f>VLOOKUP(A579,[1]Sheet1!$F$2:$H$1001,3,FALSE)</f>
        <v>1902.0572930974299</v>
      </c>
      <c r="U579" s="13">
        <f>VLOOKUP(A579,[1]Sheet1!$K$2:$T$827, 3,FALSE)</f>
        <v>0.11700000000000001</v>
      </c>
      <c r="V579" s="13">
        <f>VLOOKUP(A579,[1]Sheet1!$K$2:$T$827, 4,FALSE)</f>
        <v>0.16400000000000001</v>
      </c>
      <c r="W579" s="13">
        <f>VLOOKUP(A579, [1]Sheet1!$K$2:$T$827,5,FALSE)</f>
        <v>1.1100000000000001</v>
      </c>
      <c r="X579" s="13">
        <f>VLOOKUP(A579, [1]Sheet1!$K$2:$T$827,6,FALSE)</f>
        <v>8.8999999999999999E-3</v>
      </c>
      <c r="Y579" s="13">
        <f>VLOOKUP(A579, [1]Sheet1!$K$2:$T$827,7,FALSE)</f>
        <v>4.8399999999999997E-3</v>
      </c>
      <c r="Z579" s="13">
        <f>VLOOKUP(A579, [1]Sheet1!$K$2:$T$827,8,FALSE)</f>
        <v>0.217</v>
      </c>
      <c r="AA579" s="13">
        <f>VLOOKUP(A579, [1]Sheet1!$K$2:$T$827,9,FALSE)</f>
        <v>0.254</v>
      </c>
      <c r="AB579" s="13">
        <f>VLOOKUP(A579, [1]Sheet1!$K$2:$T$827,10,FALSE)</f>
        <v>2.4799999999999999E-2</v>
      </c>
      <c r="AC579" s="13">
        <f>VLOOKUP(A579,[4]Sheet1!$A$2:$D$651,4,FALSE)</f>
        <v>1.1716599999999999</v>
      </c>
      <c r="AD579" s="13">
        <f>VLOOKUP(A579,[4]Sheet1!$A$2:$E$651,5,FALSE)</f>
        <v>1.0920799999999999</v>
      </c>
      <c r="AE579" s="13" t="s">
        <v>45</v>
      </c>
      <c r="AF579">
        <f>VLOOKUP(A579,[3]Sheet1!$A$2:$F$2106,6, FALSE)</f>
        <v>55674.01</v>
      </c>
      <c r="AG579">
        <f>VLOOKUP(A579,[3]Sheet1!$A$2:$G$2106,7,FALSE)</f>
        <v>1</v>
      </c>
      <c r="AH579">
        <f>VLOOKUP(A579,[3]Sheet1!$A$2:$H$2105,8,FALSE)</f>
        <v>1690</v>
      </c>
      <c r="AI579">
        <f>VLOOKUP(A579,[3]Sheet1!$A$2:$I$2106,9,FALSE)</f>
        <v>63</v>
      </c>
      <c r="AJ579">
        <f>VLOOKUP(A579,[3]Sheet1!$A$2:$K$2105,10,FALSE)</f>
        <v>25</v>
      </c>
      <c r="AK579">
        <f>VLOOKUP(A579,[3]Sheet1!$A$2:$K$2105,11,FALSE)</f>
        <v>38</v>
      </c>
      <c r="AL579">
        <f>VLOOKUP(A579,[3]Sheet1!$A$2:$L$2106,12,FALSE)</f>
        <v>6</v>
      </c>
      <c r="AM579">
        <f>VLOOKUP(A579, [3]Sheet1!$A$2:$M$2105,13,FALSE)</f>
        <v>19</v>
      </c>
      <c r="AN579">
        <f>VLOOKUP(A579,[3]Sheet1!$A$2:$N$2106,14,FALSE)</f>
        <v>0.56000000000000005</v>
      </c>
      <c r="AO579">
        <f>VLOOKUP(A579,[3]Sheet1!$A$2:$O$2106,15,FALSE)</f>
        <v>3.71</v>
      </c>
      <c r="AP579">
        <f>VLOOKUP(A579,[3]Sheet1!$A$2:$P$2105,16,FALSE)</f>
        <v>6.95</v>
      </c>
      <c r="AQ579">
        <f>VLOOKUP(A579, [3]Sheet1!$A$2:$Q$2106, 17,FALSE)</f>
        <v>1600</v>
      </c>
    </row>
    <row r="580" spans="1:43" x14ac:dyDescent="0.2">
      <c r="A580" s="10">
        <v>1208110</v>
      </c>
      <c r="B580" s="10">
        <v>60056622</v>
      </c>
      <c r="C580" s="11" t="s">
        <v>54</v>
      </c>
      <c r="D580" s="10" t="s">
        <v>44</v>
      </c>
      <c r="E580" s="17">
        <v>44153</v>
      </c>
      <c r="F580" s="13" t="str">
        <f>VLOOKUP(A580,[1]Sheet1!$K$2:$T$827,2,FALSE)</f>
        <v>VD03</v>
      </c>
      <c r="G580" s="13" t="str">
        <f>IFERROR(#REF!, "no")</f>
        <v>no</v>
      </c>
      <c r="H580" s="10">
        <v>19</v>
      </c>
      <c r="I580" s="10">
        <v>1.06</v>
      </c>
      <c r="J580" s="10">
        <v>1.06</v>
      </c>
      <c r="K580" s="10">
        <v>0</v>
      </c>
      <c r="L580" s="10">
        <v>19</v>
      </c>
      <c r="M580" s="10">
        <v>17</v>
      </c>
      <c r="N580" s="10">
        <v>4.09582424163818</v>
      </c>
      <c r="O580" s="10">
        <v>1.7013692855835001</v>
      </c>
      <c r="P580" s="10">
        <v>0.27620592713356001</v>
      </c>
      <c r="Q580" s="10">
        <v>-0.120880000293255</v>
      </c>
      <c r="R580" s="13">
        <f>VLOOKUP(A580,'Valores KF'!$C$2:$D$1018,2,)</f>
        <v>0.82</v>
      </c>
      <c r="S580" s="13">
        <f>VLOOKUP(A580,'[2]PESO DE COLADA DIC19-DIC-20'!$A$2:$D$2105,4, FALSE)</f>
        <v>54733</v>
      </c>
      <c r="T580" s="13">
        <f>VLOOKUP(A580,[1]Sheet1!$F$2:$H$1001,3,FALSE)</f>
        <v>1900.16128349309</v>
      </c>
      <c r="U580" s="13">
        <f>VLOOKUP(A580,[1]Sheet1!$K$2:$T$827, 3,FALSE)</f>
        <v>0.115</v>
      </c>
      <c r="V580" s="13">
        <f>VLOOKUP(A580,[1]Sheet1!$K$2:$T$827, 4,FALSE)</f>
        <v>0.16400000000000001</v>
      </c>
      <c r="W580" s="13">
        <f>VLOOKUP(A580, [1]Sheet1!$K$2:$T$827,5,FALSE)</f>
        <v>1.1399999999999999</v>
      </c>
      <c r="X580" s="13">
        <f>VLOOKUP(A580, [1]Sheet1!$K$2:$T$827,6,FALSE)</f>
        <v>8.8000000000000005E-3</v>
      </c>
      <c r="Y580" s="13">
        <f>VLOOKUP(A580, [1]Sheet1!$K$2:$T$827,7,FALSE)</f>
        <v>7.0400000000000003E-3</v>
      </c>
      <c r="Z580" s="13">
        <f>VLOOKUP(A580, [1]Sheet1!$K$2:$T$827,8,FALSE)</f>
        <v>0.16900000000000001</v>
      </c>
      <c r="AA580" s="13">
        <f>VLOOKUP(A580, [1]Sheet1!$K$2:$T$827,9,FALSE)</f>
        <v>0.28299999999999997</v>
      </c>
      <c r="AB580" s="13">
        <f>VLOOKUP(A580, [1]Sheet1!$K$2:$T$827,10,FALSE)</f>
        <v>2.5000000000000001E-2</v>
      </c>
      <c r="AC580" s="13">
        <f>VLOOKUP(A580,[4]Sheet1!$A$2:$D$651,4,FALSE)</f>
        <v>1.2131000000000001</v>
      </c>
      <c r="AD580" s="13">
        <f>VLOOKUP(A580,[4]Sheet1!$A$2:$E$651,5,FALSE)</f>
        <v>1.0317799999999999</v>
      </c>
      <c r="AE580" s="13" t="s">
        <v>45</v>
      </c>
      <c r="AF580">
        <f>VLOOKUP(A580,[3]Sheet1!$A$2:$F$2106,6, FALSE)</f>
        <v>55323</v>
      </c>
      <c r="AG580">
        <f>VLOOKUP(A580,[3]Sheet1!$A$2:$G$2106,7,FALSE)</f>
        <v>1</v>
      </c>
      <c r="AH580">
        <f>VLOOKUP(A580,[3]Sheet1!$A$2:$H$2105,8,FALSE)</f>
        <v>1694</v>
      </c>
      <c r="AI580">
        <f>VLOOKUP(A580,[3]Sheet1!$A$2:$I$2106,9,FALSE)</f>
        <v>62</v>
      </c>
      <c r="AJ580">
        <f>VLOOKUP(A580,[3]Sheet1!$A$2:$K$2105,10,FALSE)</f>
        <v>27</v>
      </c>
      <c r="AK580">
        <f>VLOOKUP(A580,[3]Sheet1!$A$2:$K$2105,11,FALSE)</f>
        <v>35</v>
      </c>
      <c r="AL580">
        <f>VLOOKUP(A580,[3]Sheet1!$A$2:$L$2106,12,FALSE)</f>
        <v>8</v>
      </c>
      <c r="AM580">
        <f>VLOOKUP(A580, [3]Sheet1!$A$2:$M$2105,13,FALSE)</f>
        <v>19</v>
      </c>
      <c r="AN580">
        <f>VLOOKUP(A580,[3]Sheet1!$A$2:$N$2106,14,FALSE)</f>
        <v>0.82</v>
      </c>
      <c r="AO580">
        <f>VLOOKUP(A580,[3]Sheet1!$A$2:$O$2106,15,FALSE)</f>
        <v>3.92</v>
      </c>
      <c r="AP580">
        <f>VLOOKUP(A580,[3]Sheet1!$A$2:$P$2105,16,FALSE)</f>
        <v>4.28</v>
      </c>
      <c r="AQ580">
        <f>VLOOKUP(A580, [3]Sheet1!$A$2:$Q$2106, 17,FALSE)</f>
        <v>1601</v>
      </c>
    </row>
    <row r="581" spans="1:43" x14ac:dyDescent="0.2">
      <c r="A581" s="10">
        <v>1208111</v>
      </c>
      <c r="B581" s="10">
        <v>60056034</v>
      </c>
      <c r="C581" s="11" t="s">
        <v>54</v>
      </c>
      <c r="D581" s="10" t="s">
        <v>44</v>
      </c>
      <c r="E581" s="17">
        <v>44153</v>
      </c>
      <c r="F581" s="13" t="str">
        <f>VLOOKUP(A581,[1]Sheet1!$K$2:$T$827,2,FALSE)</f>
        <v>VD02</v>
      </c>
      <c r="G581" s="13" t="str">
        <f>IFERROR(#REF!, "no")</f>
        <v>no</v>
      </c>
      <c r="H581" s="10">
        <v>22</v>
      </c>
      <c r="I581" s="10">
        <v>0.92</v>
      </c>
      <c r="J581" s="10">
        <v>1.1200000000000001</v>
      </c>
      <c r="K581" s="10">
        <v>0.2</v>
      </c>
      <c r="L581" s="10">
        <v>15</v>
      </c>
      <c r="M581" s="10">
        <v>20</v>
      </c>
      <c r="N581" s="10">
        <v>3.36168336868286</v>
      </c>
      <c r="O581" s="10">
        <v>1.60552322864532</v>
      </c>
      <c r="P581" s="10">
        <v>5.7159416377544403E-2</v>
      </c>
      <c r="Q581" s="10">
        <v>-0.138806357979774</v>
      </c>
      <c r="R581" s="13">
        <f>VLOOKUP(A581,'Valores KF'!$C$2:$D$1018,2,)</f>
        <v>0.82</v>
      </c>
      <c r="S581" s="13">
        <f>VLOOKUP(A581,'[2]PESO DE COLADA DIC19-DIC-20'!$A$2:$D$2105,4, FALSE)</f>
        <v>54676</v>
      </c>
      <c r="T581" s="13">
        <f>VLOOKUP(A581,[1]Sheet1!$F$2:$H$1001,3,FALSE)</f>
        <v>1901.4414797500201</v>
      </c>
      <c r="U581" s="13">
        <f>VLOOKUP(A581,[1]Sheet1!$K$2:$T$827, 3,FALSE)</f>
        <v>0.11700000000000001</v>
      </c>
      <c r="V581" s="13">
        <f>VLOOKUP(A581,[1]Sheet1!$K$2:$T$827, 4,FALSE)</f>
        <v>0.157</v>
      </c>
      <c r="W581" s="13">
        <f>VLOOKUP(A581, [1]Sheet1!$K$2:$T$827,5,FALSE)</f>
        <v>1.1100000000000001</v>
      </c>
      <c r="X581" s="13">
        <f>VLOOKUP(A581, [1]Sheet1!$K$2:$T$827,6,FALSE)</f>
        <v>1.11E-2</v>
      </c>
      <c r="Y581" s="13">
        <f>VLOOKUP(A581, [1]Sheet1!$K$2:$T$827,7,FALSE)</f>
        <v>5.1000000000000004E-3</v>
      </c>
      <c r="Z581" s="13">
        <f>VLOOKUP(A581, [1]Sheet1!$K$2:$T$827,8,FALSE)</f>
        <v>0.29699999999999999</v>
      </c>
      <c r="AA581" s="13">
        <f>VLOOKUP(A581, [1]Sheet1!$K$2:$T$827,9,FALSE)</f>
        <v>0.312</v>
      </c>
      <c r="AB581" s="13">
        <f>VLOOKUP(A581, [1]Sheet1!$K$2:$T$827,10,FALSE)</f>
        <v>2.5000000000000001E-2</v>
      </c>
      <c r="AC581" s="13">
        <f>VLOOKUP(A581,[4]Sheet1!$A$2:$D$651,4,FALSE)</f>
        <v>1.1577299999999999</v>
      </c>
      <c r="AD581" s="13">
        <f>VLOOKUP(A581,[4]Sheet1!$A$2:$E$651,5,FALSE)</f>
        <v>1.28874</v>
      </c>
      <c r="AE581" s="13" t="s">
        <v>45</v>
      </c>
      <c r="AF581">
        <f>VLOOKUP(A581,[3]Sheet1!$A$2:$F$2106,6, FALSE)</f>
        <v>55326</v>
      </c>
      <c r="AG581">
        <f>VLOOKUP(A581,[3]Sheet1!$A$2:$G$2106,7,FALSE)</f>
        <v>1</v>
      </c>
      <c r="AH581">
        <f>VLOOKUP(A581,[3]Sheet1!$A$2:$H$2105,8,FALSE)</f>
        <v>1701</v>
      </c>
      <c r="AI581">
        <f>VLOOKUP(A581,[3]Sheet1!$A$2:$I$2106,9,FALSE)</f>
        <v>55</v>
      </c>
      <c r="AJ581">
        <f>VLOOKUP(A581,[3]Sheet1!$A$2:$K$2105,10,FALSE)</f>
        <v>30</v>
      </c>
      <c r="AK581">
        <f>VLOOKUP(A581,[3]Sheet1!$A$2:$K$2105,11,FALSE)</f>
        <v>25</v>
      </c>
      <c r="AL581">
        <f>VLOOKUP(A581,[3]Sheet1!$A$2:$L$2106,12,FALSE)</f>
        <v>8</v>
      </c>
      <c r="AM581">
        <f>VLOOKUP(A581, [3]Sheet1!$A$2:$M$2105,13,FALSE)</f>
        <v>22</v>
      </c>
      <c r="AN581">
        <f>VLOOKUP(A581,[3]Sheet1!$A$2:$N$2106,14,FALSE)</f>
        <v>0.79</v>
      </c>
      <c r="AO581">
        <f>VLOOKUP(A581,[3]Sheet1!$A$2:$O$2106,15,FALSE)</f>
        <v>3.78</v>
      </c>
      <c r="AP581">
        <f>VLOOKUP(A581,[3]Sheet1!$A$2:$P$2105,16,FALSE)</f>
        <v>2.66</v>
      </c>
      <c r="AQ581">
        <f>VLOOKUP(A581, [3]Sheet1!$A$2:$Q$2106, 17,FALSE)</f>
        <v>1595</v>
      </c>
    </row>
    <row r="582" spans="1:43" x14ac:dyDescent="0.2">
      <c r="A582" s="10">
        <v>1208112</v>
      </c>
      <c r="B582" s="10">
        <v>60056040</v>
      </c>
      <c r="C582" s="11" t="s">
        <v>54</v>
      </c>
      <c r="D582" s="10" t="s">
        <v>44</v>
      </c>
      <c r="E582" s="17">
        <v>44153</v>
      </c>
      <c r="F582" s="13" t="str">
        <f>VLOOKUP(A582,[1]Sheet1!$K$2:$T$827,2,FALSE)</f>
        <v>VD02</v>
      </c>
      <c r="G582" s="13" t="str">
        <f>IFERROR(#REF!, "no")</f>
        <v>no</v>
      </c>
      <c r="H582" s="10">
        <v>21</v>
      </c>
      <c r="I582" s="10">
        <v>0.98</v>
      </c>
      <c r="J582" s="10">
        <v>0.91</v>
      </c>
      <c r="K582" s="10">
        <v>-7.0000000000000007E-2</v>
      </c>
      <c r="L582" s="10">
        <v>11</v>
      </c>
      <c r="M582" s="10">
        <v>18</v>
      </c>
      <c r="N582" s="10">
        <v>3.63383984565735</v>
      </c>
      <c r="O582" s="10">
        <v>1.41979873180389</v>
      </c>
      <c r="P582" s="10">
        <v>3.5571739077568103E-2</v>
      </c>
      <c r="Q582" s="10">
        <v>-0.13442263007163999</v>
      </c>
      <c r="R582" s="13">
        <f>VLOOKUP(A582,'Valores KF'!$C$2:$D$1018,2,)</f>
        <v>0.83</v>
      </c>
      <c r="S582" s="13">
        <f>VLOOKUP(A582,'[2]PESO DE COLADA DIC19-DIC-20'!$A$2:$D$2105,4, FALSE)</f>
        <v>54601</v>
      </c>
      <c r="T582" s="13">
        <f>VLOOKUP(A582,[1]Sheet1!$F$2:$H$1001,3,FALSE)</f>
        <v>1906.6001952192601</v>
      </c>
      <c r="U582" s="13">
        <f>VLOOKUP(A582,[1]Sheet1!$K$2:$T$827, 3,FALSE)</f>
        <v>0.10199999999999999</v>
      </c>
      <c r="V582" s="13">
        <f>VLOOKUP(A582,[1]Sheet1!$K$2:$T$827, 4,FALSE)</f>
        <v>0.15</v>
      </c>
      <c r="W582" s="13">
        <f>VLOOKUP(A582, [1]Sheet1!$K$2:$T$827,5,FALSE)</f>
        <v>1.1200000000000001</v>
      </c>
      <c r="X582" s="13">
        <f>VLOOKUP(A582, [1]Sheet1!$K$2:$T$827,6,FALSE)</f>
        <v>1.0200000000000001E-2</v>
      </c>
      <c r="Y582" s="13">
        <f>VLOOKUP(A582, [1]Sheet1!$K$2:$T$827,7,FALSE)</f>
        <v>5.2399999999999999E-3</v>
      </c>
      <c r="Z582" s="13">
        <f>VLOOKUP(A582, [1]Sheet1!$K$2:$T$827,8,FALSE)</f>
        <v>0.246</v>
      </c>
      <c r="AA582" s="13">
        <f>VLOOKUP(A582, [1]Sheet1!$K$2:$T$827,9,FALSE)</f>
        <v>0.36799999999999999</v>
      </c>
      <c r="AB582" s="13">
        <f>VLOOKUP(A582, [1]Sheet1!$K$2:$T$827,10,FALSE)</f>
        <v>2.8799999999999999E-2</v>
      </c>
      <c r="AC582" s="13">
        <f>VLOOKUP(A582,[4]Sheet1!$A$2:$D$651,4,FALSE)</f>
        <v>1.13602</v>
      </c>
      <c r="AD582" s="13">
        <f>VLOOKUP(A582,[4]Sheet1!$A$2:$E$651,5,FALSE)</f>
        <v>1.2821199999999999</v>
      </c>
      <c r="AE582" s="13" t="s">
        <v>45</v>
      </c>
      <c r="AF582">
        <f>VLOOKUP(A582,[3]Sheet1!$A$2:$F$2106,6, FALSE)</f>
        <v>55299</v>
      </c>
      <c r="AG582">
        <f>VLOOKUP(A582,[3]Sheet1!$A$2:$G$2106,7,FALSE)</f>
        <v>1</v>
      </c>
      <c r="AH582">
        <f>VLOOKUP(A582,[3]Sheet1!$A$2:$H$2105,8,FALSE)</f>
        <v>1702</v>
      </c>
      <c r="AI582">
        <f>VLOOKUP(A582,[3]Sheet1!$A$2:$I$2106,9,FALSE)</f>
        <v>48</v>
      </c>
      <c r="AJ582">
        <f>VLOOKUP(A582,[3]Sheet1!$A$2:$K$2105,10,FALSE)</f>
        <v>27</v>
      </c>
      <c r="AK582">
        <f>VLOOKUP(A582,[3]Sheet1!$A$2:$K$2105,11,FALSE)</f>
        <v>21</v>
      </c>
      <c r="AL582">
        <f>VLOOKUP(A582,[3]Sheet1!$A$2:$L$2106,12,FALSE)</f>
        <v>6</v>
      </c>
      <c r="AM582">
        <f>VLOOKUP(A582, [3]Sheet1!$A$2:$M$2105,13,FALSE)</f>
        <v>21</v>
      </c>
      <c r="AN582">
        <f>VLOOKUP(A582,[3]Sheet1!$A$2:$N$2106,14,FALSE)</f>
        <v>0.85</v>
      </c>
      <c r="AO582">
        <f>VLOOKUP(A582,[3]Sheet1!$A$2:$O$2106,15,FALSE)</f>
        <v>4.8899999999999997</v>
      </c>
      <c r="AP582">
        <f>VLOOKUP(A582,[3]Sheet1!$A$2:$P$2105,16,FALSE)</f>
        <v>0.44</v>
      </c>
      <c r="AQ582">
        <f>VLOOKUP(A582, [3]Sheet1!$A$2:$Q$2106, 17,FALSE)</f>
        <v>1606</v>
      </c>
    </row>
    <row r="583" spans="1:43" x14ac:dyDescent="0.2">
      <c r="A583" s="10">
        <v>1208113</v>
      </c>
      <c r="B583" s="10">
        <v>60056393</v>
      </c>
      <c r="C583" s="11" t="s">
        <v>47</v>
      </c>
      <c r="D583" s="10" t="s">
        <v>63</v>
      </c>
      <c r="E583" s="17">
        <v>44153</v>
      </c>
      <c r="F583" s="13" t="str">
        <f>VLOOKUP(A583,[1]Sheet1!$K$2:$T$827,2,FALSE)</f>
        <v>VD03</v>
      </c>
      <c r="G583" s="13" t="str">
        <f>IFERROR(#REF!, "no")</f>
        <v>no</v>
      </c>
      <c r="H583" s="10">
        <v>41</v>
      </c>
      <c r="I583" s="10">
        <v>1.28</v>
      </c>
      <c r="J583" s="10">
        <v>1.28</v>
      </c>
      <c r="K583" s="10">
        <v>0</v>
      </c>
      <c r="L583" s="10">
        <v>14</v>
      </c>
      <c r="M583" s="10">
        <v>20</v>
      </c>
      <c r="N583" s="10">
        <v>1.4512965679168699</v>
      </c>
      <c r="O583" s="10">
        <v>1.41567754745483</v>
      </c>
      <c r="P583" s="10">
        <v>0.29932299256324801</v>
      </c>
      <c r="Q583" s="10">
        <v>-0.109581314027309</v>
      </c>
      <c r="R583" s="13">
        <f>VLOOKUP(A583,'Valores KF'!$C$2:$D$1018,2,)</f>
        <v>0.8</v>
      </c>
      <c r="S583" s="13">
        <f>VLOOKUP(A583,'[2]PESO DE COLADA DIC19-DIC-20'!$A$2:$D$2105,4, FALSE)</f>
        <v>53126</v>
      </c>
      <c r="T583" s="13">
        <f>VLOOKUP(A583,[1]Sheet1!$F$2:$H$1001,3,FALSE)</f>
        <v>1893.4847309325301</v>
      </c>
      <c r="U583" s="13">
        <f>VLOOKUP(A583,[1]Sheet1!$K$2:$T$827, 3,FALSE)</f>
        <v>0.17399999999999999</v>
      </c>
      <c r="V583" s="13">
        <f>VLOOKUP(A583,[1]Sheet1!$K$2:$T$827, 4,FALSE)</f>
        <v>0.17</v>
      </c>
      <c r="W583" s="13">
        <f>VLOOKUP(A583, [1]Sheet1!$K$2:$T$827,5,FALSE)</f>
        <v>1.1399999999999999</v>
      </c>
      <c r="X583" s="13">
        <f>VLOOKUP(A583, [1]Sheet1!$K$2:$T$827,6,FALSE)</f>
        <v>9.9000000000000008E-3</v>
      </c>
      <c r="Y583" s="13">
        <f>VLOOKUP(A583, [1]Sheet1!$K$2:$T$827,7,FALSE)</f>
        <v>3.29E-3</v>
      </c>
      <c r="Z583" s="13">
        <f>VLOOKUP(A583, [1]Sheet1!$K$2:$T$827,8,FALSE)</f>
        <v>0.16400000000000001</v>
      </c>
      <c r="AA583" s="13">
        <f>VLOOKUP(A583, [1]Sheet1!$K$2:$T$827,9,FALSE)</f>
        <v>0.222</v>
      </c>
      <c r="AB583" s="13">
        <f>VLOOKUP(A583, [1]Sheet1!$K$2:$T$827,10,FALSE)</f>
        <v>1.9699999999999999E-2</v>
      </c>
      <c r="AC583" s="13">
        <f>VLOOKUP(A583,[4]Sheet1!$A$2:$D$651,4,FALSE)</f>
        <v>1.1678200000000001</v>
      </c>
      <c r="AD583" s="13">
        <f>VLOOKUP(A583,[4]Sheet1!$A$2:$E$651,5,FALSE)</f>
        <v>1.3973800000000001</v>
      </c>
      <c r="AE583" s="13" t="s">
        <v>45</v>
      </c>
      <c r="AF583">
        <f>VLOOKUP(A583,[3]Sheet1!$A$2:$F$2106,6, FALSE)</f>
        <v>53746</v>
      </c>
      <c r="AG583">
        <f>VLOOKUP(A583,[3]Sheet1!$A$2:$G$2106,7,FALSE)</f>
        <v>2</v>
      </c>
      <c r="AH583">
        <f>VLOOKUP(A583,[3]Sheet1!$A$2:$H$2105,8,FALSE)</f>
        <v>1697</v>
      </c>
      <c r="AI583">
        <f>VLOOKUP(A583,[3]Sheet1!$A$2:$I$2106,9,FALSE)</f>
        <v>142</v>
      </c>
      <c r="AJ583">
        <f>VLOOKUP(A583,[3]Sheet1!$A$2:$K$2105,10,FALSE)</f>
        <v>53</v>
      </c>
      <c r="AK583">
        <f>VLOOKUP(A583,[3]Sheet1!$A$2:$K$2105,11,FALSE)</f>
        <v>89</v>
      </c>
      <c r="AL583">
        <f>VLOOKUP(A583,[3]Sheet1!$A$2:$L$2106,12,FALSE)</f>
        <v>12</v>
      </c>
      <c r="AM583">
        <f>VLOOKUP(A583, [3]Sheet1!$A$2:$M$2105,13,FALSE)</f>
        <v>41</v>
      </c>
      <c r="AN583">
        <f>VLOOKUP(A583,[3]Sheet1!$A$2:$N$2106,14,FALSE)</f>
        <v>0.79</v>
      </c>
      <c r="AO583">
        <f>VLOOKUP(A583,[3]Sheet1!$A$2:$O$2106,15,FALSE)</f>
        <v>9.75</v>
      </c>
      <c r="AP583">
        <f>VLOOKUP(A583,[3]Sheet1!$A$2:$P$2105,16,FALSE)</f>
        <v>0</v>
      </c>
      <c r="AQ583">
        <f>VLOOKUP(A583, [3]Sheet1!$A$2:$Q$2106, 17,FALSE)</f>
        <v>1593</v>
      </c>
    </row>
    <row r="584" spans="1:43" x14ac:dyDescent="0.2">
      <c r="A584" s="10">
        <v>1208114</v>
      </c>
      <c r="B584" s="10">
        <v>60056428</v>
      </c>
      <c r="C584" s="11">
        <v>1020</v>
      </c>
      <c r="D584" s="10" t="s">
        <v>50</v>
      </c>
      <c r="E584" s="17">
        <v>44153</v>
      </c>
      <c r="F584" s="13" t="str">
        <f>VLOOKUP(A584,[1]Sheet1!$K$2:$T$827,2,FALSE)</f>
        <v>VD02</v>
      </c>
      <c r="G584" s="13" t="str">
        <f>IFERROR(#REF!, "no")</f>
        <v>no</v>
      </c>
      <c r="H584" s="10">
        <v>17</v>
      </c>
      <c r="I584" s="10">
        <v>1.56</v>
      </c>
      <c r="J584" s="10">
        <v>1.07</v>
      </c>
      <c r="K584" s="10">
        <v>-0.49</v>
      </c>
      <c r="L584" s="10">
        <v>15</v>
      </c>
      <c r="M584" s="10">
        <v>13</v>
      </c>
      <c r="N584" s="10">
        <v>6.5996742248535201</v>
      </c>
      <c r="O584" s="10">
        <v>1.7123509645462001</v>
      </c>
      <c r="P584" s="10">
        <v>0.680958211421967</v>
      </c>
      <c r="Q584" s="10">
        <v>-6.8732947111129802E-2</v>
      </c>
      <c r="R584" s="13">
        <f>VLOOKUP(A584,'Valores KF'!$C$2:$D$1018,2,)</f>
        <v>0.78</v>
      </c>
      <c r="S584" s="13">
        <f>VLOOKUP(A584,'[2]PESO DE COLADA DIC19-DIC-20'!$A$2:$D$2105,4, FALSE)</f>
        <v>57364</v>
      </c>
      <c r="T584" s="13">
        <f>VLOOKUP(A584,[1]Sheet1!$F$2:$H$1001,3,FALSE)</f>
        <v>1875.08821764299</v>
      </c>
      <c r="U584" s="13">
        <f>VLOOKUP(A584,[1]Sheet1!$K$2:$T$827, 3,FALSE)</f>
        <v>0.186</v>
      </c>
      <c r="V584" s="13">
        <f>VLOOKUP(A584,[1]Sheet1!$K$2:$T$827, 4,FALSE)</f>
        <v>0.16700000000000001</v>
      </c>
      <c r="W584" s="13">
        <f>VLOOKUP(A584, [1]Sheet1!$K$2:$T$827,5,FALSE)</f>
        <v>0.434</v>
      </c>
      <c r="X584" s="13">
        <f>VLOOKUP(A584, [1]Sheet1!$K$2:$T$827,6,FALSE)</f>
        <v>7.7999999999999996E-3</v>
      </c>
      <c r="Y584" s="13">
        <f>VLOOKUP(A584, [1]Sheet1!$K$2:$T$827,7,FALSE)</f>
        <v>1.32E-2</v>
      </c>
      <c r="Z584" s="13">
        <f>VLOOKUP(A584, [1]Sheet1!$K$2:$T$827,8,FALSE)</f>
        <v>0.24</v>
      </c>
      <c r="AA584" s="13">
        <f>VLOOKUP(A584, [1]Sheet1!$K$2:$T$827,9,FALSE)</f>
        <v>0.315</v>
      </c>
      <c r="AB584" s="13">
        <f>VLOOKUP(A584, [1]Sheet1!$K$2:$T$827,10,FALSE)</f>
        <v>2.1000000000000001E-2</v>
      </c>
      <c r="AC584" s="13">
        <f>VLOOKUP(A584,[4]Sheet1!$A$2:$D$651,4,FALSE)</f>
        <v>1.2619100000000001</v>
      </c>
      <c r="AD584" s="13">
        <f>VLOOKUP(A584,[4]Sheet1!$A$2:$E$651,5,FALSE)</f>
        <v>0.56731699999999996</v>
      </c>
      <c r="AE584" s="13" t="s">
        <v>45</v>
      </c>
      <c r="AF584">
        <f>VLOOKUP(A584,[3]Sheet1!$A$2:$F$2106,6, FALSE)</f>
        <v>57901.99</v>
      </c>
      <c r="AG584">
        <f>VLOOKUP(A584,[3]Sheet1!$A$2:$G$2106,7,FALSE)</f>
        <v>1</v>
      </c>
      <c r="AH584">
        <f>VLOOKUP(A584,[3]Sheet1!$A$2:$H$2105,8,FALSE)</f>
        <v>1675</v>
      </c>
      <c r="AI584">
        <f>VLOOKUP(A584,[3]Sheet1!$A$2:$I$2106,9,FALSE)</f>
        <v>51</v>
      </c>
      <c r="AJ584">
        <f>VLOOKUP(A584,[3]Sheet1!$A$2:$K$2105,10,FALSE)</f>
        <v>24</v>
      </c>
      <c r="AK584">
        <f>VLOOKUP(A584,[3]Sheet1!$A$2:$K$2105,11,FALSE)</f>
        <v>27</v>
      </c>
      <c r="AL584">
        <f>VLOOKUP(A584,[3]Sheet1!$A$2:$L$2106,12,FALSE)</f>
        <v>7</v>
      </c>
      <c r="AM584">
        <f>VLOOKUP(A584, [3]Sheet1!$A$2:$M$2105,13,FALSE)</f>
        <v>17</v>
      </c>
      <c r="AN584">
        <f>VLOOKUP(A584,[3]Sheet1!$A$2:$N$2106,14,FALSE)</f>
        <v>0.73</v>
      </c>
      <c r="AO584">
        <f>VLOOKUP(A584,[3]Sheet1!$A$2:$O$2106,15,FALSE)</f>
        <v>1.52</v>
      </c>
      <c r="AP584">
        <f>VLOOKUP(A584,[3]Sheet1!$A$2:$P$2105,16,FALSE)</f>
        <v>0</v>
      </c>
      <c r="AQ584">
        <f>VLOOKUP(A584, [3]Sheet1!$A$2:$Q$2106, 17,FALSE)</f>
        <v>1596</v>
      </c>
    </row>
    <row r="585" spans="1:43" x14ac:dyDescent="0.2">
      <c r="A585" s="10">
        <v>1208115</v>
      </c>
      <c r="B585" s="10">
        <v>60056388</v>
      </c>
      <c r="C585" s="11">
        <v>1045</v>
      </c>
      <c r="D585" s="10" t="s">
        <v>48</v>
      </c>
      <c r="E585" s="17">
        <v>44153</v>
      </c>
      <c r="F585" s="13" t="str">
        <f>VLOOKUP(A585,[1]Sheet1!$K$2:$T$827,2,FALSE)</f>
        <v>VD02</v>
      </c>
      <c r="G585" s="13" t="str">
        <f>IFERROR(#REF!, "no")</f>
        <v>no</v>
      </c>
      <c r="H585" s="10">
        <v>19</v>
      </c>
      <c r="I585" s="10">
        <v>1.42</v>
      </c>
      <c r="J585" s="10">
        <v>1.92</v>
      </c>
      <c r="K585" s="10">
        <v>0.5</v>
      </c>
      <c r="L585" s="10">
        <v>22</v>
      </c>
      <c r="M585" s="10">
        <v>16</v>
      </c>
      <c r="N585" s="10">
        <v>8.03417873382568</v>
      </c>
      <c r="O585" s="10">
        <v>1.7480890750885001</v>
      </c>
      <c r="P585" s="10">
        <v>0.35754978656768799</v>
      </c>
      <c r="Q585" s="10">
        <v>-7.7769152820110293E-2</v>
      </c>
      <c r="R585" s="13">
        <f>VLOOKUP(A585,'Valores KF'!$C$2:$D$1018,2,)</f>
        <v>0.74</v>
      </c>
      <c r="S585" s="13">
        <f>VLOOKUP(A585,'[2]PESO DE COLADA DIC19-DIC-20'!$A$2:$D$2105,4, FALSE)</f>
        <v>52653</v>
      </c>
      <c r="T585" s="13">
        <f>VLOOKUP(A585,[1]Sheet1!$F$2:$H$1001,3,FALSE)</f>
        <v>1859.8485412549201</v>
      </c>
      <c r="U585" s="13">
        <f>VLOOKUP(A585,[1]Sheet1!$K$2:$T$827, 3,FALSE)</f>
        <v>0.46600000000000003</v>
      </c>
      <c r="V585" s="13">
        <f>VLOOKUP(A585,[1]Sheet1!$K$2:$T$827, 4,FALSE)</f>
        <v>0.189</v>
      </c>
      <c r="W585" s="13">
        <f>VLOOKUP(A585, [1]Sheet1!$K$2:$T$827,5,FALSE)</f>
        <v>0.66</v>
      </c>
      <c r="X585" s="13">
        <f>VLOOKUP(A585, [1]Sheet1!$K$2:$T$827,6,FALSE)</f>
        <v>9.5999999999999992E-3</v>
      </c>
      <c r="Y585" s="13">
        <f>VLOOKUP(A585, [1]Sheet1!$K$2:$T$827,7,FALSE)</f>
        <v>6.3599999999999996E-4</v>
      </c>
      <c r="Z585" s="13">
        <f>VLOOKUP(A585, [1]Sheet1!$K$2:$T$827,8,FALSE)</f>
        <v>0.16</v>
      </c>
      <c r="AA585" s="13">
        <f>VLOOKUP(A585, [1]Sheet1!$K$2:$T$827,9,FALSE)</f>
        <v>0.20599999999999999</v>
      </c>
      <c r="AB585" s="13">
        <f>VLOOKUP(A585, [1]Sheet1!$K$2:$T$827,10,FALSE)</f>
        <v>3.8199999999999998E-2</v>
      </c>
      <c r="AC585" s="13">
        <f>VLOOKUP(A585,[4]Sheet1!$A$2:$D$651,4,FALSE)</f>
        <v>1.0159100000000001</v>
      </c>
      <c r="AD585" s="13">
        <f>VLOOKUP(A585,[4]Sheet1!$A$2:$E$651,5,FALSE)</f>
        <v>0.34500399999999998</v>
      </c>
      <c r="AE585" s="13" t="s">
        <v>45</v>
      </c>
      <c r="AF585">
        <f>VLOOKUP(A585,[3]Sheet1!$A$2:$F$2106,6, FALSE)</f>
        <v>53331</v>
      </c>
      <c r="AG585">
        <f>VLOOKUP(A585,[3]Sheet1!$A$2:$G$2106,7,FALSE)</f>
        <v>1</v>
      </c>
      <c r="AH585">
        <f>VLOOKUP(A585,[3]Sheet1!$A$2:$H$2105,8,FALSE)</f>
        <v>1650</v>
      </c>
      <c r="AI585">
        <f>VLOOKUP(A585,[3]Sheet1!$A$2:$I$2106,9,FALSE)</f>
        <v>56</v>
      </c>
      <c r="AJ585">
        <f>VLOOKUP(A585,[3]Sheet1!$A$2:$K$2105,10,FALSE)</f>
        <v>25</v>
      </c>
      <c r="AK585">
        <f>VLOOKUP(A585,[3]Sheet1!$A$2:$K$2105,11,FALSE)</f>
        <v>31</v>
      </c>
      <c r="AL585">
        <f>VLOOKUP(A585,[3]Sheet1!$A$2:$L$2106,12,FALSE)</f>
        <v>6</v>
      </c>
      <c r="AM585">
        <f>VLOOKUP(A585, [3]Sheet1!$A$2:$M$2105,13,FALSE)</f>
        <v>19</v>
      </c>
      <c r="AN585">
        <f>VLOOKUP(A585,[3]Sheet1!$A$2:$N$2106,14,FALSE)</f>
        <v>0.71</v>
      </c>
      <c r="AO585">
        <f>VLOOKUP(A585,[3]Sheet1!$A$2:$O$2106,15,FALSE)</f>
        <v>1.17</v>
      </c>
      <c r="AP585">
        <f>VLOOKUP(A585,[3]Sheet1!$A$2:$P$2105,16,FALSE)</f>
        <v>0</v>
      </c>
      <c r="AQ585">
        <f>VLOOKUP(A585, [3]Sheet1!$A$2:$Q$2106, 17,FALSE)</f>
        <v>1553</v>
      </c>
    </row>
    <row r="586" spans="1:43" x14ac:dyDescent="0.2">
      <c r="A586" s="10">
        <v>1208116</v>
      </c>
      <c r="B586" s="10">
        <v>60056538</v>
      </c>
      <c r="C586" s="11">
        <v>4130</v>
      </c>
      <c r="D586" s="10" t="s">
        <v>50</v>
      </c>
      <c r="E586" s="17">
        <v>44154</v>
      </c>
      <c r="F586" s="13" t="str">
        <f>VLOOKUP(A586,[1]Sheet1!$K$2:$T$827,2,FALSE)</f>
        <v>VD02</v>
      </c>
      <c r="G586" s="13" t="str">
        <f>IFERROR(#REF!, "no")</f>
        <v>no</v>
      </c>
      <c r="H586" s="10">
        <v>18</v>
      </c>
      <c r="I586" s="10">
        <v>1.56</v>
      </c>
      <c r="J586" s="10">
        <v>1.55</v>
      </c>
      <c r="K586" s="10">
        <v>-0.01</v>
      </c>
      <c r="L586" s="10">
        <v>14</v>
      </c>
      <c r="M586" s="10">
        <v>14</v>
      </c>
      <c r="N586" s="10">
        <v>7.6699390411376998</v>
      </c>
      <c r="O586" s="10">
        <v>1.58949387073517</v>
      </c>
      <c r="P586" s="10">
        <v>0.25455471873283397</v>
      </c>
      <c r="Q586" s="10">
        <v>-9.6919290721416501E-2</v>
      </c>
      <c r="R586" s="13">
        <f>VLOOKUP(A586,'Valores KF'!$C$2:$D$1018,2,)</f>
        <v>0.79</v>
      </c>
      <c r="S586" s="13">
        <f>VLOOKUP(A586,'[2]PESO DE COLADA DIC19-DIC-20'!$A$2:$D$2105,4, FALSE)</f>
        <v>60651</v>
      </c>
      <c r="T586" s="13">
        <f>VLOOKUP(A586,[1]Sheet1!$F$2:$H$1001,3,FALSE)</f>
        <v>1893.67221407496</v>
      </c>
      <c r="U586" s="13">
        <f>VLOOKUP(A586,[1]Sheet1!$K$2:$T$827, 3,FALSE)</f>
        <v>0.32400000000000001</v>
      </c>
      <c r="V586" s="13">
        <f>VLOOKUP(A586,[1]Sheet1!$K$2:$T$827, 4,FALSE)</f>
        <v>0.32500000000000001</v>
      </c>
      <c r="W586" s="13">
        <f>VLOOKUP(A586, [1]Sheet1!$K$2:$T$827,5,FALSE)</f>
        <v>0.57299999999999995</v>
      </c>
      <c r="X586" s="13">
        <f>VLOOKUP(A586, [1]Sheet1!$K$2:$T$827,6,FALSE)</f>
        <v>8.0999999999999996E-3</v>
      </c>
      <c r="Y586" s="13">
        <f>VLOOKUP(A586, [1]Sheet1!$K$2:$T$827,7,FALSE)</f>
        <v>1.23E-3</v>
      </c>
      <c r="Z586" s="13">
        <f>VLOOKUP(A586, [1]Sheet1!$K$2:$T$827,8,FALSE)</f>
        <v>1.06</v>
      </c>
      <c r="AA586" s="13">
        <f>VLOOKUP(A586, [1]Sheet1!$K$2:$T$827,9,FALSE)</f>
        <v>0.20100000000000001</v>
      </c>
      <c r="AB586" s="13">
        <f>VLOOKUP(A586, [1]Sheet1!$K$2:$T$827,10,FALSE)</f>
        <v>3.32E-2</v>
      </c>
      <c r="AC586" s="13">
        <f>VLOOKUP(A586,[4]Sheet1!$A$2:$D$651,4,FALSE)</f>
        <v>1.1762300000000001</v>
      </c>
      <c r="AD586" s="13">
        <f>VLOOKUP(A586,[4]Sheet1!$A$2:$E$651,5,FALSE)</f>
        <v>0.58634699999999995</v>
      </c>
      <c r="AE586" s="13" t="s">
        <v>45</v>
      </c>
      <c r="AF586">
        <f>VLOOKUP(A586,[3]Sheet1!$A$2:$F$2106,6, FALSE)</f>
        <v>60650</v>
      </c>
      <c r="AG586">
        <f>VLOOKUP(A586,[3]Sheet1!$A$2:$G$2106,7,FALSE)</f>
        <v>1</v>
      </c>
      <c r="AH586">
        <f>VLOOKUP(A586,[3]Sheet1!$A$2:$H$2105,8,FALSE)</f>
        <v>1553</v>
      </c>
      <c r="AI586">
        <f>VLOOKUP(A586,[3]Sheet1!$A$2:$I$2106,9,FALSE)</f>
        <v>51</v>
      </c>
      <c r="AJ586">
        <f>VLOOKUP(A586,[3]Sheet1!$A$2:$K$2105,10,FALSE)</f>
        <v>24</v>
      </c>
      <c r="AK586">
        <f>VLOOKUP(A586,[3]Sheet1!$A$2:$K$2105,11,FALSE)</f>
        <v>27</v>
      </c>
      <c r="AL586">
        <f>VLOOKUP(A586,[3]Sheet1!$A$2:$L$2106,12,FALSE)</f>
        <v>6</v>
      </c>
      <c r="AM586">
        <f>VLOOKUP(A586, [3]Sheet1!$A$2:$M$2105,13,FALSE)</f>
        <v>18</v>
      </c>
      <c r="AN586">
        <f>VLOOKUP(A586,[3]Sheet1!$A$2:$N$2106,14,FALSE)</f>
        <v>0.84</v>
      </c>
      <c r="AO586">
        <f>VLOOKUP(A586,[3]Sheet1!$A$2:$O$2106,15,FALSE)</f>
        <v>1.73</v>
      </c>
      <c r="AP586">
        <f>VLOOKUP(A586,[3]Sheet1!$A$2:$P$2105,16,FALSE)</f>
        <v>0</v>
      </c>
      <c r="AQ586">
        <f>VLOOKUP(A586, [3]Sheet1!$A$2:$Q$2106, 17,FALSE)</f>
        <v>1595</v>
      </c>
    </row>
    <row r="587" spans="1:43" x14ac:dyDescent="0.2">
      <c r="A587" s="10">
        <v>1208117</v>
      </c>
      <c r="B587" s="10">
        <v>60056468</v>
      </c>
      <c r="C587" s="11">
        <v>4130</v>
      </c>
      <c r="D587" s="10" t="s">
        <v>48</v>
      </c>
      <c r="E587" s="17">
        <v>44154</v>
      </c>
      <c r="F587" s="13" t="str">
        <f>VLOOKUP(A587,[1]Sheet1!$K$2:$T$827,2,FALSE)</f>
        <v>VD02</v>
      </c>
      <c r="G587" s="13" t="str">
        <f>IFERROR(#REF!, "no")</f>
        <v>no</v>
      </c>
      <c r="H587" s="10">
        <v>20</v>
      </c>
      <c r="I587" s="10">
        <v>1.1000000000000001</v>
      </c>
      <c r="J587" s="10">
        <v>1.1399999999999999</v>
      </c>
      <c r="K587" s="10">
        <v>0.04</v>
      </c>
      <c r="L587" s="10">
        <v>21</v>
      </c>
      <c r="M587" s="10">
        <v>15</v>
      </c>
      <c r="N587" s="10">
        <v>4.3987832069396999</v>
      </c>
      <c r="O587" s="10">
        <v>1.6262121200561499</v>
      </c>
      <c r="P587" s="10">
        <v>0.13245368003845201</v>
      </c>
      <c r="Q587" s="10">
        <v>-9.9019005894661005E-2</v>
      </c>
      <c r="R587" s="13">
        <f>VLOOKUP(A587,'Valores KF'!$C$2:$D$1018,2,)</f>
        <v>0.78</v>
      </c>
      <c r="S587" s="13">
        <f>VLOOKUP(A587,'[2]PESO DE COLADA DIC19-DIC-20'!$A$2:$D$2105,4, FALSE)</f>
        <v>52171</v>
      </c>
      <c r="T587" s="13">
        <f>VLOOKUP(A587,[1]Sheet1!$F$2:$H$1001,3,FALSE)</f>
        <v>1886.3768461959</v>
      </c>
      <c r="U587" s="13">
        <f>VLOOKUP(A587,[1]Sheet1!$K$2:$T$827, 3,FALSE)</f>
        <v>0.31900000000000001</v>
      </c>
      <c r="V587" s="13">
        <f>VLOOKUP(A587,[1]Sheet1!$K$2:$T$827, 4,FALSE)</f>
        <v>0.34899999999999998</v>
      </c>
      <c r="W587" s="13">
        <f>VLOOKUP(A587, [1]Sheet1!$K$2:$T$827,5,FALSE)</f>
        <v>0.58799999999999997</v>
      </c>
      <c r="X587" s="13">
        <f>VLOOKUP(A587, [1]Sheet1!$K$2:$T$827,6,FALSE)</f>
        <v>7.4000000000000003E-3</v>
      </c>
      <c r="Y587" s="13">
        <f>VLOOKUP(A587, [1]Sheet1!$K$2:$T$827,7,FALSE)</f>
        <v>9.6000000000000002E-4</v>
      </c>
      <c r="Z587" s="13">
        <f>VLOOKUP(A587, [1]Sheet1!$K$2:$T$827,8,FALSE)</f>
        <v>1.06</v>
      </c>
      <c r="AA587" s="13">
        <f>VLOOKUP(A587, [1]Sheet1!$K$2:$T$827,9,FALSE)</f>
        <v>0.19800000000000001</v>
      </c>
      <c r="AB587" s="13">
        <f>VLOOKUP(A587, [1]Sheet1!$K$2:$T$827,10,FALSE)</f>
        <v>2.7099999999999999E-2</v>
      </c>
      <c r="AC587" s="13">
        <f>VLOOKUP(A587,[4]Sheet1!$A$2:$D$651,4,FALSE)</f>
        <v>1.13588</v>
      </c>
      <c r="AD587" s="13">
        <f>VLOOKUP(A587,[4]Sheet1!$A$2:$E$651,5,FALSE)</f>
        <v>0.866595</v>
      </c>
      <c r="AE587" s="13" t="s">
        <v>45</v>
      </c>
      <c r="AF587">
        <f>VLOOKUP(A587,[3]Sheet1!$A$2:$F$2106,6, FALSE)</f>
        <v>52448</v>
      </c>
      <c r="AG587">
        <f>VLOOKUP(A587,[3]Sheet1!$A$2:$G$2106,7,FALSE)</f>
        <v>1</v>
      </c>
      <c r="AH587">
        <f>VLOOKUP(A587,[3]Sheet1!$A$2:$H$2105,8,FALSE)</f>
        <v>1676</v>
      </c>
      <c r="AI587">
        <f>VLOOKUP(A587,[3]Sheet1!$A$2:$I$2106,9,FALSE)</f>
        <v>56</v>
      </c>
      <c r="AJ587">
        <f>VLOOKUP(A587,[3]Sheet1!$A$2:$K$2105,10,FALSE)</f>
        <v>26</v>
      </c>
      <c r="AK587">
        <f>VLOOKUP(A587,[3]Sheet1!$A$2:$K$2105,11,FALSE)</f>
        <v>30</v>
      </c>
      <c r="AL587">
        <f>VLOOKUP(A587,[3]Sheet1!$A$2:$L$2106,12,FALSE)</f>
        <v>6</v>
      </c>
      <c r="AM587">
        <f>VLOOKUP(A587, [3]Sheet1!$A$2:$M$2105,13,FALSE)</f>
        <v>20</v>
      </c>
      <c r="AN587">
        <f>VLOOKUP(A587,[3]Sheet1!$A$2:$N$2106,14,FALSE)</f>
        <v>0.83</v>
      </c>
      <c r="AO587">
        <f>VLOOKUP(A587,[3]Sheet1!$A$2:$O$2106,15,FALSE)</f>
        <v>3.94</v>
      </c>
      <c r="AP587">
        <f>VLOOKUP(A587,[3]Sheet1!$A$2:$P$2105,16,FALSE)</f>
        <v>0</v>
      </c>
      <c r="AQ587">
        <f>VLOOKUP(A587, [3]Sheet1!$A$2:$Q$2106, 17,FALSE)</f>
        <v>1575</v>
      </c>
    </row>
    <row r="588" spans="1:43" x14ac:dyDescent="0.2">
      <c r="A588" s="10">
        <v>1208118</v>
      </c>
      <c r="B588" s="10">
        <v>60056399</v>
      </c>
      <c r="C588" s="11">
        <v>4130</v>
      </c>
      <c r="D588" s="10" t="s">
        <v>63</v>
      </c>
      <c r="E588" s="17">
        <v>44154</v>
      </c>
      <c r="F588" s="13" t="str">
        <f>VLOOKUP(A588,[1]Sheet1!$K$2:$T$827,2,FALSE)</f>
        <v>VD02</v>
      </c>
      <c r="G588" s="13" t="str">
        <f>IFERROR(#REF!, "no")</f>
        <v>no</v>
      </c>
      <c r="H588" s="10">
        <v>19</v>
      </c>
      <c r="I588" s="10">
        <v>1.24</v>
      </c>
      <c r="J588" s="10">
        <v>1.24</v>
      </c>
      <c r="K588" s="10">
        <v>0</v>
      </c>
      <c r="L588" s="10">
        <v>14</v>
      </c>
      <c r="M588" s="10">
        <v>16</v>
      </c>
      <c r="N588" s="10">
        <v>4.5273160934448198</v>
      </c>
      <c r="O588" s="10">
        <v>1.6133294105529801</v>
      </c>
      <c r="P588" s="10">
        <v>0.390404433012009</v>
      </c>
      <c r="Q588" s="10">
        <v>-9.5215082168579102E-2</v>
      </c>
      <c r="R588" s="13">
        <f>VLOOKUP(A588,'Valores KF'!$C$2:$D$1018,2,)</f>
        <v>0.78</v>
      </c>
      <c r="S588" s="13">
        <f>VLOOKUP(A588,'[2]PESO DE COLADA DIC19-DIC-20'!$A$2:$D$2105,4, FALSE)</f>
        <v>53544</v>
      </c>
      <c r="T588" s="13">
        <f>VLOOKUP(A588,[1]Sheet1!$F$2:$H$1001,3,FALSE)</f>
        <v>1887.19333846779</v>
      </c>
      <c r="U588" s="13">
        <f>VLOOKUP(A588,[1]Sheet1!$K$2:$T$827, 3,FALSE)</f>
        <v>0.32700000000000001</v>
      </c>
      <c r="V588" s="13">
        <f>VLOOKUP(A588,[1]Sheet1!$K$2:$T$827, 4,FALSE)</f>
        <v>0.308</v>
      </c>
      <c r="W588" s="13">
        <f>VLOOKUP(A588, [1]Sheet1!$K$2:$T$827,5,FALSE)</f>
        <v>0.57699999999999996</v>
      </c>
      <c r="X588" s="13">
        <f>VLOOKUP(A588, [1]Sheet1!$K$2:$T$827,6,FALSE)</f>
        <v>7.7000000000000002E-3</v>
      </c>
      <c r="Y588" s="13">
        <f>VLOOKUP(A588, [1]Sheet1!$K$2:$T$827,7,FALSE)</f>
        <v>2.2499999999999998E-3</v>
      </c>
      <c r="Z588" s="13">
        <f>VLOOKUP(A588, [1]Sheet1!$K$2:$T$827,8,FALSE)</f>
        <v>1.05</v>
      </c>
      <c r="AA588" s="13">
        <f>VLOOKUP(A588, [1]Sheet1!$K$2:$T$827,9,FALSE)</f>
        <v>0.216</v>
      </c>
      <c r="AB588" s="13">
        <f>VLOOKUP(A588, [1]Sheet1!$K$2:$T$827,10,FALSE)</f>
        <v>0.03</v>
      </c>
      <c r="AC588" s="13">
        <f>VLOOKUP(A588,[4]Sheet1!$A$2:$D$651,4,FALSE)</f>
        <v>1.12477</v>
      </c>
      <c r="AD588" s="13">
        <f>VLOOKUP(A588,[4]Sheet1!$A$2:$E$651,5,FALSE)</f>
        <v>0.70378300000000005</v>
      </c>
      <c r="AE588" s="13" t="s">
        <v>45</v>
      </c>
      <c r="AF588">
        <f>VLOOKUP(A588,[3]Sheet1!$A$2:$F$2106,6, FALSE)</f>
        <v>53739</v>
      </c>
      <c r="AG588">
        <f>VLOOKUP(A588,[3]Sheet1!$A$2:$G$2106,7,FALSE)</f>
        <v>1</v>
      </c>
      <c r="AH588">
        <f>VLOOKUP(A588,[3]Sheet1!$A$2:$H$2105,8,FALSE)</f>
        <v>1675</v>
      </c>
      <c r="AI588">
        <f>VLOOKUP(A588,[3]Sheet1!$A$2:$I$2106,9,FALSE)</f>
        <v>57</v>
      </c>
      <c r="AJ588">
        <f>VLOOKUP(A588,[3]Sheet1!$A$2:$K$2105,10,FALSE)</f>
        <v>25</v>
      </c>
      <c r="AK588">
        <f>VLOOKUP(A588,[3]Sheet1!$A$2:$K$2105,11,FALSE)</f>
        <v>32</v>
      </c>
      <c r="AL588">
        <f>VLOOKUP(A588,[3]Sheet1!$A$2:$L$2106,12,FALSE)</f>
        <v>6</v>
      </c>
      <c r="AM588">
        <f>VLOOKUP(A588, [3]Sheet1!$A$2:$M$2105,13,FALSE)</f>
        <v>19</v>
      </c>
      <c r="AN588">
        <f>VLOOKUP(A588,[3]Sheet1!$A$2:$N$2106,14,FALSE)</f>
        <v>0.82</v>
      </c>
      <c r="AO588">
        <f>VLOOKUP(A588,[3]Sheet1!$A$2:$O$2106,15,FALSE)</f>
        <v>2.54</v>
      </c>
      <c r="AP588">
        <f>VLOOKUP(A588,[3]Sheet1!$A$2:$P$2105,16,FALSE)</f>
        <v>0</v>
      </c>
      <c r="AQ588">
        <f>VLOOKUP(A588, [3]Sheet1!$A$2:$Q$2106, 17,FALSE)</f>
        <v>1575</v>
      </c>
    </row>
    <row r="589" spans="1:43" x14ac:dyDescent="0.2">
      <c r="A589" s="10">
        <v>1208119</v>
      </c>
      <c r="B589" s="10">
        <v>60056451</v>
      </c>
      <c r="C589" s="11">
        <v>4140</v>
      </c>
      <c r="D589" s="10" t="s">
        <v>53</v>
      </c>
      <c r="E589" s="17">
        <v>44154</v>
      </c>
      <c r="F589" s="13" t="str">
        <f>VLOOKUP(A589,[1]Sheet1!$K$2:$T$827,2,FALSE)</f>
        <v>VD02</v>
      </c>
      <c r="G589" s="13" t="str">
        <f>IFERROR(#REF!, "no")</f>
        <v>no</v>
      </c>
      <c r="H589" s="10">
        <v>21</v>
      </c>
      <c r="I589" s="10">
        <v>1.23</v>
      </c>
      <c r="J589" s="10">
        <v>0.8</v>
      </c>
      <c r="K589" s="10">
        <v>-0.43</v>
      </c>
      <c r="L589" s="10">
        <v>18</v>
      </c>
      <c r="M589" s="10">
        <v>19</v>
      </c>
      <c r="N589" s="10">
        <v>5.8815546035766602</v>
      </c>
      <c r="O589" s="10">
        <v>1.8208580017089799</v>
      </c>
      <c r="P589" s="10">
        <v>0.191996455192566</v>
      </c>
      <c r="Q589" s="10">
        <v>-9.0838879346847506E-2</v>
      </c>
      <c r="R589" s="13">
        <f>VLOOKUP(A589,'Valores KF'!$C$2:$D$1018,2,)</f>
        <v>0.74</v>
      </c>
      <c r="S589" s="13">
        <f>VLOOKUP(A589,'[2]PESO DE COLADA DIC19-DIC-20'!$A$2:$D$2105,4, FALSE)</f>
        <v>51982</v>
      </c>
      <c r="T589" s="13">
        <f>VLOOKUP(A589,[1]Sheet1!$F$2:$H$1001,3,FALSE)</f>
        <v>1853.3151284221599</v>
      </c>
      <c r="U589" s="13">
        <f>VLOOKUP(A589,[1]Sheet1!$K$2:$T$827, 3,FALSE)</f>
        <v>0.42099999999999999</v>
      </c>
      <c r="V589" s="13">
        <f>VLOOKUP(A589,[1]Sheet1!$K$2:$T$827, 4,FALSE)</f>
        <v>0.312</v>
      </c>
      <c r="W589" s="13">
        <f>VLOOKUP(A589, [1]Sheet1!$K$2:$T$827,5,FALSE)</f>
        <v>0.86399999999999999</v>
      </c>
      <c r="X589" s="13">
        <f>VLOOKUP(A589, [1]Sheet1!$K$2:$T$827,6,FALSE)</f>
        <v>1.11E-2</v>
      </c>
      <c r="Y589" s="13">
        <f>VLOOKUP(A589, [1]Sheet1!$K$2:$T$827,7,FALSE)</f>
        <v>8.8099999999999995E-4</v>
      </c>
      <c r="Z589" s="13">
        <f>VLOOKUP(A589, [1]Sheet1!$K$2:$T$827,8,FALSE)</f>
        <v>1.05</v>
      </c>
      <c r="AA589" s="13">
        <f>VLOOKUP(A589, [1]Sheet1!$K$2:$T$827,9,FALSE)</f>
        <v>0.192</v>
      </c>
      <c r="AB589" s="13">
        <f>VLOOKUP(A589, [1]Sheet1!$K$2:$T$827,10,FALSE)</f>
        <v>3.5700000000000003E-2</v>
      </c>
      <c r="AC589" s="13">
        <f>VLOOKUP(A589,[4]Sheet1!$A$2:$D$651,4,FALSE)</f>
        <v>0.92168399999999995</v>
      </c>
      <c r="AD589" s="13">
        <f>VLOOKUP(A589,[4]Sheet1!$A$2:$E$651,5,FALSE)</f>
        <v>0.35937400000000003</v>
      </c>
      <c r="AE589" s="13" t="s">
        <v>45</v>
      </c>
      <c r="AF589">
        <f>VLOOKUP(A589,[3]Sheet1!$A$2:$F$2106,6, FALSE)</f>
        <v>52440</v>
      </c>
      <c r="AG589">
        <f>VLOOKUP(A589,[3]Sheet1!$A$2:$G$2106,7,FALSE)</f>
        <v>1</v>
      </c>
      <c r="AH589">
        <f>VLOOKUP(A589,[3]Sheet1!$A$2:$H$2105,8,FALSE)</f>
        <v>1643</v>
      </c>
      <c r="AI589">
        <f>VLOOKUP(A589,[3]Sheet1!$A$2:$I$2106,9,FALSE)</f>
        <v>55</v>
      </c>
      <c r="AJ589">
        <f>VLOOKUP(A589,[3]Sheet1!$A$2:$K$2105,10,FALSE)</f>
        <v>27</v>
      </c>
      <c r="AK589">
        <f>VLOOKUP(A589,[3]Sheet1!$A$2:$K$2105,11,FALSE)</f>
        <v>28</v>
      </c>
      <c r="AL589">
        <f>VLOOKUP(A589,[3]Sheet1!$A$2:$L$2106,12,FALSE)</f>
        <v>6</v>
      </c>
      <c r="AM589">
        <f>VLOOKUP(A589, [3]Sheet1!$A$2:$M$2105,13,FALSE)</f>
        <v>21</v>
      </c>
      <c r="AN589">
        <f>VLOOKUP(A589,[3]Sheet1!$A$2:$N$2106,14,FALSE)</f>
        <v>0.67</v>
      </c>
      <c r="AO589">
        <f>VLOOKUP(A589,[3]Sheet1!$A$2:$O$2106,15,FALSE)</f>
        <v>1.23</v>
      </c>
      <c r="AP589">
        <f>VLOOKUP(A589,[3]Sheet1!$A$2:$P$2105,16,FALSE)</f>
        <v>0</v>
      </c>
      <c r="AQ589">
        <f>VLOOKUP(A589, [3]Sheet1!$A$2:$Q$2106, 17,FALSE)</f>
        <v>1553</v>
      </c>
    </row>
    <row r="590" spans="1:43" x14ac:dyDescent="0.2">
      <c r="A590" s="10">
        <v>1208120</v>
      </c>
      <c r="B590" s="10">
        <v>60056411</v>
      </c>
      <c r="C590" s="11">
        <v>4140</v>
      </c>
      <c r="D590" s="10" t="s">
        <v>63</v>
      </c>
      <c r="E590" s="17">
        <v>44154</v>
      </c>
      <c r="F590" s="13" t="str">
        <f>VLOOKUP(A590,[1]Sheet1!$K$2:$T$827,2,FALSE)</f>
        <v>VD02</v>
      </c>
      <c r="G590" s="13" t="str">
        <f>IFERROR(#REF!, "no")</f>
        <v>no</v>
      </c>
      <c r="H590" s="10">
        <v>20</v>
      </c>
      <c r="I590" s="10">
        <v>1.32</v>
      </c>
      <c r="J590" s="10">
        <v>1.08</v>
      </c>
      <c r="K590" s="10">
        <v>-0.24</v>
      </c>
      <c r="L590" s="10">
        <v>19</v>
      </c>
      <c r="M590" s="10">
        <v>18</v>
      </c>
      <c r="N590" s="10">
        <v>7.7164421081543004</v>
      </c>
      <c r="O590" s="10">
        <v>1.70561563968658</v>
      </c>
      <c r="P590" s="10">
        <v>0.10636085271835299</v>
      </c>
      <c r="Q590" s="10">
        <v>-8.1858985126018496E-2</v>
      </c>
      <c r="R590" s="13">
        <f>VLOOKUP(A590,'Valores KF'!$C$2:$D$1018,2,)</f>
        <v>0.74</v>
      </c>
      <c r="S590" s="13">
        <f>VLOOKUP(A590,'[2]PESO DE COLADA DIC19-DIC-20'!$A$2:$D$2105,4, FALSE)</f>
        <v>53249</v>
      </c>
      <c r="T590" s="13">
        <f>VLOOKUP(A590,[1]Sheet1!$F$2:$H$1001,3,FALSE)</f>
        <v>1857.9236326712501</v>
      </c>
      <c r="U590" s="13">
        <f>VLOOKUP(A590,[1]Sheet1!$K$2:$T$827, 3,FALSE)</f>
        <v>0.40600000000000003</v>
      </c>
      <c r="V590" s="13">
        <f>VLOOKUP(A590,[1]Sheet1!$K$2:$T$827, 4,FALSE)</f>
        <v>0.29099999999999998</v>
      </c>
      <c r="W590" s="13">
        <f>VLOOKUP(A590, [1]Sheet1!$K$2:$T$827,5,FALSE)</f>
        <v>0.872</v>
      </c>
      <c r="X590" s="13">
        <f>VLOOKUP(A590, [1]Sheet1!$K$2:$T$827,6,FALSE)</f>
        <v>1.14E-2</v>
      </c>
      <c r="Y590" s="13">
        <f>VLOOKUP(A590, [1]Sheet1!$K$2:$T$827,7,FALSE)</f>
        <v>9.5799999999999998E-4</v>
      </c>
      <c r="Z590" s="13">
        <f>VLOOKUP(A590, [1]Sheet1!$K$2:$T$827,8,FALSE)</f>
        <v>1.07</v>
      </c>
      <c r="AA590" s="13">
        <f>VLOOKUP(A590, [1]Sheet1!$K$2:$T$827,9,FALSE)</f>
        <v>0.187</v>
      </c>
      <c r="AB590" s="13">
        <f>VLOOKUP(A590, [1]Sheet1!$K$2:$T$827,10,FALSE)</f>
        <v>3.8600000000000002E-2</v>
      </c>
      <c r="AC590" s="13">
        <f>VLOOKUP(A590,[4]Sheet1!$A$2:$D$651,4,FALSE)</f>
        <v>1.1072</v>
      </c>
      <c r="AD590" s="13">
        <f>VLOOKUP(A590,[4]Sheet1!$A$2:$E$651,5,FALSE)</f>
        <v>0.56537599999999999</v>
      </c>
      <c r="AE590" s="13" t="s">
        <v>45</v>
      </c>
      <c r="AF590">
        <f>VLOOKUP(A590,[3]Sheet1!$A$2:$F$2106,6, FALSE)</f>
        <v>53751</v>
      </c>
      <c r="AG590">
        <f>VLOOKUP(A590,[3]Sheet1!$A$2:$G$2106,7,FALSE)</f>
        <v>1</v>
      </c>
      <c r="AH590">
        <f>VLOOKUP(A590,[3]Sheet1!$A$2:$H$2105,8,FALSE)</f>
        <v>1644</v>
      </c>
      <c r="AI590">
        <f>VLOOKUP(A590,[3]Sheet1!$A$2:$I$2106,9,FALSE)</f>
        <v>57</v>
      </c>
      <c r="AJ590">
        <f>VLOOKUP(A590,[3]Sheet1!$A$2:$K$2105,10,FALSE)</f>
        <v>26</v>
      </c>
      <c r="AK590">
        <f>VLOOKUP(A590,[3]Sheet1!$A$2:$K$2105,11,FALSE)</f>
        <v>31</v>
      </c>
      <c r="AL590">
        <f>VLOOKUP(A590,[3]Sheet1!$A$2:$L$2106,12,FALSE)</f>
        <v>6</v>
      </c>
      <c r="AM590">
        <f>VLOOKUP(A590, [3]Sheet1!$A$2:$M$2105,13,FALSE)</f>
        <v>20</v>
      </c>
      <c r="AN590">
        <f>VLOOKUP(A590,[3]Sheet1!$A$2:$N$2106,14,FALSE)</f>
        <v>0.87</v>
      </c>
      <c r="AO590">
        <f>VLOOKUP(A590,[3]Sheet1!$A$2:$O$2106,15,FALSE)</f>
        <v>2.5299999999999998</v>
      </c>
      <c r="AP590">
        <f>VLOOKUP(A590,[3]Sheet1!$A$2:$P$2105,16,FALSE)</f>
        <v>0</v>
      </c>
      <c r="AQ590">
        <f>VLOOKUP(A590, [3]Sheet1!$A$2:$Q$2106, 17,FALSE)</f>
        <v>1568</v>
      </c>
    </row>
    <row r="591" spans="1:43" x14ac:dyDescent="0.2">
      <c r="A591" s="10">
        <v>1208121</v>
      </c>
      <c r="B591" s="10">
        <v>60056580</v>
      </c>
      <c r="C591" s="11" t="s">
        <v>43</v>
      </c>
      <c r="D591" s="10" t="s">
        <v>44</v>
      </c>
      <c r="E591" s="17">
        <v>44154</v>
      </c>
      <c r="F591" s="13" t="str">
        <f>VLOOKUP(A591,[1]Sheet1!$K$2:$T$827,2,FALSE)</f>
        <v>VD02</v>
      </c>
      <c r="G591" s="13" t="str">
        <f>IFERROR(#REF!, "no")</f>
        <v>no</v>
      </c>
      <c r="H591" s="10">
        <v>22</v>
      </c>
      <c r="I591" s="10">
        <v>0.9</v>
      </c>
      <c r="J591" s="10">
        <v>0.93</v>
      </c>
      <c r="K591" s="10">
        <v>0.03</v>
      </c>
      <c r="L591" s="10">
        <v>14</v>
      </c>
      <c r="M591" s="10">
        <v>16</v>
      </c>
      <c r="N591" s="10">
        <v>1.8357286453247099</v>
      </c>
      <c r="O591" s="10">
        <v>1.14521825313568</v>
      </c>
      <c r="P591" s="10">
        <v>8.52235853672028E-2</v>
      </c>
      <c r="Q591" s="10">
        <v>-9.8144754767417894E-2</v>
      </c>
      <c r="R591" s="13">
        <f>VLOOKUP(A591,'Valores KF'!$C$2:$D$1018,2,)</f>
        <v>0.77</v>
      </c>
      <c r="S591" s="13">
        <f>VLOOKUP(A591,'[2]PESO DE COLADA DIC19-DIC-20'!$A$2:$D$2105,4, FALSE)</f>
        <v>54542</v>
      </c>
      <c r="T591" s="13">
        <f>VLOOKUP(A591,[1]Sheet1!$F$2:$H$1001,3,FALSE)</f>
        <v>1880.1726942391799</v>
      </c>
      <c r="U591" s="13">
        <f>VLOOKUP(A591,[1]Sheet1!$K$2:$T$827, 3,FALSE)</f>
        <v>0.41699999999999998</v>
      </c>
      <c r="V591" s="13">
        <f>VLOOKUP(A591,[1]Sheet1!$K$2:$T$827, 4,FALSE)</f>
        <v>0.16</v>
      </c>
      <c r="W591" s="13">
        <f>VLOOKUP(A591, [1]Sheet1!$K$2:$T$827,5,FALSE)</f>
        <v>0.85899999999999999</v>
      </c>
      <c r="X591" s="13">
        <f>VLOOKUP(A591, [1]Sheet1!$K$2:$T$827,6,FALSE)</f>
        <v>1.17E-2</v>
      </c>
      <c r="Y591" s="13">
        <f>VLOOKUP(A591, [1]Sheet1!$K$2:$T$827,7,FALSE)</f>
        <v>2.15E-3</v>
      </c>
      <c r="Z591" s="13">
        <f>VLOOKUP(A591, [1]Sheet1!$K$2:$T$827,8,FALSE)</f>
        <v>1.07</v>
      </c>
      <c r="AA591" s="13">
        <f>VLOOKUP(A591, [1]Sheet1!$K$2:$T$827,9,FALSE)</f>
        <v>0.20300000000000001</v>
      </c>
      <c r="AB591" s="13">
        <f>VLOOKUP(A591, [1]Sheet1!$K$2:$T$827,10,FALSE)</f>
        <v>2.1399999999999999E-2</v>
      </c>
      <c r="AC591" s="13">
        <f>VLOOKUP(A591,[4]Sheet1!$A$2:$D$651,4,FALSE)</f>
        <v>1.2521500000000001</v>
      </c>
      <c r="AD591" s="13">
        <f>VLOOKUP(A591,[4]Sheet1!$A$2:$E$651,5,FALSE)</f>
        <v>1.7078800000000001</v>
      </c>
      <c r="AE591" s="13" t="s">
        <v>45</v>
      </c>
      <c r="AF591">
        <f>VLOOKUP(A591,[3]Sheet1!$A$2:$F$2106,6, FALSE)</f>
        <v>54993</v>
      </c>
      <c r="AG591">
        <f>VLOOKUP(A591,[3]Sheet1!$A$2:$G$2106,7,FALSE)</f>
        <v>1</v>
      </c>
      <c r="AH591">
        <f>VLOOKUP(A591,[3]Sheet1!$A$2:$H$2105,8,FALSE)</f>
        <v>1674</v>
      </c>
      <c r="AI591">
        <f>VLOOKUP(A591,[3]Sheet1!$A$2:$I$2106,9,FALSE)</f>
        <v>63</v>
      </c>
      <c r="AJ591">
        <f>VLOOKUP(A591,[3]Sheet1!$A$2:$K$2105,10,FALSE)</f>
        <v>28</v>
      </c>
      <c r="AK591">
        <f>VLOOKUP(A591,[3]Sheet1!$A$2:$K$2105,11,FALSE)</f>
        <v>35</v>
      </c>
      <c r="AL591">
        <f>VLOOKUP(A591,[3]Sheet1!$A$2:$L$2106,12,FALSE)</f>
        <v>6</v>
      </c>
      <c r="AM591">
        <f>VLOOKUP(A591, [3]Sheet1!$A$2:$M$2105,13,FALSE)</f>
        <v>22</v>
      </c>
      <c r="AN591">
        <f>VLOOKUP(A591,[3]Sheet1!$A$2:$N$2106,14,FALSE)</f>
        <v>0.98</v>
      </c>
      <c r="AO591">
        <f>VLOOKUP(A591,[3]Sheet1!$A$2:$O$2106,15,FALSE)</f>
        <v>7.22</v>
      </c>
      <c r="AP591">
        <f>VLOOKUP(A591,[3]Sheet1!$A$2:$P$2105,16,FALSE)</f>
        <v>0</v>
      </c>
      <c r="AQ591">
        <f>VLOOKUP(A591, [3]Sheet1!$A$2:$Q$2106, 17,FALSE)</f>
        <v>1575</v>
      </c>
    </row>
    <row r="592" spans="1:43" x14ac:dyDescent="0.2">
      <c r="A592" s="10">
        <v>1208122</v>
      </c>
      <c r="B592" s="10">
        <v>60056586</v>
      </c>
      <c r="C592" s="11" t="s">
        <v>43</v>
      </c>
      <c r="D592" s="10" t="s">
        <v>44</v>
      </c>
      <c r="E592" s="17">
        <v>44154</v>
      </c>
      <c r="F592" s="13" t="str">
        <f>VLOOKUP(A592,[1]Sheet1!$K$2:$T$827,2,FALSE)</f>
        <v>VD03</v>
      </c>
      <c r="G592" s="13" t="str">
        <f>IFERROR(#REF!, "no")</f>
        <v>no</v>
      </c>
      <c r="H592" s="10">
        <v>24</v>
      </c>
      <c r="I592" s="10">
        <v>0.88</v>
      </c>
      <c r="J592" s="10">
        <v>0.79</v>
      </c>
      <c r="K592" s="10">
        <v>-0.09</v>
      </c>
      <c r="L592" s="10">
        <v>14</v>
      </c>
      <c r="M592" s="10">
        <v>18</v>
      </c>
      <c r="N592" s="10">
        <v>0.48635941743850702</v>
      </c>
      <c r="O592" s="10">
        <v>2.2744402885436998</v>
      </c>
      <c r="P592" s="10">
        <v>0.328190177679062</v>
      </c>
      <c r="Q592" s="10">
        <v>-0.106084369122982</v>
      </c>
      <c r="R592" s="13">
        <f>VLOOKUP(A592,'Valores KF'!$C$2:$D$1018,2,)</f>
        <v>0.76</v>
      </c>
      <c r="S592" s="13">
        <f>VLOOKUP(A592,'[2]PESO DE COLADA DIC19-DIC-20'!$A$2:$D$2105,4, FALSE)</f>
        <v>54886</v>
      </c>
      <c r="T592" s="13">
        <f>VLOOKUP(A592,[1]Sheet1!$F$2:$H$1001,3,FALSE)</f>
        <v>1872.5506472032</v>
      </c>
      <c r="U592" s="13">
        <f>VLOOKUP(A592,[1]Sheet1!$K$2:$T$827, 3,FALSE)</f>
        <v>0.41499999999999998</v>
      </c>
      <c r="V592" s="13">
        <f>VLOOKUP(A592,[1]Sheet1!$K$2:$T$827, 4,FALSE)</f>
        <v>0.17799999999999999</v>
      </c>
      <c r="W592" s="13">
        <f>VLOOKUP(A592, [1]Sheet1!$K$2:$T$827,5,FALSE)</f>
        <v>0.84899999999999998</v>
      </c>
      <c r="X592" s="13">
        <f>VLOOKUP(A592, [1]Sheet1!$K$2:$T$827,6,FALSE)</f>
        <v>9.5999999999999992E-3</v>
      </c>
      <c r="Y592" s="13">
        <f>VLOOKUP(A592, [1]Sheet1!$K$2:$T$827,7,FALSE)</f>
        <v>2.16E-3</v>
      </c>
      <c r="Z592" s="13">
        <f>VLOOKUP(A592, [1]Sheet1!$K$2:$T$827,8,FALSE)</f>
        <v>0.99299999999999999</v>
      </c>
      <c r="AA592" s="13">
        <f>VLOOKUP(A592, [1]Sheet1!$K$2:$T$827,9,FALSE)</f>
        <v>0.16800000000000001</v>
      </c>
      <c r="AB592" s="13">
        <f>VLOOKUP(A592, [1]Sheet1!$K$2:$T$827,10,FALSE)</f>
        <v>2.53E-2</v>
      </c>
      <c r="AC592" s="13">
        <f>VLOOKUP(A592,[4]Sheet1!$A$2:$D$651,4,FALSE)</f>
        <v>1.2312000000000001</v>
      </c>
      <c r="AD592" s="13">
        <f>VLOOKUP(A592,[4]Sheet1!$A$2:$E$651,5,FALSE)</f>
        <v>2.1142099999999999</v>
      </c>
      <c r="AE592" s="13" t="s">
        <v>45</v>
      </c>
      <c r="AF592">
        <f>VLOOKUP(A592,[3]Sheet1!$A$2:$F$2106,6, FALSE)</f>
        <v>55112.99</v>
      </c>
      <c r="AG592">
        <f>VLOOKUP(A592,[3]Sheet1!$A$2:$G$2106,7,FALSE)</f>
        <v>1</v>
      </c>
      <c r="AH592">
        <f>VLOOKUP(A592,[3]Sheet1!$A$2:$H$2105,8,FALSE)</f>
        <v>1673</v>
      </c>
      <c r="AI592">
        <f>VLOOKUP(A592,[3]Sheet1!$A$2:$I$2106,9,FALSE)</f>
        <v>67</v>
      </c>
      <c r="AJ592">
        <f>VLOOKUP(A592,[3]Sheet1!$A$2:$K$2105,10,FALSE)</f>
        <v>30</v>
      </c>
      <c r="AK592">
        <f>VLOOKUP(A592,[3]Sheet1!$A$2:$K$2105,11,FALSE)</f>
        <v>37</v>
      </c>
      <c r="AL592">
        <f>VLOOKUP(A592,[3]Sheet1!$A$2:$L$2106,12,FALSE)</f>
        <v>6</v>
      </c>
      <c r="AM592">
        <f>VLOOKUP(A592, [3]Sheet1!$A$2:$M$2105,13,FALSE)</f>
        <v>24</v>
      </c>
      <c r="AN592">
        <f>VLOOKUP(A592,[3]Sheet1!$A$2:$N$2106,14,FALSE)</f>
        <v>1.07</v>
      </c>
      <c r="AO592">
        <f>VLOOKUP(A592,[3]Sheet1!$A$2:$O$2106,15,FALSE)</f>
        <v>7.79</v>
      </c>
      <c r="AP592">
        <f>VLOOKUP(A592,[3]Sheet1!$A$2:$P$2105,16,FALSE)</f>
        <v>0</v>
      </c>
      <c r="AQ592">
        <f>VLOOKUP(A592, [3]Sheet1!$A$2:$Q$2106, 17,FALSE)</f>
        <v>1579</v>
      </c>
    </row>
    <row r="593" spans="1:43" x14ac:dyDescent="0.2">
      <c r="A593" s="10">
        <v>1208123</v>
      </c>
      <c r="B593" s="10">
        <v>60056562</v>
      </c>
      <c r="C593" s="11" t="s">
        <v>43</v>
      </c>
      <c r="D593" s="10" t="s">
        <v>50</v>
      </c>
      <c r="E593" s="17">
        <v>44154</v>
      </c>
      <c r="F593" s="13" t="str">
        <f>VLOOKUP(A593,[1]Sheet1!$K$2:$T$827,2,FALSE)</f>
        <v>VD02</v>
      </c>
      <c r="G593" s="13" t="str">
        <f>IFERROR(#REF!, "no")</f>
        <v>no</v>
      </c>
      <c r="H593" s="10">
        <v>21</v>
      </c>
      <c r="I593" s="10">
        <v>1.0900000000000001</v>
      </c>
      <c r="J593" s="10">
        <v>0.93</v>
      </c>
      <c r="K593" s="10">
        <v>-0.16</v>
      </c>
      <c r="L593" s="10">
        <v>15</v>
      </c>
      <c r="M593" s="10">
        <v>16</v>
      </c>
      <c r="N593" s="10">
        <v>4.0326371192932102</v>
      </c>
      <c r="O593" s="10">
        <v>2.7186596393585201</v>
      </c>
      <c r="P593" s="10">
        <v>0.17903371155261999</v>
      </c>
      <c r="Q593" s="10">
        <v>-0.13867694139480599</v>
      </c>
      <c r="R593" s="13">
        <f>VLOOKUP(A593,'Valores KF'!$C$2:$D$1018,2,)</f>
        <v>0.76</v>
      </c>
      <c r="S593" s="13">
        <f>VLOOKUP(A593,'[2]PESO DE COLADA DIC19-DIC-20'!$A$2:$D$2105,4, FALSE)</f>
        <v>51686</v>
      </c>
      <c r="T593" s="13">
        <f>VLOOKUP(A593,[1]Sheet1!$F$2:$H$1001,3,FALSE)</f>
        <v>1872.3697000295799</v>
      </c>
      <c r="U593" s="13">
        <f>VLOOKUP(A593,[1]Sheet1!$K$2:$T$827, 3,FALSE)</f>
        <v>0.40500000000000003</v>
      </c>
      <c r="V593" s="13">
        <f>VLOOKUP(A593,[1]Sheet1!$K$2:$T$827, 4,FALSE)</f>
        <v>0.19500000000000001</v>
      </c>
      <c r="W593" s="13">
        <f>VLOOKUP(A593, [1]Sheet1!$K$2:$T$827,5,FALSE)</f>
        <v>0.86599999999999999</v>
      </c>
      <c r="X593" s="13">
        <f>VLOOKUP(A593, [1]Sheet1!$K$2:$T$827,6,FALSE)</f>
        <v>9.5999999999999992E-3</v>
      </c>
      <c r="Y593" s="13">
        <f>VLOOKUP(A593, [1]Sheet1!$K$2:$T$827,7,FALSE)</f>
        <v>1.81E-3</v>
      </c>
      <c r="Z593" s="13">
        <f>VLOOKUP(A593, [1]Sheet1!$K$2:$T$827,8,FALSE)</f>
        <v>1.02</v>
      </c>
      <c r="AA593" s="13">
        <f>VLOOKUP(A593, [1]Sheet1!$K$2:$T$827,9,FALSE)</f>
        <v>0.16500000000000001</v>
      </c>
      <c r="AB593" s="13">
        <f>VLOOKUP(A593, [1]Sheet1!$K$2:$T$827,10,FALSE)</f>
        <v>2.5499999999999998E-2</v>
      </c>
      <c r="AC593" s="13">
        <f>VLOOKUP(A593,[4]Sheet1!$A$2:$D$651,4,FALSE)</f>
        <v>1.07558</v>
      </c>
      <c r="AD593" s="13">
        <f>VLOOKUP(A593,[4]Sheet1!$A$2:$E$651,5,FALSE)</f>
        <v>0.71586399999999994</v>
      </c>
      <c r="AE593" s="13" t="s">
        <v>45</v>
      </c>
      <c r="AF593" t="s">
        <v>45</v>
      </c>
      <c r="AG593">
        <f>VLOOKUP(A593,[3]Sheet1!$A$2:$G$2106,7,FALSE)</f>
        <v>1</v>
      </c>
      <c r="AH593">
        <f>VLOOKUP(A593,[3]Sheet1!$A$2:$H$2105,8,FALSE)</f>
        <v>1661</v>
      </c>
      <c r="AI593">
        <f>VLOOKUP(A593,[3]Sheet1!$A$2:$I$2106,9,FALSE)</f>
        <v>51</v>
      </c>
      <c r="AJ593">
        <f>VLOOKUP(A593,[3]Sheet1!$A$2:$K$2105,10,FALSE)</f>
        <v>26</v>
      </c>
      <c r="AK593">
        <f>VLOOKUP(A593,[3]Sheet1!$A$2:$K$2105,11,FALSE)</f>
        <v>25</v>
      </c>
      <c r="AL593">
        <f>VLOOKUP(A593,[3]Sheet1!$A$2:$L$2106,12,FALSE)</f>
        <v>5</v>
      </c>
      <c r="AM593">
        <f>VLOOKUP(A593, [3]Sheet1!$A$2:$M$2105,13,FALSE)</f>
        <v>21</v>
      </c>
      <c r="AN593">
        <f>VLOOKUP(A593,[3]Sheet1!$A$2:$N$2106,14,FALSE)</f>
        <v>0.81</v>
      </c>
      <c r="AO593">
        <f>VLOOKUP(A593,[3]Sheet1!$A$2:$O$2106,15,FALSE)</f>
        <v>2.0099999999999998</v>
      </c>
      <c r="AP593">
        <f>VLOOKUP(A593,[3]Sheet1!$A$2:$P$2105,16,FALSE)</f>
        <v>0</v>
      </c>
      <c r="AQ593">
        <f>VLOOKUP(A593, [3]Sheet1!$A$2:$Q$2106, 17,FALSE)</f>
        <v>1575</v>
      </c>
    </row>
    <row r="594" spans="1:43" x14ac:dyDescent="0.2">
      <c r="A594" s="10">
        <v>1208124</v>
      </c>
      <c r="B594" s="10">
        <v>60056423</v>
      </c>
      <c r="C594" s="11" t="s">
        <v>84</v>
      </c>
      <c r="D594" s="10" t="s">
        <v>53</v>
      </c>
      <c r="E594" s="17">
        <v>44154</v>
      </c>
      <c r="F594" s="13" t="str">
        <f>VLOOKUP(A594,[1]Sheet1!$K$2:$T$827,2,FALSE)</f>
        <v>VD03</v>
      </c>
      <c r="G594" s="13" t="str">
        <f>IFERROR(#REF!, "no")</f>
        <v>no</v>
      </c>
      <c r="H594" s="10">
        <v>30</v>
      </c>
      <c r="I594" s="10">
        <v>0.82</v>
      </c>
      <c r="J594" s="10">
        <v>0.83</v>
      </c>
      <c r="K594" s="10">
        <v>0.01</v>
      </c>
      <c r="L594" s="10">
        <v>19</v>
      </c>
      <c r="M594" s="10">
        <v>25</v>
      </c>
      <c r="N594" s="10">
        <v>-1.81688284873962</v>
      </c>
      <c r="O594" s="10">
        <v>1.80827236175537</v>
      </c>
      <c r="P594" s="10">
        <v>0.12541769444942499</v>
      </c>
      <c r="Q594" s="10">
        <v>-0.14703485369682301</v>
      </c>
      <c r="R594" s="13">
        <f>VLOOKUP(A594,'Valores KF'!$C$2:$D$1018,2,)</f>
        <v>0.75</v>
      </c>
      <c r="S594" s="13">
        <f>VLOOKUP(A594,'[2]PESO DE COLADA DIC19-DIC-20'!$A$2:$D$2105,4, FALSE)</f>
        <v>54064</v>
      </c>
      <c r="T594" s="13">
        <f>VLOOKUP(A594,[1]Sheet1!$F$2:$H$1001,3,FALSE)</f>
        <v>1860.10415833517</v>
      </c>
      <c r="U594" s="13">
        <f>VLOOKUP(A594,[1]Sheet1!$K$2:$T$827, 3,FALSE)</f>
        <v>0.33200000000000002</v>
      </c>
      <c r="V594" s="13">
        <f>VLOOKUP(A594,[1]Sheet1!$K$2:$T$827, 4,FALSE)</f>
        <v>0.32900000000000001</v>
      </c>
      <c r="W594" s="13">
        <f>VLOOKUP(A594, [1]Sheet1!$K$2:$T$827,5,FALSE)</f>
        <v>0.90900000000000003</v>
      </c>
      <c r="X594" s="13">
        <f>VLOOKUP(A594, [1]Sheet1!$K$2:$T$827,6,FALSE)</f>
        <v>5.7000000000000002E-3</v>
      </c>
      <c r="Y594" s="13">
        <f>VLOOKUP(A594, [1]Sheet1!$K$2:$T$827,7,FALSE)</f>
        <v>6.3699999999999998E-4</v>
      </c>
      <c r="Z594" s="13">
        <f>VLOOKUP(A594, [1]Sheet1!$K$2:$T$827,8,FALSE)</f>
        <v>1</v>
      </c>
      <c r="AA594" s="13">
        <f>VLOOKUP(A594, [1]Sheet1!$K$2:$T$827,9,FALSE)</f>
        <v>0.86</v>
      </c>
      <c r="AB594" s="13">
        <f>VLOOKUP(A594, [1]Sheet1!$K$2:$T$827,10,FALSE)</f>
        <v>2.5100000000000001E-2</v>
      </c>
      <c r="AC594" s="13">
        <f>VLOOKUP(A594,[4]Sheet1!$A$2:$D$651,4,FALSE)</f>
        <v>1.23414</v>
      </c>
      <c r="AD594" s="13">
        <f>VLOOKUP(A594,[4]Sheet1!$A$2:$E$651,5,FALSE)</f>
        <v>2.93269</v>
      </c>
      <c r="AE594" s="13" t="s">
        <v>45</v>
      </c>
      <c r="AF594">
        <f>VLOOKUP(A594,[3]Sheet1!$A$2:$F$2106,6, FALSE)</f>
        <v>52835</v>
      </c>
      <c r="AG594">
        <f>VLOOKUP(A594,[3]Sheet1!$A$2:$G$2106,7,FALSE)</f>
        <v>1</v>
      </c>
      <c r="AH594">
        <f>VLOOKUP(A594,[3]Sheet1!$A$2:$H$2105,8,FALSE)</f>
        <v>1675</v>
      </c>
      <c r="AI594">
        <f>VLOOKUP(A594,[3]Sheet1!$A$2:$I$2106,9,FALSE)</f>
        <v>80</v>
      </c>
      <c r="AJ594">
        <f>VLOOKUP(A594,[3]Sheet1!$A$2:$K$2105,10,FALSE)</f>
        <v>36</v>
      </c>
      <c r="AK594">
        <f>VLOOKUP(A594,[3]Sheet1!$A$2:$K$2105,11,FALSE)</f>
        <v>44</v>
      </c>
      <c r="AL594">
        <f>VLOOKUP(A594,[3]Sheet1!$A$2:$L$2106,12,FALSE)</f>
        <v>6</v>
      </c>
      <c r="AM594">
        <f>VLOOKUP(A594, [3]Sheet1!$A$2:$M$2105,13,FALSE)</f>
        <v>30</v>
      </c>
      <c r="AN594">
        <f>VLOOKUP(A594,[3]Sheet1!$A$2:$N$2106,14,FALSE)</f>
        <v>1.04</v>
      </c>
      <c r="AO594">
        <f>VLOOKUP(A594,[3]Sheet1!$A$2:$O$2106,15,FALSE)</f>
        <v>11.71</v>
      </c>
      <c r="AP594">
        <f>VLOOKUP(A594,[3]Sheet1!$A$2:$P$2105,16,FALSE)</f>
        <v>0</v>
      </c>
      <c r="AQ594">
        <f>VLOOKUP(A594, [3]Sheet1!$A$2:$Q$2106, 17,FALSE)</f>
        <v>1561</v>
      </c>
    </row>
    <row r="595" spans="1:43" x14ac:dyDescent="0.2">
      <c r="A595" s="10">
        <v>1208125</v>
      </c>
      <c r="B595" s="10">
        <v>60056088</v>
      </c>
      <c r="C595" s="11" t="s">
        <v>54</v>
      </c>
      <c r="D595" s="10" t="s">
        <v>44</v>
      </c>
      <c r="E595" s="17">
        <v>44154</v>
      </c>
      <c r="F595" s="13" t="str">
        <f>VLOOKUP(A595,[1]Sheet1!$K$2:$T$827,2,FALSE)</f>
        <v>VD03</v>
      </c>
      <c r="G595" s="13" t="str">
        <f>IFERROR(#REF!, "no")</f>
        <v>no</v>
      </c>
      <c r="H595" s="10">
        <v>21</v>
      </c>
      <c r="I595" s="10">
        <v>1.0900000000000001</v>
      </c>
      <c r="J595" s="10">
        <v>0.94</v>
      </c>
      <c r="K595" s="10">
        <v>-0.15</v>
      </c>
      <c r="L595" s="10">
        <v>15</v>
      </c>
      <c r="M595" s="10">
        <v>17</v>
      </c>
      <c r="N595" s="10">
        <v>4.45603322982788</v>
      </c>
      <c r="O595" s="10">
        <v>2.5479476451873802</v>
      </c>
      <c r="P595" s="10">
        <v>8.0327644944191007E-2</v>
      </c>
      <c r="Q595" s="10">
        <v>-0.131786778569221</v>
      </c>
      <c r="R595" s="13">
        <f>VLOOKUP(A595,'Valores KF'!$C$2:$D$1018,2,)</f>
        <v>0.81</v>
      </c>
      <c r="S595" s="13">
        <f>VLOOKUP(A595,'[2]PESO DE COLADA DIC19-DIC-20'!$A$2:$D$2105,4, FALSE)</f>
        <v>54866</v>
      </c>
      <c r="T595" s="13">
        <f>VLOOKUP(A595,[1]Sheet1!$F$2:$H$1001,3,FALSE)</f>
        <v>1894.29158523108</v>
      </c>
      <c r="U595" s="13">
        <f>VLOOKUP(A595,[1]Sheet1!$K$2:$T$827, 3,FALSE)</f>
        <v>0.13</v>
      </c>
      <c r="V595" s="13">
        <f>VLOOKUP(A595,[1]Sheet1!$K$2:$T$827, 4,FALSE)</f>
        <v>0.16900000000000001</v>
      </c>
      <c r="W595" s="13">
        <f>VLOOKUP(A595, [1]Sheet1!$K$2:$T$827,5,FALSE)</f>
        <v>1.1499999999999999</v>
      </c>
      <c r="X595" s="13">
        <f>VLOOKUP(A595, [1]Sheet1!$K$2:$T$827,6,FALSE)</f>
        <v>7.4000000000000003E-3</v>
      </c>
      <c r="Y595" s="13">
        <f>VLOOKUP(A595, [1]Sheet1!$K$2:$T$827,7,FALSE)</f>
        <v>6.94E-3</v>
      </c>
      <c r="Z595" s="13">
        <f>VLOOKUP(A595, [1]Sheet1!$K$2:$T$827,8,FALSE)</f>
        <v>0.21</v>
      </c>
      <c r="AA595" s="13">
        <f>VLOOKUP(A595, [1]Sheet1!$K$2:$T$827,9,FALSE)</f>
        <v>0.25</v>
      </c>
      <c r="AB595" s="13">
        <f>VLOOKUP(A595, [1]Sheet1!$K$2:$T$827,10,FALSE)</f>
        <v>2.69E-2</v>
      </c>
      <c r="AC595" s="13">
        <f>VLOOKUP(A595,[4]Sheet1!$A$2:$D$651,4,FALSE)</f>
        <v>1.18547</v>
      </c>
      <c r="AD595" s="13">
        <f>VLOOKUP(A595,[4]Sheet1!$A$2:$E$651,5,FALSE)</f>
        <v>0.90496100000000002</v>
      </c>
      <c r="AE595" s="13" t="s">
        <v>45</v>
      </c>
      <c r="AF595">
        <f>VLOOKUP(A595,[3]Sheet1!$A$2:$F$2106,6, FALSE)</f>
        <v>55355</v>
      </c>
      <c r="AG595">
        <f>VLOOKUP(A595,[3]Sheet1!$A$2:$G$2106,7,FALSE)</f>
        <v>1</v>
      </c>
      <c r="AH595">
        <f>VLOOKUP(A595,[3]Sheet1!$A$2:$H$2105,8,FALSE)</f>
        <v>1689</v>
      </c>
      <c r="AI595">
        <f>VLOOKUP(A595,[3]Sheet1!$A$2:$I$2106,9,FALSE)</f>
        <v>56</v>
      </c>
      <c r="AJ595">
        <f>VLOOKUP(A595,[3]Sheet1!$A$2:$K$2105,10,FALSE)</f>
        <v>27</v>
      </c>
      <c r="AK595">
        <f>VLOOKUP(A595,[3]Sheet1!$A$2:$K$2105,11,FALSE)</f>
        <v>29</v>
      </c>
      <c r="AL595">
        <f>VLOOKUP(A595,[3]Sheet1!$A$2:$L$2106,12,FALSE)</f>
        <v>6</v>
      </c>
      <c r="AM595">
        <f>VLOOKUP(A595, [3]Sheet1!$A$2:$M$2105,13,FALSE)</f>
        <v>21</v>
      </c>
      <c r="AN595">
        <f>VLOOKUP(A595,[3]Sheet1!$A$2:$N$2106,14,FALSE)</f>
        <v>0.84</v>
      </c>
      <c r="AO595">
        <f>VLOOKUP(A595,[3]Sheet1!$A$2:$O$2106,15,FALSE)</f>
        <v>2.62</v>
      </c>
      <c r="AP595">
        <f>VLOOKUP(A595,[3]Sheet1!$A$2:$P$2105,16,FALSE)</f>
        <v>1.35</v>
      </c>
      <c r="AQ595">
        <f>VLOOKUP(A595, [3]Sheet1!$A$2:$Q$2106, 17,FALSE)</f>
        <v>1599</v>
      </c>
    </row>
    <row r="596" spans="1:43" x14ac:dyDescent="0.2">
      <c r="A596" s="10">
        <v>1208126</v>
      </c>
      <c r="B596" s="10">
        <v>60056832</v>
      </c>
      <c r="C596" s="11" t="s">
        <v>54</v>
      </c>
      <c r="D596" s="10" t="s">
        <v>63</v>
      </c>
      <c r="E596" s="17">
        <v>44154</v>
      </c>
      <c r="F596" s="13" t="str">
        <f>VLOOKUP(A596,[1]Sheet1!$K$2:$T$827,2,FALSE)</f>
        <v>VD02</v>
      </c>
      <c r="G596" s="13" t="str">
        <f>IFERROR(#REF!, "no")</f>
        <v>no</v>
      </c>
      <c r="H596" s="10">
        <v>19</v>
      </c>
      <c r="I596" s="10">
        <v>1.17</v>
      </c>
      <c r="J596" s="10">
        <v>0.95</v>
      </c>
      <c r="K596" s="10">
        <v>-0.22</v>
      </c>
      <c r="L596" s="10">
        <v>17</v>
      </c>
      <c r="M596" s="10">
        <v>16</v>
      </c>
      <c r="N596" s="10">
        <v>3.7901425361633301</v>
      </c>
      <c r="O596" s="10">
        <v>2.53415131568909</v>
      </c>
      <c r="P596" s="10">
        <v>0.52648741006851196</v>
      </c>
      <c r="Q596" s="10">
        <v>-9.8974540829658494E-2</v>
      </c>
      <c r="R596" s="13">
        <f>VLOOKUP(A596,'Valores KF'!$C$2:$D$1018,2,)</f>
        <v>0.8</v>
      </c>
      <c r="S596" s="13">
        <f>VLOOKUP(A596,'[2]PESO DE COLADA DIC19-DIC-20'!$A$2:$D$2105,4, FALSE)</f>
        <v>53215</v>
      </c>
      <c r="T596" s="13">
        <f>VLOOKUP(A596,[1]Sheet1!$F$2:$H$1001,3,FALSE)</f>
        <v>1887.6996330448601</v>
      </c>
      <c r="U596" s="13">
        <f>VLOOKUP(A596,[1]Sheet1!$K$2:$T$827, 3,FALSE)</f>
        <v>0.11700000000000001</v>
      </c>
      <c r="V596" s="13">
        <f>VLOOKUP(A596,[1]Sheet1!$K$2:$T$827, 4,FALSE)</f>
        <v>0.19900000000000001</v>
      </c>
      <c r="W596" s="13">
        <f>VLOOKUP(A596, [1]Sheet1!$K$2:$T$827,5,FALSE)</f>
        <v>1.1100000000000001</v>
      </c>
      <c r="X596" s="13">
        <f>VLOOKUP(A596, [1]Sheet1!$K$2:$T$827,6,FALSE)</f>
        <v>8.5000000000000006E-3</v>
      </c>
      <c r="Y596" s="13">
        <f>VLOOKUP(A596, [1]Sheet1!$K$2:$T$827,7,FALSE)</f>
        <v>4.6600000000000001E-3</v>
      </c>
      <c r="Z596" s="13">
        <f>VLOOKUP(A596, [1]Sheet1!$K$2:$T$827,8,FALSE)</f>
        <v>0.183</v>
      </c>
      <c r="AA596" s="13">
        <f>VLOOKUP(A596, [1]Sheet1!$K$2:$T$827,9,FALSE)</f>
        <v>0.309</v>
      </c>
      <c r="AB596" s="13">
        <f>VLOOKUP(A596, [1]Sheet1!$K$2:$T$827,10,FALSE)</f>
        <v>2.8400000000000002E-2</v>
      </c>
      <c r="AC596" s="13">
        <f>VLOOKUP(A596,[4]Sheet1!$A$2:$D$651,4,FALSE)</f>
        <v>1.3008500000000001</v>
      </c>
      <c r="AD596" s="13">
        <f>VLOOKUP(A596,[4]Sheet1!$A$2:$E$651,5,FALSE)</f>
        <v>0.63783199999999995</v>
      </c>
      <c r="AE596" s="13" t="s">
        <v>45</v>
      </c>
      <c r="AF596">
        <f>VLOOKUP(A596,[3]Sheet1!$A$2:$F$2106,6, FALSE)</f>
        <v>53732</v>
      </c>
      <c r="AG596">
        <f>VLOOKUP(A596,[3]Sheet1!$A$2:$G$2106,7,FALSE)</f>
        <v>1</v>
      </c>
      <c r="AH596">
        <f>VLOOKUP(A596,[3]Sheet1!$A$2:$H$2105,8,FALSE)</f>
        <v>1678</v>
      </c>
      <c r="AI596">
        <f>VLOOKUP(A596,[3]Sheet1!$A$2:$I$2106,9,FALSE)</f>
        <v>54</v>
      </c>
      <c r="AJ596">
        <f>VLOOKUP(A596,[3]Sheet1!$A$2:$K$2105,10,FALSE)</f>
        <v>26</v>
      </c>
      <c r="AK596">
        <f>VLOOKUP(A596,[3]Sheet1!$A$2:$K$2105,11,FALSE)</f>
        <v>28</v>
      </c>
      <c r="AL596">
        <f>VLOOKUP(A596,[3]Sheet1!$A$2:$L$2106,12,FALSE)</f>
        <v>7</v>
      </c>
      <c r="AM596">
        <f>VLOOKUP(A596, [3]Sheet1!$A$2:$M$2105,13,FALSE)</f>
        <v>19</v>
      </c>
      <c r="AN596">
        <f>VLOOKUP(A596,[3]Sheet1!$A$2:$N$2106,14,FALSE)</f>
        <v>0.82</v>
      </c>
      <c r="AO596">
        <f>VLOOKUP(A596,[3]Sheet1!$A$2:$O$2106,15,FALSE)</f>
        <v>1.73</v>
      </c>
      <c r="AP596">
        <f>VLOOKUP(A596,[3]Sheet1!$A$2:$P$2105,16,FALSE)</f>
        <v>1.34</v>
      </c>
      <c r="AQ596">
        <f>VLOOKUP(A596, [3]Sheet1!$A$2:$Q$2106, 17,FALSE)</f>
        <v>1583</v>
      </c>
    </row>
    <row r="597" spans="1:43" x14ac:dyDescent="0.2">
      <c r="A597" s="10">
        <v>1208127</v>
      </c>
      <c r="B597" s="10">
        <v>60056837</v>
      </c>
      <c r="C597" s="11" t="s">
        <v>54</v>
      </c>
      <c r="D597" s="10" t="s">
        <v>63</v>
      </c>
      <c r="E597" s="17">
        <v>44154</v>
      </c>
      <c r="F597" s="13" t="str">
        <f>VLOOKUP(A597,[1]Sheet1!$K$2:$T$827,2,FALSE)</f>
        <v>VD03</v>
      </c>
      <c r="G597" s="13" t="str">
        <f>IFERROR(#REF!, "no")</f>
        <v>no</v>
      </c>
      <c r="H597" s="10">
        <v>20</v>
      </c>
      <c r="I597" s="10">
        <v>1.22</v>
      </c>
      <c r="J597" s="10">
        <v>1.17</v>
      </c>
      <c r="K597" s="10">
        <v>-0.05</v>
      </c>
      <c r="L597" s="10">
        <v>13</v>
      </c>
      <c r="M597" s="10">
        <v>17</v>
      </c>
      <c r="N597" s="10">
        <v>4.5605840682983398</v>
      </c>
      <c r="O597" s="10">
        <v>2.5542700290679901</v>
      </c>
      <c r="P597" s="10">
        <v>7.47410804033279E-2</v>
      </c>
      <c r="Q597" s="10">
        <v>-0.130831673741341</v>
      </c>
      <c r="R597" s="13">
        <f>VLOOKUP(A597,'Valores KF'!$C$2:$D$1018,2,)</f>
        <v>0.8</v>
      </c>
      <c r="S597" s="13">
        <f>VLOOKUP(A597,'[2]PESO DE COLADA DIC19-DIC-20'!$A$2:$D$2105,4, FALSE)</f>
        <v>52623</v>
      </c>
      <c r="T597" s="13">
        <f>VLOOKUP(A597,[1]Sheet1!$F$2:$H$1001,3,FALSE)</f>
        <v>1880.9179476397201</v>
      </c>
      <c r="U597" s="13">
        <f>VLOOKUP(A597,[1]Sheet1!$K$2:$T$827, 3,FALSE)</f>
        <v>0.12</v>
      </c>
      <c r="V597" s="13">
        <f>VLOOKUP(A597,[1]Sheet1!$K$2:$T$827, 4,FALSE)</f>
        <v>0.153</v>
      </c>
      <c r="W597" s="13">
        <f>VLOOKUP(A597, [1]Sheet1!$K$2:$T$827,5,FALSE)</f>
        <v>1.1100000000000001</v>
      </c>
      <c r="X597" s="13">
        <f>VLOOKUP(A597, [1]Sheet1!$K$2:$T$827,6,FALSE)</f>
        <v>1.03E-2</v>
      </c>
      <c r="Y597" s="13">
        <f>VLOOKUP(A597, [1]Sheet1!$K$2:$T$827,7,FALSE)</f>
        <v>6.3E-3</v>
      </c>
      <c r="Z597" s="13">
        <f>VLOOKUP(A597, [1]Sheet1!$K$2:$T$827,8,FALSE)</f>
        <v>0.14699999999999999</v>
      </c>
      <c r="AA597" s="13">
        <f>VLOOKUP(A597, [1]Sheet1!$K$2:$T$827,9,FALSE)</f>
        <v>0.16700000000000001</v>
      </c>
      <c r="AB597" s="13">
        <f>VLOOKUP(A597, [1]Sheet1!$K$2:$T$827,10,FALSE)</f>
        <v>2.7900000000000001E-2</v>
      </c>
      <c r="AC597" s="13">
        <f>VLOOKUP(A597,[4]Sheet1!$A$2:$D$651,4,FALSE)</f>
        <v>1.0903400000000001</v>
      </c>
      <c r="AD597" s="13">
        <f>VLOOKUP(A597,[4]Sheet1!$A$2:$E$651,5,FALSE)</f>
        <v>0.45734000000000002</v>
      </c>
      <c r="AE597" s="13" t="s">
        <v>45</v>
      </c>
      <c r="AF597">
        <f>VLOOKUP(A597,[3]Sheet1!$A$2:$F$2106,6, FALSE)</f>
        <v>53256</v>
      </c>
      <c r="AG597">
        <f>VLOOKUP(A597,[3]Sheet1!$A$2:$G$2106,7,FALSE)</f>
        <v>1</v>
      </c>
      <c r="AH597">
        <f>VLOOKUP(A597,[3]Sheet1!$A$2:$H$2105,8,FALSE)</f>
        <v>1671</v>
      </c>
      <c r="AI597">
        <f>VLOOKUP(A597,[3]Sheet1!$A$2:$I$2106,9,FALSE)</f>
        <v>50</v>
      </c>
      <c r="AJ597">
        <f>VLOOKUP(A597,[3]Sheet1!$A$2:$K$2105,10,FALSE)</f>
        <v>27</v>
      </c>
      <c r="AK597">
        <f>VLOOKUP(A597,[3]Sheet1!$A$2:$K$2105,11,FALSE)</f>
        <v>23</v>
      </c>
      <c r="AL597">
        <f>VLOOKUP(A597,[3]Sheet1!$A$2:$L$2106,12,FALSE)</f>
        <v>7</v>
      </c>
      <c r="AM597">
        <f>VLOOKUP(A597, [3]Sheet1!$A$2:$M$2105,13,FALSE)</f>
        <v>20</v>
      </c>
      <c r="AN597">
        <f>VLOOKUP(A597,[3]Sheet1!$A$2:$N$2106,14,FALSE)</f>
        <v>0.76</v>
      </c>
      <c r="AO597">
        <f>VLOOKUP(A597,[3]Sheet1!$A$2:$O$2106,15,FALSE)</f>
        <v>1.25</v>
      </c>
      <c r="AP597">
        <f>VLOOKUP(A597,[3]Sheet1!$A$2:$P$2105,16,FALSE)</f>
        <v>0.17</v>
      </c>
      <c r="AQ597">
        <f>VLOOKUP(A597, [3]Sheet1!$A$2:$Q$2106, 17,FALSE)</f>
        <v>1583</v>
      </c>
    </row>
    <row r="598" spans="1:43" x14ac:dyDescent="0.2">
      <c r="A598" s="10">
        <v>1208128</v>
      </c>
      <c r="B598" s="10">
        <v>60056943</v>
      </c>
      <c r="C598" s="11" t="s">
        <v>43</v>
      </c>
      <c r="D598" s="10" t="s">
        <v>44</v>
      </c>
      <c r="E598" s="17">
        <v>44157</v>
      </c>
      <c r="F598" s="13" t="str">
        <f>VLOOKUP(A598,[1]Sheet1!$K$2:$T$827,2,FALSE)</f>
        <v>VD02</v>
      </c>
      <c r="G598" s="13" t="str">
        <f>IFERROR(#REF!, "no")</f>
        <v>no</v>
      </c>
      <c r="H598" s="10">
        <v>21</v>
      </c>
      <c r="I598" s="10">
        <v>1.22</v>
      </c>
      <c r="J598" s="10">
        <v>0.71</v>
      </c>
      <c r="K598" s="10">
        <v>-0.51</v>
      </c>
      <c r="L598" s="10">
        <v>14</v>
      </c>
      <c r="M598" s="10">
        <v>13</v>
      </c>
      <c r="N598" s="10">
        <v>7.9821538925170898</v>
      </c>
      <c r="O598" s="10">
        <v>2.0960965156555198</v>
      </c>
      <c r="P598" s="10">
        <v>0.93940168619155895</v>
      </c>
      <c r="Q598" s="10">
        <v>0.139573559165001</v>
      </c>
      <c r="R598" s="13">
        <f>VLOOKUP(A598,'Valores KF'!$C$2:$D$1018,2,)</f>
        <v>0.77</v>
      </c>
      <c r="S598" s="13">
        <f>VLOOKUP(A598,'[2]PESO DE COLADA DIC19-DIC-20'!$A$2:$D$2105,4, FALSE)</f>
        <v>54790</v>
      </c>
      <c r="T598" s="13">
        <f>VLOOKUP(A598,[1]Sheet1!$F$2:$H$1001,3,FALSE)</f>
        <v>1879.3002051006699</v>
      </c>
      <c r="U598" s="13">
        <f>VLOOKUP(A598,[1]Sheet1!$K$2:$T$827, 3,FALSE)</f>
        <v>0.41399999999999998</v>
      </c>
      <c r="V598" s="13">
        <f>VLOOKUP(A598,[1]Sheet1!$K$2:$T$827, 4,FALSE)</f>
        <v>0.16800000000000001</v>
      </c>
      <c r="W598" s="13">
        <f>VLOOKUP(A598, [1]Sheet1!$K$2:$T$827,5,FALSE)</f>
        <v>0.86</v>
      </c>
      <c r="X598" s="13">
        <f>VLOOKUP(A598, [1]Sheet1!$K$2:$T$827,6,FALSE)</f>
        <v>5.4999999999999997E-3</v>
      </c>
      <c r="Y598" s="13">
        <f>VLOOKUP(A598, [1]Sheet1!$K$2:$T$827,7,FALSE)</f>
        <v>2.0600000000000002E-3</v>
      </c>
      <c r="Z598" s="13">
        <f>VLOOKUP(A598, [1]Sheet1!$K$2:$T$827,8,FALSE)</f>
        <v>0.995</v>
      </c>
      <c r="AA598" s="13">
        <f>VLOOKUP(A598, [1]Sheet1!$K$2:$T$827,9,FALSE)</f>
        <v>0.13200000000000001</v>
      </c>
      <c r="AB598" s="13">
        <f>VLOOKUP(A598, [1]Sheet1!$K$2:$T$827,10,FALSE)</f>
        <v>3.0300000000000001E-2</v>
      </c>
      <c r="AC598" s="13">
        <f>VLOOKUP(A598,[4]Sheet1!$A$2:$D$651,4,FALSE)</f>
        <v>1.3318399999999999</v>
      </c>
      <c r="AD598" s="13">
        <f>VLOOKUP(A598,[4]Sheet1!$A$2:$E$651,5,FALSE)</f>
        <v>0.64640500000000001</v>
      </c>
      <c r="AE598" s="13" t="s">
        <v>45</v>
      </c>
      <c r="AF598">
        <f>VLOOKUP(A598,[3]Sheet1!$A$2:$F$2106,6, FALSE)</f>
        <v>54892</v>
      </c>
      <c r="AG598">
        <f>VLOOKUP(A598,[3]Sheet1!$A$2:$G$2106,7,FALSE)</f>
        <v>1</v>
      </c>
      <c r="AH598">
        <f>VLOOKUP(A598,[3]Sheet1!$A$2:$H$2105,8,FALSE)</f>
        <v>1675</v>
      </c>
      <c r="AI598">
        <f>VLOOKUP(A598,[3]Sheet1!$A$2:$I$2106,9,FALSE)</f>
        <v>54</v>
      </c>
      <c r="AJ598">
        <f>VLOOKUP(A598,[3]Sheet1!$A$2:$K$2105,10,FALSE)</f>
        <v>29</v>
      </c>
      <c r="AK598">
        <f>VLOOKUP(A598,[3]Sheet1!$A$2:$K$2105,11,FALSE)</f>
        <v>25</v>
      </c>
      <c r="AL598">
        <f>VLOOKUP(A598,[3]Sheet1!$A$2:$L$2106,12,FALSE)</f>
        <v>8</v>
      </c>
      <c r="AM598">
        <f>VLOOKUP(A598, [3]Sheet1!$A$2:$M$2105,13,FALSE)</f>
        <v>21</v>
      </c>
      <c r="AN598">
        <f>VLOOKUP(A598,[3]Sheet1!$A$2:$N$2106,14,FALSE)</f>
        <v>1.04</v>
      </c>
      <c r="AO598">
        <f>VLOOKUP(A598,[3]Sheet1!$A$2:$O$2106,15,FALSE)</f>
        <v>2.34</v>
      </c>
      <c r="AP598">
        <f>VLOOKUP(A598,[3]Sheet1!$A$2:$P$2105,16,FALSE)</f>
        <v>0</v>
      </c>
      <c r="AQ598">
        <f>VLOOKUP(A598, [3]Sheet1!$A$2:$Q$2106, 17,FALSE)</f>
        <v>1572</v>
      </c>
    </row>
    <row r="599" spans="1:43" x14ac:dyDescent="0.2">
      <c r="A599" s="10">
        <v>1208129</v>
      </c>
      <c r="B599" s="10">
        <v>60056949</v>
      </c>
      <c r="C599" s="11" t="s">
        <v>43</v>
      </c>
      <c r="D599" s="10" t="s">
        <v>44</v>
      </c>
      <c r="E599" s="17">
        <v>44158</v>
      </c>
      <c r="F599" s="13" t="str">
        <f>VLOOKUP(A599,[1]Sheet1!$K$2:$T$827,2,FALSE)</f>
        <v>VD02</v>
      </c>
      <c r="G599" s="13" t="str">
        <f>IFERROR(#REF!, "no")</f>
        <v>no</v>
      </c>
      <c r="H599" s="10">
        <v>21</v>
      </c>
      <c r="I599" s="10">
        <v>1.04</v>
      </c>
      <c r="J599" s="10">
        <v>1.04</v>
      </c>
      <c r="K599" s="10">
        <v>0</v>
      </c>
      <c r="L599" s="10">
        <v>16</v>
      </c>
      <c r="M599" s="10">
        <v>11</v>
      </c>
      <c r="N599" s="10">
        <v>9.9682655334472692</v>
      </c>
      <c r="O599" s="10">
        <v>1.6963037252426101</v>
      </c>
      <c r="P599" s="10">
        <v>0.32040530443191501</v>
      </c>
      <c r="Q599" s="10">
        <v>-5.2800301462411901E-2</v>
      </c>
      <c r="R599" s="13">
        <f>VLOOKUP(A599,'Valores KF'!$C$2:$D$1018,2,)</f>
        <v>0.76</v>
      </c>
      <c r="S599" s="13">
        <f>VLOOKUP(A599,'[2]PESO DE COLADA DIC19-DIC-20'!$A$2:$D$2105,4, FALSE)</f>
        <v>54009</v>
      </c>
      <c r="T599" s="13">
        <f>VLOOKUP(A599,[1]Sheet1!$F$2:$H$1001,3,FALSE)</f>
        <v>1879.3894098370799</v>
      </c>
      <c r="U599" s="13">
        <f>VLOOKUP(A599,[1]Sheet1!$K$2:$T$827, 3,FALSE)</f>
        <v>0.41499999999999998</v>
      </c>
      <c r="V599" s="13">
        <f>VLOOKUP(A599,[1]Sheet1!$K$2:$T$827, 4,FALSE)</f>
        <v>0.186</v>
      </c>
      <c r="W599" s="13">
        <f>VLOOKUP(A599, [1]Sheet1!$K$2:$T$827,5,FALSE)</f>
        <v>0.85799999999999998</v>
      </c>
      <c r="X599" s="13">
        <f>VLOOKUP(A599, [1]Sheet1!$K$2:$T$827,6,FALSE)</f>
        <v>5.7000000000000002E-3</v>
      </c>
      <c r="Y599" s="13">
        <f>VLOOKUP(A599, [1]Sheet1!$K$2:$T$827,7,FALSE)</f>
        <v>1.65E-3</v>
      </c>
      <c r="Z599" s="13">
        <f>VLOOKUP(A599, [1]Sheet1!$K$2:$T$827,8,FALSE)</f>
        <v>0.99</v>
      </c>
      <c r="AA599" s="13">
        <f>VLOOKUP(A599, [1]Sheet1!$K$2:$T$827,9,FALSE)</f>
        <v>0.156</v>
      </c>
      <c r="AB599" s="13">
        <f>VLOOKUP(A599, [1]Sheet1!$K$2:$T$827,10,FALSE)</f>
        <v>2.9100000000000001E-2</v>
      </c>
      <c r="AC599" s="13">
        <f>VLOOKUP(A599,[4]Sheet1!$A$2:$D$651,4,FALSE)</f>
        <v>1.3786099999999999</v>
      </c>
      <c r="AD599" s="13">
        <f>VLOOKUP(A599,[4]Sheet1!$A$2:$E$651,5,FALSE)</f>
        <v>1.3299099999999999</v>
      </c>
      <c r="AE599" s="13" t="s">
        <v>45</v>
      </c>
      <c r="AF599">
        <f>VLOOKUP(A599,[3]Sheet1!$A$2:$F$2106,6, FALSE)</f>
        <v>54433</v>
      </c>
      <c r="AG599">
        <f>VLOOKUP(A599,[3]Sheet1!$A$2:$G$2106,7,FALSE)</f>
        <v>1</v>
      </c>
      <c r="AH599">
        <f>VLOOKUP(A599,[3]Sheet1!$A$2:$H$2105,8,FALSE)</f>
        <v>1676</v>
      </c>
      <c r="AI599">
        <f>VLOOKUP(A599,[3]Sheet1!$A$2:$I$2106,9,FALSE)</f>
        <v>52</v>
      </c>
      <c r="AJ599">
        <f>VLOOKUP(A599,[3]Sheet1!$A$2:$K$2105,10,FALSE)</f>
        <v>29</v>
      </c>
      <c r="AK599">
        <f>VLOOKUP(A599,[3]Sheet1!$A$2:$K$2105,11,FALSE)</f>
        <v>23</v>
      </c>
      <c r="AL599">
        <f>VLOOKUP(A599,[3]Sheet1!$A$2:$L$2106,12,FALSE)</f>
        <v>8</v>
      </c>
      <c r="AM599">
        <f>VLOOKUP(A599, [3]Sheet1!$A$2:$M$2105,13,FALSE)</f>
        <v>21</v>
      </c>
      <c r="AN599">
        <f>VLOOKUP(A599,[3]Sheet1!$A$2:$N$2106,14,FALSE)</f>
        <v>1.0900000000000001</v>
      </c>
      <c r="AO599">
        <f>VLOOKUP(A599,[3]Sheet1!$A$2:$O$2106,15,FALSE)</f>
        <v>3.34</v>
      </c>
      <c r="AP599">
        <f>VLOOKUP(A599,[3]Sheet1!$A$2:$P$2105,16,FALSE)</f>
        <v>0</v>
      </c>
      <c r="AQ599">
        <f>VLOOKUP(A599, [3]Sheet1!$A$2:$Q$2106, 17,FALSE)</f>
        <v>1575</v>
      </c>
    </row>
    <row r="600" spans="1:43" x14ac:dyDescent="0.2">
      <c r="A600" s="10">
        <v>1208130</v>
      </c>
      <c r="B600" s="10">
        <v>60056955</v>
      </c>
      <c r="C600" s="11" t="s">
        <v>43</v>
      </c>
      <c r="D600" s="10" t="s">
        <v>44</v>
      </c>
      <c r="E600" s="17">
        <v>44158</v>
      </c>
      <c r="F600" s="13" t="str">
        <f>VLOOKUP(A600,[1]Sheet1!$K$2:$T$827,2,FALSE)</f>
        <v>VD02</v>
      </c>
      <c r="G600" s="13" t="str">
        <f>IFERROR(#REF!, "no")</f>
        <v>no</v>
      </c>
      <c r="H600" s="10">
        <v>20</v>
      </c>
      <c r="I600" s="10">
        <v>1.19</v>
      </c>
      <c r="J600" s="10">
        <v>0.73</v>
      </c>
      <c r="K600" s="10">
        <v>-0.46</v>
      </c>
      <c r="L600" s="10">
        <v>14</v>
      </c>
      <c r="M600" s="10">
        <v>15</v>
      </c>
      <c r="N600" s="10">
        <v>8.1790409088134801</v>
      </c>
      <c r="O600" s="10">
        <v>2.0277469158172599</v>
      </c>
      <c r="P600" s="10">
        <v>0.50608170032501198</v>
      </c>
      <c r="Q600" s="10">
        <v>-0.114418603479862</v>
      </c>
      <c r="R600" s="13">
        <f>VLOOKUP(A600,'Valores KF'!$C$2:$D$1018,2,)</f>
        <v>0.76</v>
      </c>
      <c r="S600" s="13">
        <f>VLOOKUP(A600,'[2]PESO DE COLADA DIC19-DIC-20'!$A$2:$D$2105,4, FALSE)</f>
        <v>54857</v>
      </c>
      <c r="T600" s="13">
        <f>VLOOKUP(A600,[1]Sheet1!$F$2:$H$1001,3,FALSE)</f>
        <v>1870.3995738711601</v>
      </c>
      <c r="U600" s="13">
        <f>VLOOKUP(A600,[1]Sheet1!$K$2:$T$827, 3,FALSE)</f>
        <v>0.42299999999999999</v>
      </c>
      <c r="V600" s="13">
        <f>VLOOKUP(A600,[1]Sheet1!$K$2:$T$827, 4,FALSE)</f>
        <v>0.193</v>
      </c>
      <c r="W600" s="13">
        <f>VLOOKUP(A600, [1]Sheet1!$K$2:$T$827,5,FALSE)</f>
        <v>0.85499999999999998</v>
      </c>
      <c r="X600" s="13">
        <f>VLOOKUP(A600, [1]Sheet1!$K$2:$T$827,6,FALSE)</f>
        <v>5.7999999999999996E-3</v>
      </c>
      <c r="Y600" s="13">
        <f>VLOOKUP(A600, [1]Sheet1!$K$2:$T$827,7,FALSE)</f>
        <v>1.42E-3</v>
      </c>
      <c r="Z600" s="13">
        <f>VLOOKUP(A600, [1]Sheet1!$K$2:$T$827,8,FALSE)</f>
        <v>0.98899999999999999</v>
      </c>
      <c r="AA600" s="13">
        <f>VLOOKUP(A600, [1]Sheet1!$K$2:$T$827,9,FALSE)</f>
        <v>0.14799999999999999</v>
      </c>
      <c r="AB600" s="13">
        <f>VLOOKUP(A600, [1]Sheet1!$K$2:$T$827,10,FALSE)</f>
        <v>2.92E-2</v>
      </c>
      <c r="AC600" s="13">
        <f>VLOOKUP(A600,[4]Sheet1!$A$2:$D$651,4,FALSE)</f>
        <v>1.1945399999999999</v>
      </c>
      <c r="AD600" s="13">
        <f>VLOOKUP(A600,[4]Sheet1!$A$2:$E$651,5,FALSE)</f>
        <v>0.76585800000000004</v>
      </c>
      <c r="AE600" s="13" t="s">
        <v>45</v>
      </c>
      <c r="AF600">
        <f>VLOOKUP(A600,[3]Sheet1!$A$2:$F$2106,6, FALSE)</f>
        <v>54944</v>
      </c>
      <c r="AG600">
        <f>VLOOKUP(A600,[3]Sheet1!$A$2:$G$2106,7,FALSE)</f>
        <v>1</v>
      </c>
      <c r="AH600">
        <f>VLOOKUP(A600,[3]Sheet1!$A$2:$H$2105,8,FALSE)</f>
        <v>1661</v>
      </c>
      <c r="AI600">
        <f>VLOOKUP(A600,[3]Sheet1!$A$2:$I$2106,9,FALSE)</f>
        <v>53</v>
      </c>
      <c r="AJ600">
        <f>VLOOKUP(A600,[3]Sheet1!$A$2:$K$2105,10,FALSE)</f>
        <v>27</v>
      </c>
      <c r="AK600">
        <f>VLOOKUP(A600,[3]Sheet1!$A$2:$K$2105,11,FALSE)</f>
        <v>26</v>
      </c>
      <c r="AL600">
        <f>VLOOKUP(A600,[3]Sheet1!$A$2:$L$2106,12,FALSE)</f>
        <v>7</v>
      </c>
      <c r="AM600">
        <f>VLOOKUP(A600, [3]Sheet1!$A$2:$M$2105,13,FALSE)</f>
        <v>20</v>
      </c>
      <c r="AN600">
        <f>VLOOKUP(A600,[3]Sheet1!$A$2:$N$2106,14,FALSE)</f>
        <v>0.96</v>
      </c>
      <c r="AO600">
        <f>VLOOKUP(A600,[3]Sheet1!$A$2:$O$2106,15,FALSE)</f>
        <v>2.67</v>
      </c>
      <c r="AP600">
        <f>VLOOKUP(A600,[3]Sheet1!$A$2:$P$2105,16,FALSE)</f>
        <v>0</v>
      </c>
      <c r="AQ600">
        <f>VLOOKUP(A600, [3]Sheet1!$A$2:$Q$2106, 17,FALSE)</f>
        <v>1576</v>
      </c>
    </row>
    <row r="601" spans="1:43" x14ac:dyDescent="0.2">
      <c r="A601" s="10">
        <v>1208131</v>
      </c>
      <c r="B601" s="10">
        <v>60056961</v>
      </c>
      <c r="C601" s="11" t="s">
        <v>43</v>
      </c>
      <c r="D601" s="10" t="s">
        <v>50</v>
      </c>
      <c r="E601" s="17">
        <v>44158</v>
      </c>
      <c r="F601" s="13" t="str">
        <f>VLOOKUP(A601,[1]Sheet1!$K$2:$T$827,2,FALSE)</f>
        <v>VD03</v>
      </c>
      <c r="G601" s="13" t="str">
        <f>IFERROR(#REF!, "no")</f>
        <v>no</v>
      </c>
      <c r="H601" s="10">
        <v>21</v>
      </c>
      <c r="I601" s="10">
        <v>1.06</v>
      </c>
      <c r="J601" s="10">
        <v>0.92</v>
      </c>
      <c r="K601" s="10">
        <v>-0.14000000000000001</v>
      </c>
      <c r="L601" s="10">
        <v>15</v>
      </c>
      <c r="M601" s="10">
        <v>12</v>
      </c>
      <c r="N601" s="10">
        <v>6.0257382392883301</v>
      </c>
      <c r="O601" s="10">
        <v>1.68410873413086</v>
      </c>
      <c r="P601" s="10">
        <v>0.40302899479866</v>
      </c>
      <c r="Q601" s="10">
        <v>-0.10811523348093</v>
      </c>
      <c r="R601" s="13">
        <f>VLOOKUP(A601,'Valores KF'!$C$2:$D$1018,2,)</f>
        <v>0.78</v>
      </c>
      <c r="S601" s="13">
        <f>VLOOKUP(A601,'[2]PESO DE COLADA DIC19-DIC-20'!$A$2:$D$2105,4, FALSE)</f>
        <v>56406</v>
      </c>
      <c r="T601" s="13">
        <f>VLOOKUP(A601,[1]Sheet1!$F$2:$H$1001,3,FALSE)</f>
        <v>1891.6162831797701</v>
      </c>
      <c r="U601" s="13">
        <f>VLOOKUP(A601,[1]Sheet1!$K$2:$T$827, 3,FALSE)</f>
        <v>0.41</v>
      </c>
      <c r="V601" s="13">
        <f>VLOOKUP(A601,[1]Sheet1!$K$2:$T$827, 4,FALSE)</f>
        <v>0.17399999999999999</v>
      </c>
      <c r="W601" s="13">
        <f>VLOOKUP(A601, [1]Sheet1!$K$2:$T$827,5,FALSE)</f>
        <v>0.80900000000000005</v>
      </c>
      <c r="X601" s="13">
        <f>VLOOKUP(A601, [1]Sheet1!$K$2:$T$827,6,FALSE)</f>
        <v>6.8999999999999999E-3</v>
      </c>
      <c r="Y601" s="13">
        <f>VLOOKUP(A601, [1]Sheet1!$K$2:$T$827,7,FALSE)</f>
        <v>1.8799999999999999E-3</v>
      </c>
      <c r="Z601" s="13">
        <f>VLOOKUP(A601, [1]Sheet1!$K$2:$T$827,8,FALSE)</f>
        <v>1.1299999999999999</v>
      </c>
      <c r="AA601" s="13">
        <f>VLOOKUP(A601, [1]Sheet1!$K$2:$T$827,9,FALSE)</f>
        <v>0.16300000000000001</v>
      </c>
      <c r="AB601" s="13">
        <f>VLOOKUP(A601, [1]Sheet1!$K$2:$T$827,10,FALSE)</f>
        <v>2.7099999999999999E-2</v>
      </c>
      <c r="AC601" s="13">
        <f>VLOOKUP(A601,[4]Sheet1!$A$2:$D$651,4,FALSE)</f>
        <v>1.29728</v>
      </c>
      <c r="AD601" s="13">
        <f>VLOOKUP(A601,[4]Sheet1!$A$2:$E$651,5,FALSE)</f>
        <v>1.4611799999999999</v>
      </c>
      <c r="AE601" s="13" t="s">
        <v>45</v>
      </c>
      <c r="AF601">
        <f>VLOOKUP(A601,[3]Sheet1!$A$2:$F$2106,6, FALSE)</f>
        <v>56814</v>
      </c>
      <c r="AG601">
        <f>VLOOKUP(A601,[3]Sheet1!$A$2:$G$2106,7,FALSE)</f>
        <v>1</v>
      </c>
      <c r="AH601">
        <f>VLOOKUP(A601,[3]Sheet1!$A$2:$H$2105,8,FALSE)</f>
        <v>1688</v>
      </c>
      <c r="AI601">
        <f>VLOOKUP(A601,[3]Sheet1!$A$2:$I$2106,9,FALSE)</f>
        <v>62</v>
      </c>
      <c r="AJ601">
        <f>VLOOKUP(A601,[3]Sheet1!$A$2:$K$2105,10,FALSE)</f>
        <v>28</v>
      </c>
      <c r="AK601">
        <f>VLOOKUP(A601,[3]Sheet1!$A$2:$K$2105,11,FALSE)</f>
        <v>34</v>
      </c>
      <c r="AL601">
        <f>VLOOKUP(A601,[3]Sheet1!$A$2:$L$2106,12,FALSE)</f>
        <v>7</v>
      </c>
      <c r="AM601">
        <f>VLOOKUP(A601, [3]Sheet1!$A$2:$M$2105,13,FALSE)</f>
        <v>21</v>
      </c>
      <c r="AN601">
        <f>VLOOKUP(A601,[3]Sheet1!$A$2:$N$2106,14,FALSE)</f>
        <v>0.98</v>
      </c>
      <c r="AO601">
        <f>VLOOKUP(A601,[3]Sheet1!$A$2:$O$2106,15,FALSE)</f>
        <v>5.59</v>
      </c>
      <c r="AP601">
        <f>VLOOKUP(A601,[3]Sheet1!$A$2:$P$2105,16,FALSE)</f>
        <v>0</v>
      </c>
      <c r="AQ601">
        <f>VLOOKUP(A601, [3]Sheet1!$A$2:$Q$2106, 17,FALSE)</f>
        <v>1578</v>
      </c>
    </row>
    <row r="602" spans="1:43" x14ac:dyDescent="0.2">
      <c r="A602" s="10">
        <v>1208132</v>
      </c>
      <c r="B602" s="10">
        <v>60056907</v>
      </c>
      <c r="C602" s="11">
        <v>4130</v>
      </c>
      <c r="D602" s="10" t="s">
        <v>61</v>
      </c>
      <c r="E602" s="17">
        <v>44158</v>
      </c>
      <c r="F602" s="13" t="str">
        <f>VLOOKUP(A602,[1]Sheet1!$K$2:$T$827,2,FALSE)</f>
        <v>VD03</v>
      </c>
      <c r="G602" s="13" t="str">
        <f>IFERROR(#REF!, "no")</f>
        <v>no</v>
      </c>
      <c r="H602" s="10">
        <v>18</v>
      </c>
      <c r="I602" s="10">
        <v>1.2</v>
      </c>
      <c r="J602" s="10">
        <v>0.82</v>
      </c>
      <c r="K602" s="10">
        <v>-0.38</v>
      </c>
      <c r="L602" s="10">
        <v>19</v>
      </c>
      <c r="M602" s="10">
        <v>12</v>
      </c>
      <c r="N602" s="10">
        <v>6.3303146362304696</v>
      </c>
      <c r="O602" s="10">
        <v>2.3666284084320099</v>
      </c>
      <c r="P602" s="10">
        <v>0.59741902351379395</v>
      </c>
      <c r="Q602" s="10">
        <v>-0.109477996826172</v>
      </c>
      <c r="R602" s="13">
        <f>VLOOKUP(A602,'Valores KF'!$C$2:$D$1018,2,)</f>
        <v>0.77</v>
      </c>
      <c r="S602" s="13">
        <f>VLOOKUP(A602,'[2]PESO DE COLADA DIC19-DIC-20'!$A$2:$D$2105,4, FALSE)</f>
        <v>51865</v>
      </c>
      <c r="T602" s="13">
        <f>VLOOKUP(A602,[1]Sheet1!$F$2:$H$1001,3,FALSE)</f>
        <v>1876.70529716279</v>
      </c>
      <c r="U602" s="13">
        <f>VLOOKUP(A602,[1]Sheet1!$K$2:$T$827, 3,FALSE)</f>
        <v>0.316</v>
      </c>
      <c r="V602" s="13">
        <f>VLOOKUP(A602,[1]Sheet1!$K$2:$T$827, 4,FALSE)</f>
        <v>0.3</v>
      </c>
      <c r="W602" s="13">
        <f>VLOOKUP(A602, [1]Sheet1!$K$2:$T$827,5,FALSE)</f>
        <v>0.59299999999999997</v>
      </c>
      <c r="X602" s="13">
        <f>VLOOKUP(A602, [1]Sheet1!$K$2:$T$827,6,FALSE)</f>
        <v>5.1999999999999998E-3</v>
      </c>
      <c r="Y602" s="13">
        <f>VLOOKUP(A602, [1]Sheet1!$K$2:$T$827,7,FALSE)</f>
        <v>1.64E-3</v>
      </c>
      <c r="Z602" s="13">
        <f>VLOOKUP(A602, [1]Sheet1!$K$2:$T$827,8,FALSE)</f>
        <v>1.07</v>
      </c>
      <c r="AA602" s="13">
        <f>VLOOKUP(A602, [1]Sheet1!$K$2:$T$827,9,FALSE)</f>
        <v>0.21199999999999999</v>
      </c>
      <c r="AB602" s="13">
        <f>VLOOKUP(A602, [1]Sheet1!$K$2:$T$827,10,FALSE)</f>
        <v>2.7199999999999998E-2</v>
      </c>
      <c r="AC602" s="13">
        <f>VLOOKUP(A602,[4]Sheet1!$A$2:$D$651,4,FALSE)</f>
        <v>1.4483699999999999</v>
      </c>
      <c r="AD602" s="13">
        <f>VLOOKUP(A602,[4]Sheet1!$A$2:$E$651,5,FALSE)</f>
        <v>0.708345</v>
      </c>
      <c r="AE602" s="13" t="s">
        <v>45</v>
      </c>
      <c r="AF602" t="s">
        <v>45</v>
      </c>
      <c r="AG602">
        <f>VLOOKUP(A602,[3]Sheet1!$A$2:$G$2106,7,FALSE)</f>
        <v>1</v>
      </c>
      <c r="AH602">
        <f>VLOOKUP(A602,[3]Sheet1!$A$2:$H$2105,8,FALSE)</f>
        <v>1665</v>
      </c>
      <c r="AI602">
        <f>VLOOKUP(A602,[3]Sheet1!$A$2:$I$2106,9,FALSE)</f>
        <v>55</v>
      </c>
      <c r="AJ602">
        <f>VLOOKUP(A602,[3]Sheet1!$A$2:$K$2105,10,FALSE)</f>
        <v>26</v>
      </c>
      <c r="AK602">
        <f>VLOOKUP(A602,[3]Sheet1!$A$2:$K$2105,11,FALSE)</f>
        <v>29</v>
      </c>
      <c r="AL602">
        <f>VLOOKUP(A602,[3]Sheet1!$A$2:$L$2106,12,FALSE)</f>
        <v>8</v>
      </c>
      <c r="AM602">
        <f>VLOOKUP(A602, [3]Sheet1!$A$2:$M$2105,13,FALSE)</f>
        <v>18</v>
      </c>
      <c r="AN602">
        <f>VLOOKUP(A602,[3]Sheet1!$A$2:$N$2106,14,FALSE)</f>
        <v>1.06</v>
      </c>
      <c r="AO602">
        <f>VLOOKUP(A602,[3]Sheet1!$A$2:$O$2106,15,FALSE)</f>
        <v>2.48</v>
      </c>
      <c r="AP602">
        <f>VLOOKUP(A602,[3]Sheet1!$A$2:$P$2105,16,FALSE)</f>
        <v>0</v>
      </c>
      <c r="AQ602">
        <f>VLOOKUP(A602, [3]Sheet1!$A$2:$Q$2106, 17,FALSE)</f>
        <v>1590</v>
      </c>
    </row>
    <row r="603" spans="1:43" x14ac:dyDescent="0.2">
      <c r="A603" s="10">
        <v>1208133</v>
      </c>
      <c r="B603" s="10">
        <v>60056785</v>
      </c>
      <c r="C603" s="11" t="s">
        <v>54</v>
      </c>
      <c r="D603" s="10" t="s">
        <v>44</v>
      </c>
      <c r="E603" s="17">
        <v>44158</v>
      </c>
      <c r="F603" s="13" t="str">
        <f>VLOOKUP(A603,[1]Sheet1!$K$2:$T$827,2,FALSE)</f>
        <v>VD05</v>
      </c>
      <c r="G603" s="13" t="str">
        <f>IFERROR(#REF!, "no")</f>
        <v>no</v>
      </c>
      <c r="H603" s="10">
        <v>41</v>
      </c>
      <c r="I603" s="10">
        <v>1.1000000000000001</v>
      </c>
      <c r="J603" s="10">
        <v>0.88</v>
      </c>
      <c r="K603" s="10">
        <v>-0.22</v>
      </c>
      <c r="L603" s="10">
        <v>16</v>
      </c>
      <c r="M603" s="10">
        <v>17</v>
      </c>
      <c r="N603" s="10">
        <v>8.8747282028198207</v>
      </c>
      <c r="O603" s="10">
        <v>1.997842669487</v>
      </c>
      <c r="P603" s="10">
        <v>0.15606360137462599</v>
      </c>
      <c r="Q603" s="10">
        <v>-0.13598653674125699</v>
      </c>
      <c r="R603" s="13">
        <f>VLOOKUP(A603,'Valores KF'!$C$2:$D$1018,2,)</f>
        <v>0.81</v>
      </c>
      <c r="S603" s="13">
        <f>VLOOKUP(A603,'[2]PESO DE COLADA DIC19-DIC-20'!$A$2:$D$2105,4, FALSE)</f>
        <v>54250</v>
      </c>
      <c r="T603" s="13">
        <f>VLOOKUP(A603,[1]Sheet1!$F$2:$H$1001,3,FALSE)</f>
        <v>1895.5119007906101</v>
      </c>
      <c r="U603" s="13">
        <f>VLOOKUP(A603,[1]Sheet1!$K$2:$T$827, 3,FALSE)</f>
        <v>0.11700000000000001</v>
      </c>
      <c r="V603" s="13">
        <f>VLOOKUP(A603,[1]Sheet1!$K$2:$T$827, 4,FALSE)</f>
        <v>0.16600000000000001</v>
      </c>
      <c r="W603" s="13">
        <f>VLOOKUP(A603, [1]Sheet1!$K$2:$T$827,5,FALSE)</f>
        <v>1.1000000000000001</v>
      </c>
      <c r="X603" s="13">
        <f>VLOOKUP(A603, [1]Sheet1!$K$2:$T$827,6,FALSE)</f>
        <v>9.2999999999999992E-3</v>
      </c>
      <c r="Y603" s="13">
        <f>VLOOKUP(A603, [1]Sheet1!$K$2:$T$827,7,FALSE)</f>
        <v>5.5999999999999999E-3</v>
      </c>
      <c r="Z603" s="13">
        <f>VLOOKUP(A603, [1]Sheet1!$K$2:$T$827,8,FALSE)</f>
        <v>0.221</v>
      </c>
      <c r="AA603" s="13">
        <f>VLOOKUP(A603, [1]Sheet1!$K$2:$T$827,9,FALSE)</f>
        <v>0.316</v>
      </c>
      <c r="AB603" s="13">
        <f>VLOOKUP(A603, [1]Sheet1!$K$2:$T$827,10,FALSE)</f>
        <v>2.93E-2</v>
      </c>
      <c r="AC603" s="13">
        <f>VLOOKUP(A603,[4]Sheet1!$A$2:$D$651,4,FALSE)</f>
        <v>1.21614</v>
      </c>
      <c r="AD603" s="13">
        <f>VLOOKUP(A603,[4]Sheet1!$A$2:$E$651,5,FALSE)</f>
        <v>1.07822</v>
      </c>
      <c r="AE603" s="13" t="s">
        <v>45</v>
      </c>
      <c r="AF603">
        <f>VLOOKUP(A603,[3]Sheet1!$A$2:$F$2106,6, FALSE)</f>
        <v>54698.99</v>
      </c>
      <c r="AG603">
        <f>VLOOKUP(A603,[3]Sheet1!$A$2:$G$2106,7,FALSE)</f>
        <v>2</v>
      </c>
      <c r="AH603">
        <f>VLOOKUP(A603,[3]Sheet1!$A$2:$H$2105,8,FALSE)</f>
        <v>1694</v>
      </c>
      <c r="AI603">
        <f>VLOOKUP(A603,[3]Sheet1!$A$2:$I$2106,9,FALSE)</f>
        <v>128</v>
      </c>
      <c r="AJ603">
        <f>VLOOKUP(A603,[3]Sheet1!$A$2:$K$2105,10,FALSE)</f>
        <v>52</v>
      </c>
      <c r="AK603">
        <f>VLOOKUP(A603,[3]Sheet1!$A$2:$K$2105,11,FALSE)</f>
        <v>76</v>
      </c>
      <c r="AL603">
        <f>VLOOKUP(A603,[3]Sheet1!$A$2:$L$2106,12,FALSE)</f>
        <v>11</v>
      </c>
      <c r="AM603">
        <f>VLOOKUP(A603, [3]Sheet1!$A$2:$M$2105,13,FALSE)</f>
        <v>41</v>
      </c>
      <c r="AN603">
        <f>VLOOKUP(A603,[3]Sheet1!$A$2:$N$2106,14,FALSE)</f>
        <v>0.86</v>
      </c>
      <c r="AO603">
        <f>VLOOKUP(A603,[3]Sheet1!$A$2:$O$2106,15,FALSE)</f>
        <v>5.1100000000000003</v>
      </c>
      <c r="AP603">
        <f>VLOOKUP(A603,[3]Sheet1!$A$2:$P$2105,16,FALSE)</f>
        <v>1.98</v>
      </c>
      <c r="AQ603">
        <f>VLOOKUP(A603, [3]Sheet1!$A$2:$Q$2106, 17,FALSE)</f>
        <v>1597</v>
      </c>
    </row>
    <row r="604" spans="1:43" x14ac:dyDescent="0.2">
      <c r="A604" s="10">
        <v>1208134</v>
      </c>
      <c r="B604" s="10">
        <v>60056382</v>
      </c>
      <c r="C604" s="11" t="s">
        <v>76</v>
      </c>
      <c r="D604" s="10" t="s">
        <v>46</v>
      </c>
      <c r="E604" s="17">
        <v>44158</v>
      </c>
      <c r="F604" s="13" t="str">
        <f>VLOOKUP(A604,[1]Sheet1!$K$2:$T$827,2,FALSE)</f>
        <v>VD02</v>
      </c>
      <c r="G604" s="13" t="str">
        <f>IFERROR(#REF!, "no")</f>
        <v>no</v>
      </c>
      <c r="H604" s="10">
        <v>20</v>
      </c>
      <c r="I604" s="10">
        <v>1.1200000000000001</v>
      </c>
      <c r="J604" s="10">
        <v>1.1200000000000001</v>
      </c>
      <c r="K604" s="10">
        <v>0</v>
      </c>
      <c r="L604" s="10">
        <v>14</v>
      </c>
      <c r="M604" s="10">
        <v>15</v>
      </c>
      <c r="N604" s="10">
        <v>7.1599836349487296</v>
      </c>
      <c r="O604" s="10">
        <v>2.1205177307128902</v>
      </c>
      <c r="P604" s="10">
        <v>0.36896324157714799</v>
      </c>
      <c r="Q604" s="10">
        <v>-0.12850926816463501</v>
      </c>
      <c r="R604" s="13">
        <f>VLOOKUP(A604,'Valores KF'!$C$2:$D$1018,2,)</f>
        <v>0.83</v>
      </c>
      <c r="S604" s="13">
        <f>VLOOKUP(A604,'[2]PESO DE COLADA DIC19-DIC-20'!$A$2:$D$2105,4, FALSE)</f>
        <v>52845</v>
      </c>
      <c r="T604" s="13">
        <f>VLOOKUP(A604,[1]Sheet1!$F$2:$H$1001,3,FALSE)</f>
        <v>1919.5937968969599</v>
      </c>
      <c r="U604" s="13">
        <f>VLOOKUP(A604,[1]Sheet1!$K$2:$T$827, 3,FALSE)</f>
        <v>0.22</v>
      </c>
      <c r="V604" s="13">
        <f>VLOOKUP(A604,[1]Sheet1!$K$2:$T$827, 4,FALSE)</f>
        <v>0.14799999999999999</v>
      </c>
      <c r="W604" s="13">
        <f>VLOOKUP(A604, [1]Sheet1!$K$2:$T$827,5,FALSE)</f>
        <v>0.85199999999999998</v>
      </c>
      <c r="X604" s="13">
        <f>VLOOKUP(A604, [1]Sheet1!$K$2:$T$827,6,FALSE)</f>
        <v>7.6E-3</v>
      </c>
      <c r="Y604" s="13">
        <f>VLOOKUP(A604, [1]Sheet1!$K$2:$T$827,7,FALSE)</f>
        <v>1.77E-2</v>
      </c>
      <c r="Z604" s="13">
        <f>VLOOKUP(A604, [1]Sheet1!$K$2:$T$827,8,FALSE)</f>
        <v>0.17299999999999999</v>
      </c>
      <c r="AA604" s="13">
        <f>VLOOKUP(A604, [1]Sheet1!$K$2:$T$827,9,FALSE)</f>
        <v>0.24</v>
      </c>
      <c r="AB604" s="13">
        <f>VLOOKUP(A604, [1]Sheet1!$K$2:$T$827,10,FALSE)</f>
        <v>3.1399999999999997E-2</v>
      </c>
      <c r="AC604" s="13">
        <f>VLOOKUP(A604,[4]Sheet1!$A$2:$D$651,4,FALSE)</f>
        <v>1.27525</v>
      </c>
      <c r="AD604" s="13">
        <f>VLOOKUP(A604,[4]Sheet1!$A$2:$E$651,5,FALSE)</f>
        <v>0.81915300000000002</v>
      </c>
      <c r="AE604" s="13" t="s">
        <v>45</v>
      </c>
      <c r="AF604">
        <f>VLOOKUP(A604,[3]Sheet1!$A$2:$F$2106,6, FALSE)</f>
        <v>53409</v>
      </c>
      <c r="AG604">
        <f>VLOOKUP(A604,[3]Sheet1!$A$2:$G$2106,7,FALSE)</f>
        <v>1</v>
      </c>
      <c r="AH604">
        <f>VLOOKUP(A604,[3]Sheet1!$A$2:$H$2105,8,FALSE)</f>
        <v>1500</v>
      </c>
      <c r="AI604">
        <f>VLOOKUP(A604,[3]Sheet1!$A$2:$I$2106,9,FALSE)</f>
        <v>56</v>
      </c>
      <c r="AJ604">
        <f>VLOOKUP(A604,[3]Sheet1!$A$2:$K$2105,10,FALSE)</f>
        <v>27</v>
      </c>
      <c r="AK604">
        <f>VLOOKUP(A604,[3]Sheet1!$A$2:$K$2105,11,FALSE)</f>
        <v>29</v>
      </c>
      <c r="AL604">
        <f>VLOOKUP(A604,[3]Sheet1!$A$2:$L$2106,12,FALSE)</f>
        <v>7</v>
      </c>
      <c r="AM604">
        <f>VLOOKUP(A604, [3]Sheet1!$A$2:$M$2105,13,FALSE)</f>
        <v>20</v>
      </c>
      <c r="AN604">
        <f>VLOOKUP(A604,[3]Sheet1!$A$2:$N$2106,14,FALSE)</f>
        <v>0.95</v>
      </c>
      <c r="AO604">
        <f>VLOOKUP(A604,[3]Sheet1!$A$2:$O$2106,15,FALSE)</f>
        <v>2.48</v>
      </c>
      <c r="AP604">
        <f>VLOOKUP(A604,[3]Sheet1!$A$2:$P$2105,16,FALSE)</f>
        <v>0</v>
      </c>
      <c r="AQ604">
        <f>VLOOKUP(A604, [3]Sheet1!$A$2:$Q$2106, 17,FALSE)</f>
        <v>1601</v>
      </c>
    </row>
    <row r="605" spans="1:43" x14ac:dyDescent="0.2">
      <c r="A605" s="10">
        <v>1208135</v>
      </c>
      <c r="B605" s="10">
        <v>60056377</v>
      </c>
      <c r="C605" s="11" t="s">
        <v>76</v>
      </c>
      <c r="D605" s="10" t="s">
        <v>46</v>
      </c>
      <c r="E605" s="17">
        <v>44158</v>
      </c>
      <c r="F605" s="13" t="str">
        <f>VLOOKUP(A605,[1]Sheet1!$K$2:$T$827,2,FALSE)</f>
        <v>VD02</v>
      </c>
      <c r="G605" s="13" t="str">
        <f>IFERROR(#REF!, "no")</f>
        <v>no</v>
      </c>
      <c r="H605" s="10">
        <v>20</v>
      </c>
      <c r="I605" s="10">
        <v>1.03</v>
      </c>
      <c r="J605" s="10">
        <v>0.92</v>
      </c>
      <c r="K605" s="10">
        <v>-0.11</v>
      </c>
      <c r="L605" s="10">
        <v>20</v>
      </c>
      <c r="M605" s="10">
        <v>17</v>
      </c>
      <c r="N605" s="10">
        <v>5.1625738143920898</v>
      </c>
      <c r="O605" s="10">
        <v>1.59049308300018</v>
      </c>
      <c r="P605" s="10">
        <v>0.27886763215065002</v>
      </c>
      <c r="Q605" s="10">
        <v>-0.115464933216572</v>
      </c>
      <c r="R605" s="13">
        <f>VLOOKUP(A605,'Valores KF'!$C$2:$D$1018,2,)</f>
        <v>0.8</v>
      </c>
      <c r="S605" s="13">
        <f>VLOOKUP(A605,'[2]PESO DE COLADA DIC19-DIC-20'!$A$2:$D$2105,4, FALSE)</f>
        <v>53288</v>
      </c>
      <c r="T605" s="13">
        <f>VLOOKUP(A605,[1]Sheet1!$F$2:$H$1001,3,FALSE)</f>
        <v>1901.1088168942799</v>
      </c>
      <c r="U605" s="13">
        <f>VLOOKUP(A605,[1]Sheet1!$K$2:$T$827, 3,FALSE)</f>
        <v>0.217</v>
      </c>
      <c r="V605" s="13">
        <f>VLOOKUP(A605,[1]Sheet1!$K$2:$T$827, 4,FALSE)</f>
        <v>0.157</v>
      </c>
      <c r="W605" s="13">
        <f>VLOOKUP(A605, [1]Sheet1!$K$2:$T$827,5,FALSE)</f>
        <v>0.82599999999999996</v>
      </c>
      <c r="X605" s="13">
        <f>VLOOKUP(A605, [1]Sheet1!$K$2:$T$827,6,FALSE)</f>
        <v>1.1299999999999999E-2</v>
      </c>
      <c r="Y605" s="13">
        <f>VLOOKUP(A605, [1]Sheet1!$K$2:$T$827,7,FALSE)</f>
        <v>1.7500000000000002E-2</v>
      </c>
      <c r="Z605" s="13">
        <f>VLOOKUP(A605, [1]Sheet1!$K$2:$T$827,8,FALSE)</f>
        <v>0.19700000000000001</v>
      </c>
      <c r="AA605" s="13">
        <f>VLOOKUP(A605, [1]Sheet1!$K$2:$T$827,9,FALSE)</f>
        <v>0.222</v>
      </c>
      <c r="AB605" s="13">
        <f>VLOOKUP(A605, [1]Sheet1!$K$2:$T$827,10,FALSE)</f>
        <v>3.0200000000000001E-2</v>
      </c>
      <c r="AC605" s="13">
        <f>VLOOKUP(A605,[4]Sheet1!$A$2:$D$651,4,FALSE)</f>
        <v>1.0859099999999999</v>
      </c>
      <c r="AD605" s="13">
        <f>VLOOKUP(A605,[4]Sheet1!$A$2:$E$651,5,FALSE)</f>
        <v>1.0575000000000001</v>
      </c>
      <c r="AE605" s="13" t="s">
        <v>45</v>
      </c>
      <c r="AF605">
        <f>VLOOKUP(A605,[3]Sheet1!$A$2:$F$2106,6, FALSE)</f>
        <v>53817.01</v>
      </c>
      <c r="AG605">
        <f>VLOOKUP(A605,[3]Sheet1!$A$2:$G$2106,7,FALSE)</f>
        <v>1</v>
      </c>
      <c r="AH605">
        <f>VLOOKUP(A605,[3]Sheet1!$A$2:$H$2105,8,FALSE)</f>
        <v>1699</v>
      </c>
      <c r="AI605">
        <f>VLOOKUP(A605,[3]Sheet1!$A$2:$I$2106,9,FALSE)</f>
        <v>54</v>
      </c>
      <c r="AJ605">
        <f>VLOOKUP(A605,[3]Sheet1!$A$2:$K$2105,10,FALSE)</f>
        <v>25</v>
      </c>
      <c r="AK605">
        <f>VLOOKUP(A605,[3]Sheet1!$A$2:$K$2105,11,FALSE)</f>
        <v>29</v>
      </c>
      <c r="AL605">
        <f>VLOOKUP(A605,[3]Sheet1!$A$2:$L$2106,12,FALSE)</f>
        <v>5</v>
      </c>
      <c r="AM605">
        <f>VLOOKUP(A605, [3]Sheet1!$A$2:$M$2105,13,FALSE)</f>
        <v>20</v>
      </c>
      <c r="AN605">
        <f>VLOOKUP(A605,[3]Sheet1!$A$2:$N$2106,14,FALSE)</f>
        <v>0.73</v>
      </c>
      <c r="AO605">
        <f>VLOOKUP(A605,[3]Sheet1!$A$2:$O$2106,15,FALSE)</f>
        <v>2.85</v>
      </c>
      <c r="AP605">
        <f>VLOOKUP(A605,[3]Sheet1!$A$2:$P$2105,16,FALSE)</f>
        <v>0</v>
      </c>
      <c r="AQ605">
        <f>VLOOKUP(A605, [3]Sheet1!$A$2:$Q$2106, 17,FALSE)</f>
        <v>1598</v>
      </c>
    </row>
    <row r="606" spans="1:43" x14ac:dyDescent="0.2">
      <c r="A606" s="10">
        <v>1208136</v>
      </c>
      <c r="B606" s="10">
        <v>60056745</v>
      </c>
      <c r="C606" s="11" t="s">
        <v>55</v>
      </c>
      <c r="D606" s="10" t="s">
        <v>53</v>
      </c>
      <c r="E606" s="17">
        <v>44158</v>
      </c>
      <c r="F606" s="13" t="str">
        <f>VLOOKUP(A606,[1]Sheet1!$K$2:$T$827,2,FALSE)</f>
        <v>VD02</v>
      </c>
      <c r="G606" s="13" t="str">
        <f>IFERROR(#REF!, "no")</f>
        <v>no</v>
      </c>
      <c r="H606" s="10">
        <v>20</v>
      </c>
      <c r="I606" s="10">
        <v>1.1499999999999999</v>
      </c>
      <c r="J606" s="10">
        <v>0.8</v>
      </c>
      <c r="K606" s="10">
        <v>-0.35</v>
      </c>
      <c r="L606" s="10">
        <v>18</v>
      </c>
      <c r="M606" s="10">
        <v>18</v>
      </c>
      <c r="N606" s="10">
        <v>6.5005073547363299</v>
      </c>
      <c r="O606" s="10">
        <v>1.9223028421402</v>
      </c>
      <c r="P606" s="10">
        <v>0.41117662191391002</v>
      </c>
      <c r="Q606" s="10">
        <v>-0.12314072996377901</v>
      </c>
      <c r="R606" s="13">
        <f>VLOOKUP(A606,'Valores KF'!$C$2:$D$1018,2,)</f>
        <v>0.75</v>
      </c>
      <c r="S606" s="13">
        <f>VLOOKUP(A606,'[2]PESO DE COLADA DIC19-DIC-20'!$A$2:$D$2105,4, FALSE)</f>
        <v>51265</v>
      </c>
      <c r="T606" s="13">
        <f>VLOOKUP(A606,[1]Sheet1!$F$2:$H$1001,3,FALSE)</f>
        <v>1862.98254648382</v>
      </c>
      <c r="U606" s="13">
        <f>VLOOKUP(A606,[1]Sheet1!$K$2:$T$827, 3,FALSE)</f>
        <v>0.42699999999999999</v>
      </c>
      <c r="V606" s="13">
        <f>VLOOKUP(A606,[1]Sheet1!$K$2:$T$827, 4,FALSE)</f>
        <v>0.20499999999999999</v>
      </c>
      <c r="W606" s="13">
        <f>VLOOKUP(A606, [1]Sheet1!$K$2:$T$827,5,FALSE)</f>
        <v>0.76300000000000001</v>
      </c>
      <c r="X606" s="13">
        <f>VLOOKUP(A606, [1]Sheet1!$K$2:$T$827,6,FALSE)</f>
        <v>9.9000000000000008E-3</v>
      </c>
      <c r="Y606" s="13">
        <f>VLOOKUP(A606, [1]Sheet1!$K$2:$T$827,7,FALSE)</f>
        <v>6.4700000000000001E-3</v>
      </c>
      <c r="Z606" s="13">
        <f>VLOOKUP(A606, [1]Sheet1!$K$2:$T$827,8,FALSE)</f>
        <v>0.86799999999999999</v>
      </c>
      <c r="AA606" s="13">
        <f>VLOOKUP(A606, [1]Sheet1!$K$2:$T$827,9,FALSE)</f>
        <v>1.67</v>
      </c>
      <c r="AB606" s="13">
        <f>VLOOKUP(A606, [1]Sheet1!$K$2:$T$827,10,FALSE)</f>
        <v>3.1199999999999999E-2</v>
      </c>
      <c r="AC606" s="13">
        <f>VLOOKUP(A606,[4]Sheet1!$A$2:$D$651,4,FALSE)</f>
        <v>0.994004</v>
      </c>
      <c r="AD606" s="13">
        <f>VLOOKUP(A606,[4]Sheet1!$A$2:$E$651,5,FALSE)</f>
        <v>0.428286</v>
      </c>
      <c r="AE606" s="13" t="s">
        <v>45</v>
      </c>
      <c r="AF606">
        <f>VLOOKUP(A606,[3]Sheet1!$A$2:$F$2106,6, FALSE)</f>
        <v>51388</v>
      </c>
      <c r="AG606">
        <f>VLOOKUP(A606,[3]Sheet1!$A$2:$G$2106,7,FALSE)</f>
        <v>1</v>
      </c>
      <c r="AH606">
        <f>VLOOKUP(A606,[3]Sheet1!$A$2:$H$2105,8,FALSE)</f>
        <v>1650</v>
      </c>
      <c r="AI606">
        <f>VLOOKUP(A606,[3]Sheet1!$A$2:$I$2106,9,FALSE)</f>
        <v>52</v>
      </c>
      <c r="AJ606">
        <f>VLOOKUP(A606,[3]Sheet1!$A$2:$K$2105,10,FALSE)</f>
        <v>26</v>
      </c>
      <c r="AK606">
        <f>VLOOKUP(A606,[3]Sheet1!$A$2:$K$2105,11,FALSE)</f>
        <v>26</v>
      </c>
      <c r="AL606">
        <f>VLOOKUP(A606,[3]Sheet1!$A$2:$L$2106,12,FALSE)</f>
        <v>6</v>
      </c>
      <c r="AM606">
        <f>VLOOKUP(A606, [3]Sheet1!$A$2:$M$2105,13,FALSE)</f>
        <v>20</v>
      </c>
      <c r="AN606">
        <f>VLOOKUP(A606,[3]Sheet1!$A$2:$N$2106,14,FALSE)</f>
        <v>0.61</v>
      </c>
      <c r="AO606">
        <f>VLOOKUP(A606,[3]Sheet1!$A$2:$O$2106,15,FALSE)</f>
        <v>1.53</v>
      </c>
      <c r="AP606">
        <f>VLOOKUP(A606,[3]Sheet1!$A$2:$P$2105,16,FALSE)</f>
        <v>0</v>
      </c>
      <c r="AQ606">
        <f>VLOOKUP(A606, [3]Sheet1!$A$2:$Q$2106, 17,FALSE)</f>
        <v>1555</v>
      </c>
    </row>
    <row r="607" spans="1:43" x14ac:dyDescent="0.2">
      <c r="A607" s="10">
        <v>1208137</v>
      </c>
      <c r="B607" s="10">
        <v>60057004</v>
      </c>
      <c r="C607" s="11">
        <v>4340</v>
      </c>
      <c r="D607" s="10" t="s">
        <v>56</v>
      </c>
      <c r="E607" s="17">
        <v>44158</v>
      </c>
      <c r="F607" s="13" t="str">
        <f>VLOOKUP(A607,[1]Sheet1!$K$2:$T$827,2,FALSE)</f>
        <v>VD02</v>
      </c>
      <c r="G607" s="13" t="str">
        <f>IFERROR(#REF!, "no")</f>
        <v>no</v>
      </c>
      <c r="H607" s="10">
        <v>18</v>
      </c>
      <c r="I607" s="10">
        <v>1.39</v>
      </c>
      <c r="J607" s="10">
        <v>1.1000000000000001</v>
      </c>
      <c r="K607" s="10">
        <v>-0.28999999999999998</v>
      </c>
      <c r="L607" s="10">
        <v>18</v>
      </c>
      <c r="M607" s="10">
        <v>15</v>
      </c>
      <c r="N607" s="10">
        <v>6.9115324020385698</v>
      </c>
      <c r="O607" s="10">
        <v>1.7230339050293</v>
      </c>
      <c r="P607" s="10">
        <v>0.146881714463234</v>
      </c>
      <c r="Q607" s="10">
        <v>-0.12628124654293099</v>
      </c>
      <c r="R607" s="13">
        <f>VLOOKUP(A607,'Valores KF'!$C$2:$D$1018,2,)</f>
        <v>0.74</v>
      </c>
      <c r="S607" s="13">
        <f>VLOOKUP(A607,'[2]PESO DE COLADA DIC19-DIC-20'!$A$2:$D$2105,4, FALSE)</f>
        <v>57000</v>
      </c>
      <c r="T607" s="13">
        <f>VLOOKUP(A607,[1]Sheet1!$F$2:$H$1001,3,FALSE)</f>
        <v>1847.3342976605099</v>
      </c>
      <c r="U607" s="13">
        <f>VLOOKUP(A607,[1]Sheet1!$K$2:$T$827, 3,FALSE)</f>
        <v>0.40899999999999997</v>
      </c>
      <c r="V607" s="13">
        <f>VLOOKUP(A607,[1]Sheet1!$K$2:$T$827, 4,FALSE)</f>
        <v>0.20399999999999999</v>
      </c>
      <c r="W607" s="13">
        <f>VLOOKUP(A607, [1]Sheet1!$K$2:$T$827,5,FALSE)</f>
        <v>0.77400000000000002</v>
      </c>
      <c r="X607" s="13">
        <f>VLOOKUP(A607, [1]Sheet1!$K$2:$T$827,6,FALSE)</f>
        <v>1.24E-2</v>
      </c>
      <c r="Y607" s="13">
        <f>VLOOKUP(A607, [1]Sheet1!$K$2:$T$827,7,FALSE)</f>
        <v>1.3599999999999999E-2</v>
      </c>
      <c r="Z607" s="13">
        <f>VLOOKUP(A607, [1]Sheet1!$K$2:$T$827,8,FALSE)</f>
        <v>0.86599999999999999</v>
      </c>
      <c r="AA607" s="13">
        <f>VLOOKUP(A607, [1]Sheet1!$K$2:$T$827,9,FALSE)</f>
        <v>1.67</v>
      </c>
      <c r="AB607" s="13">
        <f>VLOOKUP(A607, [1]Sheet1!$K$2:$T$827,10,FALSE)</f>
        <v>1.8599999999999998E-2</v>
      </c>
      <c r="AC607" s="13">
        <f>VLOOKUP(A607,[4]Sheet1!$A$2:$D$651,4,FALSE)</f>
        <v>1.06656</v>
      </c>
      <c r="AD607" s="13">
        <f>VLOOKUP(A607,[4]Sheet1!$A$2:$E$651,5,FALSE)</f>
        <v>0.58377000000000001</v>
      </c>
      <c r="AE607" s="13" t="s">
        <v>45</v>
      </c>
      <c r="AF607">
        <f>VLOOKUP(A607,[3]Sheet1!$A$2:$F$2106,6, FALSE)</f>
        <v>57408</v>
      </c>
      <c r="AG607">
        <f>VLOOKUP(A607,[3]Sheet1!$A$2:$G$2106,7,FALSE)</f>
        <v>1</v>
      </c>
      <c r="AH607">
        <f>VLOOKUP(A607,[3]Sheet1!$A$2:$H$2105,8,FALSE)</f>
        <v>1628</v>
      </c>
      <c r="AI607">
        <f>VLOOKUP(A607,[3]Sheet1!$A$2:$I$2106,9,FALSE)</f>
        <v>48</v>
      </c>
      <c r="AJ607">
        <f>VLOOKUP(A607,[3]Sheet1!$A$2:$K$2105,10,FALSE)</f>
        <v>23</v>
      </c>
      <c r="AK607">
        <f>VLOOKUP(A607,[3]Sheet1!$A$2:$K$2105,11,FALSE)</f>
        <v>25</v>
      </c>
      <c r="AL607">
        <f>VLOOKUP(A607,[3]Sheet1!$A$2:$L$2106,12,FALSE)</f>
        <v>5</v>
      </c>
      <c r="AM607">
        <f>VLOOKUP(A607, [3]Sheet1!$A$2:$M$2105,13,FALSE)</f>
        <v>18</v>
      </c>
      <c r="AN607">
        <f>VLOOKUP(A607,[3]Sheet1!$A$2:$N$2106,14,FALSE)</f>
        <v>0.72</v>
      </c>
      <c r="AO607">
        <f>VLOOKUP(A607,[3]Sheet1!$A$2:$O$2106,15,FALSE)</f>
        <v>1.74</v>
      </c>
      <c r="AP607">
        <f>VLOOKUP(A607,[3]Sheet1!$A$2:$P$2105,16,FALSE)</f>
        <v>0</v>
      </c>
      <c r="AQ607">
        <f>VLOOKUP(A607, [3]Sheet1!$A$2:$Q$2106, 17,FALSE)</f>
        <v>1552</v>
      </c>
    </row>
    <row r="608" spans="1:43" x14ac:dyDescent="0.2">
      <c r="A608" s="10">
        <v>1208138</v>
      </c>
      <c r="B608" s="10">
        <v>60056733</v>
      </c>
      <c r="C608" s="11" t="s">
        <v>97</v>
      </c>
      <c r="D608" s="10" t="s">
        <v>53</v>
      </c>
      <c r="E608" s="17">
        <v>44158</v>
      </c>
      <c r="F608" s="13" t="str">
        <f>VLOOKUP(A608,[1]Sheet1!$K$2:$T$827,2,FALSE)</f>
        <v>VD02</v>
      </c>
      <c r="G608" s="13" t="str">
        <f>IFERROR(#REF!, "no")</f>
        <v>no</v>
      </c>
      <c r="H608" s="10">
        <v>20</v>
      </c>
      <c r="I608" s="10">
        <v>1.1499999999999999</v>
      </c>
      <c r="J608" s="10">
        <v>1.1100000000000001</v>
      </c>
      <c r="K608" s="10">
        <v>-0.04</v>
      </c>
      <c r="L608" s="10">
        <v>20</v>
      </c>
      <c r="M608" s="10">
        <v>18</v>
      </c>
      <c r="N608" s="10">
        <v>5.3671417236328098</v>
      </c>
      <c r="O608" s="10">
        <v>2.2171657085418701</v>
      </c>
      <c r="P608" s="10">
        <v>0.243863165378571</v>
      </c>
      <c r="Q608" s="10">
        <v>-0.13077291846275299</v>
      </c>
      <c r="R608" s="13">
        <f>VLOOKUP(A608,'Valores KF'!$C$2:$D$1018,2,)</f>
        <v>0.76</v>
      </c>
      <c r="S608" s="13">
        <f>VLOOKUP(A608,'[2]PESO DE COLADA DIC19-DIC-20'!$A$2:$D$2105,4, FALSE)</f>
        <v>52371</v>
      </c>
      <c r="T608" s="13">
        <f>VLOOKUP(A608,[1]Sheet1!$F$2:$H$1001,3,FALSE)</f>
        <v>1861.4025790186199</v>
      </c>
      <c r="U608" s="13">
        <f>VLOOKUP(A608,[1]Sheet1!$K$2:$T$827, 3,FALSE)</f>
        <v>0.311</v>
      </c>
      <c r="V608" s="13">
        <f>VLOOKUP(A608,[1]Sheet1!$K$2:$T$827, 4,FALSE)</f>
        <v>0.32100000000000001</v>
      </c>
      <c r="W608" s="13">
        <f>VLOOKUP(A608, [1]Sheet1!$K$2:$T$827,5,FALSE)</f>
        <v>0.92700000000000005</v>
      </c>
      <c r="X608" s="13">
        <f>VLOOKUP(A608, [1]Sheet1!$K$2:$T$827,6,FALSE)</f>
        <v>9.1000000000000004E-3</v>
      </c>
      <c r="Y608" s="13">
        <f>VLOOKUP(A608, [1]Sheet1!$K$2:$T$827,7,FALSE)</f>
        <v>4.9899999999999999E-4</v>
      </c>
      <c r="Z608" s="13">
        <f>VLOOKUP(A608, [1]Sheet1!$K$2:$T$827,8,FALSE)</f>
        <v>0.97799999999999998</v>
      </c>
      <c r="AA608" s="13">
        <f>VLOOKUP(A608, [1]Sheet1!$K$2:$T$827,9,FALSE)</f>
        <v>0.90300000000000002</v>
      </c>
      <c r="AB608" s="13">
        <f>VLOOKUP(A608, [1]Sheet1!$K$2:$T$827,10,FALSE)</f>
        <v>1.9800000000000002E-2</v>
      </c>
      <c r="AC608" s="13">
        <f>VLOOKUP(A608,[4]Sheet1!$A$2:$D$651,4,FALSE)</f>
        <v>0.92852999999999997</v>
      </c>
      <c r="AD608" s="13">
        <f>VLOOKUP(A608,[4]Sheet1!$A$2:$E$651,5,FALSE)</f>
        <v>0.49411500000000003</v>
      </c>
      <c r="AE608" s="13" t="s">
        <v>45</v>
      </c>
      <c r="AF608">
        <f>VLOOKUP(A608,[3]Sheet1!$A$2:$F$2106,6, FALSE)</f>
        <v>52069.01</v>
      </c>
      <c r="AG608">
        <f>VLOOKUP(A608,[3]Sheet1!$A$2:$G$2106,7,FALSE)</f>
        <v>1</v>
      </c>
      <c r="AH608">
        <f>VLOOKUP(A608,[3]Sheet1!$A$2:$H$2105,8,FALSE)</f>
        <v>1649</v>
      </c>
      <c r="AI608">
        <f>VLOOKUP(A608,[3]Sheet1!$A$2:$I$2106,9,FALSE)</f>
        <v>55</v>
      </c>
      <c r="AJ608">
        <f>VLOOKUP(A608,[3]Sheet1!$A$2:$K$2105,10,FALSE)</f>
        <v>26</v>
      </c>
      <c r="AK608">
        <f>VLOOKUP(A608,[3]Sheet1!$A$2:$K$2105,11,FALSE)</f>
        <v>29</v>
      </c>
      <c r="AL608">
        <f>VLOOKUP(A608,[3]Sheet1!$A$2:$L$2106,12,FALSE)</f>
        <v>6</v>
      </c>
      <c r="AM608">
        <f>VLOOKUP(A608, [3]Sheet1!$A$2:$M$2105,13,FALSE)</f>
        <v>20</v>
      </c>
      <c r="AN608">
        <f>VLOOKUP(A608,[3]Sheet1!$A$2:$N$2106,14,FALSE)</f>
        <v>0.55000000000000004</v>
      </c>
      <c r="AO608">
        <f>VLOOKUP(A608,[3]Sheet1!$A$2:$O$2106,15,FALSE)</f>
        <v>1.47</v>
      </c>
      <c r="AP608">
        <f>VLOOKUP(A608,[3]Sheet1!$A$2:$P$2105,16,FALSE)</f>
        <v>0</v>
      </c>
      <c r="AQ608">
        <f>VLOOKUP(A608, [3]Sheet1!$A$2:$Q$2106, 17,FALSE)</f>
        <v>1563</v>
      </c>
    </row>
    <row r="609" spans="1:43" x14ac:dyDescent="0.2">
      <c r="A609" s="10">
        <v>1208139</v>
      </c>
      <c r="B609" s="10">
        <v>60056925</v>
      </c>
      <c r="C609" s="11" t="s">
        <v>106</v>
      </c>
      <c r="D609" s="10" t="s">
        <v>44</v>
      </c>
      <c r="E609" s="17">
        <v>44158</v>
      </c>
      <c r="F609" s="13" t="str">
        <f>VLOOKUP(A609,[1]Sheet1!$K$2:$T$827,2,FALSE)</f>
        <v>VD02</v>
      </c>
      <c r="G609" s="13" t="str">
        <f>IFERROR(#REF!, "no")</f>
        <v>no</v>
      </c>
      <c r="H609" s="10">
        <v>20</v>
      </c>
      <c r="I609" s="10">
        <v>1.08</v>
      </c>
      <c r="J609" s="10">
        <v>1.3</v>
      </c>
      <c r="K609" s="10">
        <v>0.22</v>
      </c>
      <c r="L609" s="10">
        <v>15</v>
      </c>
      <c r="M609" s="10">
        <v>17</v>
      </c>
      <c r="N609" s="10">
        <v>4.7056608200073198</v>
      </c>
      <c r="O609" s="10">
        <v>1.78472459316254</v>
      </c>
      <c r="P609" s="10">
        <v>0.62134134769439697</v>
      </c>
      <c r="Q609" s="10">
        <v>-0.10583133250474901</v>
      </c>
      <c r="R609" s="13">
        <f>VLOOKUP(A609,'Valores KF'!$C$2:$D$1018,2,)</f>
        <v>0.78</v>
      </c>
      <c r="S609" s="13">
        <f>VLOOKUP(A609,'[2]PESO DE COLADA DIC19-DIC-20'!$A$2:$D$2105,4, FALSE)</f>
        <v>54928</v>
      </c>
      <c r="T609" s="13">
        <f>VLOOKUP(A609,[1]Sheet1!$F$2:$H$1001,3,FALSE)</f>
        <v>1884.3389609774899</v>
      </c>
      <c r="U609" s="13">
        <f>VLOOKUP(A609,[1]Sheet1!$K$2:$T$827, 3,FALSE)</f>
        <v>0.308</v>
      </c>
      <c r="V609" s="13">
        <f>VLOOKUP(A609,[1]Sheet1!$K$2:$T$827, 4,FALSE)</f>
        <v>0.22900000000000001</v>
      </c>
      <c r="W609" s="13">
        <f>VLOOKUP(A609, [1]Sheet1!$K$2:$T$827,5,FALSE)</f>
        <v>0.92900000000000005</v>
      </c>
      <c r="X609" s="13">
        <f>VLOOKUP(A609, [1]Sheet1!$K$2:$T$827,6,FALSE)</f>
        <v>6.8999999999999999E-3</v>
      </c>
      <c r="Y609" s="13">
        <f>VLOOKUP(A609, [1]Sheet1!$K$2:$T$827,7,FALSE)</f>
        <v>1.0300000000000001E-3</v>
      </c>
      <c r="Z609" s="13">
        <f>VLOOKUP(A609, [1]Sheet1!$K$2:$T$827,8,FALSE)</f>
        <v>0.94799999999999995</v>
      </c>
      <c r="AA609" s="13">
        <f>VLOOKUP(A609, [1]Sheet1!$K$2:$T$827,9,FALSE)</f>
        <v>0.81699999999999995</v>
      </c>
      <c r="AB609" s="13">
        <f>VLOOKUP(A609, [1]Sheet1!$K$2:$T$827,10,FALSE)</f>
        <v>2.1100000000000001E-2</v>
      </c>
      <c r="AC609" s="13">
        <f>VLOOKUP(A609,[4]Sheet1!$A$2:$D$651,4,FALSE)</f>
        <v>1.0400199999999999</v>
      </c>
      <c r="AD609" s="13">
        <f>VLOOKUP(A609,[4]Sheet1!$A$2:$E$651,5,FALSE)</f>
        <v>0.841584</v>
      </c>
      <c r="AE609" s="13" t="s">
        <v>45</v>
      </c>
      <c r="AF609">
        <f>VLOOKUP(A609,[3]Sheet1!$A$2:$F$2106,6, FALSE)</f>
        <v>54624.01</v>
      </c>
      <c r="AG609">
        <f>VLOOKUP(A609,[3]Sheet1!$A$2:$G$2106,7,FALSE)</f>
        <v>1</v>
      </c>
      <c r="AH609">
        <f>VLOOKUP(A609,[3]Sheet1!$A$2:$H$2105,8,FALSE)</f>
        <v>1603</v>
      </c>
      <c r="AI609">
        <f>VLOOKUP(A609,[3]Sheet1!$A$2:$I$2106,9,FALSE)</f>
        <v>60</v>
      </c>
      <c r="AJ609">
        <f>VLOOKUP(A609,[3]Sheet1!$A$2:$K$2105,10,FALSE)</f>
        <v>26</v>
      </c>
      <c r="AK609">
        <f>VLOOKUP(A609,[3]Sheet1!$A$2:$K$2105,11,FALSE)</f>
        <v>34</v>
      </c>
      <c r="AL609">
        <f>VLOOKUP(A609,[3]Sheet1!$A$2:$L$2106,12,FALSE)</f>
        <v>6</v>
      </c>
      <c r="AM609">
        <f>VLOOKUP(A609, [3]Sheet1!$A$2:$M$2105,13,FALSE)</f>
        <v>20</v>
      </c>
      <c r="AN609">
        <f>VLOOKUP(A609,[3]Sheet1!$A$2:$N$2106,14,FALSE)</f>
        <v>0.73</v>
      </c>
      <c r="AO609">
        <f>VLOOKUP(A609,[3]Sheet1!$A$2:$O$2106,15,FALSE)</f>
        <v>4.21</v>
      </c>
      <c r="AP609">
        <f>VLOOKUP(A609,[3]Sheet1!$A$2:$P$2105,16,FALSE)</f>
        <v>0</v>
      </c>
      <c r="AQ609">
        <f>VLOOKUP(A609, [3]Sheet1!$A$2:$Q$2106, 17,FALSE)</f>
        <v>1578</v>
      </c>
    </row>
    <row r="610" spans="1:43" x14ac:dyDescent="0.2">
      <c r="A610" s="10">
        <v>1208140</v>
      </c>
      <c r="B610" s="10">
        <v>60057016</v>
      </c>
      <c r="C610" s="11" t="s">
        <v>118</v>
      </c>
      <c r="D610" s="10" t="s">
        <v>56</v>
      </c>
      <c r="E610" s="17">
        <v>44158</v>
      </c>
      <c r="F610" s="13" t="str">
        <f>VLOOKUP(A610,[1]Sheet1!$K$2:$T$827,2,FALSE)</f>
        <v>VD06</v>
      </c>
      <c r="G610" s="13" t="s">
        <v>69</v>
      </c>
      <c r="H610" s="10">
        <v>41</v>
      </c>
      <c r="I610" s="10">
        <v>0.79</v>
      </c>
      <c r="J610" s="10">
        <v>0.79</v>
      </c>
      <c r="K610" s="10">
        <v>0</v>
      </c>
      <c r="L610" s="10">
        <v>19</v>
      </c>
      <c r="M610" s="10">
        <v>36</v>
      </c>
      <c r="N610" s="10">
        <v>0.247663348913193</v>
      </c>
      <c r="O610" s="10">
        <v>2.4241495132446298</v>
      </c>
      <c r="P610" s="10">
        <v>0.78516137599945102</v>
      </c>
      <c r="Q610" s="10">
        <v>5.05037593841553</v>
      </c>
      <c r="R610" s="13">
        <f>VLOOKUP(A610,'Valores KF'!$C$2:$D$1018,2,)</f>
        <v>0.82</v>
      </c>
      <c r="S610" s="13">
        <f>VLOOKUP(A610,'[2]PESO DE COLADA DIC19-DIC-20'!$A$2:$D$2105,4, FALSE)</f>
        <v>56898</v>
      </c>
      <c r="T610" s="13">
        <f>VLOOKUP(A610,[1]Sheet1!$F$2:$H$1001,3,FALSE)</f>
        <v>1828.3328337962801</v>
      </c>
      <c r="U610" s="13">
        <f>VLOOKUP(A610,[1]Sheet1!$K$2:$T$827, 3,FALSE)</f>
        <v>2.3099999999999999E-2</v>
      </c>
      <c r="V610" s="13">
        <f>VLOOKUP(A610,[1]Sheet1!$K$2:$T$827, 4,FALSE)</f>
        <v>0.224</v>
      </c>
      <c r="W610" s="13">
        <f>VLOOKUP(A610, [1]Sheet1!$K$2:$T$827,5,FALSE)</f>
        <v>0.60299999999999998</v>
      </c>
      <c r="X610" s="13">
        <f>VLOOKUP(A610, [1]Sheet1!$K$2:$T$827,6,FALSE)</f>
        <v>2.5600000000000001E-2</v>
      </c>
      <c r="Y610" s="13">
        <f>VLOOKUP(A610, [1]Sheet1!$K$2:$T$827,7,FALSE)</f>
        <v>9.8900000000000008E-4</v>
      </c>
      <c r="Z610" s="13">
        <f>VLOOKUP(A610, [1]Sheet1!$K$2:$T$827,8,FALSE)</f>
        <v>14.68</v>
      </c>
      <c r="AA610" s="13">
        <f>VLOOKUP(A610, [1]Sheet1!$K$2:$T$827,9,FALSE)</f>
        <v>4.2300000000000004</v>
      </c>
      <c r="AB610" s="13">
        <f>VLOOKUP(A610, [1]Sheet1!$K$2:$T$827,10,FALSE)</f>
        <v>0.02</v>
      </c>
      <c r="AC610" s="13">
        <f>VLOOKUP(A610,[4]Sheet1!$A$2:$D$651,4,FALSE)</f>
        <v>1.0240499999999999</v>
      </c>
      <c r="AD610" s="13">
        <f>VLOOKUP(A610,[4]Sheet1!$A$2:$E$651,5,FALSE)</f>
        <v>10.2638</v>
      </c>
      <c r="AE610" s="13" t="s">
        <v>45</v>
      </c>
      <c r="AF610">
        <f>VLOOKUP(A610,[3]Sheet1!$A$2:$F$2106,6, FALSE)</f>
        <v>52629.99</v>
      </c>
      <c r="AG610">
        <f>VLOOKUP(A610,[3]Sheet1!$A$2:$G$2106,7,FALSE)</f>
        <v>1</v>
      </c>
      <c r="AH610">
        <f>VLOOKUP(A610,[3]Sheet1!$A$2:$H$2105,8,FALSE)</f>
        <v>1644</v>
      </c>
      <c r="AI610">
        <f>VLOOKUP(A610,[3]Sheet1!$A$2:$I$2106,9,FALSE)</f>
        <v>242</v>
      </c>
      <c r="AJ610">
        <f>VLOOKUP(A610,[3]Sheet1!$A$2:$K$2105,10,FALSE)</f>
        <v>116</v>
      </c>
      <c r="AK610">
        <f>VLOOKUP(A610,[3]Sheet1!$A$2:$K$2105,11,FALSE)</f>
        <v>126</v>
      </c>
      <c r="AL610">
        <f>VLOOKUP(A610,[3]Sheet1!$A$2:$L$2106,12,FALSE)</f>
        <v>75</v>
      </c>
      <c r="AM610">
        <f>VLOOKUP(A610, [3]Sheet1!$A$2:$M$2105,13,FALSE)</f>
        <v>41</v>
      </c>
      <c r="AN610">
        <f>VLOOKUP(A610,[3]Sheet1!$A$2:$N$2106,14,FALSE)</f>
        <v>0.75</v>
      </c>
      <c r="AO610">
        <f>VLOOKUP(A610,[3]Sheet1!$A$2:$O$2106,15,FALSE)</f>
        <v>11.45</v>
      </c>
      <c r="AP610">
        <f>VLOOKUP(A610,[3]Sheet1!$A$2:$P$2105,16,FALSE)</f>
        <v>0</v>
      </c>
      <c r="AQ610">
        <f>VLOOKUP(A610, [3]Sheet1!$A$2:$Q$2106, 17,FALSE)</f>
        <v>1524</v>
      </c>
    </row>
    <row r="611" spans="1:43" x14ac:dyDescent="0.2">
      <c r="A611" s="10">
        <v>1208141</v>
      </c>
      <c r="B611" s="10">
        <v>60056703</v>
      </c>
      <c r="C611" s="11" t="s">
        <v>114</v>
      </c>
      <c r="D611" s="10" t="s">
        <v>63</v>
      </c>
      <c r="E611" s="17">
        <v>44158</v>
      </c>
      <c r="F611" s="13" t="str">
        <f>VLOOKUP(A611,[1]Sheet1!$K$2:$T$827,2,FALSE)</f>
        <v>VD06</v>
      </c>
      <c r="G611" s="13" t="s">
        <v>69</v>
      </c>
      <c r="H611" s="10">
        <v>21</v>
      </c>
      <c r="I611" s="10">
        <v>2.81</v>
      </c>
      <c r="J611" s="10">
        <v>2.81</v>
      </c>
      <c r="K611" s="10">
        <v>0</v>
      </c>
      <c r="L611" s="10">
        <v>17</v>
      </c>
      <c r="M611" s="10">
        <v>12</v>
      </c>
      <c r="N611" s="10">
        <v>10.809531211853001</v>
      </c>
      <c r="O611" s="10">
        <v>2.54303073883057</v>
      </c>
      <c r="P611" s="10">
        <v>1.7358636856079099</v>
      </c>
      <c r="Q611" s="10">
        <v>1.75453281402588</v>
      </c>
      <c r="R611" s="13">
        <f>VLOOKUP(A611,'Valores KF'!$C$2:$D$1018,2,)</f>
        <v>0.87</v>
      </c>
      <c r="S611" s="13">
        <f>VLOOKUP(A611,'[2]PESO DE COLADA DIC19-DIC-20'!$A$2:$D$2105,4, FALSE)</f>
        <v>58822</v>
      </c>
      <c r="T611" s="13">
        <f>VLOOKUP(A611,[1]Sheet1!$F$2:$H$1001,3,FALSE)</f>
        <v>1854.364764726</v>
      </c>
      <c r="U611" s="13">
        <f>VLOOKUP(A611,[1]Sheet1!$K$2:$T$827, 3,FALSE)</f>
        <v>2.8000000000000001E-2</v>
      </c>
      <c r="V611" s="13">
        <f>VLOOKUP(A611,[1]Sheet1!$K$2:$T$827, 4,FALSE)</f>
        <v>0.374</v>
      </c>
      <c r="W611" s="13">
        <f>VLOOKUP(A611, [1]Sheet1!$K$2:$T$827,5,FALSE)</f>
        <v>1.43</v>
      </c>
      <c r="X611" s="13">
        <f>VLOOKUP(A611, [1]Sheet1!$K$2:$T$827,6,FALSE)</f>
        <v>2.7799999999999998E-2</v>
      </c>
      <c r="Y611" s="13">
        <f>VLOOKUP(A611, [1]Sheet1!$K$2:$T$827,7,FALSE)</f>
        <v>1.4999999999999999E-2</v>
      </c>
      <c r="Z611" s="13">
        <f>VLOOKUP(A611, [1]Sheet1!$K$2:$T$827,8,FALSE)</f>
        <v>16.28</v>
      </c>
      <c r="AA611" s="13">
        <f>VLOOKUP(A611, [1]Sheet1!$K$2:$T$827,9,FALSE)</f>
        <v>10.09</v>
      </c>
      <c r="AB611" s="13">
        <f>VLOOKUP(A611, [1]Sheet1!$K$2:$T$827,10,FALSE)</f>
        <v>1.0200000000000001E-2</v>
      </c>
      <c r="AC611" s="13">
        <f>VLOOKUP(A611,[4]Sheet1!$A$2:$D$651,4,FALSE)</f>
        <v>1.0095000000000001</v>
      </c>
      <c r="AD611" s="13">
        <f>VLOOKUP(A611,[4]Sheet1!$A$2:$E$651,5,FALSE)</f>
        <v>4.79643</v>
      </c>
      <c r="AE611" s="13" t="s">
        <v>45</v>
      </c>
      <c r="AF611">
        <f>VLOOKUP(A611,[3]Sheet1!$A$2:$F$2106,6, FALSE)</f>
        <v>62304</v>
      </c>
      <c r="AG611">
        <f>VLOOKUP(A611,[3]Sheet1!$A$2:$G$2106,7,FALSE)</f>
        <v>1</v>
      </c>
      <c r="AH611">
        <f>VLOOKUP(A611,[3]Sheet1!$A$2:$H$2105,8,FALSE)</f>
        <v>1632</v>
      </c>
      <c r="AI611">
        <f>VLOOKUP(A611,[3]Sheet1!$A$2:$I$2106,9,FALSE)</f>
        <v>191</v>
      </c>
      <c r="AJ611">
        <f>VLOOKUP(A611,[3]Sheet1!$A$2:$K$2105,10,FALSE)</f>
        <v>97</v>
      </c>
      <c r="AK611">
        <f>VLOOKUP(A611,[3]Sheet1!$A$2:$K$2105,11,FALSE)</f>
        <v>94</v>
      </c>
      <c r="AL611">
        <f>VLOOKUP(A611,[3]Sheet1!$A$2:$L$2106,12,FALSE)</f>
        <v>76</v>
      </c>
      <c r="AM611">
        <f>VLOOKUP(A611, [3]Sheet1!$A$2:$M$2105,13,FALSE)</f>
        <v>21</v>
      </c>
      <c r="AN611">
        <f>VLOOKUP(A611,[3]Sheet1!$A$2:$N$2106,14,FALSE)</f>
        <v>0.72</v>
      </c>
      <c r="AO611">
        <f>VLOOKUP(A611,[3]Sheet1!$A$2:$O$2106,15,FALSE)</f>
        <v>6.31</v>
      </c>
      <c r="AP611">
        <f>VLOOKUP(A611,[3]Sheet1!$A$2:$P$2105,16,FALSE)</f>
        <v>0</v>
      </c>
      <c r="AQ611">
        <f>VLOOKUP(A611, [3]Sheet1!$A$2:$Q$2106, 17,FALSE)</f>
        <v>1526</v>
      </c>
    </row>
    <row r="612" spans="1:43" x14ac:dyDescent="0.2">
      <c r="A612" s="10">
        <v>1208142</v>
      </c>
      <c r="B612" s="10">
        <v>60056757</v>
      </c>
      <c r="C612" s="11" t="s">
        <v>97</v>
      </c>
      <c r="D612" s="10" t="s">
        <v>53</v>
      </c>
      <c r="E612" s="17">
        <v>44159</v>
      </c>
      <c r="F612" s="13" t="str">
        <f>VLOOKUP(A612,[1]Sheet1!$K$2:$T$827,2,FALSE)</f>
        <v>VD03</v>
      </c>
      <c r="G612" s="13" t="str">
        <f>IFERROR(#REF!, "no")</f>
        <v>no</v>
      </c>
      <c r="H612" s="10">
        <v>20</v>
      </c>
      <c r="I612" s="10">
        <v>1.1000000000000001</v>
      </c>
      <c r="J612" s="10">
        <v>0.73</v>
      </c>
      <c r="K612" s="10">
        <v>-0.37</v>
      </c>
      <c r="L612" s="10">
        <v>19</v>
      </c>
      <c r="M612" s="10">
        <v>16</v>
      </c>
      <c r="N612" s="10">
        <v>5.0318346023559597</v>
      </c>
      <c r="O612" s="10">
        <v>2.4205918312072798</v>
      </c>
      <c r="P612" s="10">
        <v>0.110540628433228</v>
      </c>
      <c r="Q612" s="10">
        <v>-6.5114207565784496E-2</v>
      </c>
      <c r="R612" s="13">
        <f>VLOOKUP(A612,'Valores KF'!$C$2:$D$1018,2,)</f>
        <v>0.79</v>
      </c>
      <c r="S612" s="13">
        <f>VLOOKUP(A612,'[2]PESO DE COLADA DIC19-DIC-20'!$A$2:$D$2105,4, FALSE)</f>
        <v>53597</v>
      </c>
      <c r="T612" s="13">
        <f>VLOOKUP(A612,[1]Sheet1!$F$2:$H$1001,3,FALSE)</f>
        <v>1885.86045091812</v>
      </c>
      <c r="U612" s="13">
        <f>VLOOKUP(A612,[1]Sheet1!$K$2:$T$827, 3,FALSE)</f>
        <v>0.32400000000000001</v>
      </c>
      <c r="V612" s="13">
        <f>VLOOKUP(A612,[1]Sheet1!$K$2:$T$827, 4,FALSE)</f>
        <v>0.32200000000000001</v>
      </c>
      <c r="W612" s="13">
        <f>VLOOKUP(A612, [1]Sheet1!$K$2:$T$827,5,FALSE)</f>
        <v>0.93600000000000005</v>
      </c>
      <c r="X612" s="13">
        <f>VLOOKUP(A612, [1]Sheet1!$K$2:$T$827,6,FALSE)</f>
        <v>7.7999999999999996E-3</v>
      </c>
      <c r="Y612" s="13">
        <f>VLOOKUP(A612, [1]Sheet1!$K$2:$T$827,7,FALSE)</f>
        <v>2.7000000000000001E-3</v>
      </c>
      <c r="Z612" s="13">
        <f>VLOOKUP(A612, [1]Sheet1!$K$2:$T$827,8,FALSE)</f>
        <v>0.94799999999999995</v>
      </c>
      <c r="AA612" s="13">
        <f>VLOOKUP(A612, [1]Sheet1!$K$2:$T$827,9,FALSE)</f>
        <v>0.89900000000000002</v>
      </c>
      <c r="AB612" s="13">
        <f>VLOOKUP(A612, [1]Sheet1!$K$2:$T$827,10,FALSE)</f>
        <v>2.2100000000000002E-2</v>
      </c>
      <c r="AC612" s="13">
        <f>VLOOKUP(A612,[4]Sheet1!$A$2:$D$651,4,FALSE)</f>
        <v>1.0065999999999999</v>
      </c>
      <c r="AD612" s="13">
        <f>VLOOKUP(A612,[4]Sheet1!$A$2:$E$651,5,FALSE)</f>
        <v>0.76416600000000001</v>
      </c>
      <c r="AE612" s="13" t="s">
        <v>45</v>
      </c>
      <c r="AF612">
        <f>VLOOKUP(A612,[3]Sheet1!$A$2:$F$2106,6, FALSE)</f>
        <v>52266</v>
      </c>
      <c r="AG612">
        <f>VLOOKUP(A612,[3]Sheet1!$A$2:$G$2106,7,FALSE)</f>
        <v>1</v>
      </c>
      <c r="AH612">
        <f>VLOOKUP(A612,[3]Sheet1!$A$2:$H$2105,8,FALSE)</f>
        <v>1677</v>
      </c>
      <c r="AI612">
        <f>VLOOKUP(A612,[3]Sheet1!$A$2:$I$2106,9,FALSE)</f>
        <v>70</v>
      </c>
      <c r="AJ612">
        <f>VLOOKUP(A612,[3]Sheet1!$A$2:$K$2105,10,FALSE)</f>
        <v>26</v>
      </c>
      <c r="AK612">
        <f>VLOOKUP(A612,[3]Sheet1!$A$2:$K$2105,11,FALSE)</f>
        <v>44</v>
      </c>
      <c r="AL612">
        <f>VLOOKUP(A612,[3]Sheet1!$A$2:$L$2106,12,FALSE)</f>
        <v>6</v>
      </c>
      <c r="AM612">
        <f>VLOOKUP(A612, [3]Sheet1!$A$2:$M$2105,13,FALSE)</f>
        <v>20</v>
      </c>
      <c r="AN612">
        <f>VLOOKUP(A612,[3]Sheet1!$A$2:$N$2106,14,FALSE)</f>
        <v>0.72</v>
      </c>
      <c r="AO612">
        <f>VLOOKUP(A612,[3]Sheet1!$A$2:$O$2106,15,FALSE)</f>
        <v>3.65</v>
      </c>
      <c r="AP612">
        <f>VLOOKUP(A612,[3]Sheet1!$A$2:$P$2105,16,FALSE)</f>
        <v>0</v>
      </c>
      <c r="AQ612">
        <f>VLOOKUP(A612, [3]Sheet1!$A$2:$Q$2106, 17,FALSE)</f>
        <v>1566</v>
      </c>
    </row>
    <row r="613" spans="1:43" x14ac:dyDescent="0.2">
      <c r="A613" s="10">
        <v>1208143</v>
      </c>
      <c r="B613" s="10">
        <v>60056721</v>
      </c>
      <c r="C613" s="11">
        <v>4340</v>
      </c>
      <c r="D613" s="10" t="s">
        <v>56</v>
      </c>
      <c r="E613" s="17">
        <v>44159</v>
      </c>
      <c r="F613" s="13" t="str">
        <f>VLOOKUP(A613,[1]Sheet1!$K$2:$T$827,2,FALSE)</f>
        <v>VD02</v>
      </c>
      <c r="G613" s="13" t="str">
        <f>IFERROR(#REF!, "no")</f>
        <v>no</v>
      </c>
      <c r="H613" s="10">
        <v>22</v>
      </c>
      <c r="I613" s="10">
        <v>1.1100000000000001</v>
      </c>
      <c r="J613" s="10">
        <v>0.97</v>
      </c>
      <c r="K613" s="10">
        <v>-0.14000000000000001</v>
      </c>
      <c r="L613" s="10">
        <v>19</v>
      </c>
      <c r="M613" s="10">
        <v>18</v>
      </c>
      <c r="N613" s="10">
        <v>4.3175468444824201</v>
      </c>
      <c r="O613" s="10">
        <v>2.0923318862914999</v>
      </c>
      <c r="P613" s="10">
        <v>0.150634840130806</v>
      </c>
      <c r="Q613" s="10">
        <v>-9.3619763851165799E-2</v>
      </c>
      <c r="R613" s="13">
        <f>VLOOKUP(A613,'Valores KF'!$C$2:$D$1018,2,)</f>
        <v>0.77</v>
      </c>
      <c r="S613" s="13">
        <f>VLOOKUP(A613,'[2]PESO DE COLADA DIC19-DIC-20'!$A$2:$D$2105,4, FALSE)</f>
        <v>57330</v>
      </c>
      <c r="T613" s="13">
        <f>VLOOKUP(A613,[1]Sheet1!$F$2:$H$1001,3,FALSE)</f>
        <v>1874.85292526635</v>
      </c>
      <c r="U613" s="13">
        <f>VLOOKUP(A613,[1]Sheet1!$K$2:$T$827, 3,FALSE)</f>
        <v>0.42799999999999999</v>
      </c>
      <c r="V613" s="13">
        <f>VLOOKUP(A613,[1]Sheet1!$K$2:$T$827, 4,FALSE)</f>
        <v>0.20399999999999999</v>
      </c>
      <c r="W613" s="13">
        <f>VLOOKUP(A613, [1]Sheet1!$K$2:$T$827,5,FALSE)</f>
        <v>0.77300000000000002</v>
      </c>
      <c r="X613" s="13">
        <f>VLOOKUP(A613, [1]Sheet1!$K$2:$T$827,6,FALSE)</f>
        <v>9.7000000000000003E-3</v>
      </c>
      <c r="Y613" s="13">
        <f>VLOOKUP(A613, [1]Sheet1!$K$2:$T$827,7,FALSE)</f>
        <v>1.18E-2</v>
      </c>
      <c r="Z613" s="13">
        <f>VLOOKUP(A613, [1]Sheet1!$K$2:$T$827,8,FALSE)</f>
        <v>0.87</v>
      </c>
      <c r="AA613" s="13">
        <f>VLOOKUP(A613, [1]Sheet1!$K$2:$T$827,9,FALSE)</f>
        <v>1.71</v>
      </c>
      <c r="AB613" s="13">
        <f>VLOOKUP(A613, [1]Sheet1!$K$2:$T$827,10,FALSE)</f>
        <v>1.8700000000000001E-2</v>
      </c>
      <c r="AC613" s="13">
        <f>VLOOKUP(A613,[4]Sheet1!$A$2:$D$651,4,FALSE)</f>
        <v>0.96413400000000005</v>
      </c>
      <c r="AD613" s="13">
        <f>VLOOKUP(A613,[4]Sheet1!$A$2:$E$651,5,FALSE)</f>
        <v>0.72830300000000003</v>
      </c>
      <c r="AE613" s="13">
        <f>VLOOKUP(A613,[4]Sheet1!$A$2:$F$651,6,FALSE)</f>
        <v>1599.24</v>
      </c>
      <c r="AF613">
        <f>VLOOKUP(A613,[3]Sheet1!$A$2:$F$2106,6, FALSE)</f>
        <v>57337</v>
      </c>
      <c r="AG613">
        <f>VLOOKUP(A613,[3]Sheet1!$A$2:$G$2106,7,FALSE)</f>
        <v>1</v>
      </c>
      <c r="AH613">
        <f>VLOOKUP(A613,[3]Sheet1!$A$2:$H$2105,8,FALSE)</f>
        <v>1664</v>
      </c>
      <c r="AI613">
        <f>VLOOKUP(A613,[3]Sheet1!$A$2:$I$2106,9,FALSE)</f>
        <v>60</v>
      </c>
      <c r="AJ613">
        <f>VLOOKUP(A613,[3]Sheet1!$A$2:$K$2105,10,FALSE)</f>
        <v>27</v>
      </c>
      <c r="AK613">
        <f>VLOOKUP(A613,[3]Sheet1!$A$2:$K$2105,11,FALSE)</f>
        <v>33</v>
      </c>
      <c r="AL613">
        <f>VLOOKUP(A613,[3]Sheet1!$A$2:$L$2106,12,FALSE)</f>
        <v>5</v>
      </c>
      <c r="AM613">
        <f>VLOOKUP(A613, [3]Sheet1!$A$2:$M$2105,13,FALSE)</f>
        <v>22</v>
      </c>
      <c r="AN613">
        <f>VLOOKUP(A613,[3]Sheet1!$A$2:$N$2106,14,FALSE)</f>
        <v>0.72</v>
      </c>
      <c r="AO613">
        <f>VLOOKUP(A613,[3]Sheet1!$A$2:$O$2106,15,FALSE)</f>
        <v>3.6</v>
      </c>
      <c r="AP613">
        <f>VLOOKUP(A613,[3]Sheet1!$A$2:$P$2105,16,FALSE)</f>
        <v>0</v>
      </c>
      <c r="AQ613">
        <f>VLOOKUP(A613, [3]Sheet1!$A$2:$Q$2106, 17,FALSE)</f>
        <v>1562</v>
      </c>
    </row>
    <row r="614" spans="1:43" x14ac:dyDescent="0.2">
      <c r="A614" s="10">
        <v>1208144</v>
      </c>
      <c r="B614" s="10">
        <v>60056709</v>
      </c>
      <c r="C614" s="11">
        <v>4340</v>
      </c>
      <c r="D614" s="10" t="s">
        <v>46</v>
      </c>
      <c r="E614" s="17">
        <v>44159</v>
      </c>
      <c r="F614" s="13" t="str">
        <f>VLOOKUP(A614,[1]Sheet1!$K$2:$T$827,2,FALSE)</f>
        <v>VD04</v>
      </c>
      <c r="G614" s="13" t="str">
        <f>IFERROR(#REF!, "no")</f>
        <v>no</v>
      </c>
      <c r="H614" s="10">
        <v>33</v>
      </c>
      <c r="I614" s="10">
        <v>1.94</v>
      </c>
      <c r="J614" s="10">
        <v>1.68</v>
      </c>
      <c r="K614" s="10">
        <v>-0.26</v>
      </c>
      <c r="L614" s="10">
        <v>15</v>
      </c>
      <c r="M614" s="10">
        <v>13</v>
      </c>
      <c r="N614" s="10">
        <v>6.7803230285644496</v>
      </c>
      <c r="O614" s="10">
        <v>1.7167178392410301</v>
      </c>
      <c r="P614" s="10">
        <v>0.25901833176612898</v>
      </c>
      <c r="Q614" s="10">
        <v>-0.11537428945302999</v>
      </c>
      <c r="R614" s="13">
        <f>VLOOKUP(A614,'Valores KF'!$C$2:$D$1018,2,)</f>
        <v>0.77</v>
      </c>
      <c r="S614" s="13">
        <f>VLOOKUP(A614,'[2]PESO DE COLADA DIC19-DIC-20'!$A$2:$D$2105,4, FALSE)</f>
        <v>53800</v>
      </c>
      <c r="T614" s="13">
        <f>VLOOKUP(A614,[1]Sheet1!$F$2:$H$1001,3,FALSE)</f>
        <v>1878.50106077643</v>
      </c>
      <c r="U614" s="13">
        <f>VLOOKUP(A614,[1]Sheet1!$K$2:$T$827, 3,FALSE)</f>
        <v>0.41</v>
      </c>
      <c r="V614" s="13">
        <f>VLOOKUP(A614,[1]Sheet1!$K$2:$T$827, 4,FALSE)</f>
        <v>0.185</v>
      </c>
      <c r="W614" s="13">
        <f>VLOOKUP(A614, [1]Sheet1!$K$2:$T$827,5,FALSE)</f>
        <v>0.79</v>
      </c>
      <c r="X614" s="13">
        <f>VLOOKUP(A614, [1]Sheet1!$K$2:$T$827,6,FALSE)</f>
        <v>9.9000000000000008E-3</v>
      </c>
      <c r="Y614" s="13">
        <f>VLOOKUP(A614, [1]Sheet1!$K$2:$T$827,7,FALSE)</f>
        <v>1.21E-2</v>
      </c>
      <c r="Z614" s="13">
        <f>VLOOKUP(A614, [1]Sheet1!$K$2:$T$827,8,FALSE)</f>
        <v>0.86499999999999999</v>
      </c>
      <c r="AA614" s="13">
        <f>VLOOKUP(A614, [1]Sheet1!$K$2:$T$827,9,FALSE)</f>
        <v>1.71</v>
      </c>
      <c r="AB614" s="13">
        <f>VLOOKUP(A614, [1]Sheet1!$K$2:$T$827,10,FALSE)</f>
        <v>2.1299999999999999E-2</v>
      </c>
      <c r="AC614" s="13">
        <f>VLOOKUP(A614,[4]Sheet1!$A$2:$D$651,4,FALSE)</f>
        <v>1.2096100000000001</v>
      </c>
      <c r="AD614" s="13">
        <f>VLOOKUP(A614,[4]Sheet1!$A$2:$E$651,5,FALSE)</f>
        <v>1.1757500000000001</v>
      </c>
      <c r="AE614" s="13">
        <f>VLOOKUP(A614,[4]Sheet1!$A$2:$F$651,6,FALSE)</f>
        <v>1607.55</v>
      </c>
      <c r="AF614">
        <f>VLOOKUP(A614,[3]Sheet1!$A$2:$F$2106,6, FALSE)</f>
        <v>53733.01</v>
      </c>
      <c r="AG614">
        <f>VLOOKUP(A614,[3]Sheet1!$A$2:$G$2106,7,FALSE)</f>
        <v>2</v>
      </c>
      <c r="AH614">
        <f>VLOOKUP(A614,[3]Sheet1!$A$2:$H$2105,8,FALSE)</f>
        <v>1663</v>
      </c>
      <c r="AI614">
        <f>VLOOKUP(A614,[3]Sheet1!$A$2:$I$2106,9,FALSE)</f>
        <v>106</v>
      </c>
      <c r="AJ614">
        <f>VLOOKUP(A614,[3]Sheet1!$A$2:$K$2105,10,FALSE)</f>
        <v>43</v>
      </c>
      <c r="AK614">
        <f>VLOOKUP(A614,[3]Sheet1!$A$2:$K$2105,11,FALSE)</f>
        <v>63</v>
      </c>
      <c r="AL614">
        <f>VLOOKUP(A614,[3]Sheet1!$A$2:$L$2106,12,FALSE)</f>
        <v>10</v>
      </c>
      <c r="AM614">
        <f>VLOOKUP(A614, [3]Sheet1!$A$2:$M$2105,13,FALSE)</f>
        <v>33</v>
      </c>
      <c r="AN614">
        <f>VLOOKUP(A614,[3]Sheet1!$A$2:$N$2106,14,FALSE)</f>
        <v>0.56999999999999995</v>
      </c>
      <c r="AO614">
        <f>VLOOKUP(A614,[3]Sheet1!$A$2:$O$2106,15,FALSE)</f>
        <v>4.63</v>
      </c>
      <c r="AP614">
        <f>VLOOKUP(A614,[3]Sheet1!$A$2:$P$2105,16,FALSE)</f>
        <v>0</v>
      </c>
      <c r="AQ614">
        <f>VLOOKUP(A614, [3]Sheet1!$A$2:$Q$2106, 17,FALSE)</f>
        <v>1581</v>
      </c>
    </row>
    <row r="615" spans="1:43" x14ac:dyDescent="0.2">
      <c r="A615" s="10">
        <v>1208145</v>
      </c>
      <c r="B615" s="10">
        <v>60056727</v>
      </c>
      <c r="C615" s="11" t="s">
        <v>97</v>
      </c>
      <c r="D615" s="10" t="s">
        <v>53</v>
      </c>
      <c r="E615" s="17">
        <v>44159</v>
      </c>
      <c r="F615" s="13" t="str">
        <f>VLOOKUP(A615,[1]Sheet1!$K$2:$T$827,2,FALSE)</f>
        <v>VD02</v>
      </c>
      <c r="G615" s="13" t="str">
        <f>IFERROR(#REF!, "no")</f>
        <v>no</v>
      </c>
      <c r="H615" s="10">
        <v>20</v>
      </c>
      <c r="I615" s="10">
        <v>1.1499999999999999</v>
      </c>
      <c r="J615" s="10">
        <v>0.75</v>
      </c>
      <c r="K615" s="10">
        <v>-0.4</v>
      </c>
      <c r="L615" s="10">
        <v>19</v>
      </c>
      <c r="M615" s="10">
        <v>18</v>
      </c>
      <c r="N615" s="10">
        <v>6.3451890945434597</v>
      </c>
      <c r="O615" s="10">
        <v>1.8989632129669201</v>
      </c>
      <c r="P615" s="10">
        <v>0.64428383111953702</v>
      </c>
      <c r="Q615" s="10">
        <v>-0.10738252103328701</v>
      </c>
      <c r="R615" s="13">
        <f>VLOOKUP(A615,'Valores KF'!$C$2:$D$1018,2,)</f>
        <v>0.76</v>
      </c>
      <c r="S615" s="13">
        <f>VLOOKUP(A615,'[2]PESO DE COLADA DIC19-DIC-20'!$A$2:$D$2105,4, FALSE)</f>
        <v>53435</v>
      </c>
      <c r="T615" s="13">
        <f>VLOOKUP(A615,[1]Sheet1!$F$2:$H$1001,3,FALSE)</f>
        <v>1867.1377426454301</v>
      </c>
      <c r="U615" s="13">
        <f>VLOOKUP(A615,[1]Sheet1!$K$2:$T$827, 3,FALSE)</f>
        <v>0.33400000000000002</v>
      </c>
      <c r="V615" s="13">
        <f>VLOOKUP(A615,[1]Sheet1!$K$2:$T$827, 4,FALSE)</f>
        <v>0.29299999999999998</v>
      </c>
      <c r="W615" s="13">
        <f>VLOOKUP(A615, [1]Sheet1!$K$2:$T$827,5,FALSE)</f>
        <v>0.91</v>
      </c>
      <c r="X615" s="13">
        <f>VLOOKUP(A615, [1]Sheet1!$K$2:$T$827,6,FALSE)</f>
        <v>9.2999999999999992E-3</v>
      </c>
      <c r="Y615" s="13">
        <f>VLOOKUP(A615, [1]Sheet1!$K$2:$T$827,7,FALSE)</f>
        <v>9.2000000000000003E-4</v>
      </c>
      <c r="Z615" s="13">
        <f>VLOOKUP(A615, [1]Sheet1!$K$2:$T$827,8,FALSE)</f>
        <v>0.96399999999999997</v>
      </c>
      <c r="AA615" s="13">
        <f>VLOOKUP(A615, [1]Sheet1!$K$2:$T$827,9,FALSE)</f>
        <v>0.86299999999999999</v>
      </c>
      <c r="AB615" s="13">
        <f>VLOOKUP(A615, [1]Sheet1!$K$2:$T$827,10,FALSE)</f>
        <v>2.4500000000000001E-2</v>
      </c>
      <c r="AC615" s="13">
        <f>VLOOKUP(A615,[4]Sheet1!$A$2:$D$651,4,FALSE)</f>
        <v>0.92969800000000002</v>
      </c>
      <c r="AD615" s="13">
        <f>VLOOKUP(A615,[4]Sheet1!$A$2:$E$651,5,FALSE)</f>
        <v>0.57691300000000001</v>
      </c>
      <c r="AE615" s="13">
        <f>VLOOKUP(A615,[4]Sheet1!$A$2:$F$651,6,FALSE)</f>
        <v>1591.33</v>
      </c>
      <c r="AF615">
        <f>VLOOKUP(A615,[3]Sheet1!$A$2:$F$2106,6, FALSE)</f>
        <v>52921.01</v>
      </c>
      <c r="AG615">
        <f>VLOOKUP(A615,[3]Sheet1!$A$2:$G$2106,7,FALSE)</f>
        <v>1</v>
      </c>
      <c r="AH615">
        <f>VLOOKUP(A615,[3]Sheet1!$A$2:$H$2105,8,FALSE)</f>
        <v>1653</v>
      </c>
      <c r="AI615">
        <f>VLOOKUP(A615,[3]Sheet1!$A$2:$I$2106,9,FALSE)</f>
        <v>56</v>
      </c>
      <c r="AJ615">
        <f>VLOOKUP(A615,[3]Sheet1!$A$2:$K$2105,10,FALSE)</f>
        <v>25</v>
      </c>
      <c r="AK615">
        <f>VLOOKUP(A615,[3]Sheet1!$A$2:$K$2105,11,FALSE)</f>
        <v>31</v>
      </c>
      <c r="AL615">
        <f>VLOOKUP(A615,[3]Sheet1!$A$2:$L$2106,12,FALSE)</f>
        <v>5</v>
      </c>
      <c r="AM615">
        <f>VLOOKUP(A615, [3]Sheet1!$A$2:$M$2105,13,FALSE)</f>
        <v>20</v>
      </c>
      <c r="AN615">
        <f>VLOOKUP(A615,[3]Sheet1!$A$2:$N$2106,14,FALSE)</f>
        <v>0.56000000000000005</v>
      </c>
      <c r="AO615">
        <f>VLOOKUP(A615,[3]Sheet1!$A$2:$O$2106,15,FALSE)</f>
        <v>1.47</v>
      </c>
      <c r="AP615">
        <f>VLOOKUP(A615,[3]Sheet1!$A$2:$P$2105,16,FALSE)</f>
        <v>0</v>
      </c>
      <c r="AQ615">
        <f>VLOOKUP(A615, [3]Sheet1!$A$2:$Q$2106, 17,FALSE)</f>
        <v>1566</v>
      </c>
    </row>
    <row r="616" spans="1:43" x14ac:dyDescent="0.2">
      <c r="A616" s="10">
        <v>1208146</v>
      </c>
      <c r="B616" s="10">
        <v>60056486</v>
      </c>
      <c r="C616" s="11">
        <v>4130</v>
      </c>
      <c r="D616" s="10" t="s">
        <v>48</v>
      </c>
      <c r="E616" s="17">
        <v>44159</v>
      </c>
      <c r="F616" s="13" t="str">
        <f>VLOOKUP(A616,[1]Sheet1!$K$2:$T$827,2,FALSE)</f>
        <v>VD03</v>
      </c>
      <c r="G616" s="13" t="str">
        <f>IFERROR(#REF!, "no")</f>
        <v>no</v>
      </c>
      <c r="H616" s="10">
        <v>21</v>
      </c>
      <c r="I616" s="10">
        <v>0.95</v>
      </c>
      <c r="J616" s="10">
        <v>1.24</v>
      </c>
      <c r="K616" s="10">
        <v>0.28999999999999998</v>
      </c>
      <c r="L616" s="10">
        <v>18</v>
      </c>
      <c r="M616" s="10">
        <v>18</v>
      </c>
      <c r="N616" s="10">
        <v>3.6174478530883798</v>
      </c>
      <c r="O616" s="10">
        <v>1.7647905349731401</v>
      </c>
      <c r="P616" s="10">
        <v>0.293332070112228</v>
      </c>
      <c r="Q616" s="10">
        <v>-0.13339680433273299</v>
      </c>
      <c r="R616" s="13">
        <f>VLOOKUP(A616,'Valores KF'!$C$2:$D$1018,2,)</f>
        <v>0.78</v>
      </c>
      <c r="S616" s="13">
        <f>VLOOKUP(A616,'[2]PESO DE COLADA DIC19-DIC-20'!$A$2:$D$2105,4, FALSE)</f>
        <v>52512</v>
      </c>
      <c r="T616" s="13">
        <f>VLOOKUP(A616,[1]Sheet1!$F$2:$H$1001,3,FALSE)</f>
        <v>1877.23031933846</v>
      </c>
      <c r="U616" s="13">
        <f>VLOOKUP(A616,[1]Sheet1!$K$2:$T$827, 3,FALSE)</f>
        <v>0.317</v>
      </c>
      <c r="V616" s="13">
        <f>VLOOKUP(A616,[1]Sheet1!$K$2:$T$827, 4,FALSE)</f>
        <v>0.29399999999999998</v>
      </c>
      <c r="W616" s="13">
        <f>VLOOKUP(A616, [1]Sheet1!$K$2:$T$827,5,FALSE)</f>
        <v>0.56599999999999995</v>
      </c>
      <c r="X616" s="13">
        <f>VLOOKUP(A616, [1]Sheet1!$K$2:$T$827,6,FALSE)</f>
        <v>8.0999999999999996E-3</v>
      </c>
      <c r="Y616" s="13">
        <f>VLOOKUP(A616, [1]Sheet1!$K$2:$T$827,7,FALSE)</f>
        <v>5.8299999999999997E-4</v>
      </c>
      <c r="Z616" s="13">
        <f>VLOOKUP(A616, [1]Sheet1!$K$2:$T$827,8,FALSE)</f>
        <v>1.06</v>
      </c>
      <c r="AA616" s="13">
        <f>VLOOKUP(A616, [1]Sheet1!$K$2:$T$827,9,FALSE)</f>
        <v>0.27200000000000002</v>
      </c>
      <c r="AB616" s="13">
        <f>VLOOKUP(A616, [1]Sheet1!$K$2:$T$827,10,FALSE)</f>
        <v>3.0499999999999999E-2</v>
      </c>
      <c r="AC616" s="13">
        <f>VLOOKUP(A616,[4]Sheet1!$A$2:$D$651,4,FALSE)</f>
        <v>0.97975199999999996</v>
      </c>
      <c r="AD616" s="13">
        <f>VLOOKUP(A616,[4]Sheet1!$A$2:$E$651,5,FALSE)</f>
        <v>1.0095400000000001</v>
      </c>
      <c r="AE616" s="13">
        <f>VLOOKUP(A616,[4]Sheet1!$A$2:$F$651,6,FALSE)</f>
        <v>1600.92</v>
      </c>
      <c r="AF616">
        <f>VLOOKUP(A616,[3]Sheet1!$A$2:$F$2106,6, FALSE)</f>
        <v>53091</v>
      </c>
      <c r="AG616">
        <f>VLOOKUP(A616,[3]Sheet1!$A$2:$G$2106,7,FALSE)</f>
        <v>1</v>
      </c>
      <c r="AH616">
        <f>VLOOKUP(A616,[3]Sheet1!$A$2:$H$2105,8,FALSE)</f>
        <v>1669</v>
      </c>
      <c r="AI616">
        <f>VLOOKUP(A616,[3]Sheet1!$A$2:$I$2106,9,FALSE)</f>
        <v>60</v>
      </c>
      <c r="AJ616">
        <f>VLOOKUP(A616,[3]Sheet1!$A$2:$K$2105,10,FALSE)</f>
        <v>27</v>
      </c>
      <c r="AK616">
        <f>VLOOKUP(A616,[3]Sheet1!$A$2:$K$2105,11,FALSE)</f>
        <v>33</v>
      </c>
      <c r="AL616">
        <f>VLOOKUP(A616,[3]Sheet1!$A$2:$L$2106,12,FALSE)</f>
        <v>6</v>
      </c>
      <c r="AM616">
        <f>VLOOKUP(A616, [3]Sheet1!$A$2:$M$2105,13,FALSE)</f>
        <v>21</v>
      </c>
      <c r="AN616">
        <f>VLOOKUP(A616,[3]Sheet1!$A$2:$N$2106,14,FALSE)</f>
        <v>0.73</v>
      </c>
      <c r="AO616">
        <f>VLOOKUP(A616,[3]Sheet1!$A$2:$O$2106,15,FALSE)</f>
        <v>3.56</v>
      </c>
      <c r="AP616">
        <f>VLOOKUP(A616,[3]Sheet1!$A$2:$P$2105,16,FALSE)</f>
        <v>0</v>
      </c>
      <c r="AQ616">
        <f>VLOOKUP(A616, [3]Sheet1!$A$2:$Q$2106, 17,FALSE)</f>
        <v>1571</v>
      </c>
    </row>
    <row r="617" spans="1:43" x14ac:dyDescent="0.2">
      <c r="A617" s="10">
        <v>1208147</v>
      </c>
      <c r="B617" s="10">
        <v>60056973</v>
      </c>
      <c r="C617" s="11" t="s">
        <v>43</v>
      </c>
      <c r="D617" s="10" t="s">
        <v>50</v>
      </c>
      <c r="E617" s="17">
        <v>44159</v>
      </c>
      <c r="F617" s="13" t="str">
        <f>VLOOKUP(A617,[1]Sheet1!$K$2:$T$827,2,FALSE)</f>
        <v>VD03</v>
      </c>
      <c r="G617" s="13" t="str">
        <f>IFERROR(#REF!, "no")</f>
        <v>no</v>
      </c>
      <c r="H617" s="10">
        <v>20</v>
      </c>
      <c r="I617" s="10">
        <v>1.08</v>
      </c>
      <c r="J617" s="10">
        <v>0.76</v>
      </c>
      <c r="K617" s="10">
        <v>-0.32</v>
      </c>
      <c r="L617" s="10">
        <v>18</v>
      </c>
      <c r="M617" s="10">
        <v>15</v>
      </c>
      <c r="N617" s="10">
        <v>3.62904572486877</v>
      </c>
      <c r="O617" s="10">
        <v>1.7596480846405</v>
      </c>
      <c r="P617" s="10">
        <v>0.18197883665561701</v>
      </c>
      <c r="Q617" s="10">
        <v>-0.12803068757057201</v>
      </c>
      <c r="R617" s="13">
        <f>VLOOKUP(A617,'Valores KF'!$C$2:$D$1018,2,)</f>
        <v>0.77</v>
      </c>
      <c r="S617" s="13">
        <f>VLOOKUP(A617,'[2]PESO DE COLADA DIC19-DIC-20'!$A$2:$D$2105,4, FALSE)</f>
        <v>58803</v>
      </c>
      <c r="T617" s="13">
        <f>VLOOKUP(A617,[1]Sheet1!$F$2:$H$1001,3,FALSE)</f>
        <v>1887.52865434266</v>
      </c>
      <c r="U617" s="13">
        <f>VLOOKUP(A617,[1]Sheet1!$K$2:$T$827, 3,FALSE)</f>
        <v>0.41699999999999998</v>
      </c>
      <c r="V617" s="13">
        <f>VLOOKUP(A617,[1]Sheet1!$K$2:$T$827, 4,FALSE)</f>
        <v>0.26800000000000002</v>
      </c>
      <c r="W617" s="13">
        <f>VLOOKUP(A617, [1]Sheet1!$K$2:$T$827,5,FALSE)</f>
        <v>0.83799999999999997</v>
      </c>
      <c r="X617" s="13">
        <f>VLOOKUP(A617, [1]Sheet1!$K$2:$T$827,6,FALSE)</f>
        <v>8.0000000000000002E-3</v>
      </c>
      <c r="Y617" s="13">
        <f>VLOOKUP(A617, [1]Sheet1!$K$2:$T$827,7,FALSE)</f>
        <v>4.1599999999999996E-3</v>
      </c>
      <c r="Z617" s="13">
        <f>VLOOKUP(A617, [1]Sheet1!$K$2:$T$827,8,FALSE)</f>
        <v>0.98799999999999999</v>
      </c>
      <c r="AA617" s="13">
        <f>VLOOKUP(A617, [1]Sheet1!$K$2:$T$827,9,FALSE)</f>
        <v>0.19600000000000001</v>
      </c>
      <c r="AB617" s="13">
        <f>VLOOKUP(A617, [1]Sheet1!$K$2:$T$827,10,FALSE)</f>
        <v>2.8899999999999999E-2</v>
      </c>
      <c r="AC617" s="13">
        <f>VLOOKUP(A617,[4]Sheet1!$A$2:$D$651,4,FALSE)</f>
        <v>1.06091</v>
      </c>
      <c r="AD617" s="13">
        <f>VLOOKUP(A617,[4]Sheet1!$A$2:$E$651,5,FALSE)</f>
        <v>1.27223</v>
      </c>
      <c r="AE617" s="13">
        <f>VLOOKUP(A617,[4]Sheet1!$A$2:$F$651,6,FALSE)</f>
        <v>1613.37</v>
      </c>
      <c r="AF617">
        <f>VLOOKUP(A617,[3]Sheet1!$A$2:$F$2106,6, FALSE)</f>
        <v>57795.99</v>
      </c>
      <c r="AG617">
        <f>VLOOKUP(A617,[3]Sheet1!$A$2:$G$2106,7,FALSE)</f>
        <v>1</v>
      </c>
      <c r="AH617">
        <f>VLOOKUP(A617,[3]Sheet1!$A$2:$H$2105,8,FALSE)</f>
        <v>1677</v>
      </c>
      <c r="AI617">
        <f>VLOOKUP(A617,[3]Sheet1!$A$2:$I$2106,9,FALSE)</f>
        <v>56</v>
      </c>
      <c r="AJ617">
        <f>VLOOKUP(A617,[3]Sheet1!$A$2:$K$2105,10,FALSE)</f>
        <v>25</v>
      </c>
      <c r="AK617">
        <f>VLOOKUP(A617,[3]Sheet1!$A$2:$K$2105,11,FALSE)</f>
        <v>31</v>
      </c>
      <c r="AL617">
        <f>VLOOKUP(A617,[3]Sheet1!$A$2:$L$2106,12,FALSE)</f>
        <v>5</v>
      </c>
      <c r="AM617">
        <f>VLOOKUP(A617, [3]Sheet1!$A$2:$M$2105,13,FALSE)</f>
        <v>20</v>
      </c>
      <c r="AN617">
        <f>VLOOKUP(A617,[3]Sheet1!$A$2:$N$2106,14,FALSE)</f>
        <v>0.84</v>
      </c>
      <c r="AO617">
        <f>VLOOKUP(A617,[3]Sheet1!$A$2:$O$2106,15,FALSE)</f>
        <v>4.99</v>
      </c>
      <c r="AP617">
        <f>VLOOKUP(A617,[3]Sheet1!$A$2:$P$2105,16,FALSE)</f>
        <v>0</v>
      </c>
      <c r="AQ617">
        <f>VLOOKUP(A617, [3]Sheet1!$A$2:$Q$2106, 17,FALSE)</f>
        <v>1579</v>
      </c>
    </row>
    <row r="618" spans="1:43" x14ac:dyDescent="0.2">
      <c r="A618" s="10">
        <v>1208148</v>
      </c>
      <c r="B618" s="10">
        <v>60056898</v>
      </c>
      <c r="C618" s="11" t="s">
        <v>92</v>
      </c>
      <c r="D618" s="10" t="s">
        <v>61</v>
      </c>
      <c r="E618" s="17">
        <v>44159</v>
      </c>
      <c r="F618" s="13" t="str">
        <f>VLOOKUP(A618,[1]Sheet1!$K$2:$T$827,2,FALSE)</f>
        <v>VD02</v>
      </c>
      <c r="G618" s="13" t="str">
        <f>IFERROR(#REF!, "no")</f>
        <v>no</v>
      </c>
      <c r="H618" s="10">
        <v>20</v>
      </c>
      <c r="I618" s="10">
        <v>1.1100000000000001</v>
      </c>
      <c r="J618" s="10">
        <v>1.1100000000000001</v>
      </c>
      <c r="K618" s="10">
        <v>0</v>
      </c>
      <c r="L618" s="10">
        <v>18</v>
      </c>
      <c r="M618" s="10">
        <v>17</v>
      </c>
      <c r="N618" s="10">
        <v>4.3892145156860396</v>
      </c>
      <c r="O618" s="10">
        <v>1.8582023382186901</v>
      </c>
      <c r="P618" s="10">
        <v>0.167997911572456</v>
      </c>
      <c r="Q618" s="10">
        <v>-0.13330896198749501</v>
      </c>
      <c r="R618" s="13">
        <f>VLOOKUP(A618,'Valores KF'!$C$2:$D$1018,2,)</f>
        <v>0.8</v>
      </c>
      <c r="S618" s="13">
        <f>VLOOKUP(A618,'[2]PESO DE COLADA DIC19-DIC-20'!$A$2:$D$2105,4, FALSE)</f>
        <v>52217</v>
      </c>
      <c r="T618" s="13">
        <f>VLOOKUP(A618,[1]Sheet1!$F$2:$H$1001,3,FALSE)</f>
        <v>1895.05790494133</v>
      </c>
      <c r="U618" s="13">
        <f>VLOOKUP(A618,[1]Sheet1!$K$2:$T$827, 3,FALSE)</f>
        <v>0.23300000000000001</v>
      </c>
      <c r="V618" s="13">
        <f>VLOOKUP(A618,[1]Sheet1!$K$2:$T$827, 4,FALSE)</f>
        <v>3.8899999999999997E-2</v>
      </c>
      <c r="W618" s="13">
        <f>VLOOKUP(A618, [1]Sheet1!$K$2:$T$827,5,FALSE)</f>
        <v>1.01</v>
      </c>
      <c r="X618" s="13">
        <f>VLOOKUP(A618, [1]Sheet1!$K$2:$T$827,6,FALSE)</f>
        <v>9.7000000000000003E-3</v>
      </c>
      <c r="Y618" s="13">
        <f>VLOOKUP(A618, [1]Sheet1!$K$2:$T$827,7,FALSE)</f>
        <v>1.7600000000000001E-2</v>
      </c>
      <c r="Z618" s="13">
        <f>VLOOKUP(A618, [1]Sheet1!$K$2:$T$827,8,FALSE)</f>
        <v>0.64200000000000002</v>
      </c>
      <c r="AA618" s="13">
        <f>VLOOKUP(A618, [1]Sheet1!$K$2:$T$827,9,FALSE)</f>
        <v>0.24299999999999999</v>
      </c>
      <c r="AB618" s="13">
        <f>VLOOKUP(A618, [1]Sheet1!$K$2:$T$827,10,FALSE)</f>
        <v>2.3599999999999999E-2</v>
      </c>
      <c r="AC618" s="13">
        <f>VLOOKUP(A618,[4]Sheet1!$A$2:$D$651,4,FALSE)</f>
        <v>1.03732</v>
      </c>
      <c r="AD618" s="13">
        <f>VLOOKUP(A618,[4]Sheet1!$A$2:$E$651,5,FALSE)</f>
        <v>0.657667</v>
      </c>
      <c r="AE618" s="13">
        <f>VLOOKUP(A618,[4]Sheet1!$A$2:$F$651,6,FALSE)</f>
        <v>1596.72</v>
      </c>
      <c r="AF618">
        <f>VLOOKUP(A618,[3]Sheet1!$A$2:$F$2106,6, FALSE)</f>
        <v>52575</v>
      </c>
      <c r="AG618">
        <f>VLOOKUP(A618,[3]Sheet1!$A$2:$G$2106,7,FALSE)</f>
        <v>1</v>
      </c>
      <c r="AH618">
        <f>VLOOKUP(A618,[3]Sheet1!$A$2:$H$2105,8,FALSE)</f>
        <v>1685</v>
      </c>
      <c r="AI618">
        <f>VLOOKUP(A618,[3]Sheet1!$A$2:$I$2106,9,FALSE)</f>
        <v>57</v>
      </c>
      <c r="AJ618">
        <f>VLOOKUP(A618,[3]Sheet1!$A$2:$K$2105,10,FALSE)</f>
        <v>26</v>
      </c>
      <c r="AK618">
        <f>VLOOKUP(A618,[3]Sheet1!$A$2:$K$2105,11,FALSE)</f>
        <v>31</v>
      </c>
      <c r="AL618">
        <f>VLOOKUP(A618,[3]Sheet1!$A$2:$L$2106,12,FALSE)</f>
        <v>6</v>
      </c>
      <c r="AM618">
        <f>VLOOKUP(A618, [3]Sheet1!$A$2:$M$2105,13,FALSE)</f>
        <v>20</v>
      </c>
      <c r="AN618">
        <f>VLOOKUP(A618,[3]Sheet1!$A$2:$N$2106,14,FALSE)</f>
        <v>0.72</v>
      </c>
      <c r="AO618">
        <f>VLOOKUP(A618,[3]Sheet1!$A$2:$O$2106,15,FALSE)</f>
        <v>1.69</v>
      </c>
      <c r="AP618">
        <f>VLOOKUP(A618,[3]Sheet1!$A$2:$P$2105,16,FALSE)</f>
        <v>0</v>
      </c>
      <c r="AQ618">
        <f>VLOOKUP(A618, [3]Sheet1!$A$2:$Q$2106, 17,FALSE)</f>
        <v>1499</v>
      </c>
    </row>
    <row r="619" spans="1:43" x14ac:dyDescent="0.2">
      <c r="A619" s="10">
        <v>1208149</v>
      </c>
      <c r="B619" s="10">
        <v>60056931</v>
      </c>
      <c r="C619" s="11" t="s">
        <v>58</v>
      </c>
      <c r="D619" s="10" t="s">
        <v>56</v>
      </c>
      <c r="E619" s="17">
        <v>44159</v>
      </c>
      <c r="F619" s="13" t="str">
        <f>VLOOKUP(A619,[1]Sheet1!$K$2:$T$827,2,FALSE)</f>
        <v>VD03</v>
      </c>
      <c r="G619" s="13" t="str">
        <f>IFERROR(#REF!, "no")</f>
        <v>no</v>
      </c>
      <c r="H619" s="10">
        <v>21</v>
      </c>
      <c r="I619" s="10">
        <v>1.19</v>
      </c>
      <c r="J619" s="10">
        <v>0.74</v>
      </c>
      <c r="K619" s="10">
        <v>-0.45</v>
      </c>
      <c r="L619" s="10">
        <v>18</v>
      </c>
      <c r="M619" s="10">
        <v>18</v>
      </c>
      <c r="N619" s="10">
        <v>3.5417616367340101</v>
      </c>
      <c r="O619" s="10">
        <v>2.1198928356170699</v>
      </c>
      <c r="P619" s="10">
        <v>0.55409073829650901</v>
      </c>
      <c r="Q619" s="10">
        <v>-0.13080629706382799</v>
      </c>
      <c r="R619" s="13">
        <f>VLOOKUP(A619,'Valores KF'!$C$2:$D$1018,2,)</f>
        <v>0.78</v>
      </c>
      <c r="S619" s="13">
        <f>VLOOKUP(A619,'[2]PESO DE COLADA DIC19-DIC-20'!$A$2:$D$2105,4, FALSE)</f>
        <v>58168</v>
      </c>
      <c r="T619" s="13">
        <f>VLOOKUP(A619,[1]Sheet1!$F$2:$H$1001,3,FALSE)</f>
        <v>1882.61066382801</v>
      </c>
      <c r="U619" s="13">
        <f>VLOOKUP(A619,[1]Sheet1!$K$2:$T$827, 3,FALSE)</f>
        <v>0.32700000000000001</v>
      </c>
      <c r="V619" s="13">
        <f>VLOOKUP(A619,[1]Sheet1!$K$2:$T$827, 4,FALSE)</f>
        <v>0.28100000000000003</v>
      </c>
      <c r="W619" s="13">
        <f>VLOOKUP(A619, [1]Sheet1!$K$2:$T$827,5,FALSE)</f>
        <v>0.57499999999999996</v>
      </c>
      <c r="X619" s="13">
        <f>VLOOKUP(A619, [1]Sheet1!$K$2:$T$827,6,FALSE)</f>
        <v>7.1999999999999998E-3</v>
      </c>
      <c r="Y619" s="13">
        <f>VLOOKUP(A619, [1]Sheet1!$K$2:$T$827,7,FALSE)</f>
        <v>1.9400000000000001E-3</v>
      </c>
      <c r="Z619" s="13">
        <f>VLOOKUP(A619, [1]Sheet1!$K$2:$T$827,8,FALSE)</f>
        <v>1.08</v>
      </c>
      <c r="AA619" s="13">
        <f>VLOOKUP(A619, [1]Sheet1!$K$2:$T$827,9,FALSE)</f>
        <v>0.219</v>
      </c>
      <c r="AB619" s="13">
        <f>VLOOKUP(A619, [1]Sheet1!$K$2:$T$827,10,FALSE)</f>
        <v>2.2700000000000001E-2</v>
      </c>
      <c r="AC619" s="13">
        <f>VLOOKUP(A619,[4]Sheet1!$A$2:$D$651,4,FALSE)</f>
        <v>1.0605599999999999</v>
      </c>
      <c r="AD619" s="13">
        <f>VLOOKUP(A619,[4]Sheet1!$A$2:$E$651,5,FALSE)</f>
        <v>0.64325699999999997</v>
      </c>
      <c r="AE619" s="13">
        <f>VLOOKUP(A619,[4]Sheet1!$A$2:$F$651,6,FALSE)</f>
        <v>1601.23</v>
      </c>
      <c r="AF619">
        <f>VLOOKUP(A619,[3]Sheet1!$A$2:$F$2106,6, FALSE)</f>
        <v>57430</v>
      </c>
      <c r="AG619">
        <f>VLOOKUP(A619,[3]Sheet1!$A$2:$G$2106,7,FALSE)</f>
        <v>1</v>
      </c>
      <c r="AH619">
        <f>VLOOKUP(A619,[3]Sheet1!$A$2:$H$2105,8,FALSE)</f>
        <v>1675</v>
      </c>
      <c r="AI619">
        <f>VLOOKUP(A619,[3]Sheet1!$A$2:$I$2106,9,FALSE)</f>
        <v>57</v>
      </c>
      <c r="AJ619">
        <f>VLOOKUP(A619,[3]Sheet1!$A$2:$K$2105,10,FALSE)</f>
        <v>27</v>
      </c>
      <c r="AK619">
        <f>VLOOKUP(A619,[3]Sheet1!$A$2:$K$2105,11,FALSE)</f>
        <v>30</v>
      </c>
      <c r="AL619">
        <f>VLOOKUP(A619,[3]Sheet1!$A$2:$L$2106,12,FALSE)</f>
        <v>6</v>
      </c>
      <c r="AM619">
        <f>VLOOKUP(A619, [3]Sheet1!$A$2:$M$2105,13,FALSE)</f>
        <v>21</v>
      </c>
      <c r="AN619">
        <f>VLOOKUP(A619,[3]Sheet1!$A$2:$N$2106,14,FALSE)</f>
        <v>0.75</v>
      </c>
      <c r="AO619">
        <f>VLOOKUP(A619,[3]Sheet1!$A$2:$O$2106,15,FALSE)</f>
        <v>2.14</v>
      </c>
      <c r="AP619">
        <f>VLOOKUP(A619,[3]Sheet1!$A$2:$P$2105,16,FALSE)</f>
        <v>0</v>
      </c>
      <c r="AQ619">
        <f>VLOOKUP(A619, [3]Sheet1!$A$2:$Q$2106, 17,FALSE)</f>
        <v>1568</v>
      </c>
    </row>
    <row r="620" spans="1:43" x14ac:dyDescent="0.2">
      <c r="A620" s="10">
        <v>1208150</v>
      </c>
      <c r="B620" s="10">
        <v>60056883</v>
      </c>
      <c r="C620" s="11" t="s">
        <v>43</v>
      </c>
      <c r="D620" s="10" t="s">
        <v>44</v>
      </c>
      <c r="E620" s="17">
        <v>44160</v>
      </c>
      <c r="F620" s="13" t="str">
        <f>VLOOKUP(A620,[1]Sheet1!$K$2:$T$827,2,FALSE)</f>
        <v>VD02</v>
      </c>
      <c r="G620" s="13" t="str">
        <f>IFERROR(#REF!, "no")</f>
        <v>no</v>
      </c>
      <c r="H620" s="10">
        <v>20</v>
      </c>
      <c r="I620" s="10">
        <v>1.0900000000000001</v>
      </c>
      <c r="J620" s="10">
        <v>0.84</v>
      </c>
      <c r="K620" s="10">
        <v>-0.25</v>
      </c>
      <c r="L620" s="10">
        <v>18</v>
      </c>
      <c r="M620" s="10">
        <v>18</v>
      </c>
      <c r="N620" s="10">
        <v>1.8221900463104199</v>
      </c>
      <c r="O620" s="10">
        <v>2.0216553211212198</v>
      </c>
      <c r="P620" s="10">
        <v>0.100614331662655</v>
      </c>
      <c r="Q620" s="10">
        <v>-0.124347060918808</v>
      </c>
      <c r="R620" s="13">
        <f>VLOOKUP(A620,'Valores KF'!$C$2:$D$1018,2,)</f>
        <v>0.77</v>
      </c>
      <c r="S620" s="13">
        <f>VLOOKUP(A620,'[2]PESO DE COLADA DIC19-DIC-20'!$A$2:$D$2105,4, FALSE)</f>
        <v>54613</v>
      </c>
      <c r="T620" s="13">
        <f>VLOOKUP(A620,[1]Sheet1!$F$2:$H$1001,3,FALSE)</f>
        <v>1882.7462565251999</v>
      </c>
      <c r="U620" s="13">
        <f>VLOOKUP(A620,[1]Sheet1!$K$2:$T$827, 3,FALSE)</f>
        <v>0.42699999999999999</v>
      </c>
      <c r="V620" s="13">
        <f>VLOOKUP(A620,[1]Sheet1!$K$2:$T$827, 4,FALSE)</f>
        <v>0.22900000000000001</v>
      </c>
      <c r="W620" s="13">
        <f>VLOOKUP(A620, [1]Sheet1!$K$2:$T$827,5,FALSE)</f>
        <v>0.84</v>
      </c>
      <c r="X620" s="13">
        <f>VLOOKUP(A620, [1]Sheet1!$K$2:$T$827,6,FALSE)</f>
        <v>7.6E-3</v>
      </c>
      <c r="Y620" s="13">
        <f>VLOOKUP(A620, [1]Sheet1!$K$2:$T$827,7,FALSE)</f>
        <v>1.1199999999999999E-3</v>
      </c>
      <c r="Z620" s="13">
        <f>VLOOKUP(A620, [1]Sheet1!$K$2:$T$827,8,FALSE)</f>
        <v>0.998</v>
      </c>
      <c r="AA620" s="13">
        <f>VLOOKUP(A620, [1]Sheet1!$K$2:$T$827,9,FALSE)</f>
        <v>0.16</v>
      </c>
      <c r="AB620" s="13">
        <f>VLOOKUP(A620, [1]Sheet1!$K$2:$T$827,10,FALSE)</f>
        <v>3.3099999999999997E-2</v>
      </c>
      <c r="AC620" s="13">
        <f>VLOOKUP(A620,[4]Sheet1!$A$2:$D$651,4,FALSE)</f>
        <v>0.95845899999999995</v>
      </c>
      <c r="AD620" s="13">
        <f>VLOOKUP(A620,[4]Sheet1!$A$2:$E$651,5,FALSE)</f>
        <v>0.71241500000000002</v>
      </c>
      <c r="AE620" s="13">
        <f>VLOOKUP(A620,[4]Sheet1!$A$2:$F$651,6,FALSE)</f>
        <v>1594.82</v>
      </c>
      <c r="AF620">
        <f>VLOOKUP(A620,[3]Sheet1!$A$2:$F$2106,6, FALSE)</f>
        <v>54783</v>
      </c>
      <c r="AG620">
        <f>VLOOKUP(A620,[3]Sheet1!$A$2:$G$2106,7,FALSE)</f>
        <v>1</v>
      </c>
      <c r="AH620">
        <f>VLOOKUP(A620,[3]Sheet1!$A$2:$H$2105,8,FALSE)</f>
        <v>1672</v>
      </c>
      <c r="AI620">
        <f>VLOOKUP(A620,[3]Sheet1!$A$2:$I$2106,9,FALSE)</f>
        <v>53</v>
      </c>
      <c r="AJ620">
        <f>VLOOKUP(A620,[3]Sheet1!$A$2:$K$2105,10,FALSE)</f>
        <v>25</v>
      </c>
      <c r="AK620">
        <f>VLOOKUP(A620,[3]Sheet1!$A$2:$K$2105,11,FALSE)</f>
        <v>28</v>
      </c>
      <c r="AL620">
        <f>VLOOKUP(A620,[3]Sheet1!$A$2:$L$2106,12,FALSE)</f>
        <v>5</v>
      </c>
      <c r="AM620">
        <f>VLOOKUP(A620, [3]Sheet1!$A$2:$M$2105,13,FALSE)</f>
        <v>20</v>
      </c>
      <c r="AN620">
        <f>VLOOKUP(A620,[3]Sheet1!$A$2:$N$2106,14,FALSE)</f>
        <v>0.73</v>
      </c>
      <c r="AO620">
        <f>VLOOKUP(A620,[3]Sheet1!$A$2:$O$2106,15,FALSE)</f>
        <v>2.42</v>
      </c>
      <c r="AP620">
        <f>VLOOKUP(A620,[3]Sheet1!$A$2:$P$2105,16,FALSE)</f>
        <v>0</v>
      </c>
      <c r="AQ620">
        <f>VLOOKUP(A620, [3]Sheet1!$A$2:$Q$2106, 17,FALSE)</f>
        <v>1579</v>
      </c>
    </row>
    <row r="621" spans="1:43" x14ac:dyDescent="0.2">
      <c r="A621" s="10">
        <v>1208151</v>
      </c>
      <c r="B621" s="10">
        <v>60056967</v>
      </c>
      <c r="C621" s="11" t="s">
        <v>43</v>
      </c>
      <c r="D621" s="10" t="s">
        <v>50</v>
      </c>
      <c r="E621" s="17">
        <v>44160</v>
      </c>
      <c r="F621" s="13" t="str">
        <f>VLOOKUP(A621,[1]Sheet1!$K$2:$T$827,2,FALSE)</f>
        <v>VD03</v>
      </c>
      <c r="G621" s="13" t="str">
        <f>IFERROR(#REF!, "no")</f>
        <v>no</v>
      </c>
      <c r="H621" s="10">
        <v>21</v>
      </c>
      <c r="I621" s="10">
        <v>1.04</v>
      </c>
      <c r="J621" s="10">
        <v>0.9</v>
      </c>
      <c r="K621" s="10">
        <v>-0.14000000000000001</v>
      </c>
      <c r="L621" s="10">
        <v>14</v>
      </c>
      <c r="M621" s="10">
        <v>16</v>
      </c>
      <c r="N621" s="10">
        <v>2.1869239807128902</v>
      </c>
      <c r="O621" s="10">
        <v>1.5580973625183101</v>
      </c>
      <c r="P621" s="10">
        <v>0.15145237743854501</v>
      </c>
      <c r="Q621" s="10">
        <v>-0.130921199917793</v>
      </c>
      <c r="R621" s="13">
        <f>VLOOKUP(A621,'Valores KF'!$C$2:$D$1018,2,)</f>
        <v>0.78</v>
      </c>
      <c r="S621" s="13">
        <f>VLOOKUP(A621,'[2]PESO DE COLADA DIC19-DIC-20'!$A$2:$D$2105,4, FALSE)</f>
        <v>57173</v>
      </c>
      <c r="T621" s="13">
        <f>VLOOKUP(A621,[1]Sheet1!$F$2:$H$1001,3,FALSE)</f>
        <v>1887.28379957164</v>
      </c>
      <c r="U621" s="13">
        <f>VLOOKUP(A621,[1]Sheet1!$K$2:$T$827, 3,FALSE)</f>
        <v>0.40899999999999997</v>
      </c>
      <c r="V621" s="13">
        <f>VLOOKUP(A621,[1]Sheet1!$K$2:$T$827, 4,FALSE)</f>
        <v>0.17899999999999999</v>
      </c>
      <c r="W621" s="13">
        <f>VLOOKUP(A621, [1]Sheet1!$K$2:$T$827,5,FALSE)</f>
        <v>0.85899999999999999</v>
      </c>
      <c r="X621" s="13">
        <f>VLOOKUP(A621, [1]Sheet1!$K$2:$T$827,6,FALSE)</f>
        <v>8.0000000000000002E-3</v>
      </c>
      <c r="Y621" s="13">
        <f>VLOOKUP(A621, [1]Sheet1!$K$2:$T$827,7,FALSE)</f>
        <v>2.65E-3</v>
      </c>
      <c r="Z621" s="13">
        <f>VLOOKUP(A621, [1]Sheet1!$K$2:$T$827,8,FALSE)</f>
        <v>1.1000000000000001</v>
      </c>
      <c r="AA621" s="13">
        <f>VLOOKUP(A621, [1]Sheet1!$K$2:$T$827,9,FALSE)</f>
        <v>0.191</v>
      </c>
      <c r="AB621" s="13">
        <f>VLOOKUP(A621, [1]Sheet1!$K$2:$T$827,10,FALSE)</f>
        <v>2.1100000000000001E-2</v>
      </c>
      <c r="AC621" s="13">
        <f>VLOOKUP(A621,[4]Sheet1!$A$2:$D$651,4,FALSE)</f>
        <v>1.18411</v>
      </c>
      <c r="AD621" s="13">
        <f>VLOOKUP(A621,[4]Sheet1!$A$2:$E$651,5,FALSE)</f>
        <v>1.17177</v>
      </c>
      <c r="AE621" s="13">
        <f>VLOOKUP(A621,[4]Sheet1!$A$2:$F$651,6,FALSE)</f>
        <v>1612.86</v>
      </c>
      <c r="AF621">
        <f>VLOOKUP(A621,[3]Sheet1!$A$2:$F$2106,6, FALSE)</f>
        <v>57428</v>
      </c>
      <c r="AG621">
        <f>VLOOKUP(A621,[3]Sheet1!$A$2:$G$2106,7,FALSE)</f>
        <v>1</v>
      </c>
      <c r="AH621">
        <f>VLOOKUP(A621,[3]Sheet1!$A$2:$H$2105,8,FALSE)</f>
        <v>1680</v>
      </c>
      <c r="AI621">
        <f>VLOOKUP(A621,[3]Sheet1!$A$2:$I$2106,9,FALSE)</f>
        <v>73</v>
      </c>
      <c r="AJ621">
        <f>VLOOKUP(A621,[3]Sheet1!$A$2:$K$2105,10,FALSE)</f>
        <v>27</v>
      </c>
      <c r="AK621">
        <f>VLOOKUP(A621,[3]Sheet1!$A$2:$K$2105,11,FALSE)</f>
        <v>46</v>
      </c>
      <c r="AL621">
        <f>VLOOKUP(A621,[3]Sheet1!$A$2:$L$2106,12,FALSE)</f>
        <v>6</v>
      </c>
      <c r="AM621">
        <f>VLOOKUP(A621, [3]Sheet1!$A$2:$M$2105,13,FALSE)</f>
        <v>21</v>
      </c>
      <c r="AN621">
        <f>VLOOKUP(A621,[3]Sheet1!$A$2:$N$2106,14,FALSE)</f>
        <v>0.98</v>
      </c>
      <c r="AO621">
        <f>VLOOKUP(A621,[3]Sheet1!$A$2:$O$2106,15,FALSE)</f>
        <v>4.8600000000000003</v>
      </c>
      <c r="AP621">
        <f>VLOOKUP(A621,[3]Sheet1!$A$2:$P$2105,16,FALSE)</f>
        <v>0</v>
      </c>
      <c r="AQ621">
        <f>VLOOKUP(A621, [3]Sheet1!$A$2:$Q$2106, 17,FALSE)</f>
        <v>1582</v>
      </c>
    </row>
    <row r="622" spans="1:43" x14ac:dyDescent="0.2">
      <c r="A622" s="10">
        <v>1208152</v>
      </c>
      <c r="B622" s="10">
        <v>60056715</v>
      </c>
      <c r="C622" s="11" t="s">
        <v>52</v>
      </c>
      <c r="D622" s="10" t="s">
        <v>59</v>
      </c>
      <c r="E622" s="17">
        <v>44160</v>
      </c>
      <c r="F622" s="13" t="str">
        <f>VLOOKUP(A622,[1]Sheet1!$K$2:$T$827,2,FALSE)</f>
        <v>VD02</v>
      </c>
      <c r="G622" s="13" t="str">
        <f>IFERROR(#REF!, "no")</f>
        <v>no</v>
      </c>
      <c r="H622" s="10">
        <v>21</v>
      </c>
      <c r="I622" s="10">
        <v>1.1299999999999999</v>
      </c>
      <c r="J622" s="10">
        <v>1.1299999999999999</v>
      </c>
      <c r="K622" s="10">
        <v>0</v>
      </c>
      <c r="L622" s="10">
        <v>16</v>
      </c>
      <c r="M622" s="10">
        <v>19</v>
      </c>
      <c r="N622" s="10">
        <v>5.2670917510986301</v>
      </c>
      <c r="O622" s="10">
        <v>1.76287198066711</v>
      </c>
      <c r="P622" s="10">
        <v>0.22018741071224199</v>
      </c>
      <c r="Q622" s="10">
        <v>-0.13227412104606601</v>
      </c>
      <c r="R622" s="13">
        <f>VLOOKUP(A622,'Valores KF'!$C$2:$D$1018,2,)</f>
        <v>0.83</v>
      </c>
      <c r="S622" s="13">
        <f>VLOOKUP(A622,'[2]PESO DE COLADA DIC19-DIC-20'!$A$2:$D$2105,4, FALSE)</f>
        <v>55638</v>
      </c>
      <c r="T622" s="13">
        <f>VLOOKUP(A622,[1]Sheet1!$F$2:$H$1001,3,FALSE)</f>
        <v>1903.6756044004001</v>
      </c>
      <c r="U622" s="13">
        <f>VLOOKUP(A622,[1]Sheet1!$K$2:$T$827, 3,FALSE)</f>
        <v>0.13400000000000001</v>
      </c>
      <c r="V622" s="13">
        <f>VLOOKUP(A622,[1]Sheet1!$K$2:$T$827, 4,FALSE)</f>
        <v>0.17299999999999999</v>
      </c>
      <c r="W622" s="13">
        <f>VLOOKUP(A622, [1]Sheet1!$K$2:$T$827,5,FALSE)</f>
        <v>0.53400000000000003</v>
      </c>
      <c r="X622" s="13">
        <f>VLOOKUP(A622, [1]Sheet1!$K$2:$T$827,6,FALSE)</f>
        <v>9.4999999999999998E-3</v>
      </c>
      <c r="Y622" s="13">
        <f>VLOOKUP(A622, [1]Sheet1!$K$2:$T$827,7,FALSE)</f>
        <v>1.09E-3</v>
      </c>
      <c r="Z622" s="13">
        <f>VLOOKUP(A622, [1]Sheet1!$K$2:$T$827,8,FALSE)</f>
        <v>2.4</v>
      </c>
      <c r="AA622" s="13">
        <f>VLOOKUP(A622, [1]Sheet1!$K$2:$T$827,9,FALSE)</f>
        <v>0.182</v>
      </c>
      <c r="AB622" s="13">
        <f>VLOOKUP(A622, [1]Sheet1!$K$2:$T$827,10,FALSE)</f>
        <v>2.7400000000000001E-2</v>
      </c>
      <c r="AC622" s="13">
        <f>VLOOKUP(A622,[4]Sheet1!$A$2:$D$651,4,FALSE)</f>
        <v>1.09745</v>
      </c>
      <c r="AD622" s="13">
        <f>VLOOKUP(A622,[4]Sheet1!$A$2:$E$651,5,FALSE)</f>
        <v>0.77344500000000005</v>
      </c>
      <c r="AE622" s="13">
        <f>VLOOKUP(A622,[4]Sheet1!$A$2:$F$651,6,FALSE)</f>
        <v>1614.06</v>
      </c>
      <c r="AF622">
        <f>VLOOKUP(A622,[3]Sheet1!$A$2:$F$2106,6, FALSE)</f>
        <v>55515</v>
      </c>
      <c r="AG622">
        <f>VLOOKUP(A622,[3]Sheet1!$A$2:$G$2106,7,FALSE)</f>
        <v>1</v>
      </c>
      <c r="AH622">
        <f>VLOOKUP(A622,[3]Sheet1!$A$2:$H$2105,8,FALSE)</f>
        <v>1696</v>
      </c>
      <c r="AI622">
        <f>VLOOKUP(A622,[3]Sheet1!$A$2:$I$2106,9,FALSE)</f>
        <v>55</v>
      </c>
      <c r="AJ622">
        <f>VLOOKUP(A622,[3]Sheet1!$A$2:$K$2105,10,FALSE)</f>
        <v>27</v>
      </c>
      <c r="AK622">
        <f>VLOOKUP(A622,[3]Sheet1!$A$2:$K$2105,11,FALSE)</f>
        <v>28</v>
      </c>
      <c r="AL622">
        <f>VLOOKUP(A622,[3]Sheet1!$A$2:$L$2106,12,FALSE)</f>
        <v>6</v>
      </c>
      <c r="AM622">
        <f>VLOOKUP(A622, [3]Sheet1!$A$2:$M$2105,13,FALSE)</f>
        <v>21</v>
      </c>
      <c r="AN622">
        <f>VLOOKUP(A622,[3]Sheet1!$A$2:$N$2106,14,FALSE)</f>
        <v>0.86</v>
      </c>
      <c r="AO622">
        <f>VLOOKUP(A622,[3]Sheet1!$A$2:$O$2106,15,FALSE)</f>
        <v>2.2999999999999998</v>
      </c>
      <c r="AP622">
        <f>VLOOKUP(A622,[3]Sheet1!$A$2:$P$2105,16,FALSE)</f>
        <v>0</v>
      </c>
      <c r="AQ622">
        <f>VLOOKUP(A622, [3]Sheet1!$A$2:$Q$2106, 17,FALSE)</f>
        <v>1592</v>
      </c>
    </row>
    <row r="623" spans="1:43" x14ac:dyDescent="0.2">
      <c r="A623" s="10">
        <v>1208153</v>
      </c>
      <c r="B623" s="10">
        <v>60056791</v>
      </c>
      <c r="C623" s="11" t="s">
        <v>54</v>
      </c>
      <c r="D623" s="10" t="s">
        <v>44</v>
      </c>
      <c r="E623" s="17">
        <v>44160</v>
      </c>
      <c r="F623" s="13" t="str">
        <f>VLOOKUP(A623,[1]Sheet1!$K$2:$T$827,2,FALSE)</f>
        <v>VD03</v>
      </c>
      <c r="G623" s="13" t="str">
        <f>IFERROR(#REF!, "no")</f>
        <v>no</v>
      </c>
      <c r="H623" s="10">
        <v>20</v>
      </c>
      <c r="I623" s="10">
        <v>1.08</v>
      </c>
      <c r="J623" s="10">
        <v>0.8</v>
      </c>
      <c r="K623" s="10">
        <v>-0.28000000000000003</v>
      </c>
      <c r="L623" s="10">
        <v>14</v>
      </c>
      <c r="M623" s="10">
        <v>18</v>
      </c>
      <c r="N623" s="10">
        <v>3.81850337982178</v>
      </c>
      <c r="O623" s="10">
        <v>1.87574434280396</v>
      </c>
      <c r="P623" s="10">
        <v>0.53008401393890403</v>
      </c>
      <c r="Q623" s="10">
        <v>-0.106745727360249</v>
      </c>
      <c r="R623" s="13">
        <f>VLOOKUP(A623,'Valores KF'!$C$2:$D$1018,2,)</f>
        <v>0.83</v>
      </c>
      <c r="S623" s="13">
        <f>VLOOKUP(A623,'[2]PESO DE COLADA DIC19-DIC-20'!$A$2:$D$2105,4, FALSE)</f>
        <v>54586</v>
      </c>
      <c r="T623" s="13">
        <f>VLOOKUP(A623,[1]Sheet1!$F$2:$H$1001,3,FALSE)</f>
        <v>1905.4062386401499</v>
      </c>
      <c r="U623" s="13">
        <f>VLOOKUP(A623,[1]Sheet1!$K$2:$T$827, 3,FALSE)</f>
        <v>0.11799999999999999</v>
      </c>
      <c r="V623" s="13">
        <f>VLOOKUP(A623,[1]Sheet1!$K$2:$T$827, 4,FALSE)</f>
        <v>0.155</v>
      </c>
      <c r="W623" s="13">
        <f>VLOOKUP(A623, [1]Sheet1!$K$2:$T$827,5,FALSE)</f>
        <v>1.1399999999999999</v>
      </c>
      <c r="X623" s="13">
        <f>VLOOKUP(A623, [1]Sheet1!$K$2:$T$827,6,FALSE)</f>
        <v>8.6999999999999994E-3</v>
      </c>
      <c r="Y623" s="13">
        <f>VLOOKUP(A623, [1]Sheet1!$K$2:$T$827,7,FALSE)</f>
        <v>4.62E-3</v>
      </c>
      <c r="Z623" s="13">
        <f>VLOOKUP(A623, [1]Sheet1!$K$2:$T$827,8,FALSE)</f>
        <v>0.18099999999999999</v>
      </c>
      <c r="AA623" s="13">
        <f>VLOOKUP(A623, [1]Sheet1!$K$2:$T$827,9,FALSE)</f>
        <v>0.217</v>
      </c>
      <c r="AB623" s="13">
        <f>VLOOKUP(A623, [1]Sheet1!$K$2:$T$827,10,FALSE)</f>
        <v>2.69E-2</v>
      </c>
      <c r="AC623" s="13">
        <f>VLOOKUP(A623,[4]Sheet1!$A$2:$D$651,4,FALSE)</f>
        <v>1.1077900000000001</v>
      </c>
      <c r="AD623" s="13">
        <f>VLOOKUP(A623,[4]Sheet1!$A$2:$E$651,5,FALSE)</f>
        <v>0.79415100000000005</v>
      </c>
      <c r="AE623" s="13">
        <f>VLOOKUP(A623,[4]Sheet1!$A$2:$F$651,6,FALSE)</f>
        <v>1613.33</v>
      </c>
      <c r="AF623">
        <f>VLOOKUP(A623,[3]Sheet1!$A$2:$F$2106,6, FALSE)</f>
        <v>55078.01</v>
      </c>
      <c r="AG623">
        <f>VLOOKUP(A623,[3]Sheet1!$A$2:$G$2106,7,FALSE)</f>
        <v>1</v>
      </c>
      <c r="AH623">
        <f>VLOOKUP(A623,[3]Sheet1!$A$2:$H$2105,8,FALSE)</f>
        <v>1700</v>
      </c>
      <c r="AI623">
        <f>VLOOKUP(A623,[3]Sheet1!$A$2:$I$2106,9,FALSE)</f>
        <v>55</v>
      </c>
      <c r="AJ623">
        <f>VLOOKUP(A623,[3]Sheet1!$A$2:$K$2105,10,FALSE)</f>
        <v>27</v>
      </c>
      <c r="AK623">
        <f>VLOOKUP(A623,[3]Sheet1!$A$2:$K$2105,11,FALSE)</f>
        <v>28</v>
      </c>
      <c r="AL623">
        <f>VLOOKUP(A623,[3]Sheet1!$A$2:$L$2106,12,FALSE)</f>
        <v>7</v>
      </c>
      <c r="AM623">
        <f>VLOOKUP(A623, [3]Sheet1!$A$2:$M$2105,13,FALSE)</f>
        <v>20</v>
      </c>
      <c r="AN623">
        <f>VLOOKUP(A623,[3]Sheet1!$A$2:$N$2106,14,FALSE)</f>
        <v>0.82</v>
      </c>
      <c r="AO623">
        <f>VLOOKUP(A623,[3]Sheet1!$A$2:$O$2106,15,FALSE)</f>
        <v>2.2599999999999998</v>
      </c>
      <c r="AP623">
        <f>VLOOKUP(A623,[3]Sheet1!$A$2:$P$2105,16,FALSE)</f>
        <v>2.74</v>
      </c>
      <c r="AQ623">
        <f>VLOOKUP(A623, [3]Sheet1!$A$2:$Q$2106, 17,FALSE)</f>
        <v>1601</v>
      </c>
    </row>
    <row r="624" spans="1:43" x14ac:dyDescent="0.2">
      <c r="A624" s="10">
        <v>1208154</v>
      </c>
      <c r="B624" s="10">
        <v>60056797</v>
      </c>
      <c r="C624" s="11" t="s">
        <v>54</v>
      </c>
      <c r="D624" s="10" t="s">
        <v>44</v>
      </c>
      <c r="E624" s="17">
        <v>44160</v>
      </c>
      <c r="F624" s="13" t="str">
        <f>VLOOKUP(A624,[1]Sheet1!$K$2:$T$827,2,FALSE)</f>
        <v>VD03</v>
      </c>
      <c r="G624" s="13" t="str">
        <f>IFERROR(#REF!, "no")</f>
        <v>no</v>
      </c>
      <c r="H624" s="10">
        <v>21</v>
      </c>
      <c r="I624" s="10">
        <v>1.02</v>
      </c>
      <c r="J624" s="10">
        <v>0.98</v>
      </c>
      <c r="K624" s="10">
        <v>-0.04</v>
      </c>
      <c r="L624" s="10">
        <v>14</v>
      </c>
      <c r="M624" s="10">
        <v>18</v>
      </c>
      <c r="N624" s="10">
        <v>2.9750657081603999</v>
      </c>
      <c r="O624" s="10">
        <v>1.79753041267395</v>
      </c>
      <c r="P624" s="10">
        <v>2.60895024985075E-2</v>
      </c>
      <c r="Q624" s="10">
        <v>-0.13679742813110399</v>
      </c>
      <c r="R624" s="13">
        <f>VLOOKUP(A624,'Valores KF'!$C$2:$D$1018,2,)</f>
        <v>0.82</v>
      </c>
      <c r="S624" s="13">
        <f>VLOOKUP(A624,'[2]PESO DE COLADA DIC19-DIC-20'!$A$2:$D$2105,4, FALSE)</f>
        <v>54634</v>
      </c>
      <c r="T624" s="13">
        <f>VLOOKUP(A624,[1]Sheet1!$F$2:$H$1001,3,FALSE)</f>
        <v>1906.5617099061301</v>
      </c>
      <c r="U624" s="13">
        <f>VLOOKUP(A624,[1]Sheet1!$K$2:$T$827, 3,FALSE)</f>
        <v>0.115</v>
      </c>
      <c r="V624" s="13">
        <f>VLOOKUP(A624,[1]Sheet1!$K$2:$T$827, 4,FALSE)</f>
        <v>0.158</v>
      </c>
      <c r="W624" s="13">
        <f>VLOOKUP(A624, [1]Sheet1!$K$2:$T$827,5,FALSE)</f>
        <v>1.1100000000000001</v>
      </c>
      <c r="X624" s="13">
        <f>VLOOKUP(A624, [1]Sheet1!$K$2:$T$827,6,FALSE)</f>
        <v>8.5000000000000006E-3</v>
      </c>
      <c r="Y624" s="13">
        <f>VLOOKUP(A624, [1]Sheet1!$K$2:$T$827,7,FALSE)</f>
        <v>4.8700000000000002E-3</v>
      </c>
      <c r="Z624" s="13">
        <f>VLOOKUP(A624, [1]Sheet1!$K$2:$T$827,8,FALSE)</f>
        <v>0.187</v>
      </c>
      <c r="AA624" s="13">
        <f>VLOOKUP(A624, [1]Sheet1!$K$2:$T$827,9,FALSE)</f>
        <v>0.25900000000000001</v>
      </c>
      <c r="AB624" s="13">
        <f>VLOOKUP(A624, [1]Sheet1!$K$2:$T$827,10,FALSE)</f>
        <v>2.8400000000000002E-2</v>
      </c>
      <c r="AC624" s="13">
        <f>VLOOKUP(A624,[4]Sheet1!$A$2:$D$651,4,FALSE)</f>
        <v>1.0926</v>
      </c>
      <c r="AD624" s="13">
        <f>VLOOKUP(A624,[4]Sheet1!$A$2:$E$651,5,FALSE)</f>
        <v>1.0149699999999999</v>
      </c>
      <c r="AE624" s="13">
        <f>VLOOKUP(A624,[4]Sheet1!$A$2:$F$651,6,FALSE)</f>
        <v>1625.11</v>
      </c>
      <c r="AF624">
        <f>VLOOKUP(A624,[3]Sheet1!$A$2:$F$2106,6, FALSE)</f>
        <v>55177</v>
      </c>
      <c r="AG624">
        <f>VLOOKUP(A624,[3]Sheet1!$A$2:$G$2106,7,FALSE)</f>
        <v>1</v>
      </c>
      <c r="AH624">
        <f>VLOOKUP(A624,[3]Sheet1!$A$2:$H$2105,8,FALSE)</f>
        <v>1700</v>
      </c>
      <c r="AI624">
        <f>VLOOKUP(A624,[3]Sheet1!$A$2:$I$2106,9,FALSE)</f>
        <v>54</v>
      </c>
      <c r="AJ624">
        <f>VLOOKUP(A624,[3]Sheet1!$A$2:$K$2105,10,FALSE)</f>
        <v>27</v>
      </c>
      <c r="AK624">
        <f>VLOOKUP(A624,[3]Sheet1!$A$2:$K$2105,11,FALSE)</f>
        <v>27</v>
      </c>
      <c r="AL624">
        <f>VLOOKUP(A624,[3]Sheet1!$A$2:$L$2106,12,FALSE)</f>
        <v>6</v>
      </c>
      <c r="AM624">
        <f>VLOOKUP(A624, [3]Sheet1!$A$2:$M$2105,13,FALSE)</f>
        <v>21</v>
      </c>
      <c r="AN624">
        <f>VLOOKUP(A624,[3]Sheet1!$A$2:$N$2106,14,FALSE)</f>
        <v>0.81</v>
      </c>
      <c r="AO624">
        <f>VLOOKUP(A624,[3]Sheet1!$A$2:$O$2106,15,FALSE)</f>
        <v>2.79</v>
      </c>
      <c r="AP624">
        <f>VLOOKUP(A624,[3]Sheet1!$A$2:$P$2105,16,FALSE)</f>
        <v>2.02</v>
      </c>
      <c r="AQ624">
        <f>VLOOKUP(A624, [3]Sheet1!$A$2:$Q$2106, 17,FALSE)</f>
        <v>1606</v>
      </c>
    </row>
    <row r="625" spans="1:43" x14ac:dyDescent="0.2">
      <c r="A625" s="10">
        <v>1208155</v>
      </c>
      <c r="B625" s="10">
        <v>60056803</v>
      </c>
      <c r="C625" s="11" t="s">
        <v>54</v>
      </c>
      <c r="D625" s="10" t="s">
        <v>44</v>
      </c>
      <c r="E625" s="17">
        <v>44160</v>
      </c>
      <c r="F625" s="13" t="str">
        <f>VLOOKUP(A625,[1]Sheet1!$K$2:$T$827,2,FALSE)</f>
        <v>VD02</v>
      </c>
      <c r="G625" s="13" t="str">
        <f>IFERROR(#REF!, "no")</f>
        <v>no</v>
      </c>
      <c r="H625" s="10">
        <v>20</v>
      </c>
      <c r="I625" s="10">
        <v>1</v>
      </c>
      <c r="J625" s="10">
        <v>0.93</v>
      </c>
      <c r="K625" s="10">
        <v>-7.0000000000000007E-2</v>
      </c>
      <c r="L625" s="10">
        <v>19</v>
      </c>
      <c r="M625" s="10">
        <v>17</v>
      </c>
      <c r="N625" s="10">
        <v>3.0054042339325</v>
      </c>
      <c r="O625" s="10">
        <v>1.63386702537537</v>
      </c>
      <c r="P625" s="10">
        <v>0.12939548492431599</v>
      </c>
      <c r="Q625" s="10">
        <v>-9.0612940490245805E-2</v>
      </c>
      <c r="R625" s="13">
        <f>VLOOKUP(A625,'Valores KF'!$C$2:$D$1018,2,)</f>
        <v>0.82</v>
      </c>
      <c r="S625" s="13">
        <f>VLOOKUP(A625,'[2]PESO DE COLADA DIC19-DIC-20'!$A$2:$D$2105,4, FALSE)</f>
        <v>54940</v>
      </c>
      <c r="T625" s="13">
        <f>VLOOKUP(A625,[1]Sheet1!$F$2:$H$1001,3,FALSE)</f>
        <v>1903.8976842022601</v>
      </c>
      <c r="U625" s="13">
        <f>VLOOKUP(A625,[1]Sheet1!$K$2:$T$827, 3,FALSE)</f>
        <v>0.11700000000000001</v>
      </c>
      <c r="V625" s="13">
        <f>VLOOKUP(A625,[1]Sheet1!$K$2:$T$827, 4,FALSE)</f>
        <v>0.16900000000000001</v>
      </c>
      <c r="W625" s="13">
        <f>VLOOKUP(A625, [1]Sheet1!$K$2:$T$827,5,FALSE)</f>
        <v>1.1100000000000001</v>
      </c>
      <c r="X625" s="13">
        <f>VLOOKUP(A625, [1]Sheet1!$K$2:$T$827,6,FALSE)</f>
        <v>9.1000000000000004E-3</v>
      </c>
      <c r="Y625" s="13">
        <f>VLOOKUP(A625, [1]Sheet1!$K$2:$T$827,7,FALSE)</f>
        <v>5.3699999999999998E-3</v>
      </c>
      <c r="Z625" s="13">
        <f>VLOOKUP(A625, [1]Sheet1!$K$2:$T$827,8,FALSE)</f>
        <v>0.221</v>
      </c>
      <c r="AA625" s="13">
        <f>VLOOKUP(A625, [1]Sheet1!$K$2:$T$827,9,FALSE)</f>
        <v>0.27900000000000003</v>
      </c>
      <c r="AB625" s="13">
        <f>VLOOKUP(A625, [1]Sheet1!$K$2:$T$827,10,FALSE)</f>
        <v>2.7799999999999998E-2</v>
      </c>
      <c r="AC625" s="13">
        <f>VLOOKUP(A625,[4]Sheet1!$A$2:$D$651,4,FALSE)</f>
        <v>1.0153300000000001</v>
      </c>
      <c r="AD625" s="13">
        <f>VLOOKUP(A625,[4]Sheet1!$A$2:$E$651,5,FALSE)</f>
        <v>1.1427799999999999</v>
      </c>
      <c r="AE625" s="13">
        <f>VLOOKUP(A625,[4]Sheet1!$A$2:$F$651,6,FALSE)</f>
        <v>1624.57</v>
      </c>
      <c r="AF625">
        <f>VLOOKUP(A625,[3]Sheet1!$A$2:$F$2106,6, FALSE)</f>
        <v>53897</v>
      </c>
      <c r="AG625">
        <f>VLOOKUP(A625,[3]Sheet1!$A$2:$G$2106,7,FALSE)</f>
        <v>1</v>
      </c>
      <c r="AH625">
        <f>VLOOKUP(A625,[3]Sheet1!$A$2:$H$2105,8,FALSE)</f>
        <v>1692</v>
      </c>
      <c r="AI625">
        <f>VLOOKUP(A625,[3]Sheet1!$A$2:$I$2106,9,FALSE)</f>
        <v>52</v>
      </c>
      <c r="AJ625">
        <f>VLOOKUP(A625,[3]Sheet1!$A$2:$K$2105,10,FALSE)</f>
        <v>25</v>
      </c>
      <c r="AK625">
        <f>VLOOKUP(A625,[3]Sheet1!$A$2:$K$2105,11,FALSE)</f>
        <v>27</v>
      </c>
      <c r="AL625">
        <f>VLOOKUP(A625,[3]Sheet1!$A$2:$L$2106,12,FALSE)</f>
        <v>5</v>
      </c>
      <c r="AM625">
        <f>VLOOKUP(A625, [3]Sheet1!$A$2:$M$2105,13,FALSE)</f>
        <v>20</v>
      </c>
      <c r="AN625">
        <f>VLOOKUP(A625,[3]Sheet1!$A$2:$N$2106,14,FALSE)</f>
        <v>0.75</v>
      </c>
      <c r="AO625">
        <f>VLOOKUP(A625,[3]Sheet1!$A$2:$O$2106,15,FALSE)</f>
        <v>3.36</v>
      </c>
      <c r="AP625">
        <f>VLOOKUP(A625,[3]Sheet1!$A$2:$P$2105,16,FALSE)</f>
        <v>2.25</v>
      </c>
      <c r="AQ625">
        <f>VLOOKUP(A625, [3]Sheet1!$A$2:$Q$2106, 17,FALSE)</f>
        <v>1604</v>
      </c>
    </row>
    <row r="626" spans="1:43" x14ac:dyDescent="0.2">
      <c r="A626" s="10">
        <v>1208156</v>
      </c>
      <c r="B626" s="10">
        <v>60056809</v>
      </c>
      <c r="C626" s="11" t="s">
        <v>54</v>
      </c>
      <c r="D626" s="10" t="s">
        <v>44</v>
      </c>
      <c r="E626" s="17">
        <v>44160</v>
      </c>
      <c r="F626" s="13" t="str">
        <f>VLOOKUP(A626,[1]Sheet1!$K$2:$T$827,2,FALSE)</f>
        <v>VD02</v>
      </c>
      <c r="G626" s="13" t="str">
        <f>IFERROR(#REF!, "no")</f>
        <v>no</v>
      </c>
      <c r="H626" s="10">
        <v>20</v>
      </c>
      <c r="I626" s="10">
        <v>1.05</v>
      </c>
      <c r="J626" s="10">
        <v>0.82</v>
      </c>
      <c r="K626" s="10">
        <v>-0.23</v>
      </c>
      <c r="L626" s="10">
        <v>16</v>
      </c>
      <c r="M626" s="10">
        <v>18</v>
      </c>
      <c r="N626" s="10">
        <v>3.6251087188720699</v>
      </c>
      <c r="O626" s="10">
        <v>1.84336829185486</v>
      </c>
      <c r="P626" s="10">
        <v>0.21533229947090099</v>
      </c>
      <c r="Q626" s="10">
        <v>-7.4345231056213407E-2</v>
      </c>
      <c r="R626" s="13">
        <f>VLOOKUP(A626,'Valores KF'!$C$2:$D$1018,2,)</f>
        <v>0.82</v>
      </c>
      <c r="S626" s="13">
        <f>VLOOKUP(A626,'[2]PESO DE COLADA DIC19-DIC-20'!$A$2:$D$2105,4, FALSE)</f>
        <v>50091</v>
      </c>
      <c r="T626" s="13">
        <f>VLOOKUP(A626,[1]Sheet1!$F$2:$H$1001,3,FALSE)</f>
        <v>1904.9537690903801</v>
      </c>
      <c r="U626" s="13">
        <f>VLOOKUP(A626,[1]Sheet1!$K$2:$T$827, 3,FALSE)</f>
        <v>0.11600000000000001</v>
      </c>
      <c r="V626" s="13">
        <f>VLOOKUP(A626,[1]Sheet1!$K$2:$T$827, 4,FALSE)</f>
        <v>0.182</v>
      </c>
      <c r="W626" s="13">
        <f>VLOOKUP(A626, [1]Sheet1!$K$2:$T$827,5,FALSE)</f>
        <v>1.1100000000000001</v>
      </c>
      <c r="X626" s="13">
        <f>VLOOKUP(A626, [1]Sheet1!$K$2:$T$827,6,FALSE)</f>
        <v>9.7999999999999997E-3</v>
      </c>
      <c r="Y626" s="13">
        <f>VLOOKUP(A626, [1]Sheet1!$K$2:$T$827,7,FALSE)</f>
        <v>6.6400000000000001E-3</v>
      </c>
      <c r="Z626" s="13">
        <f>VLOOKUP(A626, [1]Sheet1!$K$2:$T$827,8,FALSE)</f>
        <v>0.22</v>
      </c>
      <c r="AA626" s="13">
        <f>VLOOKUP(A626, [1]Sheet1!$K$2:$T$827,9,FALSE)</f>
        <v>0.34200000000000003</v>
      </c>
      <c r="AB626" s="13">
        <f>VLOOKUP(A626, [1]Sheet1!$K$2:$T$827,10,FALSE)</f>
        <v>2.92E-2</v>
      </c>
      <c r="AC626" s="13">
        <f>VLOOKUP(A626,[4]Sheet1!$A$2:$D$651,4,FALSE)</f>
        <v>0.91543699999999995</v>
      </c>
      <c r="AD626" s="13">
        <f>VLOOKUP(A626,[4]Sheet1!$A$2:$E$651,5,FALSE)</f>
        <v>0.66534700000000002</v>
      </c>
      <c r="AE626" s="13">
        <f>VLOOKUP(A626,[4]Sheet1!$A$2:$F$651,6,FALSE)</f>
        <v>1600.22</v>
      </c>
      <c r="AF626">
        <f>VLOOKUP(A626,[3]Sheet1!$A$2:$F$2106,6, FALSE)</f>
        <v>50700</v>
      </c>
      <c r="AG626">
        <f>VLOOKUP(A626,[3]Sheet1!$A$2:$G$2106,7,FALSE)</f>
        <v>1</v>
      </c>
      <c r="AH626">
        <f>VLOOKUP(A626,[3]Sheet1!$A$2:$H$2105,8,FALSE)</f>
        <v>1693</v>
      </c>
      <c r="AI626">
        <f>VLOOKUP(A626,[3]Sheet1!$A$2:$I$2106,9,FALSE)</f>
        <v>47</v>
      </c>
      <c r="AJ626">
        <f>VLOOKUP(A626,[3]Sheet1!$A$2:$K$2105,10,FALSE)</f>
        <v>25</v>
      </c>
      <c r="AK626">
        <f>VLOOKUP(A626,[3]Sheet1!$A$2:$K$2105,11,FALSE)</f>
        <v>22</v>
      </c>
      <c r="AL626">
        <f>VLOOKUP(A626,[3]Sheet1!$A$2:$L$2106,12,FALSE)</f>
        <v>5</v>
      </c>
      <c r="AM626">
        <f>VLOOKUP(A626, [3]Sheet1!$A$2:$M$2105,13,FALSE)</f>
        <v>20</v>
      </c>
      <c r="AN626">
        <f>VLOOKUP(A626,[3]Sheet1!$A$2:$N$2106,14,FALSE)</f>
        <v>0.62</v>
      </c>
      <c r="AO626">
        <f>VLOOKUP(A626,[3]Sheet1!$A$2:$O$2106,15,FALSE)</f>
        <v>1.53</v>
      </c>
      <c r="AP626">
        <f>VLOOKUP(A626,[3]Sheet1!$A$2:$P$2105,16,FALSE)</f>
        <v>0.27</v>
      </c>
      <c r="AQ626">
        <f>VLOOKUP(A626, [3]Sheet1!$A$2:$Q$2106, 17,FALSE)</f>
        <v>1588</v>
      </c>
    </row>
    <row r="627" spans="1:43" x14ac:dyDescent="0.2">
      <c r="A627" s="10">
        <v>1208157</v>
      </c>
      <c r="B627" s="10">
        <v>60056658</v>
      </c>
      <c r="C627" s="11" t="s">
        <v>75</v>
      </c>
      <c r="D627" s="10" t="s">
        <v>56</v>
      </c>
      <c r="E627" s="17">
        <v>44160</v>
      </c>
      <c r="F627" s="13" t="str">
        <f>VLOOKUP(A627,[1]Sheet1!$K$2:$T$827,2,FALSE)</f>
        <v>VD03</v>
      </c>
      <c r="G627" s="13" t="str">
        <f>IFERROR(#REF!, "no")</f>
        <v>no</v>
      </c>
      <c r="H627" s="10">
        <v>20</v>
      </c>
      <c r="I627" s="10">
        <v>1.1200000000000001</v>
      </c>
      <c r="J627" s="10">
        <v>1.0900000000000001</v>
      </c>
      <c r="K627" s="10">
        <v>-0.03</v>
      </c>
      <c r="L627" s="10">
        <v>21</v>
      </c>
      <c r="M627" s="10">
        <v>16</v>
      </c>
      <c r="N627" s="10">
        <v>7.8926334381103498</v>
      </c>
      <c r="O627" s="10">
        <v>1.7190022468566899</v>
      </c>
      <c r="P627" s="10">
        <v>0.57681268453598</v>
      </c>
      <c r="Q627" s="10">
        <v>-7.3951005935668904E-2</v>
      </c>
      <c r="R627" s="13">
        <f>VLOOKUP(A627,'Valores KF'!$C$2:$D$1018,2,)</f>
        <v>0.81</v>
      </c>
      <c r="S627" s="13">
        <f>VLOOKUP(A627,'[2]PESO DE COLADA DIC19-DIC-20'!$A$2:$D$2105,4, FALSE)</f>
        <v>58383</v>
      </c>
      <c r="T627" s="13">
        <f>VLOOKUP(A627,[1]Sheet1!$F$2:$H$1001,3,FALSE)</f>
        <v>1892.6505471801199</v>
      </c>
      <c r="U627" s="13">
        <f>VLOOKUP(A627,[1]Sheet1!$K$2:$T$827, 3,FALSE)</f>
        <v>0.104</v>
      </c>
      <c r="V627" s="13">
        <f>VLOOKUP(A627,[1]Sheet1!$K$2:$T$827, 4,FALSE)</f>
        <v>0.23699999999999999</v>
      </c>
      <c r="W627" s="13">
        <f>VLOOKUP(A627, [1]Sheet1!$K$2:$T$827,5,FALSE)</f>
        <v>1.35</v>
      </c>
      <c r="X627" s="13">
        <f>VLOOKUP(A627, [1]Sheet1!$K$2:$T$827,6,FALSE)</f>
        <v>8.2000000000000007E-3</v>
      </c>
      <c r="Y627" s="13">
        <f>VLOOKUP(A627, [1]Sheet1!$K$2:$T$827,7,FALSE)</f>
        <v>1.1100000000000001E-3</v>
      </c>
      <c r="Z627" s="13">
        <f>VLOOKUP(A627, [1]Sheet1!$K$2:$T$827,8,FALSE)</f>
        <v>0.23</v>
      </c>
      <c r="AA627" s="13">
        <f>VLOOKUP(A627, [1]Sheet1!$K$2:$T$827,9,FALSE)</f>
        <v>0.3</v>
      </c>
      <c r="AB627" s="13">
        <f>VLOOKUP(A627, [1]Sheet1!$K$2:$T$827,10,FALSE)</f>
        <v>2.5999999999999999E-2</v>
      </c>
      <c r="AC627" s="13">
        <f>VLOOKUP(A627,[4]Sheet1!$A$2:$D$651,4,FALSE)</f>
        <v>1.25406</v>
      </c>
      <c r="AD627" s="13">
        <f>VLOOKUP(A627,[4]Sheet1!$A$2:$E$651,5,FALSE)</f>
        <v>0.79270700000000005</v>
      </c>
      <c r="AE627" s="13">
        <f>VLOOKUP(A627,[4]Sheet1!$A$2:$F$651,6,FALSE)</f>
        <v>1611.93</v>
      </c>
      <c r="AF627">
        <f>VLOOKUP(A627,[3]Sheet1!$A$2:$F$2106,6, FALSE)</f>
        <v>58432</v>
      </c>
      <c r="AG627">
        <f>VLOOKUP(A627,[3]Sheet1!$A$2:$G$2106,7,FALSE)</f>
        <v>1</v>
      </c>
      <c r="AH627">
        <f>VLOOKUP(A627,[3]Sheet1!$A$2:$H$2105,8,FALSE)</f>
        <v>1686</v>
      </c>
      <c r="AI627">
        <f>VLOOKUP(A627,[3]Sheet1!$A$2:$I$2106,9,FALSE)</f>
        <v>104</v>
      </c>
      <c r="AJ627">
        <f>VLOOKUP(A627,[3]Sheet1!$A$2:$K$2105,10,FALSE)</f>
        <v>28</v>
      </c>
      <c r="AK627">
        <f>VLOOKUP(A627,[3]Sheet1!$A$2:$K$2105,11,FALSE)</f>
        <v>76</v>
      </c>
      <c r="AL627">
        <f>VLOOKUP(A627,[3]Sheet1!$A$2:$L$2106,12,FALSE)</f>
        <v>8</v>
      </c>
      <c r="AM627">
        <f>VLOOKUP(A627, [3]Sheet1!$A$2:$M$2105,13,FALSE)</f>
        <v>20</v>
      </c>
      <c r="AN627">
        <f>VLOOKUP(A627,[3]Sheet1!$A$2:$N$2106,14,FALSE)</f>
        <v>0.78</v>
      </c>
      <c r="AO627">
        <f>VLOOKUP(A627,[3]Sheet1!$A$2:$O$2106,15,FALSE)</f>
        <v>3.77</v>
      </c>
      <c r="AP627">
        <f>VLOOKUP(A627,[3]Sheet1!$A$2:$P$2105,16,FALSE)</f>
        <v>1.26</v>
      </c>
      <c r="AQ627">
        <f>VLOOKUP(A627, [3]Sheet1!$A$2:$Q$2106, 17,FALSE)</f>
        <v>1575</v>
      </c>
    </row>
    <row r="628" spans="1:43" x14ac:dyDescent="0.2">
      <c r="A628" s="10">
        <v>1208158</v>
      </c>
      <c r="B628" s="10">
        <v>60056852</v>
      </c>
      <c r="C628" s="11" t="s">
        <v>54</v>
      </c>
      <c r="D628" s="10" t="s">
        <v>63</v>
      </c>
      <c r="E628" s="17">
        <v>44160</v>
      </c>
      <c r="F628" s="13" t="str">
        <f>VLOOKUP(A628,[1]Sheet1!$K$2:$T$827,2,FALSE)</f>
        <v>VD03</v>
      </c>
      <c r="G628" s="13" t="str">
        <f>IFERROR(#REF!, "no")</f>
        <v>no</v>
      </c>
      <c r="H628" s="10">
        <v>21</v>
      </c>
      <c r="I628" s="10">
        <v>0.68</v>
      </c>
      <c r="J628" s="10">
        <v>1.1000000000000001</v>
      </c>
      <c r="K628" s="10">
        <v>0.42</v>
      </c>
      <c r="L628" s="10">
        <v>13</v>
      </c>
      <c r="M628" s="10">
        <v>18</v>
      </c>
      <c r="N628" s="10">
        <v>3.9608252048492401</v>
      </c>
      <c r="O628" s="10">
        <v>1.7719742059707599</v>
      </c>
      <c r="P628" s="10">
        <v>0.126799166202545</v>
      </c>
      <c r="Q628" s="10">
        <v>-0.106454357504845</v>
      </c>
      <c r="R628" s="13">
        <f>VLOOKUP(A628,'Valores KF'!$C$2:$D$1018,2,)</f>
        <v>0.83</v>
      </c>
      <c r="S628" s="13">
        <f>VLOOKUP(A628,'[2]PESO DE COLADA DIC19-DIC-20'!$A$2:$D$2105,4, FALSE)</f>
        <v>53351</v>
      </c>
      <c r="T628" s="13">
        <f>VLOOKUP(A628,[1]Sheet1!$F$2:$H$1001,3,FALSE)</f>
        <v>1910.61804868069</v>
      </c>
      <c r="U628" s="13">
        <f>VLOOKUP(A628,[1]Sheet1!$K$2:$T$827, 3,FALSE)</f>
        <v>9.7000000000000003E-2</v>
      </c>
      <c r="V628" s="13">
        <f>VLOOKUP(A628,[1]Sheet1!$K$2:$T$827, 4,FALSE)</f>
        <v>0.16500000000000001</v>
      </c>
      <c r="W628" s="13">
        <f>VLOOKUP(A628, [1]Sheet1!$K$2:$T$827,5,FALSE)</f>
        <v>1.1100000000000001</v>
      </c>
      <c r="X628" s="13">
        <f>VLOOKUP(A628, [1]Sheet1!$K$2:$T$827,6,FALSE)</f>
        <v>0.01</v>
      </c>
      <c r="Y628" s="13">
        <f>VLOOKUP(A628, [1]Sheet1!$K$2:$T$827,7,FALSE)</f>
        <v>4.5900000000000003E-3</v>
      </c>
      <c r="Z628" s="13">
        <f>VLOOKUP(A628, [1]Sheet1!$K$2:$T$827,8,FALSE)</f>
        <v>0.25700000000000001</v>
      </c>
      <c r="AA628" s="13">
        <f>VLOOKUP(A628, [1]Sheet1!$K$2:$T$827,9,FALSE)</f>
        <v>0.41299999999999998</v>
      </c>
      <c r="AB628" s="13">
        <f>VLOOKUP(A628, [1]Sheet1!$K$2:$T$827,10,FALSE)</f>
        <v>2.6499999999999999E-2</v>
      </c>
      <c r="AC628" s="13">
        <f>VLOOKUP(A628,[4]Sheet1!$A$2:$D$651,4,FALSE)</f>
        <v>0.90436899999999998</v>
      </c>
      <c r="AD628" s="13">
        <f>VLOOKUP(A628,[4]Sheet1!$A$2:$E$651,5,FALSE)</f>
        <v>0.99754500000000002</v>
      </c>
      <c r="AE628" s="13">
        <f>VLOOKUP(A628,[4]Sheet1!$A$2:$F$651,6,FALSE)</f>
        <v>1623.23</v>
      </c>
      <c r="AF628">
        <f>VLOOKUP(A628,[3]Sheet1!$A$2:$F$2106,6, FALSE)</f>
        <v>53846</v>
      </c>
      <c r="AG628">
        <f>VLOOKUP(A628,[3]Sheet1!$A$2:$G$2106,7,FALSE)</f>
        <v>1</v>
      </c>
      <c r="AH628">
        <f>VLOOKUP(A628,[3]Sheet1!$A$2:$H$2105,8,FALSE)</f>
        <v>1700</v>
      </c>
      <c r="AI628">
        <f>VLOOKUP(A628,[3]Sheet1!$A$2:$I$2106,9,FALSE)</f>
        <v>64</v>
      </c>
      <c r="AJ628">
        <f>VLOOKUP(A628,[3]Sheet1!$A$2:$K$2105,10,FALSE)</f>
        <v>25</v>
      </c>
      <c r="AK628">
        <f>VLOOKUP(A628,[3]Sheet1!$A$2:$K$2105,11,FALSE)</f>
        <v>39</v>
      </c>
      <c r="AL628">
        <f>VLOOKUP(A628,[3]Sheet1!$A$2:$L$2106,12,FALSE)</f>
        <v>4</v>
      </c>
      <c r="AM628">
        <f>VLOOKUP(A628, [3]Sheet1!$A$2:$M$2105,13,FALSE)</f>
        <v>21</v>
      </c>
      <c r="AN628">
        <f>VLOOKUP(A628,[3]Sheet1!$A$2:$N$2106,14,FALSE)</f>
        <v>0.66</v>
      </c>
      <c r="AO628">
        <f>VLOOKUP(A628,[3]Sheet1!$A$2:$O$2106,15,FALSE)</f>
        <v>2.31</v>
      </c>
      <c r="AP628">
        <f>VLOOKUP(A628,[3]Sheet1!$A$2:$P$2105,16,FALSE)</f>
        <v>3.68</v>
      </c>
      <c r="AQ628">
        <f>VLOOKUP(A628, [3]Sheet1!$A$2:$Q$2106, 17,FALSE)</f>
        <v>1593</v>
      </c>
    </row>
    <row r="629" spans="1:43" x14ac:dyDescent="0.2">
      <c r="A629" s="10">
        <v>1208159</v>
      </c>
      <c r="B629" s="10">
        <v>60056857</v>
      </c>
      <c r="C629" s="11" t="s">
        <v>54</v>
      </c>
      <c r="D629" s="10" t="s">
        <v>63</v>
      </c>
      <c r="E629" s="17">
        <v>44160</v>
      </c>
      <c r="F629" s="13" t="str">
        <f>VLOOKUP(A629,[1]Sheet1!$K$2:$T$827,2,FALSE)</f>
        <v>VD02</v>
      </c>
      <c r="G629" s="13" t="str">
        <f>IFERROR(#REF!, "no")</f>
        <v>no</v>
      </c>
      <c r="H629" s="10">
        <v>18</v>
      </c>
      <c r="I629" s="10">
        <v>0.76</v>
      </c>
      <c r="J629" s="10">
        <v>0.87</v>
      </c>
      <c r="K629" s="10">
        <v>0.11</v>
      </c>
      <c r="L629" s="10">
        <v>11</v>
      </c>
      <c r="M629" s="10">
        <v>15</v>
      </c>
      <c r="N629" s="10">
        <v>3.8196229934692401</v>
      </c>
      <c r="O629" s="10">
        <v>1.9385855197906501</v>
      </c>
      <c r="P629" s="10">
        <v>0.43585327267646801</v>
      </c>
      <c r="Q629" s="10">
        <v>-7.8671291470527593E-2</v>
      </c>
      <c r="R629" s="13">
        <f>VLOOKUP(A629,'Valores KF'!$C$2:$D$1018,2,)</f>
        <v>0.66</v>
      </c>
      <c r="S629" s="13">
        <f>VLOOKUP(A629,'[2]PESO DE COLADA DIC19-DIC-20'!$A$2:$D$2105,4, FALSE)</f>
        <v>54390</v>
      </c>
      <c r="T629" s="13">
        <f>VLOOKUP(A629,[1]Sheet1!$F$2:$H$1001,3,FALSE)</f>
        <v>1735.57412880018</v>
      </c>
      <c r="U629" s="13">
        <f>VLOOKUP(A629,[1]Sheet1!$K$2:$T$827, 3,FALSE)</f>
        <v>0.1</v>
      </c>
      <c r="V629" s="13">
        <f>VLOOKUP(A629,[1]Sheet1!$K$2:$T$827, 4,FALSE)</f>
        <v>0.17899999999999999</v>
      </c>
      <c r="W629" s="13">
        <f>VLOOKUP(A629, [1]Sheet1!$K$2:$T$827,5,FALSE)</f>
        <v>1.1100000000000001</v>
      </c>
      <c r="X629" s="13">
        <f>VLOOKUP(A629, [1]Sheet1!$K$2:$T$827,6,FALSE)</f>
        <v>8.8999999999999999E-3</v>
      </c>
      <c r="Y629" s="13">
        <f>VLOOKUP(A629, [1]Sheet1!$K$2:$T$827,7,FALSE)</f>
        <v>4.2900000000000004E-3</v>
      </c>
      <c r="Z629" s="13">
        <f>VLOOKUP(A629, [1]Sheet1!$K$2:$T$827,8,FALSE)</f>
        <v>0.22700000000000001</v>
      </c>
      <c r="AA629" s="13">
        <f>VLOOKUP(A629, [1]Sheet1!$K$2:$T$827,9,FALSE)</f>
        <v>0.41799999999999998</v>
      </c>
      <c r="AB629" s="13">
        <f>VLOOKUP(A629, [1]Sheet1!$K$2:$T$827,10,FALSE)</f>
        <v>2.7699999999999999E-2</v>
      </c>
      <c r="AC629" s="13">
        <f>VLOOKUP(A629,[4]Sheet1!$A$2:$D$651,4,FALSE)</f>
        <v>1.04409</v>
      </c>
      <c r="AD629" s="13">
        <f>VLOOKUP(A629,[4]Sheet1!$A$2:$E$651,5,FALSE)</f>
        <v>0.64188900000000004</v>
      </c>
      <c r="AE629" s="13">
        <f>VLOOKUP(A629,[4]Sheet1!$A$2:$F$651,6,FALSE)</f>
        <v>1619.2</v>
      </c>
      <c r="AF629">
        <f>VLOOKUP(A629,[3]Sheet1!$A$2:$F$2106,6, FALSE)</f>
        <v>53923</v>
      </c>
      <c r="AG629">
        <f>VLOOKUP(A629,[3]Sheet1!$A$2:$G$2106,7,FALSE)</f>
        <v>1</v>
      </c>
      <c r="AH629">
        <f>VLOOKUP(A629,[3]Sheet1!$A$2:$H$2105,8,FALSE)</f>
        <v>1680</v>
      </c>
      <c r="AI629">
        <f>VLOOKUP(A629,[3]Sheet1!$A$2:$I$2106,9,FALSE)</f>
        <v>56</v>
      </c>
      <c r="AJ629">
        <f>VLOOKUP(A629,[3]Sheet1!$A$2:$K$2105,10,FALSE)</f>
        <v>23</v>
      </c>
      <c r="AK629">
        <f>VLOOKUP(A629,[3]Sheet1!$A$2:$K$2105,11,FALSE)</f>
        <v>33</v>
      </c>
      <c r="AL629">
        <f>VLOOKUP(A629,[3]Sheet1!$A$2:$L$2106,12,FALSE)</f>
        <v>5</v>
      </c>
      <c r="AM629">
        <f>VLOOKUP(A629, [3]Sheet1!$A$2:$M$2105,13,FALSE)</f>
        <v>18</v>
      </c>
      <c r="AN629">
        <f>VLOOKUP(A629,[3]Sheet1!$A$2:$N$2106,14,FALSE)</f>
        <v>0.72</v>
      </c>
      <c r="AO629">
        <f>VLOOKUP(A629,[3]Sheet1!$A$2:$O$2106,15,FALSE)</f>
        <v>1.5</v>
      </c>
      <c r="AP629">
        <f>VLOOKUP(A629,[3]Sheet1!$A$2:$P$2105,16,FALSE)</f>
        <v>1.84</v>
      </c>
      <c r="AQ629">
        <f>VLOOKUP(A629, [3]Sheet1!$A$2:$Q$2106, 17,FALSE)</f>
        <v>1592</v>
      </c>
    </row>
    <row r="630" spans="1:43" x14ac:dyDescent="0.2">
      <c r="A630" s="10">
        <v>1208160</v>
      </c>
      <c r="B630" s="10">
        <v>60056862</v>
      </c>
      <c r="C630" s="11" t="s">
        <v>54</v>
      </c>
      <c r="D630" s="10" t="s">
        <v>63</v>
      </c>
      <c r="E630" s="17">
        <v>44160</v>
      </c>
      <c r="F630" s="13" t="str">
        <f>VLOOKUP(A630,[1]Sheet1!$K$2:$T$827,2,FALSE)</f>
        <v>VD03</v>
      </c>
      <c r="G630" s="13" t="str">
        <f>IFERROR(#REF!, "no")</f>
        <v>no</v>
      </c>
      <c r="H630" s="10">
        <v>20</v>
      </c>
      <c r="I630" s="10">
        <v>1.08</v>
      </c>
      <c r="J630" s="10">
        <v>0.86</v>
      </c>
      <c r="K630" s="10">
        <v>-0.22</v>
      </c>
      <c r="L630" s="10">
        <v>17</v>
      </c>
      <c r="M630" s="10">
        <v>18</v>
      </c>
      <c r="N630" s="10">
        <v>3.3195176124572798</v>
      </c>
      <c r="O630" s="10">
        <v>1.94912362098694</v>
      </c>
      <c r="P630" s="10">
        <v>0.20851756632328</v>
      </c>
      <c r="Q630" s="10">
        <v>-0.11924862861633299</v>
      </c>
      <c r="R630" s="13">
        <f>VLOOKUP(A630,'Valores KF'!$C$2:$D$1018,2,)</f>
        <v>0.81</v>
      </c>
      <c r="S630" s="13">
        <f>VLOOKUP(A630,'[2]PESO DE COLADA DIC19-DIC-20'!$A$2:$D$2105,4, FALSE)</f>
        <v>53536</v>
      </c>
      <c r="T630" s="13">
        <f>VLOOKUP(A630,[1]Sheet1!$F$2:$H$1001,3,FALSE)</f>
        <v>1894.24906428035</v>
      </c>
      <c r="U630" s="13">
        <f>VLOOKUP(A630,[1]Sheet1!$K$2:$T$827, 3,FALSE)</f>
        <v>0.105</v>
      </c>
      <c r="V630" s="13">
        <f>VLOOKUP(A630,[1]Sheet1!$K$2:$T$827, 4,FALSE)</f>
        <v>0.154</v>
      </c>
      <c r="W630" s="13">
        <f>VLOOKUP(A630, [1]Sheet1!$K$2:$T$827,5,FALSE)</f>
        <v>1.1100000000000001</v>
      </c>
      <c r="X630" s="13">
        <f>VLOOKUP(A630, [1]Sheet1!$K$2:$T$827,6,FALSE)</f>
        <v>8.2000000000000007E-3</v>
      </c>
      <c r="Y630" s="13">
        <f>VLOOKUP(A630, [1]Sheet1!$K$2:$T$827,7,FALSE)</f>
        <v>5.4999999999999997E-3</v>
      </c>
      <c r="Z630" s="13">
        <f>VLOOKUP(A630, [1]Sheet1!$K$2:$T$827,8,FALSE)</f>
        <v>0.18</v>
      </c>
      <c r="AA630" s="13">
        <f>VLOOKUP(A630, [1]Sheet1!$K$2:$T$827,9,FALSE)</f>
        <v>0.46</v>
      </c>
      <c r="AB630" s="13">
        <f>VLOOKUP(A630, [1]Sheet1!$K$2:$T$827,10,FALSE)</f>
        <v>2.7799999999999998E-2</v>
      </c>
      <c r="AC630" s="13">
        <f>VLOOKUP(A630,[4]Sheet1!$A$2:$D$651,4,FALSE)</f>
        <v>1.01773</v>
      </c>
      <c r="AD630" s="13">
        <f>VLOOKUP(A630,[4]Sheet1!$A$2:$E$651,5,FALSE)</f>
        <v>0.82471099999999997</v>
      </c>
      <c r="AE630" s="13">
        <f>VLOOKUP(A630,[4]Sheet1!$A$2:$F$651,6,FALSE)</f>
        <v>1647.8</v>
      </c>
      <c r="AF630">
        <f>VLOOKUP(A630,[3]Sheet1!$A$2:$F$2106,6, FALSE)</f>
        <v>54141</v>
      </c>
      <c r="AG630">
        <f>VLOOKUP(A630,[3]Sheet1!$A$2:$G$2106,7,FALSE)</f>
        <v>1</v>
      </c>
      <c r="AH630">
        <f>VLOOKUP(A630,[3]Sheet1!$A$2:$H$2105,8,FALSE)</f>
        <v>1684</v>
      </c>
      <c r="AI630">
        <f>VLOOKUP(A630,[3]Sheet1!$A$2:$I$2106,9,FALSE)</f>
        <v>54</v>
      </c>
      <c r="AJ630">
        <f>VLOOKUP(A630,[3]Sheet1!$A$2:$K$2105,10,FALSE)</f>
        <v>25</v>
      </c>
      <c r="AK630">
        <f>VLOOKUP(A630,[3]Sheet1!$A$2:$K$2105,11,FALSE)</f>
        <v>29</v>
      </c>
      <c r="AL630">
        <f>VLOOKUP(A630,[3]Sheet1!$A$2:$L$2106,12,FALSE)</f>
        <v>5</v>
      </c>
      <c r="AM630">
        <f>VLOOKUP(A630, [3]Sheet1!$A$2:$M$2105,13,FALSE)</f>
        <v>20</v>
      </c>
      <c r="AN630">
        <f>VLOOKUP(A630,[3]Sheet1!$A$2:$N$2106,14,FALSE)</f>
        <v>0.67</v>
      </c>
      <c r="AO630">
        <f>VLOOKUP(A630,[3]Sheet1!$A$2:$O$2106,15,FALSE)</f>
        <v>1.86</v>
      </c>
      <c r="AP630">
        <f>VLOOKUP(A630,[3]Sheet1!$A$2:$P$2105,16,FALSE)</f>
        <v>0.9</v>
      </c>
      <c r="AQ630">
        <f>VLOOKUP(A630, [3]Sheet1!$A$2:$Q$2106, 17,FALSE)</f>
        <v>1589</v>
      </c>
    </row>
    <row r="631" spans="1:43" x14ac:dyDescent="0.2">
      <c r="A631" s="10">
        <v>1208161</v>
      </c>
      <c r="B631" s="10">
        <v>60056867</v>
      </c>
      <c r="C631" s="11" t="s">
        <v>54</v>
      </c>
      <c r="D631" s="10" t="s">
        <v>63</v>
      </c>
      <c r="E631" s="17">
        <v>44160</v>
      </c>
      <c r="F631" s="13" t="str">
        <f>VLOOKUP(A631,[1]Sheet1!$K$2:$T$827,2,FALSE)</f>
        <v>VD03</v>
      </c>
      <c r="G631" s="13" t="str">
        <f>IFERROR(#REF!, "no")</f>
        <v>no</v>
      </c>
      <c r="H631" s="10">
        <v>22</v>
      </c>
      <c r="I631" s="10">
        <v>0.79</v>
      </c>
      <c r="J631" s="10">
        <v>0.9</v>
      </c>
      <c r="K631" s="10">
        <v>0.11</v>
      </c>
      <c r="L631" s="10">
        <v>19</v>
      </c>
      <c r="M631" s="10">
        <v>16</v>
      </c>
      <c r="N631" s="10">
        <v>9.5293807983398402</v>
      </c>
      <c r="O631" s="10">
        <v>2.3022186756134002</v>
      </c>
      <c r="P631" s="10">
        <v>0.60554307699203502</v>
      </c>
      <c r="Q631" s="10">
        <v>-0.10827831923961601</v>
      </c>
      <c r="R631" s="13">
        <f>VLOOKUP(A631,'Valores KF'!$C$2:$D$1018,2,)</f>
        <v>0.82</v>
      </c>
      <c r="S631" s="13">
        <f>VLOOKUP(A631,'[2]PESO DE COLADA DIC19-DIC-20'!$A$2:$D$2105,4, FALSE)</f>
        <v>53272</v>
      </c>
      <c r="T631" s="13">
        <f>VLOOKUP(A631,[1]Sheet1!$F$2:$H$1001,3,FALSE)</f>
        <v>1899.5853408429</v>
      </c>
      <c r="U631" s="13">
        <f>VLOOKUP(A631,[1]Sheet1!$K$2:$T$827, 3,FALSE)</f>
        <v>0.11600000000000001</v>
      </c>
      <c r="V631" s="13">
        <f>VLOOKUP(A631,[1]Sheet1!$K$2:$T$827, 4,FALSE)</f>
        <v>0.17899999999999999</v>
      </c>
      <c r="W631" s="13">
        <f>VLOOKUP(A631, [1]Sheet1!$K$2:$T$827,5,FALSE)</f>
        <v>1.1200000000000001</v>
      </c>
      <c r="X631" s="13">
        <f>VLOOKUP(A631, [1]Sheet1!$K$2:$T$827,6,FALSE)</f>
        <v>9.7999999999999997E-3</v>
      </c>
      <c r="Y631" s="13">
        <f>VLOOKUP(A631, [1]Sheet1!$K$2:$T$827,7,FALSE)</f>
        <v>6.3400000000000001E-3</v>
      </c>
      <c r="Z631" s="13">
        <f>VLOOKUP(A631, [1]Sheet1!$K$2:$T$827,8,FALSE)</f>
        <v>0.191</v>
      </c>
      <c r="AA631" s="13">
        <f>VLOOKUP(A631, [1]Sheet1!$K$2:$T$827,9,FALSE)</f>
        <v>0.38400000000000001</v>
      </c>
      <c r="AB631" s="13">
        <f>VLOOKUP(A631, [1]Sheet1!$K$2:$T$827,10,FALSE)</f>
        <v>2.9399999999999999E-2</v>
      </c>
      <c r="AC631" s="13">
        <f>VLOOKUP(A631,[4]Sheet1!$A$2:$D$651,4,FALSE)</f>
        <v>1.1155299999999999</v>
      </c>
      <c r="AD631" s="13">
        <f>VLOOKUP(A631,[4]Sheet1!$A$2:$E$651,5,FALSE)</f>
        <v>0.38529400000000003</v>
      </c>
      <c r="AE631" s="13">
        <f>VLOOKUP(A631,[4]Sheet1!$A$2:$F$651,6,FALSE)</f>
        <v>1596.34</v>
      </c>
      <c r="AF631">
        <f>VLOOKUP(A631,[3]Sheet1!$A$2:$F$2106,6, FALSE)</f>
        <v>53514</v>
      </c>
      <c r="AG631">
        <f>VLOOKUP(A631,[3]Sheet1!$A$2:$G$2106,7,FALSE)</f>
        <v>1</v>
      </c>
      <c r="AH631">
        <f>VLOOKUP(A631,[3]Sheet1!$A$2:$H$2105,8,FALSE)</f>
        <v>1700</v>
      </c>
      <c r="AI631">
        <f>VLOOKUP(A631,[3]Sheet1!$A$2:$I$2106,9,FALSE)</f>
        <v>57</v>
      </c>
      <c r="AJ631">
        <f>VLOOKUP(A631,[3]Sheet1!$A$2:$K$2105,10,FALSE)</f>
        <v>30</v>
      </c>
      <c r="AK631">
        <f>VLOOKUP(A631,[3]Sheet1!$A$2:$K$2105,11,FALSE)</f>
        <v>27</v>
      </c>
      <c r="AL631">
        <f>VLOOKUP(A631,[3]Sheet1!$A$2:$L$2106,12,FALSE)</f>
        <v>8</v>
      </c>
      <c r="AM631">
        <f>VLOOKUP(A631, [3]Sheet1!$A$2:$M$2105,13,FALSE)</f>
        <v>22</v>
      </c>
      <c r="AN631">
        <f>VLOOKUP(A631,[3]Sheet1!$A$2:$N$2106,14,FALSE)</f>
        <v>0.79</v>
      </c>
      <c r="AO631">
        <f>VLOOKUP(A631,[3]Sheet1!$A$2:$O$2106,15,FALSE)</f>
        <v>1.39</v>
      </c>
      <c r="AP631">
        <f>VLOOKUP(A631,[3]Sheet1!$A$2:$P$2105,16,FALSE)</f>
        <v>2.44</v>
      </c>
      <c r="AQ631">
        <f>VLOOKUP(A631, [3]Sheet1!$A$2:$Q$2106, 17,FALSE)</f>
        <v>1586</v>
      </c>
    </row>
    <row r="632" spans="1:43" x14ac:dyDescent="0.2">
      <c r="A632" s="10">
        <v>1208162</v>
      </c>
      <c r="B632" s="10">
        <v>60056827</v>
      </c>
      <c r="C632" s="11" t="s">
        <v>54</v>
      </c>
      <c r="D632" s="10" t="s">
        <v>44</v>
      </c>
      <c r="E632" s="17">
        <v>44160</v>
      </c>
      <c r="F632" s="13" t="str">
        <f>VLOOKUP(A632,[1]Sheet1!$K$2:$T$827,2,FALSE)</f>
        <v>VD02</v>
      </c>
      <c r="G632" s="13" t="str">
        <f>IFERROR(#REF!, "no")</f>
        <v>no</v>
      </c>
      <c r="H632" s="10">
        <v>20</v>
      </c>
      <c r="I632" s="10">
        <v>1.03</v>
      </c>
      <c r="J632" s="10">
        <v>1.1100000000000001</v>
      </c>
      <c r="K632" s="10">
        <v>0.08</v>
      </c>
      <c r="L632" s="10">
        <v>15</v>
      </c>
      <c r="M632" s="10">
        <v>15</v>
      </c>
      <c r="N632" s="10">
        <v>3.0164842605590798</v>
      </c>
      <c r="O632" s="10">
        <v>2.0186142921447798</v>
      </c>
      <c r="P632" s="10">
        <v>-7.5406185351312204E-3</v>
      </c>
      <c r="Q632" s="10">
        <v>-0.14165385067462899</v>
      </c>
      <c r="R632" s="13">
        <f>VLOOKUP(A632,'Valores KF'!$C$2:$D$1018,2,)</f>
        <v>0.82</v>
      </c>
      <c r="S632" s="13">
        <f>VLOOKUP(A632,'[2]PESO DE COLADA DIC19-DIC-20'!$A$2:$D$2105,4, FALSE)</f>
        <v>54285</v>
      </c>
      <c r="T632" s="13">
        <f>VLOOKUP(A632,[1]Sheet1!$F$2:$H$1001,3,FALSE)</f>
        <v>1903.3272676020099</v>
      </c>
      <c r="U632" s="13">
        <f>VLOOKUP(A632,[1]Sheet1!$K$2:$T$827, 3,FALSE)</f>
        <v>0.11700000000000001</v>
      </c>
      <c r="V632" s="13">
        <f>VLOOKUP(A632,[1]Sheet1!$K$2:$T$827, 4,FALSE)</f>
        <v>0.193</v>
      </c>
      <c r="W632" s="13">
        <f>VLOOKUP(A632, [1]Sheet1!$K$2:$T$827,5,FALSE)</f>
        <v>1.1200000000000001</v>
      </c>
      <c r="X632" s="13">
        <f>VLOOKUP(A632, [1]Sheet1!$K$2:$T$827,6,FALSE)</f>
        <v>9.5999999999999992E-3</v>
      </c>
      <c r="Y632" s="13">
        <f>VLOOKUP(A632, [1]Sheet1!$K$2:$T$827,7,FALSE)</f>
        <v>5.7999999999999996E-3</v>
      </c>
      <c r="Z632" s="13">
        <f>VLOOKUP(A632, [1]Sheet1!$K$2:$T$827,8,FALSE)</f>
        <v>0.155</v>
      </c>
      <c r="AA632" s="13">
        <f>VLOOKUP(A632, [1]Sheet1!$K$2:$T$827,9,FALSE)</f>
        <v>0.23899999999999999</v>
      </c>
      <c r="AB632" s="13">
        <f>VLOOKUP(A632, [1]Sheet1!$K$2:$T$827,10,FALSE)</f>
        <v>3.3500000000000002E-2</v>
      </c>
      <c r="AC632" s="13">
        <f>VLOOKUP(A632,[4]Sheet1!$A$2:$D$651,4,FALSE)</f>
        <v>1.1727000000000001</v>
      </c>
      <c r="AD632" s="13">
        <f>VLOOKUP(A632,[4]Sheet1!$A$2:$E$651,5,FALSE)</f>
        <v>1.1411100000000001</v>
      </c>
      <c r="AE632" s="13">
        <f>VLOOKUP(A632,[4]Sheet1!$A$2:$F$651,6,FALSE)</f>
        <v>1613.43</v>
      </c>
      <c r="AF632">
        <f>VLOOKUP(A632,[3]Sheet1!$A$2:$F$2106,6, FALSE)</f>
        <v>54911</v>
      </c>
      <c r="AG632">
        <f>VLOOKUP(A632,[3]Sheet1!$A$2:$G$2106,7,FALSE)</f>
        <v>1</v>
      </c>
      <c r="AH632">
        <f>VLOOKUP(A632,[3]Sheet1!$A$2:$H$2105,8,FALSE)</f>
        <v>1693</v>
      </c>
      <c r="AI632">
        <f>VLOOKUP(A632,[3]Sheet1!$A$2:$I$2106,9,FALSE)</f>
        <v>54</v>
      </c>
      <c r="AJ632">
        <f>VLOOKUP(A632,[3]Sheet1!$A$2:$K$2105,10,FALSE)</f>
        <v>25</v>
      </c>
      <c r="AK632">
        <f>VLOOKUP(A632,[3]Sheet1!$A$2:$K$2105,11,FALSE)</f>
        <v>29</v>
      </c>
      <c r="AL632">
        <f>VLOOKUP(A632,[3]Sheet1!$A$2:$L$2106,12,FALSE)</f>
        <v>5</v>
      </c>
      <c r="AM632">
        <f>VLOOKUP(A632, [3]Sheet1!$A$2:$M$2105,13,FALSE)</f>
        <v>20</v>
      </c>
      <c r="AN632">
        <f>VLOOKUP(A632,[3]Sheet1!$A$2:$N$2106,14,FALSE)</f>
        <v>0.9</v>
      </c>
      <c r="AO632">
        <f>VLOOKUP(A632,[3]Sheet1!$A$2:$O$2106,15,FALSE)</f>
        <v>3.53</v>
      </c>
      <c r="AP632">
        <f>VLOOKUP(A632,[3]Sheet1!$A$2:$P$2105,16,FALSE)</f>
        <v>1.92</v>
      </c>
      <c r="AQ632">
        <f>VLOOKUP(A632, [3]Sheet1!$A$2:$Q$2106, 17,FALSE)</f>
        <v>1594</v>
      </c>
    </row>
    <row r="633" spans="1:43" x14ac:dyDescent="0.2">
      <c r="A633" s="10">
        <v>1208163</v>
      </c>
      <c r="B633" s="10">
        <v>60056877</v>
      </c>
      <c r="C633" s="11" t="s">
        <v>98</v>
      </c>
      <c r="D633" s="10" t="s">
        <v>50</v>
      </c>
      <c r="E633" s="17">
        <v>44160</v>
      </c>
      <c r="F633" s="13" t="str">
        <f>VLOOKUP(A633,[1]Sheet1!$K$2:$T$827,2,FALSE)</f>
        <v>VD02</v>
      </c>
      <c r="G633" s="13" t="str">
        <f>IFERROR(#REF!, "no")</f>
        <v>no</v>
      </c>
      <c r="H633" s="10">
        <v>20</v>
      </c>
      <c r="I633" s="10">
        <v>1.23</v>
      </c>
      <c r="J633" s="10">
        <v>0.86</v>
      </c>
      <c r="K633" s="10">
        <v>-0.37</v>
      </c>
      <c r="L633" s="10">
        <v>23</v>
      </c>
      <c r="M633" s="10">
        <v>16</v>
      </c>
      <c r="N633" s="10">
        <v>5.4289751052856401</v>
      </c>
      <c r="O633" s="10">
        <v>1.9367523193359399</v>
      </c>
      <c r="P633" s="10">
        <v>3.3930569887161303E-2</v>
      </c>
      <c r="Q633" s="10">
        <v>-0.13826522231102001</v>
      </c>
      <c r="R633" s="13">
        <f>VLOOKUP(A633,'Valores KF'!$C$2:$D$1018,2,)</f>
        <v>0.8</v>
      </c>
      <c r="S633" s="13">
        <f>VLOOKUP(A633,'[2]PESO DE COLADA DIC19-DIC-20'!$A$2:$D$2105,4, FALSE)</f>
        <v>60343</v>
      </c>
      <c r="T633" s="13">
        <f>VLOOKUP(A633,[1]Sheet1!$F$2:$H$1001,3,FALSE)</f>
        <v>1904.4654323799</v>
      </c>
      <c r="U633" s="13">
        <f>VLOOKUP(A633,[1]Sheet1!$K$2:$T$827, 3,FALSE)</f>
        <v>0.16700000000000001</v>
      </c>
      <c r="V633" s="13">
        <f>VLOOKUP(A633,[1]Sheet1!$K$2:$T$827, 4,FALSE)</f>
        <v>0.45300000000000001</v>
      </c>
      <c r="W633" s="13">
        <f>VLOOKUP(A633, [1]Sheet1!$K$2:$T$827,5,FALSE)</f>
        <v>1.21</v>
      </c>
      <c r="X633" s="13">
        <f>VLOOKUP(A633, [1]Sheet1!$K$2:$T$827,6,FALSE)</f>
        <v>8.3999999999999995E-3</v>
      </c>
      <c r="Y633" s="13">
        <f>VLOOKUP(A633, [1]Sheet1!$K$2:$T$827,7,FALSE)</f>
        <v>8.1099999999999992E-3</v>
      </c>
      <c r="Z633" s="13">
        <f>VLOOKUP(A633, [1]Sheet1!$K$2:$T$827,8,FALSE)</f>
        <v>0.65200000000000002</v>
      </c>
      <c r="AA633" s="13">
        <f>VLOOKUP(A633, [1]Sheet1!$K$2:$T$827,9,FALSE)</f>
        <v>8.6699999999999999E-2</v>
      </c>
      <c r="AB633" s="13">
        <f>VLOOKUP(A633, [1]Sheet1!$K$2:$T$827,10,FALSE)</f>
        <v>2.4E-2</v>
      </c>
      <c r="AC633" s="13">
        <f>VLOOKUP(A633,[4]Sheet1!$A$2:$D$651,4,FALSE)</f>
        <v>1.13767</v>
      </c>
      <c r="AD633" s="13">
        <f>VLOOKUP(A633,[4]Sheet1!$A$2:$E$651,5,FALSE)</f>
        <v>0.83455100000000004</v>
      </c>
      <c r="AE633" s="13">
        <f>VLOOKUP(A633,[4]Sheet1!$A$2:$F$651,6,FALSE)</f>
        <v>1628.77</v>
      </c>
      <c r="AF633">
        <f>VLOOKUP(A633,[3]Sheet1!$A$2:$F$2106,6, FALSE)</f>
        <v>59904.99</v>
      </c>
      <c r="AG633">
        <f>VLOOKUP(A633,[3]Sheet1!$A$2:$G$2106,7,FALSE)</f>
        <v>1</v>
      </c>
      <c r="AH633">
        <f>VLOOKUP(A633,[3]Sheet1!$A$2:$H$2105,8,FALSE)</f>
        <v>1696</v>
      </c>
      <c r="AI633">
        <f>VLOOKUP(A633,[3]Sheet1!$A$2:$I$2106,9,FALSE)</f>
        <v>64</v>
      </c>
      <c r="AJ633">
        <f>VLOOKUP(A633,[3]Sheet1!$A$2:$K$2105,10,FALSE)</f>
        <v>26</v>
      </c>
      <c r="AK633">
        <f>VLOOKUP(A633,[3]Sheet1!$A$2:$K$2105,11,FALSE)</f>
        <v>38</v>
      </c>
      <c r="AL633">
        <f>VLOOKUP(A633,[3]Sheet1!$A$2:$L$2106,12,FALSE)</f>
        <v>6</v>
      </c>
      <c r="AM633">
        <f>VLOOKUP(A633, [3]Sheet1!$A$2:$M$2105,13,FALSE)</f>
        <v>20</v>
      </c>
      <c r="AN633">
        <f>VLOOKUP(A633,[3]Sheet1!$A$2:$N$2106,14,FALSE)</f>
        <v>0.84</v>
      </c>
      <c r="AO633">
        <f>VLOOKUP(A633,[3]Sheet1!$A$2:$O$2106,15,FALSE)</f>
        <v>4.45</v>
      </c>
      <c r="AP633">
        <f>VLOOKUP(A633,[3]Sheet1!$A$2:$P$2105,16,FALSE)</f>
        <v>0</v>
      </c>
      <c r="AQ633">
        <f>VLOOKUP(A633, [3]Sheet1!$A$2:$Q$2106, 17,FALSE)</f>
        <v>1593</v>
      </c>
    </row>
    <row r="634" spans="1:43" x14ac:dyDescent="0.2">
      <c r="A634" s="10">
        <v>1208164</v>
      </c>
      <c r="B634" s="10">
        <v>60056433</v>
      </c>
      <c r="C634" s="11">
        <v>1020</v>
      </c>
      <c r="D634" s="10" t="s">
        <v>50</v>
      </c>
      <c r="E634" s="17">
        <v>44160</v>
      </c>
      <c r="F634" s="13" t="str">
        <f>VLOOKUP(A634,[1]Sheet1!$K$2:$T$827,2,FALSE)</f>
        <v>VD04</v>
      </c>
      <c r="G634" s="13" t="str">
        <f>IFERROR(#REF!, "no")</f>
        <v>no</v>
      </c>
      <c r="H634" s="10">
        <v>39</v>
      </c>
      <c r="I634" s="10">
        <v>1.22</v>
      </c>
      <c r="J634" s="10">
        <v>0.88</v>
      </c>
      <c r="K634" s="10">
        <v>-0.34</v>
      </c>
      <c r="L634" s="10">
        <v>14</v>
      </c>
      <c r="M634" s="10">
        <v>14</v>
      </c>
      <c r="N634" s="10">
        <v>5.1562643051147496</v>
      </c>
      <c r="O634" s="10">
        <v>1.7390094995498699</v>
      </c>
      <c r="P634" s="10">
        <v>0.26044419407844499</v>
      </c>
      <c r="Q634" s="10">
        <v>-0.128275707364082</v>
      </c>
      <c r="R634" s="13">
        <f>VLOOKUP(A634,'Valores KF'!$C$2:$D$1018,2,)</f>
        <v>0.81</v>
      </c>
      <c r="S634" s="13">
        <f>VLOOKUP(A634,'[2]PESO DE COLADA DIC19-DIC-20'!$A$2:$D$2105,4, FALSE)</f>
        <v>56855</v>
      </c>
      <c r="T634" s="13">
        <f>VLOOKUP(A634,[1]Sheet1!$F$2:$H$1001,3,FALSE)</f>
        <v>1902.93864289874</v>
      </c>
      <c r="U634" s="13">
        <f>VLOOKUP(A634,[1]Sheet1!$K$2:$T$827, 3,FALSE)</f>
        <v>0.19</v>
      </c>
      <c r="V634" s="13">
        <f>VLOOKUP(A634,[1]Sheet1!$K$2:$T$827, 4,FALSE)</f>
        <v>0.159</v>
      </c>
      <c r="W634" s="13">
        <f>VLOOKUP(A634, [1]Sheet1!$K$2:$T$827,5,FALSE)</f>
        <v>0.45400000000000001</v>
      </c>
      <c r="X634" s="13">
        <f>VLOOKUP(A634, [1]Sheet1!$K$2:$T$827,6,FALSE)</f>
        <v>7.1999999999999998E-3</v>
      </c>
      <c r="Y634" s="13">
        <f>VLOOKUP(A634, [1]Sheet1!$K$2:$T$827,7,FALSE)</f>
        <v>1.11E-2</v>
      </c>
      <c r="Z634" s="13">
        <f>VLOOKUP(A634, [1]Sheet1!$K$2:$T$827,8,FALSE)</f>
        <v>0.17</v>
      </c>
      <c r="AA634" s="13">
        <f>VLOOKUP(A634, [1]Sheet1!$K$2:$T$827,9,FALSE)</f>
        <v>0.29899999999999999</v>
      </c>
      <c r="AB634" s="13">
        <f>VLOOKUP(A634, [1]Sheet1!$K$2:$T$827,10,FALSE)</f>
        <v>2.1299999999999999E-2</v>
      </c>
      <c r="AC634" s="13">
        <f>VLOOKUP(A634,[4]Sheet1!$A$2:$D$651,4,FALSE)</f>
        <v>1.2438499999999999</v>
      </c>
      <c r="AD634" s="13">
        <f>VLOOKUP(A634,[4]Sheet1!$A$2:$E$651,5,FALSE)</f>
        <v>0.80723100000000003</v>
      </c>
      <c r="AE634" s="13">
        <f>VLOOKUP(A634,[4]Sheet1!$A$2:$F$651,6,FALSE)</f>
        <v>1620.45</v>
      </c>
      <c r="AF634">
        <f>VLOOKUP(A634,[3]Sheet1!$A$2:$F$2106,6, FALSE)</f>
        <v>57487</v>
      </c>
      <c r="AG634">
        <f>VLOOKUP(A634,[3]Sheet1!$A$2:$G$2106,7,FALSE)</f>
        <v>2</v>
      </c>
      <c r="AH634">
        <f>VLOOKUP(A634,[3]Sheet1!$A$2:$H$2105,8,FALSE)</f>
        <v>1694</v>
      </c>
      <c r="AI634">
        <f>VLOOKUP(A634,[3]Sheet1!$A$2:$I$2106,9,FALSE)</f>
        <v>117</v>
      </c>
      <c r="AJ634">
        <f>VLOOKUP(A634,[3]Sheet1!$A$2:$K$2105,10,FALSE)</f>
        <v>49</v>
      </c>
      <c r="AK634">
        <f>VLOOKUP(A634,[3]Sheet1!$A$2:$K$2105,11,FALSE)</f>
        <v>68</v>
      </c>
      <c r="AL634">
        <f>VLOOKUP(A634,[3]Sheet1!$A$2:$L$2106,12,FALSE)</f>
        <v>10</v>
      </c>
      <c r="AM634">
        <f>VLOOKUP(A634, [3]Sheet1!$A$2:$M$2105,13,FALSE)</f>
        <v>39</v>
      </c>
      <c r="AN634">
        <f>VLOOKUP(A634,[3]Sheet1!$A$2:$N$2106,14,FALSE)</f>
        <v>0.82</v>
      </c>
      <c r="AO634">
        <f>VLOOKUP(A634,[3]Sheet1!$A$2:$O$2106,15,FALSE)</f>
        <v>5.26</v>
      </c>
      <c r="AP634">
        <f>VLOOKUP(A634,[3]Sheet1!$A$2:$P$2105,16,FALSE)</f>
        <v>0</v>
      </c>
      <c r="AQ634">
        <f>VLOOKUP(A634, [3]Sheet1!$A$2:$Q$2106, 17,FALSE)</f>
        <v>1601</v>
      </c>
    </row>
    <row r="635" spans="1:43" x14ac:dyDescent="0.2">
      <c r="A635" s="10">
        <v>1208165</v>
      </c>
      <c r="B635" s="10">
        <v>60056842</v>
      </c>
      <c r="C635" s="11" t="s">
        <v>54</v>
      </c>
      <c r="D635" s="10" t="s">
        <v>63</v>
      </c>
      <c r="E635" s="17">
        <v>44160</v>
      </c>
      <c r="F635" s="13" t="str">
        <f>VLOOKUP(A635,[1]Sheet1!$K$2:$T$827,2,FALSE)</f>
        <v>VD03</v>
      </c>
      <c r="G635" s="13" t="str">
        <f>IFERROR(#REF!, "no")</f>
        <v>no</v>
      </c>
      <c r="H635" s="10">
        <v>21</v>
      </c>
      <c r="I635" s="10">
        <v>1.0900000000000001</v>
      </c>
      <c r="J635" s="10">
        <v>0.79</v>
      </c>
      <c r="K635" s="10">
        <v>-0.3</v>
      </c>
      <c r="L635" s="10">
        <v>13</v>
      </c>
      <c r="M635" s="10">
        <v>18</v>
      </c>
      <c r="N635" s="10">
        <v>4.0685787200927699</v>
      </c>
      <c r="O635" s="10">
        <v>1.96166443824768</v>
      </c>
      <c r="P635" s="10">
        <v>0.21396617591381101</v>
      </c>
      <c r="Q635" s="10">
        <v>-0.113121002912521</v>
      </c>
      <c r="R635" s="13">
        <f>VLOOKUP(A635,'Valores KF'!$C$2:$D$1018,2,)</f>
        <v>0.82</v>
      </c>
      <c r="S635" s="13">
        <f>VLOOKUP(A635,'[2]PESO DE COLADA DIC19-DIC-20'!$A$2:$D$2105,4, FALSE)</f>
        <v>53412</v>
      </c>
      <c r="T635" s="13">
        <f>VLOOKUP(A635,[1]Sheet1!$F$2:$H$1001,3,FALSE)</f>
        <v>1902.2824651308899</v>
      </c>
      <c r="U635" s="13">
        <f>VLOOKUP(A635,[1]Sheet1!$K$2:$T$827, 3,FALSE)</f>
        <v>0.11899999999999999</v>
      </c>
      <c r="V635" s="13">
        <f>VLOOKUP(A635,[1]Sheet1!$K$2:$T$827, 4,FALSE)</f>
        <v>0.16500000000000001</v>
      </c>
      <c r="W635" s="13">
        <f>VLOOKUP(A635, [1]Sheet1!$K$2:$T$827,5,FALSE)</f>
        <v>1.1100000000000001</v>
      </c>
      <c r="X635" s="13">
        <f>VLOOKUP(A635, [1]Sheet1!$K$2:$T$827,6,FALSE)</f>
        <v>0.01</v>
      </c>
      <c r="Y635" s="13">
        <f>VLOOKUP(A635, [1]Sheet1!$K$2:$T$827,7,FALSE)</f>
        <v>5.1999999999999998E-3</v>
      </c>
      <c r="Z635" s="13">
        <f>VLOOKUP(A635, [1]Sheet1!$K$2:$T$827,8,FALSE)</f>
        <v>0.17799999999999999</v>
      </c>
      <c r="AA635" s="13">
        <f>VLOOKUP(A635, [1]Sheet1!$K$2:$T$827,9,FALSE)</f>
        <v>0.33600000000000002</v>
      </c>
      <c r="AB635" s="13">
        <f>VLOOKUP(A635, [1]Sheet1!$K$2:$T$827,10,FALSE)</f>
        <v>2.1100000000000001E-2</v>
      </c>
      <c r="AC635" s="13">
        <f>VLOOKUP(A635,[4]Sheet1!$A$2:$D$651,4,FALSE)</f>
        <v>1.0236099999999999</v>
      </c>
      <c r="AD635" s="13">
        <f>VLOOKUP(A635,[4]Sheet1!$A$2:$E$651,5,FALSE)</f>
        <v>0.64651099999999995</v>
      </c>
      <c r="AE635" s="13">
        <f>VLOOKUP(A635,[4]Sheet1!$A$2:$F$651,6,FALSE)</f>
        <v>1633.16</v>
      </c>
      <c r="AF635">
        <f>VLOOKUP(A635,[3]Sheet1!$A$2:$F$2106,6, FALSE)</f>
        <v>52412</v>
      </c>
      <c r="AG635">
        <f>VLOOKUP(A635,[3]Sheet1!$A$2:$G$2106,7,FALSE)</f>
        <v>1</v>
      </c>
      <c r="AH635">
        <f>VLOOKUP(A635,[3]Sheet1!$A$2:$H$2105,8,FALSE)</f>
        <v>1697</v>
      </c>
      <c r="AI635">
        <f>VLOOKUP(A635,[3]Sheet1!$A$2:$I$2106,9,FALSE)</f>
        <v>60</v>
      </c>
      <c r="AJ635">
        <f>VLOOKUP(A635,[3]Sheet1!$A$2:$K$2105,10,FALSE)</f>
        <v>27</v>
      </c>
      <c r="AK635">
        <f>VLOOKUP(A635,[3]Sheet1!$A$2:$K$2105,11,FALSE)</f>
        <v>33</v>
      </c>
      <c r="AL635">
        <f>VLOOKUP(A635,[3]Sheet1!$A$2:$L$2106,12,FALSE)</f>
        <v>6</v>
      </c>
      <c r="AM635">
        <f>VLOOKUP(A635, [3]Sheet1!$A$2:$M$2105,13,FALSE)</f>
        <v>21</v>
      </c>
      <c r="AN635">
        <f>VLOOKUP(A635,[3]Sheet1!$A$2:$N$2106,14,FALSE)</f>
        <v>0.78</v>
      </c>
      <c r="AO635">
        <f>VLOOKUP(A635,[3]Sheet1!$A$2:$O$2106,15,FALSE)</f>
        <v>1.71</v>
      </c>
      <c r="AP635">
        <f>VLOOKUP(A635,[3]Sheet1!$A$2:$P$2105,16,FALSE)</f>
        <v>3.23</v>
      </c>
      <c r="AQ635">
        <f>VLOOKUP(A635, [3]Sheet1!$A$2:$Q$2106, 17,FALSE)</f>
        <v>1596</v>
      </c>
    </row>
    <row r="636" spans="1:43" x14ac:dyDescent="0.2">
      <c r="A636" s="10">
        <v>1208166</v>
      </c>
      <c r="B636" s="10">
        <v>60056815</v>
      </c>
      <c r="C636" s="11" t="s">
        <v>54</v>
      </c>
      <c r="D636" s="10" t="s">
        <v>44</v>
      </c>
      <c r="E636" s="17">
        <v>44161</v>
      </c>
      <c r="F636" s="13" t="str">
        <f>VLOOKUP(A636,[1]Sheet1!$K$2:$T$827,2,FALSE)</f>
        <v>VD03</v>
      </c>
      <c r="G636" s="13" t="str">
        <f>IFERROR(#REF!, "no")</f>
        <v>no</v>
      </c>
      <c r="H636" s="10">
        <v>21</v>
      </c>
      <c r="I636" s="10">
        <v>1.0900000000000001</v>
      </c>
      <c r="J636" s="10">
        <v>0.77</v>
      </c>
      <c r="K636" s="10">
        <v>-0.32</v>
      </c>
      <c r="L636" s="10">
        <v>15</v>
      </c>
      <c r="M636" s="10">
        <v>19</v>
      </c>
      <c r="N636" s="10">
        <v>3.9217863082885698</v>
      </c>
      <c r="O636" s="10">
        <v>2.3756520748138401</v>
      </c>
      <c r="P636" s="10">
        <v>0.112807258963585</v>
      </c>
      <c r="Q636" s="10">
        <v>-0.114724665880203</v>
      </c>
      <c r="R636" s="13">
        <f>VLOOKUP(A636,'Valores KF'!$C$2:$D$1018,2,)</f>
        <v>0.83</v>
      </c>
      <c r="S636" s="13">
        <f>VLOOKUP(A636,'[2]PESO DE COLADA DIC19-DIC-20'!$A$2:$D$2105,4, FALSE)</f>
        <v>54505</v>
      </c>
      <c r="T636" s="13">
        <f>VLOOKUP(A636,[1]Sheet1!$F$2:$H$1001,3,FALSE)</f>
        <v>1909.8063559632701</v>
      </c>
      <c r="U636" s="13">
        <f>VLOOKUP(A636,[1]Sheet1!$K$2:$T$827, 3,FALSE)</f>
        <v>0.11600000000000001</v>
      </c>
      <c r="V636" s="13">
        <f>VLOOKUP(A636,[1]Sheet1!$K$2:$T$827, 4,FALSE)</f>
        <v>0.16300000000000001</v>
      </c>
      <c r="W636" s="13">
        <f>VLOOKUP(A636, [1]Sheet1!$K$2:$T$827,5,FALSE)</f>
        <v>1.1100000000000001</v>
      </c>
      <c r="X636" s="13">
        <f>VLOOKUP(A636, [1]Sheet1!$K$2:$T$827,6,FALSE)</f>
        <v>0.01</v>
      </c>
      <c r="Y636" s="13">
        <f>VLOOKUP(A636, [1]Sheet1!$K$2:$T$827,7,FALSE)</f>
        <v>4.3E-3</v>
      </c>
      <c r="Z636" s="13">
        <f>VLOOKUP(A636, [1]Sheet1!$K$2:$T$827,8,FALSE)</f>
        <v>0.21</v>
      </c>
      <c r="AA636" s="13">
        <f>VLOOKUP(A636, [1]Sheet1!$K$2:$T$827,9,FALSE)</f>
        <v>0.32700000000000001</v>
      </c>
      <c r="AB636" s="13">
        <f>VLOOKUP(A636, [1]Sheet1!$K$2:$T$827,10,FALSE)</f>
        <v>2.63E-2</v>
      </c>
      <c r="AC636" s="13">
        <f>VLOOKUP(A636,[4]Sheet1!$A$2:$D$651,4,FALSE)</f>
        <v>1.0533399999999999</v>
      </c>
      <c r="AD636" s="13">
        <f>VLOOKUP(A636,[4]Sheet1!$A$2:$E$651,5,FALSE)</f>
        <v>0.75217599999999996</v>
      </c>
      <c r="AE636" s="13">
        <f>VLOOKUP(A636,[4]Sheet1!$A$2:$F$651,6,FALSE)</f>
        <v>1631.68</v>
      </c>
      <c r="AF636">
        <f>VLOOKUP(A636,[3]Sheet1!$A$2:$F$2106,6, FALSE)</f>
        <v>55088</v>
      </c>
      <c r="AG636">
        <f>VLOOKUP(A636,[3]Sheet1!$A$2:$G$2106,7,FALSE)</f>
        <v>1</v>
      </c>
      <c r="AH636">
        <f>VLOOKUP(A636,[3]Sheet1!$A$2:$H$2105,8,FALSE)</f>
        <v>1705</v>
      </c>
      <c r="AI636">
        <f>VLOOKUP(A636,[3]Sheet1!$A$2:$I$2106,9,FALSE)</f>
        <v>60</v>
      </c>
      <c r="AJ636">
        <f>VLOOKUP(A636,[3]Sheet1!$A$2:$K$2105,10,FALSE)</f>
        <v>27</v>
      </c>
      <c r="AK636">
        <f>VLOOKUP(A636,[3]Sheet1!$A$2:$K$2105,11,FALSE)</f>
        <v>33</v>
      </c>
      <c r="AL636">
        <f>VLOOKUP(A636,[3]Sheet1!$A$2:$L$2106,12,FALSE)</f>
        <v>6</v>
      </c>
      <c r="AM636">
        <f>VLOOKUP(A636, [3]Sheet1!$A$2:$M$2105,13,FALSE)</f>
        <v>21</v>
      </c>
      <c r="AN636">
        <f>VLOOKUP(A636,[3]Sheet1!$A$2:$N$2106,14,FALSE)</f>
        <v>0.75</v>
      </c>
      <c r="AO636">
        <f>VLOOKUP(A636,[3]Sheet1!$A$2:$O$2106,15,FALSE)</f>
        <v>1.82</v>
      </c>
      <c r="AP636">
        <f>VLOOKUP(A636,[3]Sheet1!$A$2:$P$2105,16,FALSE)</f>
        <v>7.93</v>
      </c>
      <c r="AQ636">
        <f>VLOOKUP(A636, [3]Sheet1!$A$2:$Q$2106, 17,FALSE)</f>
        <v>1605</v>
      </c>
    </row>
    <row r="637" spans="1:43" x14ac:dyDescent="0.2">
      <c r="A637" s="10">
        <v>1208167</v>
      </c>
      <c r="B637" s="10">
        <v>60056821</v>
      </c>
      <c r="C637" s="11" t="s">
        <v>54</v>
      </c>
      <c r="D637" s="10" t="s">
        <v>44</v>
      </c>
      <c r="E637" s="17">
        <v>44161</v>
      </c>
      <c r="F637" s="13" t="str">
        <f>VLOOKUP(A637,[1]Sheet1!$K$2:$T$827,2,FALSE)</f>
        <v>VD02</v>
      </c>
      <c r="G637" s="13" t="str">
        <f>IFERROR(#REF!, "no")</f>
        <v>no</v>
      </c>
      <c r="H637" s="10">
        <v>22</v>
      </c>
      <c r="I637" s="10">
        <v>1.0900000000000001</v>
      </c>
      <c r="J637" s="10">
        <v>0.76</v>
      </c>
      <c r="K637" s="10">
        <v>-0.33</v>
      </c>
      <c r="L637" s="10">
        <v>17</v>
      </c>
      <c r="M637" s="10">
        <v>17</v>
      </c>
      <c r="N637" s="10">
        <v>2.8850033283233598</v>
      </c>
      <c r="O637" s="10">
        <v>2.15044021606445</v>
      </c>
      <c r="P637" s="10">
        <v>0.180402681231499</v>
      </c>
      <c r="Q637" s="10">
        <v>-0.118138179183006</v>
      </c>
      <c r="R637" s="13">
        <f>VLOOKUP(A637,'Valores KF'!$C$2:$D$1018,2,)</f>
        <v>0.81</v>
      </c>
      <c r="S637" s="13">
        <f>VLOOKUP(A637,'[2]PESO DE COLADA DIC19-DIC-20'!$A$2:$D$2105,4, FALSE)</f>
        <v>54614</v>
      </c>
      <c r="T637" s="13">
        <f>VLOOKUP(A637,[1]Sheet1!$F$2:$H$1001,3,FALSE)</f>
        <v>1900.1090229101401</v>
      </c>
      <c r="U637" s="13">
        <f>VLOOKUP(A637,[1]Sheet1!$K$2:$T$827, 3,FALSE)</f>
        <v>0.123</v>
      </c>
      <c r="V637" s="13">
        <f>VLOOKUP(A637,[1]Sheet1!$K$2:$T$827, 4,FALSE)</f>
        <v>0.16400000000000001</v>
      </c>
      <c r="W637" s="13">
        <f>VLOOKUP(A637, [1]Sheet1!$K$2:$T$827,5,FALSE)</f>
        <v>1.1399999999999999</v>
      </c>
      <c r="X637" s="13">
        <f>VLOOKUP(A637, [1]Sheet1!$K$2:$T$827,6,FALSE)</f>
        <v>7.7999999999999996E-3</v>
      </c>
      <c r="Y637" s="13">
        <f>VLOOKUP(A637, [1]Sheet1!$K$2:$T$827,7,FALSE)</f>
        <v>5.1900000000000002E-3</v>
      </c>
      <c r="Z637" s="13">
        <f>VLOOKUP(A637, [1]Sheet1!$K$2:$T$827,8,FALSE)</f>
        <v>0.13500000000000001</v>
      </c>
      <c r="AA637" s="13">
        <f>VLOOKUP(A637, [1]Sheet1!$K$2:$T$827,9,FALSE)</f>
        <v>0.26</v>
      </c>
      <c r="AB637" s="13">
        <f>VLOOKUP(A637, [1]Sheet1!$K$2:$T$827,10,FALSE)</f>
        <v>2.9100000000000001E-2</v>
      </c>
      <c r="AC637" s="13">
        <f>VLOOKUP(A637,[4]Sheet1!$A$2:$D$651,4,FALSE)</f>
        <v>1.1237699999999999</v>
      </c>
      <c r="AD637" s="13">
        <f>VLOOKUP(A637,[4]Sheet1!$A$2:$E$651,5,FALSE)</f>
        <v>0.85282500000000006</v>
      </c>
      <c r="AE637" s="13">
        <f>VLOOKUP(A637,[4]Sheet1!$A$2:$F$651,6,FALSE)</f>
        <v>1612.96</v>
      </c>
      <c r="AF637">
        <f>VLOOKUP(A637,[3]Sheet1!$A$2:$F$2106,6, FALSE)</f>
        <v>55212</v>
      </c>
      <c r="AG637">
        <f>VLOOKUP(A637,[3]Sheet1!$A$2:$G$2106,7,FALSE)</f>
        <v>1</v>
      </c>
      <c r="AH637">
        <f>VLOOKUP(A637,[3]Sheet1!$A$2:$H$2105,8,FALSE)</f>
        <v>1692</v>
      </c>
      <c r="AI637">
        <f>VLOOKUP(A637,[3]Sheet1!$A$2:$I$2106,9,FALSE)</f>
        <v>48</v>
      </c>
      <c r="AJ637">
        <f>VLOOKUP(A637,[3]Sheet1!$A$2:$K$2105,10,FALSE)</f>
        <v>27</v>
      </c>
      <c r="AK637">
        <f>VLOOKUP(A637,[3]Sheet1!$A$2:$K$2105,11,FALSE)</f>
        <v>21</v>
      </c>
      <c r="AL637">
        <f>VLOOKUP(A637,[3]Sheet1!$A$2:$L$2106,12,FALSE)</f>
        <v>5</v>
      </c>
      <c r="AM637">
        <f>VLOOKUP(A637, [3]Sheet1!$A$2:$M$2105,13,FALSE)</f>
        <v>22</v>
      </c>
      <c r="AN637">
        <f>VLOOKUP(A637,[3]Sheet1!$A$2:$N$2106,14,FALSE)</f>
        <v>0.84</v>
      </c>
      <c r="AO637">
        <f>VLOOKUP(A637,[3]Sheet1!$A$2:$O$2106,15,FALSE)</f>
        <v>2.78</v>
      </c>
      <c r="AP637">
        <f>VLOOKUP(A637,[3]Sheet1!$A$2:$P$2105,16,FALSE)</f>
        <v>2.15</v>
      </c>
      <c r="AQ637">
        <f>VLOOKUP(A637, [3]Sheet1!$A$2:$Q$2106, 17,FALSE)</f>
        <v>1606</v>
      </c>
    </row>
    <row r="638" spans="1:43" x14ac:dyDescent="0.2">
      <c r="A638" s="10">
        <v>1208168</v>
      </c>
      <c r="B638" s="10">
        <v>60056937</v>
      </c>
      <c r="C638" s="11" t="s">
        <v>58</v>
      </c>
      <c r="D638" s="10" t="s">
        <v>53</v>
      </c>
      <c r="E638" s="17">
        <v>44161</v>
      </c>
      <c r="F638" s="13" t="str">
        <f>VLOOKUP(A638,[1]Sheet1!$K$2:$T$827,2,FALSE)</f>
        <v>VD03</v>
      </c>
      <c r="G638" s="13" t="str">
        <f>IFERROR(#REF!, "no")</f>
        <v>no</v>
      </c>
      <c r="H638" s="10">
        <v>25</v>
      </c>
      <c r="I638" s="10">
        <v>0.93</v>
      </c>
      <c r="J638" s="10">
        <v>0.62</v>
      </c>
      <c r="K638" s="10">
        <v>-0.31</v>
      </c>
      <c r="L638" s="10">
        <v>18</v>
      </c>
      <c r="M638" s="10">
        <v>21</v>
      </c>
      <c r="N638" s="10">
        <v>1.43048703670502</v>
      </c>
      <c r="O638" s="10">
        <v>2.1363680362701398</v>
      </c>
      <c r="P638" s="10">
        <v>0.319582849740982</v>
      </c>
      <c r="Q638" s="10">
        <v>-0.104224719107151</v>
      </c>
      <c r="R638" s="13">
        <f>VLOOKUP(A638,'Valores KF'!$C$2:$D$1018,2,)</f>
        <v>0.77</v>
      </c>
      <c r="S638" s="13">
        <f>VLOOKUP(A638,'[2]PESO DE COLADA DIC19-DIC-20'!$A$2:$D$2105,4, FALSE)</f>
        <v>53299</v>
      </c>
      <c r="T638" s="13">
        <f>VLOOKUP(A638,[1]Sheet1!$F$2:$H$1001,3,FALSE)</f>
        <v>1876.40408027013</v>
      </c>
      <c r="U638" s="13">
        <f>VLOOKUP(A638,[1]Sheet1!$K$2:$T$827, 3,FALSE)</f>
        <v>0.32500000000000001</v>
      </c>
      <c r="V638" s="13">
        <f>VLOOKUP(A638,[1]Sheet1!$K$2:$T$827, 4,FALSE)</f>
        <v>0.27700000000000002</v>
      </c>
      <c r="W638" s="13">
        <f>VLOOKUP(A638, [1]Sheet1!$K$2:$T$827,5,FALSE)</f>
        <v>0.59299999999999997</v>
      </c>
      <c r="X638" s="13">
        <f>VLOOKUP(A638, [1]Sheet1!$K$2:$T$827,6,FALSE)</f>
        <v>5.8999999999999999E-3</v>
      </c>
      <c r="Y638" s="13">
        <f>VLOOKUP(A638, [1]Sheet1!$K$2:$T$827,7,FALSE)</f>
        <v>3.3899999999999998E-3</v>
      </c>
      <c r="Z638" s="13">
        <f>VLOOKUP(A638, [1]Sheet1!$K$2:$T$827,8,FALSE)</f>
        <v>1.08</v>
      </c>
      <c r="AA638" s="13">
        <f>VLOOKUP(A638, [1]Sheet1!$K$2:$T$827,9,FALSE)</f>
        <v>0.21199999999999999</v>
      </c>
      <c r="AB638" s="13">
        <f>VLOOKUP(A638, [1]Sheet1!$K$2:$T$827,10,FALSE)</f>
        <v>2.47E-2</v>
      </c>
      <c r="AC638" s="13">
        <f>VLOOKUP(A638,[4]Sheet1!$A$2:$D$651,4,FALSE)</f>
        <v>1.1071299999999999</v>
      </c>
      <c r="AD638" s="13">
        <f>VLOOKUP(A638,[4]Sheet1!$A$2:$E$651,5,FALSE)</f>
        <v>1.0982700000000001</v>
      </c>
      <c r="AE638" s="13">
        <f>VLOOKUP(A638,[4]Sheet1!$A$2:$F$651,6,FALSE)</f>
        <v>1606.82</v>
      </c>
      <c r="AF638">
        <f>VLOOKUP(A638,[3]Sheet1!$A$2:$F$2106,6, FALSE)</f>
        <v>52504.01</v>
      </c>
      <c r="AG638">
        <f>VLOOKUP(A638,[3]Sheet1!$A$2:$G$2106,7,FALSE)</f>
        <v>1</v>
      </c>
      <c r="AH638">
        <f>VLOOKUP(A638,[3]Sheet1!$A$2:$H$2105,8,FALSE)</f>
        <v>1676</v>
      </c>
      <c r="AI638">
        <f>VLOOKUP(A638,[3]Sheet1!$A$2:$I$2106,9,FALSE)</f>
        <v>68</v>
      </c>
      <c r="AJ638">
        <f>VLOOKUP(A638,[3]Sheet1!$A$2:$K$2105,10,FALSE)</f>
        <v>30</v>
      </c>
      <c r="AK638">
        <f>VLOOKUP(A638,[3]Sheet1!$A$2:$K$2105,11,FALSE)</f>
        <v>38</v>
      </c>
      <c r="AL638">
        <f>VLOOKUP(A638,[3]Sheet1!$A$2:$L$2106,12,FALSE)</f>
        <v>5</v>
      </c>
      <c r="AM638">
        <f>VLOOKUP(A638, [3]Sheet1!$A$2:$M$2105,13,FALSE)</f>
        <v>25</v>
      </c>
      <c r="AN638">
        <f>VLOOKUP(A638,[3]Sheet1!$A$2:$N$2106,14,FALSE)</f>
        <v>0.95</v>
      </c>
      <c r="AO638">
        <f>VLOOKUP(A638,[3]Sheet1!$A$2:$O$2106,15,FALSE)</f>
        <v>6.97</v>
      </c>
      <c r="AP638">
        <f>VLOOKUP(A638,[3]Sheet1!$A$2:$P$2105,16,FALSE)</f>
        <v>0</v>
      </c>
      <c r="AQ638">
        <f>VLOOKUP(A638, [3]Sheet1!$A$2:$Q$2106, 17,FALSE)</f>
        <v>1570</v>
      </c>
    </row>
    <row r="639" spans="1:43" x14ac:dyDescent="0.2">
      <c r="A639" s="10">
        <v>1208169</v>
      </c>
      <c r="B639" s="10">
        <v>60056751</v>
      </c>
      <c r="C639" s="11">
        <v>4340</v>
      </c>
      <c r="D639" s="10" t="s">
        <v>53</v>
      </c>
      <c r="E639" s="17">
        <v>44161</v>
      </c>
      <c r="F639" s="13" t="str">
        <f>VLOOKUP(A639,[1]Sheet1!$K$2:$T$827,2,FALSE)</f>
        <v>VD03</v>
      </c>
      <c r="G639" s="13" t="str">
        <f>IFERROR(#REF!, "no")</f>
        <v>no</v>
      </c>
      <c r="H639" s="10">
        <v>26</v>
      </c>
      <c r="I639" s="10">
        <v>0.91</v>
      </c>
      <c r="J639" s="10">
        <v>0.66</v>
      </c>
      <c r="K639" s="10">
        <v>-0.25</v>
      </c>
      <c r="L639" s="10">
        <v>21</v>
      </c>
      <c r="M639" s="10">
        <v>22</v>
      </c>
      <c r="N639" s="10">
        <v>0.717529356479645</v>
      </c>
      <c r="O639" s="10">
        <v>2.0775589942932098</v>
      </c>
      <c r="P639" s="10">
        <v>0.28314813971519498</v>
      </c>
      <c r="Q639" s="10">
        <v>-0.113076888024807</v>
      </c>
      <c r="R639" s="13">
        <f>VLOOKUP(A639,'Valores KF'!$C$2:$D$1018,2,)</f>
        <v>0.75</v>
      </c>
      <c r="S639" s="13">
        <f>VLOOKUP(A639,'[2]PESO DE COLADA DIC19-DIC-20'!$A$2:$D$2105,4, FALSE)</f>
        <v>52078</v>
      </c>
      <c r="T639" s="13">
        <f>VLOOKUP(A639,[1]Sheet1!$F$2:$H$1001,3,FALSE)</f>
        <v>1854.27242515286</v>
      </c>
      <c r="U639" s="13">
        <f>VLOOKUP(A639,[1]Sheet1!$K$2:$T$827, 3,FALSE)</f>
        <v>0.42399999999999999</v>
      </c>
      <c r="V639" s="13">
        <f>VLOOKUP(A639,[1]Sheet1!$K$2:$T$827, 4,FALSE)</f>
        <v>0.17499999999999999</v>
      </c>
      <c r="W639" s="13">
        <f>VLOOKUP(A639, [1]Sheet1!$K$2:$T$827,5,FALSE)</f>
        <v>0.77400000000000002</v>
      </c>
      <c r="X639" s="13">
        <f>VLOOKUP(A639, [1]Sheet1!$K$2:$T$827,6,FALSE)</f>
        <v>1.1299999999999999E-2</v>
      </c>
      <c r="Y639" s="13">
        <f>VLOOKUP(A639, [1]Sheet1!$K$2:$T$827,7,FALSE)</f>
        <v>1.84E-2</v>
      </c>
      <c r="Z639" s="13">
        <f>VLOOKUP(A639, [1]Sheet1!$K$2:$T$827,8,FALSE)</f>
        <v>0.872</v>
      </c>
      <c r="AA639" s="13">
        <f>VLOOKUP(A639, [1]Sheet1!$K$2:$T$827,9,FALSE)</f>
        <v>1.76</v>
      </c>
      <c r="AB639" s="13">
        <f>VLOOKUP(A639, [1]Sheet1!$K$2:$T$827,10,FALSE)</f>
        <v>2.4799999999999999E-2</v>
      </c>
      <c r="AC639" s="13">
        <f>VLOOKUP(A639,[4]Sheet1!$A$2:$D$651,4,FALSE)</f>
        <v>1.08334</v>
      </c>
      <c r="AD639" s="13">
        <f>VLOOKUP(A639,[4]Sheet1!$A$2:$E$651,5,FALSE)</f>
        <v>0.92447999999999997</v>
      </c>
      <c r="AE639" s="13">
        <f>VLOOKUP(A639,[4]Sheet1!$A$2:$F$651,6,FALSE)</f>
        <v>1582.28</v>
      </c>
      <c r="AF639">
        <f>VLOOKUP(A639,[3]Sheet1!$A$2:$F$2106,6, FALSE)</f>
        <v>52266</v>
      </c>
      <c r="AG639">
        <f>VLOOKUP(A639,[3]Sheet1!$A$2:$G$2106,7,FALSE)</f>
        <v>1</v>
      </c>
      <c r="AH639">
        <f>VLOOKUP(A639,[3]Sheet1!$A$2:$H$2105,8,FALSE)</f>
        <v>1655</v>
      </c>
      <c r="AI639">
        <f>VLOOKUP(A639,[3]Sheet1!$A$2:$I$2106,9,FALSE)</f>
        <v>62</v>
      </c>
      <c r="AJ639">
        <f>VLOOKUP(A639,[3]Sheet1!$A$2:$K$2105,10,FALSE)</f>
        <v>31</v>
      </c>
      <c r="AK639">
        <f>VLOOKUP(A639,[3]Sheet1!$A$2:$K$2105,11,FALSE)</f>
        <v>31</v>
      </c>
      <c r="AL639">
        <f>VLOOKUP(A639,[3]Sheet1!$A$2:$L$2106,12,FALSE)</f>
        <v>5</v>
      </c>
      <c r="AM639">
        <f>VLOOKUP(A639, [3]Sheet1!$A$2:$M$2105,13,FALSE)</f>
        <v>26</v>
      </c>
      <c r="AN639">
        <f>VLOOKUP(A639,[3]Sheet1!$A$2:$N$2106,14,FALSE)</f>
        <v>0.91</v>
      </c>
      <c r="AO639">
        <f>VLOOKUP(A639,[3]Sheet1!$A$2:$O$2106,15,FALSE)</f>
        <v>3.48</v>
      </c>
      <c r="AP639">
        <f>VLOOKUP(A639,[3]Sheet1!$A$2:$P$2105,16,FALSE)</f>
        <v>0</v>
      </c>
      <c r="AQ639">
        <f>VLOOKUP(A639, [3]Sheet1!$A$2:$Q$2106, 17,FALSE)</f>
        <v>1551</v>
      </c>
    </row>
    <row r="640" spans="1:43" x14ac:dyDescent="0.2">
      <c r="A640" s="10">
        <v>1208170</v>
      </c>
      <c r="B640" s="10">
        <v>60056872</v>
      </c>
      <c r="C640" s="11" t="s">
        <v>54</v>
      </c>
      <c r="D640" s="10" t="s">
        <v>63</v>
      </c>
      <c r="E640" s="17">
        <v>44161</v>
      </c>
      <c r="F640" s="13" t="str">
        <f>VLOOKUP(A640,[1]Sheet1!$K$2:$T$827,2,FALSE)</f>
        <v>VD02</v>
      </c>
      <c r="G640" s="13" t="str">
        <f>IFERROR(#REF!, "no")</f>
        <v>no</v>
      </c>
      <c r="H640" s="10">
        <v>20</v>
      </c>
      <c r="I640" s="10">
        <v>1.51</v>
      </c>
      <c r="J640" s="10">
        <v>1.1200000000000001</v>
      </c>
      <c r="K640" s="10">
        <v>-0.39</v>
      </c>
      <c r="L640" s="10">
        <v>17</v>
      </c>
      <c r="M640" s="10">
        <v>13</v>
      </c>
      <c r="N640" s="10">
        <v>13.917585372924799</v>
      </c>
      <c r="O640" s="10">
        <v>2.15238308906555</v>
      </c>
      <c r="P640" s="10">
        <v>4.8039388656616202</v>
      </c>
      <c r="Q640" s="10">
        <v>1.1580233573913601</v>
      </c>
      <c r="R640" s="13">
        <f>VLOOKUP(A640,'Valores KF'!$C$2:$D$1018,2,)</f>
        <v>0.83</v>
      </c>
      <c r="S640" s="13">
        <f>VLOOKUP(A640,'[2]PESO DE COLADA DIC19-DIC-20'!$A$2:$D$2105,4, FALSE)</f>
        <v>53351</v>
      </c>
      <c r="T640" s="13">
        <f>VLOOKUP(A640,[1]Sheet1!$F$2:$H$1001,3,FALSE)</f>
        <v>1913.9083747316799</v>
      </c>
      <c r="U640" s="13">
        <f>VLOOKUP(A640,[1]Sheet1!$K$2:$T$827, 3,FALSE)</f>
        <v>0.114</v>
      </c>
      <c r="V640" s="13">
        <f>VLOOKUP(A640,[1]Sheet1!$K$2:$T$827, 4,FALSE)</f>
        <v>0.16500000000000001</v>
      </c>
      <c r="W640" s="13">
        <f>VLOOKUP(A640, [1]Sheet1!$K$2:$T$827,5,FALSE)</f>
        <v>1.1200000000000001</v>
      </c>
      <c r="X640" s="13">
        <f>VLOOKUP(A640, [1]Sheet1!$K$2:$T$827,6,FALSE)</f>
        <v>1.14E-2</v>
      </c>
      <c r="Y640" s="13">
        <f>VLOOKUP(A640, [1]Sheet1!$K$2:$T$827,7,FALSE)</f>
        <v>5.96E-3</v>
      </c>
      <c r="Z640" s="13">
        <f>VLOOKUP(A640, [1]Sheet1!$K$2:$T$827,8,FALSE)</f>
        <v>0.192</v>
      </c>
      <c r="AA640" s="13">
        <f>VLOOKUP(A640, [1]Sheet1!$K$2:$T$827,9,FALSE)</f>
        <v>0.379</v>
      </c>
      <c r="AB640" s="13">
        <f>VLOOKUP(A640, [1]Sheet1!$K$2:$T$827,10,FALSE)</f>
        <v>3.0099999999999998E-2</v>
      </c>
      <c r="AC640" s="13">
        <f>VLOOKUP(A640,[4]Sheet1!$A$2:$D$651,4,FALSE)</f>
        <v>1.29148</v>
      </c>
      <c r="AD640" s="13">
        <f>VLOOKUP(A640,[4]Sheet1!$A$2:$E$651,5,FALSE)</f>
        <v>0.17672599999999999</v>
      </c>
      <c r="AE640" s="13">
        <f>VLOOKUP(A640,[4]Sheet1!$A$2:$F$651,6,FALSE)</f>
        <v>1626.48</v>
      </c>
      <c r="AF640">
        <f>VLOOKUP(A640,[3]Sheet1!$A$2:$F$2106,6, FALSE)</f>
        <v>53893.01</v>
      </c>
      <c r="AG640">
        <f>VLOOKUP(A640,[3]Sheet1!$A$2:$G$2106,7,FALSE)</f>
        <v>1</v>
      </c>
      <c r="AH640">
        <f>VLOOKUP(A640,[3]Sheet1!$A$2:$H$2105,8,FALSE)</f>
        <v>1705</v>
      </c>
      <c r="AI640">
        <f>VLOOKUP(A640,[3]Sheet1!$A$2:$I$2106,9,FALSE)</f>
        <v>54</v>
      </c>
      <c r="AJ640">
        <f>VLOOKUP(A640,[3]Sheet1!$A$2:$K$2105,10,FALSE)</f>
        <v>26</v>
      </c>
      <c r="AK640">
        <f>VLOOKUP(A640,[3]Sheet1!$A$2:$K$2105,11,FALSE)</f>
        <v>28</v>
      </c>
      <c r="AL640">
        <f>VLOOKUP(A640,[3]Sheet1!$A$2:$L$2106,12,FALSE)</f>
        <v>6</v>
      </c>
      <c r="AM640">
        <f>VLOOKUP(A640, [3]Sheet1!$A$2:$M$2105,13,FALSE)</f>
        <v>20</v>
      </c>
      <c r="AN640">
        <f>VLOOKUP(A640,[3]Sheet1!$A$2:$N$2106,14,FALSE)</f>
        <v>1.02</v>
      </c>
      <c r="AO640">
        <f>VLOOKUP(A640,[3]Sheet1!$A$2:$O$2106,15,FALSE)</f>
        <v>0.89</v>
      </c>
      <c r="AP640">
        <f>VLOOKUP(A640,[3]Sheet1!$A$2:$P$2105,16,FALSE)</f>
        <v>0.01</v>
      </c>
      <c r="AQ640">
        <f>VLOOKUP(A640, [3]Sheet1!$A$2:$Q$2106, 17,FALSE)</f>
        <v>1594</v>
      </c>
    </row>
    <row r="641" spans="1:43" x14ac:dyDescent="0.2">
      <c r="A641" s="10">
        <v>1208171</v>
      </c>
      <c r="B641" s="10">
        <v>60056847</v>
      </c>
      <c r="C641" s="11" t="s">
        <v>54</v>
      </c>
      <c r="D641" s="10" t="s">
        <v>63</v>
      </c>
      <c r="E641" s="17">
        <v>44161</v>
      </c>
      <c r="F641" s="13" t="str">
        <f>VLOOKUP(A641,[1]Sheet1!$K$2:$T$827,2,FALSE)</f>
        <v>VD03</v>
      </c>
      <c r="G641" s="13" t="str">
        <f>IFERROR(#REF!, "no")</f>
        <v>no</v>
      </c>
      <c r="H641" s="10">
        <v>22</v>
      </c>
      <c r="I641" s="10">
        <v>0.86</v>
      </c>
      <c r="J641" s="10">
        <v>1</v>
      </c>
      <c r="K641" s="10">
        <v>0.14000000000000001</v>
      </c>
      <c r="L641" s="10">
        <v>13</v>
      </c>
      <c r="M641" s="10">
        <v>13</v>
      </c>
      <c r="N641" s="10">
        <v>2.7607369422912602</v>
      </c>
      <c r="O641" s="10">
        <v>2.02261519432068</v>
      </c>
      <c r="P641" s="10">
        <v>0.24354913830757099</v>
      </c>
      <c r="Q641" s="10">
        <v>-0.11601512134075199</v>
      </c>
      <c r="R641" s="13">
        <f>VLOOKUP(A641,'Valores KF'!$C$2:$D$1018,2,)</f>
        <v>0.83</v>
      </c>
      <c r="S641" s="13">
        <f>VLOOKUP(A641,'[2]PESO DE COLADA DIC19-DIC-20'!$A$2:$D$2105,4, FALSE)</f>
        <v>54267</v>
      </c>
      <c r="T641" s="13">
        <f>VLOOKUP(A641,[1]Sheet1!$F$2:$H$1001,3,FALSE)</f>
        <v>1917.4144456404499</v>
      </c>
      <c r="U641" s="13">
        <f>VLOOKUP(A641,[1]Sheet1!$K$2:$T$827, 3,FALSE)</f>
        <v>0.123</v>
      </c>
      <c r="V641" s="13">
        <f>VLOOKUP(A641,[1]Sheet1!$K$2:$T$827, 4,FALSE)</f>
        <v>0.155</v>
      </c>
      <c r="W641" s="13">
        <f>VLOOKUP(A641, [1]Sheet1!$K$2:$T$827,5,FALSE)</f>
        <v>1.1100000000000001</v>
      </c>
      <c r="X641" s="13">
        <f>VLOOKUP(A641, [1]Sheet1!$K$2:$T$827,6,FALSE)</f>
        <v>9.5999999999999992E-3</v>
      </c>
      <c r="Y641" s="13">
        <f>VLOOKUP(A641, [1]Sheet1!$K$2:$T$827,7,FALSE)</f>
        <v>4.1799999999999997E-3</v>
      </c>
      <c r="Z641" s="13">
        <f>VLOOKUP(A641, [1]Sheet1!$K$2:$T$827,8,FALSE)</f>
        <v>0.2</v>
      </c>
      <c r="AA641" s="13">
        <f>VLOOKUP(A641, [1]Sheet1!$K$2:$T$827,9,FALSE)</f>
        <v>0.29699999999999999</v>
      </c>
      <c r="AB641" s="13">
        <f>VLOOKUP(A641, [1]Sheet1!$K$2:$T$827,10,FALSE)</f>
        <v>2.7699999999999999E-2</v>
      </c>
      <c r="AC641" s="13">
        <f>VLOOKUP(A641,[4]Sheet1!$A$2:$D$651,4,FALSE)</f>
        <v>1.32548</v>
      </c>
      <c r="AD641" s="13">
        <f>VLOOKUP(A641,[4]Sheet1!$A$2:$E$651,5,FALSE)</f>
        <v>1.1471199999999999</v>
      </c>
      <c r="AE641" s="13">
        <f>VLOOKUP(A641,[4]Sheet1!$A$2:$F$651,6,FALSE)</f>
        <v>1627.17</v>
      </c>
      <c r="AF641">
        <f>VLOOKUP(A641,[3]Sheet1!$A$2:$F$2106,6, FALSE)</f>
        <v>54806</v>
      </c>
      <c r="AG641">
        <f>VLOOKUP(A641,[3]Sheet1!$A$2:$G$2106,7,FALSE)</f>
        <v>1</v>
      </c>
      <c r="AH641">
        <f>VLOOKUP(A641,[3]Sheet1!$A$2:$H$2105,8,FALSE)</f>
        <v>1711</v>
      </c>
      <c r="AI641">
        <f>VLOOKUP(A641,[3]Sheet1!$A$2:$I$2106,9,FALSE)</f>
        <v>60</v>
      </c>
      <c r="AJ641">
        <f>VLOOKUP(A641,[3]Sheet1!$A$2:$K$2105,10,FALSE)</f>
        <v>26</v>
      </c>
      <c r="AK641">
        <f>VLOOKUP(A641,[3]Sheet1!$A$2:$K$2105,11,FALSE)</f>
        <v>34</v>
      </c>
      <c r="AL641">
        <f>VLOOKUP(A641,[3]Sheet1!$A$2:$L$2106,12,FALSE)</f>
        <v>4</v>
      </c>
      <c r="AM641">
        <f>VLOOKUP(A641, [3]Sheet1!$A$2:$M$2105,13,FALSE)</f>
        <v>22</v>
      </c>
      <c r="AN641">
        <f>VLOOKUP(A641,[3]Sheet1!$A$2:$N$2106,14,FALSE)</f>
        <v>1.1100000000000001</v>
      </c>
      <c r="AO641">
        <f>VLOOKUP(A641,[3]Sheet1!$A$2:$O$2106,15,FALSE)</f>
        <v>6.8</v>
      </c>
      <c r="AP641">
        <f>VLOOKUP(A641,[3]Sheet1!$A$2:$P$2105,16,FALSE)</f>
        <v>3.83</v>
      </c>
      <c r="AQ641">
        <f>VLOOKUP(A641, [3]Sheet1!$A$2:$Q$2106, 17,FALSE)</f>
        <v>1597</v>
      </c>
    </row>
    <row r="642" spans="1:43" x14ac:dyDescent="0.2">
      <c r="A642" s="10">
        <v>1208172</v>
      </c>
      <c r="B642" s="10">
        <v>60056762</v>
      </c>
      <c r="C642" s="11" t="s">
        <v>103</v>
      </c>
      <c r="D642" s="10" t="s">
        <v>44</v>
      </c>
      <c r="E642" s="17">
        <v>44161</v>
      </c>
      <c r="F642" s="13" t="str">
        <f>VLOOKUP(A642,[1]Sheet1!$K$2:$T$827,2,FALSE)</f>
        <v>VD07</v>
      </c>
      <c r="G642" s="13" t="str">
        <f>IFERROR(#REF!, "no")</f>
        <v>no</v>
      </c>
      <c r="H642" s="10">
        <v>39</v>
      </c>
      <c r="I642" s="10">
        <v>1.18</v>
      </c>
      <c r="J642" s="10">
        <v>0.88</v>
      </c>
      <c r="K642" s="10">
        <v>-0.3</v>
      </c>
      <c r="L642" s="10">
        <v>15</v>
      </c>
      <c r="M642" s="10">
        <v>12</v>
      </c>
      <c r="N642" s="10">
        <v>3.7168433666229199</v>
      </c>
      <c r="O642" s="10">
        <v>1.7680561542511</v>
      </c>
      <c r="P642" s="10">
        <v>9.8439238965511294E-2</v>
      </c>
      <c r="Q642" s="10">
        <v>-6.7849062383174896E-2</v>
      </c>
      <c r="R642" s="13">
        <f>VLOOKUP(A642,'Valores KF'!$C$2:$D$1018,2,)</f>
        <v>0.82</v>
      </c>
      <c r="S642" s="13">
        <f>VLOOKUP(A642,'[2]PESO DE COLADA DIC19-DIC-20'!$A$2:$D$2105,4, FALSE)</f>
        <v>56269</v>
      </c>
      <c r="T642" s="13">
        <f>VLOOKUP(A642,[1]Sheet1!$F$2:$H$1001,3,FALSE)</f>
        <v>1905.4671390670401</v>
      </c>
      <c r="U642" s="13">
        <f>VLOOKUP(A642,[1]Sheet1!$K$2:$T$827, 3,FALSE)</f>
        <v>0.154</v>
      </c>
      <c r="V642" s="13">
        <f>VLOOKUP(A642,[1]Sheet1!$K$2:$T$827, 4,FALSE)</f>
        <v>0.17699999999999999</v>
      </c>
      <c r="W642" s="13">
        <f>VLOOKUP(A642, [1]Sheet1!$K$2:$T$827,5,FALSE)</f>
        <v>1.31</v>
      </c>
      <c r="X642" s="13">
        <f>VLOOKUP(A642, [1]Sheet1!$K$2:$T$827,6,FALSE)</f>
        <v>9.5999999999999992E-3</v>
      </c>
      <c r="Y642" s="13">
        <f>VLOOKUP(A642, [1]Sheet1!$K$2:$T$827,7,FALSE)</f>
        <v>1.0800000000000001E-2</v>
      </c>
      <c r="Z642" s="13">
        <f>VLOOKUP(A642, [1]Sheet1!$K$2:$T$827,8,FALSE)</f>
        <v>0.10100000000000001</v>
      </c>
      <c r="AA642" s="13">
        <f>VLOOKUP(A642, [1]Sheet1!$K$2:$T$827,9,FALSE)</f>
        <v>0.13100000000000001</v>
      </c>
      <c r="AB642" s="13">
        <f>VLOOKUP(A642, [1]Sheet1!$K$2:$T$827,10,FALSE)</f>
        <v>2.5499999999999998E-2</v>
      </c>
      <c r="AC642" s="13">
        <f>VLOOKUP(A642,[4]Sheet1!$A$2:$D$651,4,FALSE)</f>
        <v>1.21119</v>
      </c>
      <c r="AD642" s="13">
        <f>VLOOKUP(A642,[4]Sheet1!$A$2:$E$651,5,FALSE)</f>
        <v>1.22783</v>
      </c>
      <c r="AE642" s="13">
        <f>VLOOKUP(A642,[4]Sheet1!$A$2:$F$651,6,FALSE)</f>
        <v>1618.1</v>
      </c>
      <c r="AF642">
        <f>VLOOKUP(A642,[3]Sheet1!$A$2:$F$2106,6, FALSE)</f>
        <v>56603</v>
      </c>
      <c r="AG642">
        <f>VLOOKUP(A642,[3]Sheet1!$A$2:$G$2106,7,FALSE)</f>
        <v>2</v>
      </c>
      <c r="AH642">
        <f>VLOOKUP(A642,[3]Sheet1!$A$2:$H$2105,8,FALSE)</f>
        <v>1696</v>
      </c>
      <c r="AI642">
        <f>VLOOKUP(A642,[3]Sheet1!$A$2:$I$2106,9,FALSE)</f>
        <v>126</v>
      </c>
      <c r="AJ642">
        <f>VLOOKUP(A642,[3]Sheet1!$A$2:$K$2105,10,FALSE)</f>
        <v>46</v>
      </c>
      <c r="AK642">
        <f>VLOOKUP(A642,[3]Sheet1!$A$2:$K$2105,11,FALSE)</f>
        <v>80</v>
      </c>
      <c r="AL642">
        <f>VLOOKUP(A642,[3]Sheet1!$A$2:$L$2106,12,FALSE)</f>
        <v>7</v>
      </c>
      <c r="AM642">
        <f>VLOOKUP(A642, [3]Sheet1!$A$2:$M$2105,13,FALSE)</f>
        <v>39</v>
      </c>
      <c r="AN642">
        <f>VLOOKUP(A642,[3]Sheet1!$A$2:$N$2106,14,FALSE)</f>
        <v>0.85</v>
      </c>
      <c r="AO642">
        <f>VLOOKUP(A642,[3]Sheet1!$A$2:$O$2106,15,FALSE)</f>
        <v>7.58</v>
      </c>
      <c r="AP642">
        <f>VLOOKUP(A642,[3]Sheet1!$A$2:$P$2105,16,FALSE)</f>
        <v>12.82</v>
      </c>
      <c r="AQ642">
        <f>VLOOKUP(A642, [3]Sheet1!$A$2:$Q$2106, 17,FALSE)</f>
        <v>1587</v>
      </c>
    </row>
    <row r="643" spans="1:43" x14ac:dyDescent="0.2">
      <c r="A643" s="10">
        <v>1208173</v>
      </c>
      <c r="B643" s="10">
        <v>60056767</v>
      </c>
      <c r="C643" s="11" t="s">
        <v>103</v>
      </c>
      <c r="D643" s="10" t="s">
        <v>44</v>
      </c>
      <c r="E643" s="17">
        <v>44161</v>
      </c>
      <c r="F643" s="13" t="str">
        <f>VLOOKUP(A643,[1]Sheet1!$K$2:$T$827,2,FALSE)</f>
        <v>VD04</v>
      </c>
      <c r="G643" s="13" t="str">
        <f>IFERROR(#REF!, "no")</f>
        <v>no</v>
      </c>
      <c r="H643" s="10">
        <v>21</v>
      </c>
      <c r="I643" s="10">
        <v>1.1299999999999999</v>
      </c>
      <c r="J643" s="10">
        <v>0.85</v>
      </c>
      <c r="K643" s="10">
        <v>-0.28000000000000003</v>
      </c>
      <c r="L643" s="10">
        <v>16</v>
      </c>
      <c r="M643" s="10">
        <v>16</v>
      </c>
      <c r="N643" s="10">
        <v>3.1046013832092298</v>
      </c>
      <c r="O643" s="10">
        <v>1.84573757648468</v>
      </c>
      <c r="P643" s="10">
        <v>0.87429100275039695</v>
      </c>
      <c r="Q643" s="10">
        <v>-7.7753171324729906E-2</v>
      </c>
      <c r="R643" s="13">
        <f>VLOOKUP(A643,'Valores KF'!$C$2:$D$1018,2,)</f>
        <v>0.82</v>
      </c>
      <c r="S643" s="13">
        <f>VLOOKUP(A643,'[2]PESO DE COLADA DIC19-DIC-20'!$A$2:$D$2105,4, FALSE)</f>
        <v>55529</v>
      </c>
      <c r="T643" s="13">
        <f>VLOOKUP(A643,[1]Sheet1!$F$2:$H$1001,3,FALSE)</f>
        <v>1909.09640073788</v>
      </c>
      <c r="U643" s="13">
        <f>VLOOKUP(A643,[1]Sheet1!$K$2:$T$827, 3,FALSE)</f>
        <v>0.14499999999999999</v>
      </c>
      <c r="V643" s="13">
        <f>VLOOKUP(A643,[1]Sheet1!$K$2:$T$827, 4,FALSE)</f>
        <v>0.17699999999999999</v>
      </c>
      <c r="W643" s="13">
        <f>VLOOKUP(A643, [1]Sheet1!$K$2:$T$827,5,FALSE)</f>
        <v>1.32</v>
      </c>
      <c r="X643" s="13">
        <f>VLOOKUP(A643, [1]Sheet1!$K$2:$T$827,6,FALSE)</f>
        <v>8.9999999999999993E-3</v>
      </c>
      <c r="Y643" s="13">
        <f>VLOOKUP(A643, [1]Sheet1!$K$2:$T$827,7,FALSE)</f>
        <v>9.3699999999999999E-3</v>
      </c>
      <c r="Z643" s="13">
        <f>VLOOKUP(A643, [1]Sheet1!$K$2:$T$827,8,FALSE)</f>
        <v>9.4299999999999995E-2</v>
      </c>
      <c r="AA643" s="13">
        <f>VLOOKUP(A643, [1]Sheet1!$K$2:$T$827,9,FALSE)</f>
        <v>0.10100000000000001</v>
      </c>
      <c r="AB643" s="13">
        <f>VLOOKUP(A643, [1]Sheet1!$K$2:$T$827,10,FALSE)</f>
        <v>2.5000000000000001E-2</v>
      </c>
      <c r="AC643" s="13">
        <f>VLOOKUP(A643,[4]Sheet1!$A$2:$D$651,4,FALSE)</f>
        <v>1.15547</v>
      </c>
      <c r="AD643" s="13">
        <f>VLOOKUP(A643,[4]Sheet1!$A$2:$E$651,5,FALSE)</f>
        <v>0.98835700000000004</v>
      </c>
      <c r="AE643" s="13">
        <f>VLOOKUP(A643,[4]Sheet1!$A$2:$F$651,6,FALSE)</f>
        <v>1625.86</v>
      </c>
      <c r="AF643">
        <f>VLOOKUP(A643,[3]Sheet1!$A$2:$F$2106,6, FALSE)</f>
        <v>55870</v>
      </c>
      <c r="AG643">
        <f>VLOOKUP(A643,[3]Sheet1!$A$2:$G$2106,7,FALSE)</f>
        <v>1</v>
      </c>
      <c r="AH643">
        <f>VLOOKUP(A643,[3]Sheet1!$A$2:$H$2105,8,FALSE)</f>
        <v>1606</v>
      </c>
      <c r="AI643">
        <f>VLOOKUP(A643,[3]Sheet1!$A$2:$I$2106,9,FALSE)</f>
        <v>67</v>
      </c>
      <c r="AJ643">
        <f>VLOOKUP(A643,[3]Sheet1!$A$2:$K$2105,10,FALSE)</f>
        <v>26</v>
      </c>
      <c r="AK643">
        <f>VLOOKUP(A643,[3]Sheet1!$A$2:$K$2105,11,FALSE)</f>
        <v>41</v>
      </c>
      <c r="AL643">
        <f>VLOOKUP(A643,[3]Sheet1!$A$2:$L$2106,12,FALSE)</f>
        <v>5</v>
      </c>
      <c r="AM643">
        <f>VLOOKUP(A643, [3]Sheet1!$A$2:$M$2105,13,FALSE)</f>
        <v>21</v>
      </c>
      <c r="AN643">
        <f>VLOOKUP(A643,[3]Sheet1!$A$2:$N$2106,14,FALSE)</f>
        <v>0.91</v>
      </c>
      <c r="AO643">
        <f>VLOOKUP(A643,[3]Sheet1!$A$2:$O$2106,15,FALSE)</f>
        <v>2.63</v>
      </c>
      <c r="AP643">
        <f>VLOOKUP(A643,[3]Sheet1!$A$2:$P$2105,16,FALSE)</f>
        <v>5.01</v>
      </c>
      <c r="AQ643">
        <f>VLOOKUP(A643, [3]Sheet1!$A$2:$Q$2106, 17,FALSE)</f>
        <v>1588</v>
      </c>
    </row>
    <row r="644" spans="1:43" x14ac:dyDescent="0.2">
      <c r="A644" s="10">
        <v>1208174</v>
      </c>
      <c r="B644" s="10">
        <v>60056773</v>
      </c>
      <c r="C644" s="11" t="s">
        <v>54</v>
      </c>
      <c r="D644" s="10" t="s">
        <v>44</v>
      </c>
      <c r="E644" s="17">
        <v>44161</v>
      </c>
      <c r="F644" s="13" t="str">
        <f>VLOOKUP(A644,[1]Sheet1!$K$2:$T$827,2,FALSE)</f>
        <v>VD04</v>
      </c>
      <c r="G644" s="13" t="str">
        <f>IFERROR(#REF!, "no")</f>
        <v>no</v>
      </c>
      <c r="H644" s="10">
        <v>21</v>
      </c>
      <c r="I644" s="10">
        <v>1.1200000000000001</v>
      </c>
      <c r="J644" s="10">
        <v>1.1599999999999999</v>
      </c>
      <c r="K644" s="10">
        <v>0.04</v>
      </c>
      <c r="L644" s="10">
        <v>22</v>
      </c>
      <c r="M644" s="10">
        <v>18</v>
      </c>
      <c r="N644" s="10">
        <v>8.8722591400146502</v>
      </c>
      <c r="O644" s="10">
        <v>1.7410755157470701</v>
      </c>
      <c r="P644" s="10">
        <v>1.86901795864105</v>
      </c>
      <c r="Q644" s="10">
        <v>-8.4752634167671204E-2</v>
      </c>
      <c r="R644" s="13">
        <f>VLOOKUP(A644,'Valores KF'!$C$2:$D$1018,2,)</f>
        <v>0.82</v>
      </c>
      <c r="S644" s="13">
        <f>VLOOKUP(A644,'[2]PESO DE COLADA DIC19-DIC-20'!$A$2:$D$2105,4, FALSE)</f>
        <v>55776</v>
      </c>
      <c r="T644" s="13">
        <f>VLOOKUP(A644,[1]Sheet1!$F$2:$H$1001,3,FALSE)</f>
        <v>1907.4301745130001</v>
      </c>
      <c r="U644" s="13">
        <f>VLOOKUP(A644,[1]Sheet1!$K$2:$T$827, 3,FALSE)</f>
        <v>0.14599999999999999</v>
      </c>
      <c r="V644" s="13">
        <f>VLOOKUP(A644,[1]Sheet1!$K$2:$T$827, 4,FALSE)</f>
        <v>0.156</v>
      </c>
      <c r="W644" s="13">
        <f>VLOOKUP(A644, [1]Sheet1!$K$2:$T$827,5,FALSE)</f>
        <v>1.1000000000000001</v>
      </c>
      <c r="X644" s="13">
        <f>VLOOKUP(A644, [1]Sheet1!$K$2:$T$827,6,FALSE)</f>
        <v>7.9000000000000008E-3</v>
      </c>
      <c r="Y644" s="13">
        <f>VLOOKUP(A644, [1]Sheet1!$K$2:$T$827,7,FALSE)</f>
        <v>4.5500000000000002E-3</v>
      </c>
      <c r="Z644" s="13">
        <f>VLOOKUP(A644, [1]Sheet1!$K$2:$T$827,8,FALSE)</f>
        <v>0.106</v>
      </c>
      <c r="AA644" s="13">
        <f>VLOOKUP(A644, [1]Sheet1!$K$2:$T$827,9,FALSE)</f>
        <v>0.17499999999999999</v>
      </c>
      <c r="AB644" s="13">
        <f>VLOOKUP(A644, [1]Sheet1!$K$2:$T$827,10,FALSE)</f>
        <v>2.5499999999999998E-2</v>
      </c>
      <c r="AC644" s="13">
        <f>VLOOKUP(A644,[4]Sheet1!$A$2:$D$651,4,FALSE)</f>
        <v>1.1678500000000001</v>
      </c>
      <c r="AD644" s="13">
        <f>VLOOKUP(A644,[4]Sheet1!$A$2:$E$651,5,FALSE)</f>
        <v>0.821909</v>
      </c>
      <c r="AE644" s="13">
        <f>VLOOKUP(A644,[4]Sheet1!$A$2:$F$651,6,FALSE)</f>
        <v>1610.3</v>
      </c>
      <c r="AF644">
        <f>VLOOKUP(A644,[3]Sheet1!$A$2:$F$2106,6, FALSE)</f>
        <v>56308</v>
      </c>
      <c r="AG644">
        <f>VLOOKUP(A644,[3]Sheet1!$A$2:$G$2106,7,FALSE)</f>
        <v>1</v>
      </c>
      <c r="AH644">
        <f>VLOOKUP(A644,[3]Sheet1!$A$2:$H$2105,8,FALSE)</f>
        <v>1698</v>
      </c>
      <c r="AI644">
        <f>VLOOKUP(A644,[3]Sheet1!$A$2:$I$2106,9,FALSE)</f>
        <v>61</v>
      </c>
      <c r="AJ644">
        <f>VLOOKUP(A644,[3]Sheet1!$A$2:$K$2105,10,FALSE)</f>
        <v>26</v>
      </c>
      <c r="AK644">
        <f>VLOOKUP(A644,[3]Sheet1!$A$2:$K$2105,11,FALSE)</f>
        <v>35</v>
      </c>
      <c r="AL644">
        <f>VLOOKUP(A644,[3]Sheet1!$A$2:$L$2106,12,FALSE)</f>
        <v>5</v>
      </c>
      <c r="AM644">
        <f>VLOOKUP(A644, [3]Sheet1!$A$2:$M$2105,13,FALSE)</f>
        <v>21</v>
      </c>
      <c r="AN644">
        <f>VLOOKUP(A644,[3]Sheet1!$A$2:$N$2106,14,FALSE)</f>
        <v>0.73</v>
      </c>
      <c r="AO644">
        <f>VLOOKUP(A644,[3]Sheet1!$A$2:$O$2106,15,FALSE)</f>
        <v>1.82</v>
      </c>
      <c r="AP644">
        <f>VLOOKUP(A644,[3]Sheet1!$A$2:$P$2105,16,FALSE)</f>
        <v>1.82</v>
      </c>
      <c r="AQ644">
        <f>VLOOKUP(A644, [3]Sheet1!$A$2:$Q$2106, 17,FALSE)</f>
        <v>1593</v>
      </c>
    </row>
    <row r="645" spans="1:43" x14ac:dyDescent="0.2">
      <c r="A645" s="10">
        <v>1208175</v>
      </c>
      <c r="B645" s="10">
        <v>60056779</v>
      </c>
      <c r="C645" s="11" t="s">
        <v>54</v>
      </c>
      <c r="D645" s="10" t="s">
        <v>44</v>
      </c>
      <c r="E645" s="17">
        <v>44161</v>
      </c>
      <c r="F645" s="13" t="str">
        <f>VLOOKUP(A645,[1]Sheet1!$K$2:$T$827,2,FALSE)</f>
        <v>VD03</v>
      </c>
      <c r="G645" s="13" t="str">
        <f>IFERROR(#REF!, "no")</f>
        <v>no</v>
      </c>
      <c r="H645" s="10">
        <v>20</v>
      </c>
      <c r="I645" s="10">
        <v>1.07</v>
      </c>
      <c r="J645" s="10">
        <v>0.92</v>
      </c>
      <c r="K645" s="10">
        <v>-0.15</v>
      </c>
      <c r="L645" s="10">
        <v>14</v>
      </c>
      <c r="M645" s="10">
        <v>17</v>
      </c>
      <c r="N645" s="10">
        <v>3.10107517242432</v>
      </c>
      <c r="O645" s="10">
        <v>1.2470995187759399</v>
      </c>
      <c r="P645" s="10">
        <v>0.36676749587058999</v>
      </c>
      <c r="Q645" s="10">
        <v>-7.8238047659397097E-2</v>
      </c>
      <c r="R645" s="13">
        <f>VLOOKUP(A645,'Valores KF'!$C$2:$D$1018,2,)</f>
        <v>0.82</v>
      </c>
      <c r="S645" s="13">
        <f>VLOOKUP(A645,'[2]PESO DE COLADA DIC19-DIC-20'!$A$2:$D$2105,4, FALSE)</f>
        <v>55505</v>
      </c>
      <c r="T645" s="13">
        <f>VLOOKUP(A645,[1]Sheet1!$F$2:$H$1001,3,FALSE)</f>
        <v>1902.06253954521</v>
      </c>
      <c r="U645" s="13">
        <f>VLOOKUP(A645,[1]Sheet1!$K$2:$T$827, 3,FALSE)</f>
        <v>0.115</v>
      </c>
      <c r="V645" s="13">
        <f>VLOOKUP(A645,[1]Sheet1!$K$2:$T$827, 4,FALSE)</f>
        <v>0.182</v>
      </c>
      <c r="W645" s="13">
        <f>VLOOKUP(A645, [1]Sheet1!$K$2:$T$827,5,FALSE)</f>
        <v>1.1200000000000001</v>
      </c>
      <c r="X645" s="13">
        <f>VLOOKUP(A645, [1]Sheet1!$K$2:$T$827,6,FALSE)</f>
        <v>1.03E-2</v>
      </c>
      <c r="Y645" s="13">
        <f>VLOOKUP(A645, [1]Sheet1!$K$2:$T$827,7,FALSE)</f>
        <v>5.2700000000000004E-3</v>
      </c>
      <c r="Z645" s="13">
        <f>VLOOKUP(A645, [1]Sheet1!$K$2:$T$827,8,FALSE)</f>
        <v>0.155</v>
      </c>
      <c r="AA645" s="13">
        <f>VLOOKUP(A645, [1]Sheet1!$K$2:$T$827,9,FALSE)</f>
        <v>0.41399999999999998</v>
      </c>
      <c r="AB645" s="13">
        <f>VLOOKUP(A645, [1]Sheet1!$K$2:$T$827,10,FALSE)</f>
        <v>3.2800000000000003E-2</v>
      </c>
      <c r="AC645" s="13">
        <f>VLOOKUP(A645,[4]Sheet1!$A$2:$D$651,4,FALSE)</f>
        <v>1.0981099999999999</v>
      </c>
      <c r="AD645" s="13">
        <f>VLOOKUP(A645,[4]Sheet1!$A$2:$E$651,5,FALSE)</f>
        <v>1.2178199999999999</v>
      </c>
      <c r="AE645" s="13">
        <f>VLOOKUP(A645,[4]Sheet1!$A$2:$F$651,6,FALSE)</f>
        <v>1624.98</v>
      </c>
      <c r="AF645">
        <f>VLOOKUP(A645,[3]Sheet1!$A$2:$F$2106,6, FALSE)</f>
        <v>56159.01</v>
      </c>
      <c r="AG645">
        <f>VLOOKUP(A645,[3]Sheet1!$A$2:$G$2106,7,FALSE)</f>
        <v>1</v>
      </c>
      <c r="AH645">
        <f>VLOOKUP(A645,[3]Sheet1!$A$2:$H$2105,8,FALSE)</f>
        <v>1687</v>
      </c>
      <c r="AI645">
        <f>VLOOKUP(A645,[3]Sheet1!$A$2:$I$2106,9,FALSE)</f>
        <v>51</v>
      </c>
      <c r="AJ645">
        <f>VLOOKUP(A645,[3]Sheet1!$A$2:$K$2105,10,FALSE)</f>
        <v>24</v>
      </c>
      <c r="AK645">
        <f>VLOOKUP(A645,[3]Sheet1!$A$2:$K$2105,11,FALSE)</f>
        <v>27</v>
      </c>
      <c r="AL645">
        <f>VLOOKUP(A645,[3]Sheet1!$A$2:$L$2106,12,FALSE)</f>
        <v>4</v>
      </c>
      <c r="AM645">
        <f>VLOOKUP(A645, [3]Sheet1!$A$2:$M$2105,13,FALSE)</f>
        <v>20</v>
      </c>
      <c r="AN645">
        <f>VLOOKUP(A645,[3]Sheet1!$A$2:$N$2106,14,FALSE)</f>
        <v>0.87</v>
      </c>
      <c r="AO645">
        <f>VLOOKUP(A645,[3]Sheet1!$A$2:$O$2106,15,FALSE)</f>
        <v>5.32</v>
      </c>
      <c r="AP645">
        <f>VLOOKUP(A645,[3]Sheet1!$A$2:$P$2105,16,FALSE)</f>
        <v>2.75</v>
      </c>
      <c r="AQ645">
        <f>VLOOKUP(A645, [3]Sheet1!$A$2:$Q$2106, 17,FALSE)</f>
        <v>1601</v>
      </c>
    </row>
    <row r="646" spans="1:43" x14ac:dyDescent="0.2">
      <c r="A646" s="10">
        <v>1208176</v>
      </c>
      <c r="B646" s="10">
        <v>60057222</v>
      </c>
      <c r="C646" s="11">
        <v>4340</v>
      </c>
      <c r="D646" s="10" t="s">
        <v>53</v>
      </c>
      <c r="E646" s="17">
        <v>44161</v>
      </c>
      <c r="F646" s="13" t="str">
        <f>VLOOKUP(A646,[1]Sheet1!$K$2:$T$827,2,FALSE)</f>
        <v>VD03</v>
      </c>
      <c r="G646" s="13" t="str">
        <f>IFERROR(#REF!, "no")</f>
        <v>no</v>
      </c>
      <c r="H646" s="10">
        <v>25</v>
      </c>
      <c r="I646" s="10">
        <v>0</v>
      </c>
      <c r="J646" s="10">
        <v>0</v>
      </c>
      <c r="K646" s="10">
        <v>0</v>
      </c>
      <c r="L646" s="10">
        <v>20</v>
      </c>
      <c r="M646" s="10">
        <v>21</v>
      </c>
      <c r="N646" s="10">
        <v>0.59767043590545699</v>
      </c>
      <c r="O646" s="10">
        <v>1.4465904235839799</v>
      </c>
      <c r="P646" s="10">
        <v>0.16312706470489499</v>
      </c>
      <c r="Q646" s="10">
        <v>-8.7825275957584395E-2</v>
      </c>
      <c r="R646" s="13">
        <f>VLOOKUP(A646,'Valores KF'!$C$2:$D$1018,2,)</f>
        <v>0.76</v>
      </c>
      <c r="S646" s="13">
        <f>VLOOKUP(A646,'[2]PESO DE COLADA DIC19-DIC-20'!$A$2:$D$2105,4, FALSE)</f>
        <v>51546</v>
      </c>
      <c r="T646" s="13">
        <f>VLOOKUP(A646,[1]Sheet1!$F$2:$H$1001,3,FALSE)</f>
        <v>1868.0861857796001</v>
      </c>
      <c r="U646" s="13">
        <f>VLOOKUP(A646,[1]Sheet1!$K$2:$T$827, 3,FALSE)</f>
        <v>0.42899999999999999</v>
      </c>
      <c r="V646" s="13">
        <f>VLOOKUP(A646,[1]Sheet1!$K$2:$T$827, 4,FALSE)</f>
        <v>0.29699999999999999</v>
      </c>
      <c r="W646" s="13">
        <f>VLOOKUP(A646, [1]Sheet1!$K$2:$T$827,5,FALSE)</f>
        <v>0.78400000000000003</v>
      </c>
      <c r="X646" s="13">
        <f>VLOOKUP(A646, [1]Sheet1!$K$2:$T$827,6,FALSE)</f>
        <v>1.1299999999999999E-2</v>
      </c>
      <c r="Y646" s="13">
        <f>VLOOKUP(A646, [1]Sheet1!$K$2:$T$827,7,FALSE)</f>
        <v>7.8100000000000001E-3</v>
      </c>
      <c r="Z646" s="13">
        <f>VLOOKUP(A646, [1]Sheet1!$K$2:$T$827,8,FALSE)</f>
        <v>0.87</v>
      </c>
      <c r="AA646" s="13">
        <f>VLOOKUP(A646, [1]Sheet1!$K$2:$T$827,9,FALSE)</f>
        <v>1.68</v>
      </c>
      <c r="AB646" s="13">
        <f>VLOOKUP(A646, [1]Sheet1!$K$2:$T$827,10,FALSE)</f>
        <v>0.03</v>
      </c>
      <c r="AC646" s="13">
        <f>VLOOKUP(A646,[4]Sheet1!$A$2:$D$651,4,FALSE)</f>
        <v>1.04935</v>
      </c>
      <c r="AD646" s="13">
        <f>VLOOKUP(A646,[4]Sheet1!$A$2:$E$651,5,FALSE)</f>
        <v>1.6233200000000001</v>
      </c>
      <c r="AE646" s="13">
        <f>VLOOKUP(A646,[4]Sheet1!$A$2:$F$651,6,FALSE)</f>
        <v>1590.18</v>
      </c>
      <c r="AF646">
        <f>VLOOKUP(A646,[3]Sheet1!$A$2:$F$2106,6, FALSE)</f>
        <v>51467</v>
      </c>
      <c r="AG646">
        <f>VLOOKUP(A646,[3]Sheet1!$A$2:$G$2106,7,FALSE)</f>
        <v>2</v>
      </c>
      <c r="AH646">
        <f>VLOOKUP(A646,[3]Sheet1!$A$2:$H$2105,8,FALSE)</f>
        <v>0</v>
      </c>
      <c r="AI646">
        <f>VLOOKUP(A646,[3]Sheet1!$A$2:$I$2106,9,FALSE)</f>
        <v>78</v>
      </c>
      <c r="AJ646">
        <f>VLOOKUP(A646,[3]Sheet1!$A$2:$K$2105,10,FALSE)</f>
        <v>30</v>
      </c>
      <c r="AK646">
        <f>VLOOKUP(A646,[3]Sheet1!$A$2:$K$2105,11,FALSE)</f>
        <v>48</v>
      </c>
      <c r="AL646">
        <f>VLOOKUP(A646,[3]Sheet1!$A$2:$L$2106,12,FALSE)</f>
        <v>5</v>
      </c>
      <c r="AM646">
        <f>VLOOKUP(A646, [3]Sheet1!$A$2:$M$2105,13,FALSE)</f>
        <v>25</v>
      </c>
      <c r="AN646">
        <f>VLOOKUP(A646,[3]Sheet1!$A$2:$N$2106,14,FALSE)</f>
        <v>0.84</v>
      </c>
      <c r="AO646">
        <f>VLOOKUP(A646,[3]Sheet1!$A$2:$O$2106,15,FALSE)</f>
        <v>6.52</v>
      </c>
      <c r="AP646">
        <f>VLOOKUP(A646,[3]Sheet1!$A$2:$P$2105,16,FALSE)</f>
        <v>0</v>
      </c>
      <c r="AQ646">
        <f>VLOOKUP(A646, [3]Sheet1!$A$2:$Q$2106, 17,FALSE)</f>
        <v>1553</v>
      </c>
    </row>
    <row r="647" spans="1:43" x14ac:dyDescent="0.2">
      <c r="A647" s="10">
        <v>1208177</v>
      </c>
      <c r="B647" s="10">
        <v>60057092</v>
      </c>
      <c r="C647" s="11" t="s">
        <v>47</v>
      </c>
      <c r="D647" s="10" t="s">
        <v>46</v>
      </c>
      <c r="E647" s="17">
        <v>44164</v>
      </c>
      <c r="F647" s="13" t="str">
        <f>VLOOKUP(A647,[1]Sheet1!$K$2:$T$827,2,FALSE)</f>
        <v>VD02</v>
      </c>
      <c r="G647" s="13" t="str">
        <f>IFERROR(#REF!, "no")</f>
        <v>no</v>
      </c>
      <c r="H647" s="10">
        <v>19</v>
      </c>
      <c r="I647" s="10">
        <v>3.85</v>
      </c>
      <c r="J647" s="10">
        <v>1.23</v>
      </c>
      <c r="K647" s="10">
        <v>-2.62</v>
      </c>
      <c r="L647" s="10">
        <v>19</v>
      </c>
      <c r="M647" s="10">
        <v>12</v>
      </c>
      <c r="N647" s="10">
        <v>16.6466178894043</v>
      </c>
      <c r="O647" s="10">
        <v>2.65273785591125</v>
      </c>
      <c r="P647" s="10">
        <v>0.65665888786315896</v>
      </c>
      <c r="Q647" s="10">
        <v>0.182911321520805</v>
      </c>
      <c r="R647" s="13">
        <f>VLOOKUP(A647,'Valores KF'!$C$2:$D$1018,2,)</f>
        <v>0.82</v>
      </c>
      <c r="S647" s="13">
        <f>VLOOKUP(A647,'[2]PESO DE COLADA DIC19-DIC-20'!$A$2:$D$2105,4, FALSE)</f>
        <v>54778</v>
      </c>
      <c r="T647" s="13">
        <f>VLOOKUP(A647,[1]Sheet1!$F$2:$H$1001,3,FALSE)</f>
        <v>1910.78174378016</v>
      </c>
      <c r="U647" s="13">
        <f>VLOOKUP(A647,[1]Sheet1!$K$2:$T$827, 3,FALSE)</f>
        <v>0.17199999999999999</v>
      </c>
      <c r="V647" s="13">
        <f>VLOOKUP(A647,[1]Sheet1!$K$2:$T$827, 4,FALSE)</f>
        <v>0.16900000000000001</v>
      </c>
      <c r="W647" s="13">
        <f>VLOOKUP(A647, [1]Sheet1!$K$2:$T$827,5,FALSE)</f>
        <v>1.1200000000000001</v>
      </c>
      <c r="X647" s="13">
        <f>VLOOKUP(A647, [1]Sheet1!$K$2:$T$827,6,FALSE)</f>
        <v>1.23E-2</v>
      </c>
      <c r="Y647" s="13">
        <f>VLOOKUP(A647, [1]Sheet1!$K$2:$T$827,7,FALSE)</f>
        <v>5.4599999999999996E-3</v>
      </c>
      <c r="Z647" s="13">
        <f>VLOOKUP(A647, [1]Sheet1!$K$2:$T$827,8,FALSE)</f>
        <v>0.113</v>
      </c>
      <c r="AA647" s="13">
        <f>VLOOKUP(A647, [1]Sheet1!$K$2:$T$827,9,FALSE)</f>
        <v>0.159</v>
      </c>
      <c r="AB647" s="13">
        <f>VLOOKUP(A647, [1]Sheet1!$K$2:$T$827,10,FALSE)</f>
        <v>2.69E-2</v>
      </c>
      <c r="AC647" s="13">
        <f>VLOOKUP(A647,[4]Sheet1!$A$2:$D$651,4,FALSE)</f>
        <v>1.2660199999999999</v>
      </c>
      <c r="AD647" s="13">
        <f>VLOOKUP(A647,[4]Sheet1!$A$2:$E$651,5,FALSE)</f>
        <v>0.49762800000000001</v>
      </c>
      <c r="AE647" s="13">
        <f>VLOOKUP(A647,[4]Sheet1!$A$2:$F$651,6,FALSE)</f>
        <v>1617.19</v>
      </c>
      <c r="AF647">
        <f>VLOOKUP(A647,[3]Sheet1!$A$2:$F$2106,6, FALSE)</f>
        <v>53588.99</v>
      </c>
      <c r="AG647">
        <f>VLOOKUP(A647,[3]Sheet1!$A$2:$G$2106,7,FALSE)</f>
        <v>1</v>
      </c>
      <c r="AH647">
        <f>VLOOKUP(A647,[3]Sheet1!$A$2:$H$2105,8,FALSE)</f>
        <v>1649</v>
      </c>
      <c r="AI647">
        <f>VLOOKUP(A647,[3]Sheet1!$A$2:$I$2106,9,FALSE)</f>
        <v>53</v>
      </c>
      <c r="AJ647">
        <f>VLOOKUP(A647,[3]Sheet1!$A$2:$K$2105,10,FALSE)</f>
        <v>29</v>
      </c>
      <c r="AK647">
        <f>VLOOKUP(A647,[3]Sheet1!$A$2:$K$2105,11,FALSE)</f>
        <v>24</v>
      </c>
      <c r="AL647">
        <f>VLOOKUP(A647,[3]Sheet1!$A$2:$L$2106,12,FALSE)</f>
        <v>10</v>
      </c>
      <c r="AM647">
        <f>VLOOKUP(A647, [3]Sheet1!$A$2:$M$2105,13,FALSE)</f>
        <v>19</v>
      </c>
      <c r="AN647">
        <f>VLOOKUP(A647,[3]Sheet1!$A$2:$N$2106,14,FALSE)</f>
        <v>0.99</v>
      </c>
      <c r="AO647">
        <f>VLOOKUP(A647,[3]Sheet1!$A$2:$O$2106,15,FALSE)</f>
        <v>1.73</v>
      </c>
      <c r="AP647">
        <f>VLOOKUP(A647,[3]Sheet1!$A$2:$P$2105,16,FALSE)</f>
        <v>0</v>
      </c>
      <c r="AQ647">
        <f>VLOOKUP(A647, [3]Sheet1!$A$2:$Q$2106, 17,FALSE)</f>
        <v>1599</v>
      </c>
    </row>
    <row r="648" spans="1:43" x14ac:dyDescent="0.2">
      <c r="A648" s="10">
        <v>1208178</v>
      </c>
      <c r="B648" s="10">
        <v>60057076</v>
      </c>
      <c r="C648" s="11" t="s">
        <v>47</v>
      </c>
      <c r="D648" s="10" t="s">
        <v>56</v>
      </c>
      <c r="E648" s="17">
        <v>44165</v>
      </c>
      <c r="F648" s="13" t="str">
        <f>VLOOKUP(A648,[1]Sheet1!$K$2:$T$827,2,FALSE)</f>
        <v>VD02</v>
      </c>
      <c r="G648" s="13" t="str">
        <f>IFERROR(#REF!, "no")</f>
        <v>no</v>
      </c>
      <c r="H648" s="10">
        <v>20</v>
      </c>
      <c r="I648" s="10">
        <v>0.97</v>
      </c>
      <c r="J648" s="10">
        <v>0.85</v>
      </c>
      <c r="K648" s="10">
        <v>-0.12</v>
      </c>
      <c r="L648" s="10">
        <v>13</v>
      </c>
      <c r="M648" s="10">
        <v>0</v>
      </c>
      <c r="N648" s="10">
        <v>7.4114522933959996</v>
      </c>
      <c r="O648" s="10">
        <v>1.8729109764099099</v>
      </c>
      <c r="P648" s="10">
        <v>0.36988070607185403</v>
      </c>
      <c r="Q648" s="10">
        <v>-4.0795426815748201E-2</v>
      </c>
      <c r="R648" s="13">
        <f>VLOOKUP(A648,'Valores KF'!$C$2:$D$1018,2,)</f>
        <v>0.81</v>
      </c>
      <c r="S648" s="13">
        <f>VLOOKUP(A648,'[2]PESO DE COLADA DIC19-DIC-20'!$A$2:$D$2105,4, FALSE)</f>
        <v>59066</v>
      </c>
      <c r="T648" s="13">
        <f>VLOOKUP(A648,[1]Sheet1!$F$2:$H$1001,3,FALSE)</f>
        <v>1900.88443492692</v>
      </c>
      <c r="U648" s="13">
        <f>VLOOKUP(A648,[1]Sheet1!$K$2:$T$827, 3,FALSE)</f>
        <v>0.16900000000000001</v>
      </c>
      <c r="V648" s="13">
        <f>VLOOKUP(A648,[1]Sheet1!$K$2:$T$827, 4,FALSE)</f>
        <v>0.186</v>
      </c>
      <c r="W648" s="13">
        <f>VLOOKUP(A648, [1]Sheet1!$K$2:$T$827,5,FALSE)</f>
        <v>1.1499999999999999</v>
      </c>
      <c r="X648" s="13">
        <f>VLOOKUP(A648, [1]Sheet1!$K$2:$T$827,6,FALSE)</f>
        <v>9.7999999999999997E-3</v>
      </c>
      <c r="Y648" s="13">
        <f>VLOOKUP(A648, [1]Sheet1!$K$2:$T$827,7,FALSE)</f>
        <v>4.0899999999999999E-3</v>
      </c>
      <c r="Z648" s="13">
        <f>VLOOKUP(A648, [1]Sheet1!$K$2:$T$827,8,FALSE)</f>
        <v>9.01E-2</v>
      </c>
      <c r="AA648" s="13">
        <f>VLOOKUP(A648, [1]Sheet1!$K$2:$T$827,9,FALSE)</f>
        <v>0.185</v>
      </c>
      <c r="AB648" s="13">
        <f>VLOOKUP(A648, [1]Sheet1!$K$2:$T$827,10,FALSE)</f>
        <v>2.8000000000000001E-2</v>
      </c>
      <c r="AC648" s="13">
        <f>VLOOKUP(A648,[4]Sheet1!$A$2:$D$651,4,FALSE)</f>
        <v>1.71824</v>
      </c>
      <c r="AD648" s="13">
        <f>VLOOKUP(A648,[4]Sheet1!$A$2:$E$651,5,FALSE)</f>
        <v>4.1854199999999997</v>
      </c>
      <c r="AE648" s="13">
        <f>VLOOKUP(A648,[4]Sheet1!$A$2:$F$651,6,FALSE)</f>
        <v>1628.47</v>
      </c>
      <c r="AF648">
        <f>VLOOKUP(A648,[3]Sheet1!$A$2:$F$2106,6, FALSE)</f>
        <v>59547</v>
      </c>
      <c r="AG648">
        <f>VLOOKUP(A648,[3]Sheet1!$A$2:$G$2106,7,FALSE)</f>
        <v>1</v>
      </c>
      <c r="AH648">
        <f>VLOOKUP(A648,[3]Sheet1!$A$2:$H$2105,8,FALSE)</f>
        <v>1700</v>
      </c>
      <c r="AI648">
        <f>VLOOKUP(A648,[3]Sheet1!$A$2:$I$2106,9,FALSE)</f>
        <v>64</v>
      </c>
      <c r="AJ648">
        <f>VLOOKUP(A648,[3]Sheet1!$A$2:$K$2105,10,FALSE)</f>
        <v>28</v>
      </c>
      <c r="AK648">
        <f>VLOOKUP(A648,[3]Sheet1!$A$2:$K$2105,11,FALSE)</f>
        <v>36</v>
      </c>
      <c r="AL648">
        <f>VLOOKUP(A648,[3]Sheet1!$A$2:$L$2106,12,FALSE)</f>
        <v>8</v>
      </c>
      <c r="AM648">
        <f>VLOOKUP(A648, [3]Sheet1!$A$2:$M$2105,13,FALSE)</f>
        <v>20</v>
      </c>
      <c r="AN648">
        <f>VLOOKUP(A648,[3]Sheet1!$A$2:$N$2106,14,FALSE)</f>
        <v>1.46</v>
      </c>
      <c r="AO648">
        <f>VLOOKUP(A648,[3]Sheet1!$A$2:$O$2106,15,FALSE)</f>
        <v>28.81</v>
      </c>
      <c r="AP648">
        <f>VLOOKUP(A648,[3]Sheet1!$A$2:$P$2105,16,FALSE)</f>
        <v>0</v>
      </c>
      <c r="AQ648">
        <f>VLOOKUP(A648, [3]Sheet1!$A$2:$Q$2106, 17,FALSE)</f>
        <v>1585</v>
      </c>
    </row>
    <row r="649" spans="1:43" x14ac:dyDescent="0.2">
      <c r="A649" s="10">
        <v>1208179</v>
      </c>
      <c r="B649" s="10">
        <v>60057169</v>
      </c>
      <c r="C649" s="11" t="s">
        <v>47</v>
      </c>
      <c r="D649" s="10" t="s">
        <v>53</v>
      </c>
      <c r="E649" s="17">
        <v>44165</v>
      </c>
      <c r="F649" s="13" t="str">
        <f>VLOOKUP(A649,[1]Sheet1!$K$2:$T$827,2,FALSE)</f>
        <v>VD02</v>
      </c>
      <c r="G649" s="13" t="str">
        <f>IFERROR(#REF!, "no")</f>
        <v>no</v>
      </c>
      <c r="H649" s="10">
        <v>20</v>
      </c>
      <c r="I649" s="10">
        <v>1.42</v>
      </c>
      <c r="J649" s="10">
        <v>0.71</v>
      </c>
      <c r="K649" s="10">
        <v>-0.71</v>
      </c>
      <c r="L649" s="10">
        <v>17</v>
      </c>
      <c r="M649" s="10">
        <v>14</v>
      </c>
      <c r="N649" s="10">
        <v>12.633247375488301</v>
      </c>
      <c r="O649" s="10">
        <v>2.8480424880981401</v>
      </c>
      <c r="P649" s="10">
        <v>1.25573086738586</v>
      </c>
      <c r="Q649" s="10">
        <v>-9.36739146709442E-2</v>
      </c>
      <c r="R649" s="13">
        <f>VLOOKUP(A649,'Valores KF'!$C$2:$D$1018,2,)</f>
        <v>0.81</v>
      </c>
      <c r="S649" s="13">
        <f>VLOOKUP(A649,'[2]PESO DE COLADA DIC19-DIC-20'!$A$2:$D$2105,4, FALSE)</f>
        <v>53116</v>
      </c>
      <c r="T649" s="13">
        <f>VLOOKUP(A649,[1]Sheet1!$F$2:$H$1001,3,FALSE)</f>
        <v>1895.65205885195</v>
      </c>
      <c r="U649" s="13">
        <f>VLOOKUP(A649,[1]Sheet1!$K$2:$T$827, 3,FALSE)</f>
        <v>0.16600000000000001</v>
      </c>
      <c r="V649" s="13">
        <f>VLOOKUP(A649,[1]Sheet1!$K$2:$T$827, 4,FALSE)</f>
        <v>0.159</v>
      </c>
      <c r="W649" s="13">
        <f>VLOOKUP(A649, [1]Sheet1!$K$2:$T$827,5,FALSE)</f>
        <v>1.1299999999999999</v>
      </c>
      <c r="X649" s="13">
        <f>VLOOKUP(A649, [1]Sheet1!$K$2:$T$827,6,FALSE)</f>
        <v>9.2999999999999992E-3</v>
      </c>
      <c r="Y649" s="13">
        <f>VLOOKUP(A649, [1]Sheet1!$K$2:$T$827,7,FALSE)</f>
        <v>1E-3</v>
      </c>
      <c r="Z649" s="13">
        <f>VLOOKUP(A649, [1]Sheet1!$K$2:$T$827,8,FALSE)</f>
        <v>8.6999999999999994E-2</v>
      </c>
      <c r="AA649" s="13">
        <f>VLOOKUP(A649, [1]Sheet1!$K$2:$T$827,9,FALSE)</f>
        <v>0.21199999999999999</v>
      </c>
      <c r="AB649" s="13">
        <f>VLOOKUP(A649, [1]Sheet1!$K$2:$T$827,10,FALSE)</f>
        <v>2.6599999999999999E-2</v>
      </c>
      <c r="AC649" s="13">
        <f>VLOOKUP(A649,[4]Sheet1!$A$2:$D$651,4,FALSE)</f>
        <v>1.4006400000000001</v>
      </c>
      <c r="AD649" s="13">
        <f>VLOOKUP(A649,[4]Sheet1!$A$2:$E$651,5,FALSE)</f>
        <v>0.22595399999999999</v>
      </c>
      <c r="AE649" s="13">
        <f>VLOOKUP(A649,[4]Sheet1!$A$2:$F$651,6,FALSE)</f>
        <v>1599.43</v>
      </c>
      <c r="AF649">
        <f>VLOOKUP(A649,[3]Sheet1!$A$2:$F$2106,6, FALSE)</f>
        <v>53734</v>
      </c>
      <c r="AG649">
        <f>VLOOKUP(A649,[3]Sheet1!$A$2:$G$2106,7,FALSE)</f>
        <v>1</v>
      </c>
      <c r="AH649">
        <f>VLOOKUP(A649,[3]Sheet1!$A$2:$H$2105,8,FALSE)</f>
        <v>1599</v>
      </c>
      <c r="AI649">
        <f>VLOOKUP(A649,[3]Sheet1!$A$2:$I$2106,9,FALSE)</f>
        <v>48</v>
      </c>
      <c r="AJ649">
        <f>VLOOKUP(A649,[3]Sheet1!$A$2:$K$2105,10,FALSE)</f>
        <v>28</v>
      </c>
      <c r="AK649">
        <f>VLOOKUP(A649,[3]Sheet1!$A$2:$K$2105,11,FALSE)</f>
        <v>20</v>
      </c>
      <c r="AL649">
        <f>VLOOKUP(A649,[3]Sheet1!$A$2:$L$2106,12,FALSE)</f>
        <v>8</v>
      </c>
      <c r="AM649">
        <f>VLOOKUP(A649, [3]Sheet1!$A$2:$M$2105,13,FALSE)</f>
        <v>20</v>
      </c>
      <c r="AN649">
        <f>VLOOKUP(A649,[3]Sheet1!$A$2:$N$2106,14,FALSE)</f>
        <v>0.9</v>
      </c>
      <c r="AO649">
        <f>VLOOKUP(A649,[3]Sheet1!$A$2:$O$2106,15,FALSE)</f>
        <v>0.99</v>
      </c>
      <c r="AP649">
        <f>VLOOKUP(A649,[3]Sheet1!$A$2:$P$2105,16,FALSE)</f>
        <v>0</v>
      </c>
      <c r="AQ649">
        <f>VLOOKUP(A649, [3]Sheet1!$A$2:$Q$2106, 17,FALSE)</f>
        <v>1579</v>
      </c>
    </row>
    <row r="650" spans="1:43" x14ac:dyDescent="0.2">
      <c r="A650" s="10">
        <v>1208180</v>
      </c>
      <c r="B650" s="10">
        <v>60057135</v>
      </c>
      <c r="C650" s="11">
        <v>1030</v>
      </c>
      <c r="D650" s="10" t="s">
        <v>46</v>
      </c>
      <c r="E650" s="17">
        <v>44165</v>
      </c>
      <c r="F650" s="13" t="str">
        <f>VLOOKUP(A650,[1]Sheet1!$K$2:$T$827,2,FALSE)</f>
        <v>VD02</v>
      </c>
      <c r="G650" s="13" t="str">
        <f>IFERROR(#REF!, "no")</f>
        <v>no</v>
      </c>
      <c r="H650" s="10">
        <v>20</v>
      </c>
      <c r="I650" s="10">
        <v>1.47</v>
      </c>
      <c r="J650" s="10">
        <v>0.91</v>
      </c>
      <c r="K650" s="10">
        <v>-0.56000000000000005</v>
      </c>
      <c r="L650" s="10">
        <v>15</v>
      </c>
      <c r="M650" s="10">
        <v>15</v>
      </c>
      <c r="N650" s="10">
        <v>6.7780232429504403</v>
      </c>
      <c r="O650" s="10">
        <v>2.6665191650390598</v>
      </c>
      <c r="P650" s="10">
        <v>0.39827436208724998</v>
      </c>
      <c r="Q650" s="10">
        <v>-0.126588955521584</v>
      </c>
      <c r="R650" s="13">
        <f>VLOOKUP(A650,'Valores KF'!$C$2:$D$1018,2,)</f>
        <v>0.81</v>
      </c>
      <c r="S650" s="13">
        <f>VLOOKUP(A650,'[2]PESO DE COLADA DIC19-DIC-20'!$A$2:$D$2105,4, FALSE)</f>
        <v>54256</v>
      </c>
      <c r="T650" s="13">
        <f>VLOOKUP(A650,[1]Sheet1!$F$2:$H$1001,3,FALSE)</f>
        <v>1910.45302117659</v>
      </c>
      <c r="U650" s="13">
        <f>VLOOKUP(A650,[1]Sheet1!$K$2:$T$827, 3,FALSE)</f>
        <v>0.28499999999999998</v>
      </c>
      <c r="V650" s="13">
        <f>VLOOKUP(A650,[1]Sheet1!$K$2:$T$827, 4,FALSE)</f>
        <v>0.154</v>
      </c>
      <c r="W650" s="13">
        <f>VLOOKUP(A650, [1]Sheet1!$K$2:$T$827,5,FALSE)</f>
        <v>0.68600000000000005</v>
      </c>
      <c r="X650" s="13">
        <f>VLOOKUP(A650, [1]Sheet1!$K$2:$T$827,6,FALSE)</f>
        <v>9.4999999999999998E-3</v>
      </c>
      <c r="Y650" s="13">
        <f>VLOOKUP(A650, [1]Sheet1!$K$2:$T$827,7,FALSE)</f>
        <v>1.3599999999999999E-2</v>
      </c>
      <c r="Z650" s="13">
        <f>VLOOKUP(A650, [1]Sheet1!$K$2:$T$827,8,FALSE)</f>
        <v>0.129</v>
      </c>
      <c r="AA650" s="13">
        <f>VLOOKUP(A650, [1]Sheet1!$K$2:$T$827,9,FALSE)</f>
        <v>0.31900000000000001</v>
      </c>
      <c r="AB650" s="13">
        <f>VLOOKUP(A650, [1]Sheet1!$K$2:$T$827,10,FALSE)</f>
        <v>2.8299999999999999E-2</v>
      </c>
      <c r="AC650" s="13">
        <f>VLOOKUP(A650,[4]Sheet1!$A$2:$D$651,4,FALSE)</f>
        <v>1.04484</v>
      </c>
      <c r="AD650" s="13">
        <f>VLOOKUP(A650,[4]Sheet1!$A$2:$E$651,5,FALSE)</f>
        <v>0.24458199999999999</v>
      </c>
      <c r="AE650" s="13">
        <f>VLOOKUP(A650,[4]Sheet1!$A$2:$F$651,6,FALSE)</f>
        <v>1608.15</v>
      </c>
      <c r="AF650">
        <f>VLOOKUP(A650,[3]Sheet1!$A$2:$F$2106,6, FALSE)</f>
        <v>54744</v>
      </c>
      <c r="AG650">
        <f>VLOOKUP(A650,[3]Sheet1!$A$2:$G$2106,7,FALSE)</f>
        <v>1</v>
      </c>
      <c r="AH650">
        <f>VLOOKUP(A650,[3]Sheet1!$A$2:$H$2105,8,FALSE)</f>
        <v>1702</v>
      </c>
      <c r="AI650">
        <f>VLOOKUP(A650,[3]Sheet1!$A$2:$I$2106,9,FALSE)</f>
        <v>47</v>
      </c>
      <c r="AJ650">
        <f>VLOOKUP(A650,[3]Sheet1!$A$2:$K$2105,10,FALSE)</f>
        <v>26</v>
      </c>
      <c r="AK650">
        <f>VLOOKUP(A650,[3]Sheet1!$A$2:$K$2105,11,FALSE)</f>
        <v>21</v>
      </c>
      <c r="AL650">
        <f>VLOOKUP(A650,[3]Sheet1!$A$2:$L$2106,12,FALSE)</f>
        <v>6</v>
      </c>
      <c r="AM650">
        <f>VLOOKUP(A650, [3]Sheet1!$A$2:$M$2105,13,FALSE)</f>
        <v>20</v>
      </c>
      <c r="AN650">
        <f>VLOOKUP(A650,[3]Sheet1!$A$2:$N$2106,14,FALSE)</f>
        <v>0.85</v>
      </c>
      <c r="AO650">
        <f>VLOOKUP(A650,[3]Sheet1!$A$2:$O$2106,15,FALSE)</f>
        <v>0.62</v>
      </c>
      <c r="AP650">
        <f>VLOOKUP(A650,[3]Sheet1!$A$2:$P$2105,16,FALSE)</f>
        <v>0</v>
      </c>
      <c r="AQ650">
        <f>VLOOKUP(A650, [3]Sheet1!$A$2:$Q$2106, 17,FALSE)</f>
        <v>1594</v>
      </c>
    </row>
    <row r="651" spans="1:43" x14ac:dyDescent="0.2">
      <c r="A651" s="10">
        <v>1208181</v>
      </c>
      <c r="B651" s="10">
        <v>60057279</v>
      </c>
      <c r="C651" s="11" t="s">
        <v>116</v>
      </c>
      <c r="D651" s="10" t="s">
        <v>61</v>
      </c>
      <c r="E651" s="17">
        <v>44165</v>
      </c>
      <c r="F651" s="13" t="str">
        <f>VLOOKUP(A651,[1]Sheet1!$K$2:$T$827,2,FALSE)</f>
        <v>VD03</v>
      </c>
      <c r="G651" s="13" t="str">
        <f>IFERROR(#REF!, "no")</f>
        <v>no</v>
      </c>
      <c r="H651" s="10">
        <v>21</v>
      </c>
      <c r="I651" s="10">
        <v>1.33</v>
      </c>
      <c r="J651" s="10">
        <v>0.57999999999999996</v>
      </c>
      <c r="K651" s="10">
        <v>-0.75</v>
      </c>
      <c r="L651" s="10">
        <v>24</v>
      </c>
      <c r="M651" s="10">
        <v>17</v>
      </c>
      <c r="N651" s="10">
        <v>5.9371337890625</v>
      </c>
      <c r="O651" s="10">
        <v>2.8988668918609601</v>
      </c>
      <c r="P651" s="10">
        <v>0.24990175664424899</v>
      </c>
      <c r="Q651" s="10">
        <v>-0.111455328762531</v>
      </c>
      <c r="R651" s="13">
        <f>VLOOKUP(A651,'Valores KF'!$C$2:$D$1018,2,)</f>
        <v>0.82</v>
      </c>
      <c r="S651" s="13">
        <f>VLOOKUP(A651,'[2]PESO DE COLADA DIC19-DIC-20'!$A$2:$D$2105,4, FALSE)</f>
        <v>53018</v>
      </c>
      <c r="T651" s="13">
        <f>VLOOKUP(A651,[1]Sheet1!$F$2:$H$1001,3,FALSE)</f>
        <v>1901.85868000909</v>
      </c>
      <c r="U651" s="13">
        <f>VLOOKUP(A651,[1]Sheet1!$K$2:$T$827, 3,FALSE)</f>
        <v>0.153</v>
      </c>
      <c r="V651" s="13">
        <f>VLOOKUP(A651,[1]Sheet1!$K$2:$T$827, 4,FALSE)</f>
        <v>0.161</v>
      </c>
      <c r="W651" s="13">
        <f>VLOOKUP(A651, [1]Sheet1!$K$2:$T$827,5,FALSE)</f>
        <v>1.1499999999999999</v>
      </c>
      <c r="X651" s="13">
        <f>VLOOKUP(A651, [1]Sheet1!$K$2:$T$827,6,FALSE)</f>
        <v>8.0000000000000002E-3</v>
      </c>
      <c r="Y651" s="13">
        <f>VLOOKUP(A651, [1]Sheet1!$K$2:$T$827,7,FALSE)</f>
        <v>2.97E-3</v>
      </c>
      <c r="Z651" s="13">
        <f>VLOOKUP(A651, [1]Sheet1!$K$2:$T$827,8,FALSE)</f>
        <v>0.13200000000000001</v>
      </c>
      <c r="AA651" s="13">
        <f>VLOOKUP(A651, [1]Sheet1!$K$2:$T$827,9,FALSE)</f>
        <v>0.16500000000000001</v>
      </c>
      <c r="AB651" s="13">
        <f>VLOOKUP(A651, [1]Sheet1!$K$2:$T$827,10,FALSE)</f>
        <v>2.7799999999999998E-2</v>
      </c>
      <c r="AC651" s="13">
        <f>VLOOKUP(A651,[4]Sheet1!$A$2:$D$651,4,FALSE)</f>
        <v>1.14446</v>
      </c>
      <c r="AD651" s="13">
        <f>VLOOKUP(A651,[4]Sheet1!$A$2:$E$651,5,FALSE)</f>
        <v>0.246027</v>
      </c>
      <c r="AE651" s="13">
        <f>VLOOKUP(A651,[4]Sheet1!$A$2:$F$651,6,FALSE)</f>
        <v>1614.77</v>
      </c>
      <c r="AF651">
        <f>VLOOKUP(A651,[3]Sheet1!$A$2:$F$2106,6, FALSE)</f>
        <v>53702</v>
      </c>
      <c r="AG651">
        <f>VLOOKUP(A651,[3]Sheet1!$A$2:$G$2106,7,FALSE)</f>
        <v>1</v>
      </c>
      <c r="AH651">
        <f>VLOOKUP(A651,[3]Sheet1!$A$2:$H$2105,8,FALSE)</f>
        <v>1696</v>
      </c>
      <c r="AI651">
        <f>VLOOKUP(A651,[3]Sheet1!$A$2:$I$2106,9,FALSE)</f>
        <v>56</v>
      </c>
      <c r="AJ651">
        <f>VLOOKUP(A651,[3]Sheet1!$A$2:$K$2105,10,FALSE)</f>
        <v>28</v>
      </c>
      <c r="AK651">
        <f>VLOOKUP(A651,[3]Sheet1!$A$2:$K$2105,11,FALSE)</f>
        <v>28</v>
      </c>
      <c r="AL651">
        <f>VLOOKUP(A651,[3]Sheet1!$A$2:$L$2106,12,FALSE)</f>
        <v>7</v>
      </c>
      <c r="AM651">
        <f>VLOOKUP(A651, [3]Sheet1!$A$2:$M$2105,13,FALSE)</f>
        <v>21</v>
      </c>
      <c r="AN651">
        <f>VLOOKUP(A651,[3]Sheet1!$A$2:$N$2106,14,FALSE)</f>
        <v>0.79</v>
      </c>
      <c r="AO651">
        <f>VLOOKUP(A651,[3]Sheet1!$A$2:$O$2106,15,FALSE)</f>
        <v>0.77</v>
      </c>
      <c r="AP651">
        <f>VLOOKUP(A651,[3]Sheet1!$A$2:$P$2105,16,FALSE)</f>
        <v>0</v>
      </c>
      <c r="AQ651">
        <f>VLOOKUP(A651, [3]Sheet1!$A$2:$Q$2106, 17,FALSE)</f>
        <v>1591</v>
      </c>
    </row>
    <row r="652" spans="1:43" x14ac:dyDescent="0.2">
      <c r="A652" s="10">
        <v>1208182</v>
      </c>
      <c r="B652" s="10">
        <v>60057087</v>
      </c>
      <c r="C652" s="11" t="s">
        <v>47</v>
      </c>
      <c r="D652" s="10" t="s">
        <v>59</v>
      </c>
      <c r="E652" s="17">
        <v>44165</v>
      </c>
      <c r="F652" s="13" t="str">
        <f>VLOOKUP(A652,[1]Sheet1!$K$2:$T$827,2,FALSE)</f>
        <v>VD03</v>
      </c>
      <c r="G652" s="13" t="str">
        <f>IFERROR(#REF!, "no")</f>
        <v>no</v>
      </c>
      <c r="H652" s="10">
        <v>21</v>
      </c>
      <c r="I652" s="10">
        <v>1.21</v>
      </c>
      <c r="J652" s="10">
        <v>1.01</v>
      </c>
      <c r="K652" s="10">
        <v>-0.2</v>
      </c>
      <c r="L652" s="10">
        <v>14</v>
      </c>
      <c r="M652" s="10">
        <v>15</v>
      </c>
      <c r="N652" s="10">
        <v>8.7057704925537092</v>
      </c>
      <c r="O652" s="10">
        <v>2.2012300491332999</v>
      </c>
      <c r="P652" s="10">
        <v>0.14986178278923001</v>
      </c>
      <c r="Q652" s="10">
        <v>-0.14483617246151001</v>
      </c>
      <c r="R652" s="13">
        <f>VLOOKUP(A652,'Valores KF'!$C$2:$D$1018,2,)</f>
        <v>0.84</v>
      </c>
      <c r="S652" s="13">
        <f>VLOOKUP(A652,'[2]PESO DE COLADA DIC19-DIC-20'!$A$2:$D$2105,4, FALSE)</f>
        <v>56030</v>
      </c>
      <c r="T652" s="13">
        <f>VLOOKUP(A652,[1]Sheet1!$F$2:$H$1001,3,FALSE)</f>
        <v>1927.4617662118501</v>
      </c>
      <c r="U652" s="13">
        <f>VLOOKUP(A652,[1]Sheet1!$K$2:$T$827, 3,FALSE)</f>
        <v>0.156</v>
      </c>
      <c r="V652" s="13">
        <f>VLOOKUP(A652,[1]Sheet1!$K$2:$T$827, 4,FALSE)</f>
        <v>0.17499999999999999</v>
      </c>
      <c r="W652" s="13">
        <f>VLOOKUP(A652, [1]Sheet1!$K$2:$T$827,5,FALSE)</f>
        <v>1.1000000000000001</v>
      </c>
      <c r="X652" s="13">
        <f>VLOOKUP(A652, [1]Sheet1!$K$2:$T$827,6,FALSE)</f>
        <v>8.3999999999999995E-3</v>
      </c>
      <c r="Y652" s="13">
        <f>VLOOKUP(A652, [1]Sheet1!$K$2:$T$827,7,FALSE)</f>
        <v>2.7399999999999998E-3</v>
      </c>
      <c r="Z652" s="13">
        <f>VLOOKUP(A652, [1]Sheet1!$K$2:$T$827,8,FALSE)</f>
        <v>9.74E-2</v>
      </c>
      <c r="AA652" s="13">
        <f>VLOOKUP(A652, [1]Sheet1!$K$2:$T$827,9,FALSE)</f>
        <v>0.18099999999999999</v>
      </c>
      <c r="AB652" s="13">
        <f>VLOOKUP(A652, [1]Sheet1!$K$2:$T$827,10,FALSE)</f>
        <v>2.3400000000000001E-2</v>
      </c>
      <c r="AC652" s="13">
        <f>VLOOKUP(A652,[4]Sheet1!$A$2:$D$651,4,FALSE)</f>
        <v>1.2140200000000001</v>
      </c>
      <c r="AD652" s="13">
        <f>VLOOKUP(A652,[4]Sheet1!$A$2:$E$651,5,FALSE)</f>
        <v>0.62898900000000002</v>
      </c>
      <c r="AE652" s="13">
        <f>VLOOKUP(A652,[4]Sheet1!$A$2:$F$651,6,FALSE)</f>
        <v>1622.23</v>
      </c>
      <c r="AF652">
        <f>VLOOKUP(A652,[3]Sheet1!$A$2:$F$2106,6, FALSE)</f>
        <v>56626</v>
      </c>
      <c r="AG652">
        <f>VLOOKUP(A652,[3]Sheet1!$A$2:$G$2106,7,FALSE)</f>
        <v>1</v>
      </c>
      <c r="AH652">
        <f>VLOOKUP(A652,[3]Sheet1!$A$2:$H$2105,8,FALSE)</f>
        <v>1723</v>
      </c>
      <c r="AI652">
        <f>VLOOKUP(A652,[3]Sheet1!$A$2:$I$2106,9,FALSE)</f>
        <v>73</v>
      </c>
      <c r="AJ652">
        <f>VLOOKUP(A652,[3]Sheet1!$A$2:$K$2105,10,FALSE)</f>
        <v>27</v>
      </c>
      <c r="AK652">
        <f>VLOOKUP(A652,[3]Sheet1!$A$2:$K$2105,11,FALSE)</f>
        <v>46</v>
      </c>
      <c r="AL652">
        <f>VLOOKUP(A652,[3]Sheet1!$A$2:$L$2106,12,FALSE)</f>
        <v>6</v>
      </c>
      <c r="AM652">
        <f>VLOOKUP(A652, [3]Sheet1!$A$2:$M$2105,13,FALSE)</f>
        <v>21</v>
      </c>
      <c r="AN652">
        <f>VLOOKUP(A652,[3]Sheet1!$A$2:$N$2106,14,FALSE)</f>
        <v>1</v>
      </c>
      <c r="AO652">
        <f>VLOOKUP(A652,[3]Sheet1!$A$2:$O$2106,15,FALSE)</f>
        <v>8.98</v>
      </c>
      <c r="AP652">
        <f>VLOOKUP(A652,[3]Sheet1!$A$2:$P$2105,16,FALSE)</f>
        <v>0</v>
      </c>
      <c r="AQ652">
        <f>VLOOKUP(A652, [3]Sheet1!$A$2:$Q$2106, 17,FALSE)</f>
        <v>1603</v>
      </c>
    </row>
    <row r="653" spans="1:43" x14ac:dyDescent="0.2">
      <c r="A653" s="10">
        <v>1208183</v>
      </c>
      <c r="B653" s="10">
        <v>60057309</v>
      </c>
      <c r="C653" s="11" t="s">
        <v>47</v>
      </c>
      <c r="D653" s="10" t="s">
        <v>53</v>
      </c>
      <c r="E653" s="17">
        <v>44165</v>
      </c>
      <c r="F653" s="13" t="str">
        <f>VLOOKUP(A653,[1]Sheet1!$K$2:$T$827,2,FALSE)</f>
        <v>VD02</v>
      </c>
      <c r="G653" s="13" t="str">
        <f>IFERROR(#REF!, "no")</f>
        <v>no</v>
      </c>
      <c r="H653" s="10">
        <v>21</v>
      </c>
      <c r="I653" s="10">
        <v>1.06</v>
      </c>
      <c r="J653" s="10">
        <v>0.71</v>
      </c>
      <c r="K653" s="10">
        <v>-0.35</v>
      </c>
      <c r="L653" s="10">
        <v>14</v>
      </c>
      <c r="M653" s="10">
        <v>16</v>
      </c>
      <c r="N653" s="10">
        <v>8.4439268112182599</v>
      </c>
      <c r="O653" s="10">
        <v>2.1305482387542698</v>
      </c>
      <c r="P653" s="10">
        <v>0.83663707971572898</v>
      </c>
      <c r="Q653" s="10">
        <v>-0.13413953781127899</v>
      </c>
      <c r="R653" s="13">
        <f>VLOOKUP(A653,'Valores KF'!$C$2:$D$1018,2,)</f>
        <v>0.79</v>
      </c>
      <c r="S653" s="13">
        <f>VLOOKUP(A653,'[2]PESO DE COLADA DIC19-DIC-20'!$A$2:$D$2105,4, FALSE)</f>
        <v>53812</v>
      </c>
      <c r="T653" s="13">
        <f>VLOOKUP(A653,[1]Sheet1!$F$2:$H$1001,3,FALSE)</f>
        <v>1884.1743516885099</v>
      </c>
      <c r="U653" s="13">
        <f>VLOOKUP(A653,[1]Sheet1!$K$2:$T$827, 3,FALSE)</f>
        <v>0.17299999999999999</v>
      </c>
      <c r="V653" s="13">
        <f>VLOOKUP(A653,[1]Sheet1!$K$2:$T$827, 4,FALSE)</f>
        <v>0.18099999999999999</v>
      </c>
      <c r="W653" s="13">
        <f>VLOOKUP(A653, [1]Sheet1!$K$2:$T$827,5,FALSE)</f>
        <v>1.1200000000000001</v>
      </c>
      <c r="X653" s="13">
        <f>VLOOKUP(A653, [1]Sheet1!$K$2:$T$827,6,FALSE)</f>
        <v>9.1999999999999998E-3</v>
      </c>
      <c r="Y653" s="13">
        <f>VLOOKUP(A653, [1]Sheet1!$K$2:$T$827,7,FALSE)</f>
        <v>8.5800000000000004E-4</v>
      </c>
      <c r="Z653" s="13">
        <f>VLOOKUP(A653, [1]Sheet1!$K$2:$T$827,8,FALSE)</f>
        <v>9.1300000000000006E-2</v>
      </c>
      <c r="AA653" s="13">
        <f>VLOOKUP(A653, [1]Sheet1!$K$2:$T$827,9,FALSE)</f>
        <v>0.185</v>
      </c>
      <c r="AB653" s="13">
        <f>VLOOKUP(A653, [1]Sheet1!$K$2:$T$827,10,FALSE)</f>
        <v>2.5000000000000001E-2</v>
      </c>
      <c r="AC653" s="13">
        <f>VLOOKUP(A653,[4]Sheet1!$A$2:$D$651,4,FALSE)</f>
        <v>1.31958</v>
      </c>
      <c r="AD653" s="13">
        <f>VLOOKUP(A653,[4]Sheet1!$A$2:$E$651,5,FALSE)</f>
        <v>0.89024099999999995</v>
      </c>
      <c r="AE653" s="13">
        <f>VLOOKUP(A653,[4]Sheet1!$A$2:$F$651,6,FALSE)</f>
        <v>1589.5</v>
      </c>
      <c r="AF653">
        <f>VLOOKUP(A653,[3]Sheet1!$A$2:$F$2106,6, FALSE)</f>
        <v>54439</v>
      </c>
      <c r="AG653">
        <f>VLOOKUP(A653,[3]Sheet1!$A$2:$G$2106,7,FALSE)</f>
        <v>1</v>
      </c>
      <c r="AH653">
        <f>VLOOKUP(A653,[3]Sheet1!$A$2:$H$2105,8,FALSE)</f>
        <v>1589</v>
      </c>
      <c r="AI653">
        <f>VLOOKUP(A653,[3]Sheet1!$A$2:$I$2106,9,FALSE)</f>
        <v>49</v>
      </c>
      <c r="AJ653">
        <f>VLOOKUP(A653,[3]Sheet1!$A$2:$K$2105,10,FALSE)</f>
        <v>27</v>
      </c>
      <c r="AK653">
        <f>VLOOKUP(A653,[3]Sheet1!$A$2:$K$2105,11,FALSE)</f>
        <v>22</v>
      </c>
      <c r="AL653">
        <f>VLOOKUP(A653,[3]Sheet1!$A$2:$L$2106,12,FALSE)</f>
        <v>6</v>
      </c>
      <c r="AM653">
        <f>VLOOKUP(A653, [3]Sheet1!$A$2:$M$2105,13,FALSE)</f>
        <v>21</v>
      </c>
      <c r="AN653">
        <f>VLOOKUP(A653,[3]Sheet1!$A$2:$N$2106,14,FALSE)</f>
        <v>1.02</v>
      </c>
      <c r="AO653">
        <f>VLOOKUP(A653,[3]Sheet1!$A$2:$O$2106,15,FALSE)</f>
        <v>3.22</v>
      </c>
      <c r="AP653">
        <f>VLOOKUP(A653,[3]Sheet1!$A$2:$P$2105,16,FALSE)</f>
        <v>0</v>
      </c>
      <c r="AQ653">
        <f>VLOOKUP(A653, [3]Sheet1!$A$2:$Q$2106, 17,FALSE)</f>
        <v>1577</v>
      </c>
    </row>
    <row r="654" spans="1:43" x14ac:dyDescent="0.2">
      <c r="A654" s="10">
        <v>1208184</v>
      </c>
      <c r="B654" s="10">
        <v>60057070</v>
      </c>
      <c r="C654" s="11">
        <v>4130</v>
      </c>
      <c r="D654" s="10" t="s">
        <v>56</v>
      </c>
      <c r="E654" s="17">
        <v>44165</v>
      </c>
      <c r="F654" s="13" t="str">
        <f>VLOOKUP(A654,[1]Sheet1!$K$2:$T$827,2,FALSE)</f>
        <v>VD02</v>
      </c>
      <c r="G654" s="13" t="str">
        <f>IFERROR(#REF!, "no")</f>
        <v>no</v>
      </c>
      <c r="H654" s="10">
        <v>19</v>
      </c>
      <c r="I654" s="10">
        <v>1.52</v>
      </c>
      <c r="J654" s="10">
        <v>0.97</v>
      </c>
      <c r="K654" s="10">
        <v>-0.55000000000000004</v>
      </c>
      <c r="L654" s="10">
        <v>19</v>
      </c>
      <c r="M654" s="10">
        <v>15</v>
      </c>
      <c r="N654" s="10">
        <v>6.18717241287231</v>
      </c>
      <c r="O654" s="10">
        <v>2.2794859409332302</v>
      </c>
      <c r="P654" s="10">
        <v>0.42112711071968101</v>
      </c>
      <c r="Q654" s="10">
        <v>-0.13730859756469699</v>
      </c>
      <c r="R654" s="13">
        <f>VLOOKUP(A654,'Valores KF'!$C$2:$D$1018,2,)</f>
        <v>0.76</v>
      </c>
      <c r="S654" s="13">
        <f>VLOOKUP(A654,'[2]PESO DE COLADA DIC19-DIC-20'!$A$2:$D$2105,4, FALSE)</f>
        <v>59871</v>
      </c>
      <c r="T654" s="13">
        <f>VLOOKUP(A654,[1]Sheet1!$F$2:$H$1001,3,FALSE)</f>
        <v>1868.3170944972601</v>
      </c>
      <c r="U654" s="13">
        <f>VLOOKUP(A654,[1]Sheet1!$K$2:$T$827, 3,FALSE)</f>
        <v>0.312</v>
      </c>
      <c r="V654" s="13">
        <f>VLOOKUP(A654,[1]Sheet1!$K$2:$T$827, 4,FALSE)</f>
        <v>0.32300000000000001</v>
      </c>
      <c r="W654" s="13">
        <f>VLOOKUP(A654, [1]Sheet1!$K$2:$T$827,5,FALSE)</f>
        <v>0.55600000000000005</v>
      </c>
      <c r="X654" s="13">
        <f>VLOOKUP(A654, [1]Sheet1!$K$2:$T$827,6,FALSE)</f>
        <v>7.1999999999999998E-3</v>
      </c>
      <c r="Y654" s="13">
        <f>VLOOKUP(A654, [1]Sheet1!$K$2:$T$827,7,FALSE)</f>
        <v>8.5800000000000004E-4</v>
      </c>
      <c r="Z654" s="13">
        <f>VLOOKUP(A654, [1]Sheet1!$K$2:$T$827,8,FALSE)</f>
        <v>1.0900000000000001</v>
      </c>
      <c r="AA654" s="13">
        <f>VLOOKUP(A654, [1]Sheet1!$K$2:$T$827,9,FALSE)</f>
        <v>0.22600000000000001</v>
      </c>
      <c r="AB654" s="13">
        <f>VLOOKUP(A654, [1]Sheet1!$K$2:$T$827,10,FALSE)</f>
        <v>2.9100000000000001E-2</v>
      </c>
      <c r="AC654" s="13">
        <f>VLOOKUP(A654,[4]Sheet1!$A$2:$D$651,4,FALSE)</f>
        <v>1.06785</v>
      </c>
      <c r="AD654" s="13">
        <f>VLOOKUP(A654,[4]Sheet1!$A$2:$E$651,5,FALSE)</f>
        <v>0.38885700000000001</v>
      </c>
      <c r="AE654" s="13">
        <f>VLOOKUP(A654,[4]Sheet1!$A$2:$F$651,6,FALSE)</f>
        <v>1583.45</v>
      </c>
      <c r="AF654">
        <f>VLOOKUP(A654,[3]Sheet1!$A$2:$F$2106,6, FALSE)</f>
        <v>59927</v>
      </c>
      <c r="AG654">
        <f>VLOOKUP(A654,[3]Sheet1!$A$2:$G$2106,7,FALSE)</f>
        <v>1</v>
      </c>
      <c r="AH654">
        <f>VLOOKUP(A654,[3]Sheet1!$A$2:$H$2105,8,FALSE)</f>
        <v>1656</v>
      </c>
      <c r="AI654">
        <f>VLOOKUP(A654,[3]Sheet1!$A$2:$I$2106,9,FALSE)</f>
        <v>50</v>
      </c>
      <c r="AJ654">
        <f>VLOOKUP(A654,[3]Sheet1!$A$2:$K$2105,10,FALSE)</f>
        <v>26</v>
      </c>
      <c r="AK654">
        <f>VLOOKUP(A654,[3]Sheet1!$A$2:$K$2105,11,FALSE)</f>
        <v>24</v>
      </c>
      <c r="AL654">
        <f>VLOOKUP(A654,[3]Sheet1!$A$2:$L$2106,12,FALSE)</f>
        <v>7</v>
      </c>
      <c r="AM654">
        <f>VLOOKUP(A654, [3]Sheet1!$A$2:$M$2105,13,FALSE)</f>
        <v>19</v>
      </c>
      <c r="AN654">
        <f>VLOOKUP(A654,[3]Sheet1!$A$2:$N$2106,14,FALSE)</f>
        <v>0.89</v>
      </c>
      <c r="AO654">
        <f>VLOOKUP(A654,[3]Sheet1!$A$2:$O$2106,15,FALSE)</f>
        <v>1.19</v>
      </c>
      <c r="AP654">
        <f>VLOOKUP(A654,[3]Sheet1!$A$2:$P$2105,16,FALSE)</f>
        <v>0</v>
      </c>
      <c r="AQ654">
        <f>VLOOKUP(A654, [3]Sheet1!$A$2:$Q$2106, 17,FALSE)</f>
        <v>1564</v>
      </c>
    </row>
    <row r="655" spans="1:43" x14ac:dyDescent="0.2">
      <c r="A655" s="10">
        <v>1208185</v>
      </c>
      <c r="B655" s="10">
        <v>60057082</v>
      </c>
      <c r="C655" s="11" t="s">
        <v>84</v>
      </c>
      <c r="D655" s="10" t="s">
        <v>48</v>
      </c>
      <c r="E655" s="17">
        <v>44165</v>
      </c>
      <c r="F655" s="13" t="str">
        <f>VLOOKUP(A655,[1]Sheet1!$K$2:$T$827,2,FALSE)</f>
        <v>VD02</v>
      </c>
      <c r="G655" s="13" t="str">
        <f>IFERROR(#REF!, "no")</f>
        <v>no</v>
      </c>
      <c r="H655" s="10">
        <v>26</v>
      </c>
      <c r="I655" s="10">
        <v>0.63</v>
      </c>
      <c r="J655" s="10">
        <v>0.78</v>
      </c>
      <c r="K655" s="10">
        <v>0.15</v>
      </c>
      <c r="L655" s="10">
        <v>21</v>
      </c>
      <c r="M655" s="10">
        <v>22</v>
      </c>
      <c r="N655" s="10">
        <v>0.40447241067886402</v>
      </c>
      <c r="O655" s="10">
        <v>1.91674256324768</v>
      </c>
      <c r="P655" s="10">
        <v>0.33641773462295499</v>
      </c>
      <c r="Q655" s="10">
        <v>-0.14147144556045499</v>
      </c>
      <c r="R655" s="13">
        <f>VLOOKUP(A655,'Valores KF'!$C$2:$D$1018,2,)</f>
        <v>0.77</v>
      </c>
      <c r="S655" s="13">
        <f>VLOOKUP(A655,'[2]PESO DE COLADA DIC19-DIC-20'!$A$2:$D$2105,4, FALSE)</f>
        <v>56434</v>
      </c>
      <c r="T655" s="13">
        <f>VLOOKUP(A655,[1]Sheet1!$F$2:$H$1001,3,FALSE)</f>
        <v>1875.3107737600101</v>
      </c>
      <c r="U655" s="13">
        <f>VLOOKUP(A655,[1]Sheet1!$K$2:$T$827, 3,FALSE)</f>
        <v>0.32</v>
      </c>
      <c r="V655" s="13">
        <f>VLOOKUP(A655,[1]Sheet1!$K$2:$T$827, 4,FALSE)</f>
        <v>0.308</v>
      </c>
      <c r="W655" s="13">
        <f>VLOOKUP(A655, [1]Sheet1!$K$2:$T$827,5,FALSE)</f>
        <v>0.92500000000000004</v>
      </c>
      <c r="X655" s="13">
        <f>VLOOKUP(A655, [1]Sheet1!$K$2:$T$827,6,FALSE)</f>
        <v>5.4000000000000003E-3</v>
      </c>
      <c r="Y655" s="13">
        <f>VLOOKUP(A655, [1]Sheet1!$K$2:$T$827,7,FALSE)</f>
        <v>1.0399999999999999E-3</v>
      </c>
      <c r="Z655" s="13">
        <f>VLOOKUP(A655, [1]Sheet1!$K$2:$T$827,8,FALSE)</f>
        <v>0.97799999999999998</v>
      </c>
      <c r="AA655" s="13">
        <f>VLOOKUP(A655, [1]Sheet1!$K$2:$T$827,9,FALSE)</f>
        <v>0.85099999999999998</v>
      </c>
      <c r="AB655" s="13">
        <f>VLOOKUP(A655, [1]Sheet1!$K$2:$T$827,10,FALSE)</f>
        <v>2.6499999999999999E-2</v>
      </c>
      <c r="AC655" s="13">
        <f>VLOOKUP(A655,[4]Sheet1!$A$2:$D$651,4,FALSE)</f>
        <v>1.26877</v>
      </c>
      <c r="AD655" s="13">
        <f>VLOOKUP(A655,[4]Sheet1!$A$2:$E$651,5,FALSE)</f>
        <v>1.69418</v>
      </c>
      <c r="AE655" s="13">
        <f>VLOOKUP(A655,[4]Sheet1!$A$2:$F$651,6,FALSE)</f>
        <v>1605.75</v>
      </c>
      <c r="AF655">
        <f>VLOOKUP(A655,[3]Sheet1!$A$2:$F$2106,6, FALSE)</f>
        <v>55501</v>
      </c>
      <c r="AG655">
        <f>VLOOKUP(A655,[3]Sheet1!$A$2:$G$2106,7,FALSE)</f>
        <v>1</v>
      </c>
      <c r="AH655">
        <f>VLOOKUP(A655,[3]Sheet1!$A$2:$H$2105,8,FALSE)</f>
        <v>1682</v>
      </c>
      <c r="AI655">
        <f>VLOOKUP(A655,[3]Sheet1!$A$2:$I$2106,9,FALSE)</f>
        <v>67</v>
      </c>
      <c r="AJ655">
        <f>VLOOKUP(A655,[3]Sheet1!$A$2:$K$2105,10,FALSE)</f>
        <v>33</v>
      </c>
      <c r="AK655">
        <f>VLOOKUP(A655,[3]Sheet1!$A$2:$K$2105,11,FALSE)</f>
        <v>34</v>
      </c>
      <c r="AL655">
        <f>VLOOKUP(A655,[3]Sheet1!$A$2:$L$2106,12,FALSE)</f>
        <v>7</v>
      </c>
      <c r="AM655">
        <f>VLOOKUP(A655, [3]Sheet1!$A$2:$M$2105,13,FALSE)</f>
        <v>26</v>
      </c>
      <c r="AN655">
        <f>VLOOKUP(A655,[3]Sheet1!$A$2:$N$2106,14,FALSE)</f>
        <v>1.05</v>
      </c>
      <c r="AO655">
        <f>VLOOKUP(A655,[3]Sheet1!$A$2:$O$2106,15,FALSE)</f>
        <v>6.31</v>
      </c>
      <c r="AP655">
        <f>VLOOKUP(A655,[3]Sheet1!$A$2:$P$2105,16,FALSE)</f>
        <v>0</v>
      </c>
      <c r="AQ655">
        <f>VLOOKUP(A655, [3]Sheet1!$A$2:$Q$2106, 17,FALSE)</f>
        <v>1571</v>
      </c>
    </row>
    <row r="656" spans="1:43" x14ac:dyDescent="0.2">
      <c r="A656" s="10">
        <v>1208186</v>
      </c>
      <c r="B656" s="10">
        <v>60057175</v>
      </c>
      <c r="C656" s="11" t="s">
        <v>43</v>
      </c>
      <c r="D656" s="10" t="s">
        <v>50</v>
      </c>
      <c r="E656" s="17">
        <v>44165</v>
      </c>
      <c r="F656" s="13" t="str">
        <f>VLOOKUP(A656,[1]Sheet1!$K$2:$T$827,2,FALSE)</f>
        <v>VD02</v>
      </c>
      <c r="G656" s="13" t="str">
        <f>IFERROR(#REF!, "no")</f>
        <v>no</v>
      </c>
      <c r="H656" s="10">
        <v>19</v>
      </c>
      <c r="I656" s="10">
        <v>1.1399999999999999</v>
      </c>
      <c r="J656" s="10">
        <v>0.61</v>
      </c>
      <c r="K656" s="10">
        <v>-0.53</v>
      </c>
      <c r="L656" s="10">
        <v>16</v>
      </c>
      <c r="M656" s="10">
        <v>16</v>
      </c>
      <c r="N656" s="10">
        <v>1.9706609249114999</v>
      </c>
      <c r="O656" s="10">
        <v>2.4011423587799099</v>
      </c>
      <c r="P656" s="10">
        <v>0.158426403999329</v>
      </c>
      <c r="Q656" s="10">
        <v>-0.11972488462925</v>
      </c>
      <c r="R656" s="13">
        <f>VLOOKUP(A656,'Valores KF'!$C$2:$D$1018,2,)</f>
        <v>0.77</v>
      </c>
      <c r="S656" s="13">
        <f>VLOOKUP(A656,'[2]PESO DE COLADA DIC19-DIC-20'!$A$2:$D$2105,4, FALSE)</f>
        <v>56999</v>
      </c>
      <c r="T656" s="13">
        <f>VLOOKUP(A656,[1]Sheet1!$F$2:$H$1001,3,FALSE)</f>
        <v>1881.64263572242</v>
      </c>
      <c r="U656" s="13">
        <f>VLOOKUP(A656,[1]Sheet1!$K$2:$T$827, 3,FALSE)</f>
        <v>0.41499999999999998</v>
      </c>
      <c r="V656" s="13">
        <f>VLOOKUP(A656,[1]Sheet1!$K$2:$T$827, 4,FALSE)</f>
        <v>0.18099999999999999</v>
      </c>
      <c r="W656" s="13">
        <f>VLOOKUP(A656, [1]Sheet1!$K$2:$T$827,5,FALSE)</f>
        <v>0.85399999999999998</v>
      </c>
      <c r="X656" s="13">
        <f>VLOOKUP(A656, [1]Sheet1!$K$2:$T$827,6,FALSE)</f>
        <v>8.0999999999999996E-3</v>
      </c>
      <c r="Y656" s="13">
        <f>VLOOKUP(A656, [1]Sheet1!$K$2:$T$827,7,FALSE)</f>
        <v>1.48E-3</v>
      </c>
      <c r="Z656" s="13">
        <f>VLOOKUP(A656, [1]Sheet1!$K$2:$T$827,8,FALSE)</f>
        <v>1.02</v>
      </c>
      <c r="AA656" s="13">
        <f>VLOOKUP(A656, [1]Sheet1!$K$2:$T$827,9,FALSE)</f>
        <v>0.20100000000000001</v>
      </c>
      <c r="AB656" s="13">
        <f>VLOOKUP(A656, [1]Sheet1!$K$2:$T$827,10,FALSE)</f>
        <v>2.6700000000000002E-2</v>
      </c>
      <c r="AC656" s="13">
        <f>VLOOKUP(A656,[4]Sheet1!$A$2:$D$651,4,FALSE)</f>
        <v>1.2282299999999999</v>
      </c>
      <c r="AD656" s="13">
        <f>VLOOKUP(A656,[4]Sheet1!$A$2:$E$651,5,FALSE)</f>
        <v>0.89454699999999998</v>
      </c>
      <c r="AE656" s="13">
        <f>VLOOKUP(A656,[4]Sheet1!$A$2:$F$651,6,FALSE)</f>
        <v>1601.1</v>
      </c>
      <c r="AF656">
        <f>VLOOKUP(A656,[3]Sheet1!$A$2:$F$2106,6, FALSE)</f>
        <v>57230</v>
      </c>
      <c r="AG656">
        <f>VLOOKUP(A656,[3]Sheet1!$A$2:$G$2106,7,FALSE)</f>
        <v>1</v>
      </c>
      <c r="AH656">
        <f>VLOOKUP(A656,[3]Sheet1!$A$2:$H$2105,8,FALSE)</f>
        <v>1671</v>
      </c>
      <c r="AI656">
        <f>VLOOKUP(A656,[3]Sheet1!$A$2:$I$2106,9,FALSE)</f>
        <v>55</v>
      </c>
      <c r="AJ656">
        <f>VLOOKUP(A656,[3]Sheet1!$A$2:$K$2105,10,FALSE)</f>
        <v>26</v>
      </c>
      <c r="AK656">
        <f>VLOOKUP(A656,[3]Sheet1!$A$2:$K$2105,11,FALSE)</f>
        <v>29</v>
      </c>
      <c r="AL656">
        <f>VLOOKUP(A656,[3]Sheet1!$A$2:$L$2106,12,FALSE)</f>
        <v>7</v>
      </c>
      <c r="AM656">
        <f>VLOOKUP(A656, [3]Sheet1!$A$2:$M$2105,13,FALSE)</f>
        <v>19</v>
      </c>
      <c r="AN656">
        <f>VLOOKUP(A656,[3]Sheet1!$A$2:$N$2106,14,FALSE)</f>
        <v>0.98</v>
      </c>
      <c r="AO656">
        <f>VLOOKUP(A656,[3]Sheet1!$A$2:$O$2106,15,FALSE)</f>
        <v>3.51</v>
      </c>
      <c r="AP656">
        <f>VLOOKUP(A656,[3]Sheet1!$A$2:$P$2105,16,FALSE)</f>
        <v>0</v>
      </c>
      <c r="AQ656">
        <f>VLOOKUP(A656, [3]Sheet1!$A$2:$Q$2106, 17,FALSE)</f>
        <v>1582</v>
      </c>
    </row>
    <row r="657" spans="1:43" x14ac:dyDescent="0.2">
      <c r="A657" s="10">
        <v>1208187</v>
      </c>
      <c r="B657" s="10">
        <v>60057181</v>
      </c>
      <c r="C657" s="11" t="s">
        <v>43</v>
      </c>
      <c r="D657" s="10" t="s">
        <v>50</v>
      </c>
      <c r="E657" s="17">
        <v>44165</v>
      </c>
      <c r="F657" s="13" t="str">
        <f>VLOOKUP(A657,[1]Sheet1!$K$2:$T$827,2,FALSE)</f>
        <v>VD02</v>
      </c>
      <c r="G657" s="13" t="str">
        <f>IFERROR(#REF!, "no")</f>
        <v>no</v>
      </c>
      <c r="H657" s="10">
        <v>19</v>
      </c>
      <c r="I657" s="10">
        <v>1.38</v>
      </c>
      <c r="J657" s="10">
        <v>0.73</v>
      </c>
      <c r="K657" s="10">
        <v>-0.65</v>
      </c>
      <c r="L657" s="10">
        <v>16</v>
      </c>
      <c r="M657" s="10">
        <v>15</v>
      </c>
      <c r="N657" s="10">
        <v>5.3472099304199201</v>
      </c>
      <c r="O657" s="10">
        <v>2.4070787429809601</v>
      </c>
      <c r="P657" s="10">
        <v>0.42709717154502902</v>
      </c>
      <c r="Q657" s="10">
        <v>-0.130251884460449</v>
      </c>
      <c r="R657" s="13">
        <f>VLOOKUP(A657,'Valores KF'!$C$2:$D$1018,2,)</f>
        <v>0.77</v>
      </c>
      <c r="S657" s="13">
        <f>VLOOKUP(A657,'[2]PESO DE COLADA DIC19-DIC-20'!$A$2:$D$2105,4, FALSE)</f>
        <v>58757</v>
      </c>
      <c r="T657" s="13">
        <f>VLOOKUP(A657,[1]Sheet1!$F$2:$H$1001,3,FALSE)</f>
        <v>1880.73805989824</v>
      </c>
      <c r="U657" s="13">
        <f>VLOOKUP(A657,[1]Sheet1!$K$2:$T$827, 3,FALSE)</f>
        <v>0.41199999999999998</v>
      </c>
      <c r="V657" s="13">
        <f>VLOOKUP(A657,[1]Sheet1!$K$2:$T$827, 4,FALSE)</f>
        <v>0.185</v>
      </c>
      <c r="W657" s="13">
        <f>VLOOKUP(A657, [1]Sheet1!$K$2:$T$827,5,FALSE)</f>
        <v>0.84299999999999997</v>
      </c>
      <c r="X657" s="13">
        <f>VLOOKUP(A657, [1]Sheet1!$K$2:$T$827,6,FALSE)</f>
        <v>8.6E-3</v>
      </c>
      <c r="Y657" s="13">
        <f>VLOOKUP(A657, [1]Sheet1!$K$2:$T$827,7,FALSE)</f>
        <v>1.9300000000000001E-3</v>
      </c>
      <c r="Z657" s="13">
        <f>VLOOKUP(A657, [1]Sheet1!$K$2:$T$827,8,FALSE)</f>
        <v>1</v>
      </c>
      <c r="AA657" s="13">
        <f>VLOOKUP(A657, [1]Sheet1!$K$2:$T$827,9,FALSE)</f>
        <v>0.156</v>
      </c>
      <c r="AB657" s="13">
        <f>VLOOKUP(A657, [1]Sheet1!$K$2:$T$827,10,FALSE)</f>
        <v>2.63E-2</v>
      </c>
      <c r="AC657" s="13">
        <f>VLOOKUP(A657,[4]Sheet1!$A$2:$D$651,4,FALSE)</f>
        <v>1.26142</v>
      </c>
      <c r="AD657" s="13">
        <f>VLOOKUP(A657,[4]Sheet1!$A$2:$E$651,5,FALSE)</f>
        <v>0.48630499999999999</v>
      </c>
      <c r="AE657" s="13">
        <f>VLOOKUP(A657,[4]Sheet1!$A$2:$F$651,6,FALSE)</f>
        <v>1748.89</v>
      </c>
      <c r="AF657">
        <f>VLOOKUP(A657,[3]Sheet1!$A$2:$F$2106,6, FALSE)</f>
        <v>58834</v>
      </c>
      <c r="AG657">
        <f>VLOOKUP(A657,[3]Sheet1!$A$2:$G$2106,7,FALSE)</f>
        <v>1</v>
      </c>
      <c r="AH657">
        <f>VLOOKUP(A657,[3]Sheet1!$A$2:$H$2105,8,FALSE)</f>
        <v>1670</v>
      </c>
      <c r="AI657">
        <f>VLOOKUP(A657,[3]Sheet1!$A$2:$I$2106,9,FALSE)</f>
        <v>47</v>
      </c>
      <c r="AJ657">
        <f>VLOOKUP(A657,[3]Sheet1!$A$2:$K$2105,10,FALSE)</f>
        <v>26</v>
      </c>
      <c r="AK657">
        <f>VLOOKUP(A657,[3]Sheet1!$A$2:$K$2105,11,FALSE)</f>
        <v>21</v>
      </c>
      <c r="AL657">
        <f>VLOOKUP(A657,[3]Sheet1!$A$2:$L$2106,12,FALSE)</f>
        <v>7</v>
      </c>
      <c r="AM657">
        <f>VLOOKUP(A657, [3]Sheet1!$A$2:$M$2105,13,FALSE)</f>
        <v>19</v>
      </c>
      <c r="AN657">
        <f>VLOOKUP(A657,[3]Sheet1!$A$2:$N$2106,14,FALSE)</f>
        <v>0.98</v>
      </c>
      <c r="AO657">
        <f>VLOOKUP(A657,[3]Sheet1!$A$2:$O$2106,15,FALSE)</f>
        <v>1.63</v>
      </c>
      <c r="AP657">
        <f>VLOOKUP(A657,[3]Sheet1!$A$2:$P$2105,16,FALSE)</f>
        <v>0</v>
      </c>
      <c r="AQ657">
        <f>VLOOKUP(A657, [3]Sheet1!$A$2:$Q$2106, 17,FALSE)</f>
        <v>1570</v>
      </c>
    </row>
    <row r="658" spans="1:43" x14ac:dyDescent="0.2">
      <c r="A658" s="10">
        <v>1208188</v>
      </c>
      <c r="B658" s="10">
        <v>60057228</v>
      </c>
      <c r="C658" s="11" t="s">
        <v>78</v>
      </c>
      <c r="D658" s="10" t="s">
        <v>56</v>
      </c>
      <c r="E658" s="17">
        <v>44165</v>
      </c>
      <c r="F658" s="13" t="str">
        <f>VLOOKUP(A658,[1]Sheet1!$K$2:$T$827,2,FALSE)</f>
        <v>VD05</v>
      </c>
      <c r="G658" s="13" t="s">
        <v>69</v>
      </c>
      <c r="H658" s="10">
        <v>30</v>
      </c>
      <c r="I658" s="10">
        <v>1.07</v>
      </c>
      <c r="J658" s="10">
        <v>1.07</v>
      </c>
      <c r="K658" s="10">
        <v>0</v>
      </c>
      <c r="L658" s="10">
        <v>20</v>
      </c>
      <c r="M658" s="10">
        <v>4</v>
      </c>
      <c r="N658" s="10">
        <v>3.0284001827239999</v>
      </c>
      <c r="O658" s="10">
        <v>2.3021674156189</v>
      </c>
      <c r="P658" s="10">
        <v>1.7556562423706099</v>
      </c>
      <c r="Q658" s="10">
        <v>1.0713307857513401</v>
      </c>
      <c r="R658" s="13">
        <f>VLOOKUP(A658,'Valores KF'!$C$2:$D$1018,2,)</f>
        <v>0.76</v>
      </c>
      <c r="S658" s="13">
        <f>VLOOKUP(A658,'[2]PESO DE COLADA DIC19-DIC-20'!$A$2:$D$2105,4, FALSE)</f>
        <v>53048</v>
      </c>
      <c r="T658" s="13">
        <f>VLOOKUP(A658,[1]Sheet1!$F$2:$H$1001,3,FALSE)</f>
        <v>1790.89435548899</v>
      </c>
      <c r="U658" s="13">
        <f>VLOOKUP(A658,[1]Sheet1!$K$2:$T$827, 3,FALSE)</f>
        <v>0.113</v>
      </c>
      <c r="V658" s="13">
        <f>VLOOKUP(A658,[1]Sheet1!$K$2:$T$827, 4,FALSE)</f>
        <v>0.191</v>
      </c>
      <c r="W658" s="13">
        <f>VLOOKUP(A658, [1]Sheet1!$K$2:$T$827,5,FALSE)</f>
        <v>0.65900000000000003</v>
      </c>
      <c r="X658" s="13">
        <f>VLOOKUP(A658, [1]Sheet1!$K$2:$T$827,6,FALSE)</f>
        <v>2.4500000000000001E-2</v>
      </c>
      <c r="Y658" s="13">
        <f>VLOOKUP(A658, [1]Sheet1!$K$2:$T$827,7,FALSE)</f>
        <v>1.1000000000000001E-3</v>
      </c>
      <c r="Z658" s="13">
        <f>VLOOKUP(A658, [1]Sheet1!$K$2:$T$827,8,FALSE)</f>
        <v>11.84</v>
      </c>
      <c r="AA658" s="13">
        <f>VLOOKUP(A658, [1]Sheet1!$K$2:$T$827,9,FALSE)</f>
        <v>0.46400000000000002</v>
      </c>
      <c r="AB658" s="13">
        <f>VLOOKUP(A658, [1]Sheet1!$K$2:$T$827,10,FALSE)</f>
        <v>1.77E-2</v>
      </c>
      <c r="AC658" s="13">
        <f>VLOOKUP(A658,[4]Sheet1!$A$2:$D$651,4,FALSE)</f>
        <v>1.33423</v>
      </c>
      <c r="AD658" s="13">
        <f>VLOOKUP(A658,[4]Sheet1!$A$2:$E$651,5,FALSE)</f>
        <v>4.6822100000000004</v>
      </c>
      <c r="AE658" s="13">
        <f>VLOOKUP(A658,[4]Sheet1!$A$2:$F$651,6,FALSE)</f>
        <v>1607.04</v>
      </c>
      <c r="AF658">
        <f>VLOOKUP(A658,[3]Sheet1!$A$2:$F$2106,6, FALSE)</f>
        <v>50966</v>
      </c>
      <c r="AG658">
        <f>VLOOKUP(A658,[3]Sheet1!$A$2:$G$2106,7,FALSE)</f>
        <v>2</v>
      </c>
      <c r="AH658">
        <f>VLOOKUP(A658,[3]Sheet1!$A$2:$H$2105,8,FALSE)</f>
        <v>1665</v>
      </c>
      <c r="AI658">
        <f>VLOOKUP(A658,[3]Sheet1!$A$2:$I$2106,9,FALSE)</f>
        <v>204</v>
      </c>
      <c r="AJ658">
        <f>VLOOKUP(A658,[3]Sheet1!$A$2:$K$2105,10,FALSE)</f>
        <v>89</v>
      </c>
      <c r="AK658">
        <f>VLOOKUP(A658,[3]Sheet1!$A$2:$K$2105,11,FALSE)</f>
        <v>115</v>
      </c>
      <c r="AL658">
        <f>VLOOKUP(A658,[3]Sheet1!$A$2:$L$2106,12,FALSE)</f>
        <v>59</v>
      </c>
      <c r="AM658">
        <f>VLOOKUP(A658, [3]Sheet1!$A$2:$M$2105,13,FALSE)</f>
        <v>30</v>
      </c>
      <c r="AN658">
        <f>VLOOKUP(A658,[3]Sheet1!$A$2:$N$2106,14,FALSE)</f>
        <v>0.82</v>
      </c>
      <c r="AO658">
        <f>VLOOKUP(A658,[3]Sheet1!$A$2:$O$2106,15,FALSE)</f>
        <v>7.11</v>
      </c>
      <c r="AP658">
        <f>VLOOKUP(A658,[3]Sheet1!$A$2:$P$2105,16,FALSE)</f>
        <v>27.41</v>
      </c>
      <c r="AQ658">
        <f>VLOOKUP(A658, [3]Sheet1!$A$2:$Q$2106, 17,FALSE)</f>
        <v>1565</v>
      </c>
    </row>
    <row r="659" spans="1:43" x14ac:dyDescent="0.2">
      <c r="A659" s="10">
        <v>1208189</v>
      </c>
      <c r="B659" s="10">
        <v>60057234</v>
      </c>
      <c r="C659" s="11" t="s">
        <v>78</v>
      </c>
      <c r="D659" s="10" t="s">
        <v>56</v>
      </c>
      <c r="E659" s="17">
        <v>44165</v>
      </c>
      <c r="F659" s="13" t="str">
        <f>VLOOKUP(A659,[1]Sheet1!$K$2:$T$827,2,FALSE)</f>
        <v>VD05</v>
      </c>
      <c r="G659" s="13" t="s">
        <v>69</v>
      </c>
      <c r="H659" s="10">
        <v>10</v>
      </c>
      <c r="I659" s="10">
        <v>1.45</v>
      </c>
      <c r="J659" s="10">
        <v>1.45</v>
      </c>
      <c r="K659" s="10">
        <v>0</v>
      </c>
      <c r="L659" s="10">
        <v>19</v>
      </c>
      <c r="M659" s="10">
        <v>1</v>
      </c>
      <c r="N659" s="10">
        <v>8.5693941116333008</v>
      </c>
      <c r="O659" s="10">
        <v>2.1648101806640598</v>
      </c>
      <c r="P659" s="10">
        <v>0.98379731178283703</v>
      </c>
      <c r="Q659" s="10">
        <v>0.90204721689224199</v>
      </c>
      <c r="R659" s="13">
        <f>VLOOKUP(A659,'Valores KF'!$C$2:$D$1018,2,)</f>
        <v>0.83</v>
      </c>
      <c r="S659" s="13">
        <f>VLOOKUP(A659,'[2]PESO DE COLADA DIC19-DIC-20'!$A$2:$D$2105,4, FALSE)</f>
        <v>59083</v>
      </c>
      <c r="T659" s="13">
        <f>VLOOKUP(A659,[1]Sheet1!$F$2:$H$1001,3,FALSE)</f>
        <v>1853.66129327726</v>
      </c>
      <c r="U659" s="13">
        <f>VLOOKUP(A659,[1]Sheet1!$K$2:$T$827, 3,FALSE)</f>
        <v>0.112</v>
      </c>
      <c r="V659" s="13">
        <f>VLOOKUP(A659,[1]Sheet1!$K$2:$T$827, 4,FALSE)</f>
        <v>0.20699999999999999</v>
      </c>
      <c r="W659" s="13">
        <f>VLOOKUP(A659, [1]Sheet1!$K$2:$T$827,5,FALSE)</f>
        <v>0.71199999999999997</v>
      </c>
      <c r="X659" s="13">
        <f>VLOOKUP(A659, [1]Sheet1!$K$2:$T$827,6,FALSE)</f>
        <v>2.1100000000000001E-2</v>
      </c>
      <c r="Y659" s="13">
        <f>VLOOKUP(A659, [1]Sheet1!$K$2:$T$827,7,FALSE)</f>
        <v>3.2599999999999999E-3</v>
      </c>
      <c r="Z659" s="13">
        <f>VLOOKUP(A659, [1]Sheet1!$K$2:$T$827,8,FALSE)</f>
        <v>11.77</v>
      </c>
      <c r="AA659" s="13">
        <f>VLOOKUP(A659, [1]Sheet1!$K$2:$T$827,9,FALSE)</f>
        <v>0.497</v>
      </c>
      <c r="AB659" s="13">
        <f>VLOOKUP(A659, [1]Sheet1!$K$2:$T$827,10,FALSE)</f>
        <v>1.61E-2</v>
      </c>
      <c r="AC659" s="13">
        <f>VLOOKUP(A659,[4]Sheet1!$A$2:$D$651,4,FALSE)</f>
        <v>1.50579</v>
      </c>
      <c r="AD659" s="13">
        <f>VLOOKUP(A659,[4]Sheet1!$A$2:$E$651,5,FALSE)</f>
        <v>1.1453899999999999</v>
      </c>
      <c r="AE659" s="13">
        <f>VLOOKUP(A659,[4]Sheet1!$A$2:$F$651,6,FALSE)</f>
        <v>1601.62</v>
      </c>
      <c r="AF659">
        <f>VLOOKUP(A659,[3]Sheet1!$A$2:$F$2106,6, FALSE)</f>
        <v>57937</v>
      </c>
      <c r="AG659">
        <f>VLOOKUP(A659,[3]Sheet1!$A$2:$G$2106,7,FALSE)</f>
        <v>1</v>
      </c>
      <c r="AH659">
        <f>VLOOKUP(A659,[3]Sheet1!$A$2:$H$2105,8,FALSE)</f>
        <v>1664</v>
      </c>
      <c r="AI659">
        <f>VLOOKUP(A659,[3]Sheet1!$A$2:$I$2106,9,FALSE)</f>
        <v>133</v>
      </c>
      <c r="AJ659">
        <f>VLOOKUP(A659,[3]Sheet1!$A$2:$K$2105,10,FALSE)</f>
        <v>60</v>
      </c>
      <c r="AK659">
        <f>VLOOKUP(A659,[3]Sheet1!$A$2:$K$2105,11,FALSE)</f>
        <v>73</v>
      </c>
      <c r="AL659">
        <f>VLOOKUP(A659,[3]Sheet1!$A$2:$L$2106,12,FALSE)</f>
        <v>50</v>
      </c>
      <c r="AM659">
        <f>VLOOKUP(A659, [3]Sheet1!$A$2:$M$2105,13,FALSE)</f>
        <v>10</v>
      </c>
      <c r="AN659">
        <f>VLOOKUP(A659,[3]Sheet1!$A$2:$N$2106,14,FALSE)</f>
        <v>1.08</v>
      </c>
      <c r="AO659">
        <f>VLOOKUP(A659,[3]Sheet1!$A$2:$O$2106,15,FALSE)</f>
        <v>2.39</v>
      </c>
      <c r="AP659">
        <f>VLOOKUP(A659,[3]Sheet1!$A$2:$P$2105,16,FALSE)</f>
        <v>21.72</v>
      </c>
      <c r="AQ659">
        <f>VLOOKUP(A659, [3]Sheet1!$A$2:$Q$2106, 17,FALSE)</f>
        <v>1567</v>
      </c>
    </row>
    <row r="660" spans="1:43" x14ac:dyDescent="0.2">
      <c r="A660" s="10">
        <v>1208190</v>
      </c>
      <c r="B660" s="10">
        <v>60057187</v>
      </c>
      <c r="C660" s="11" t="s">
        <v>43</v>
      </c>
      <c r="D660" s="10" t="s">
        <v>46</v>
      </c>
      <c r="E660" s="17">
        <v>44166</v>
      </c>
      <c r="F660" s="13" t="str">
        <f>VLOOKUP(A660,[1]Sheet1!$K$2:$T$827,2,FALSE)</f>
        <v>VD02</v>
      </c>
      <c r="G660" s="13" t="str">
        <f>IFERROR(#REF!, "no")</f>
        <v>no</v>
      </c>
      <c r="H660" s="10">
        <v>21</v>
      </c>
      <c r="I660" s="10">
        <v>1.1200000000000001</v>
      </c>
      <c r="J660" s="10">
        <v>0.85</v>
      </c>
      <c r="K660" s="10">
        <v>-0.27</v>
      </c>
      <c r="L660" s="10">
        <v>14</v>
      </c>
      <c r="M660" s="10">
        <v>13</v>
      </c>
      <c r="N660" s="10">
        <v>2.3466625213622998</v>
      </c>
      <c r="O660" s="10">
        <v>2.1033368110656698</v>
      </c>
      <c r="P660" s="10">
        <v>0.14356611669063599</v>
      </c>
      <c r="Q660" s="10">
        <v>-0.13533291220665</v>
      </c>
      <c r="R660" s="13">
        <f>VLOOKUP(A660,'Valores KF'!$C$2:$D$1018,2,)</f>
        <v>0.77</v>
      </c>
      <c r="S660" s="13">
        <f>VLOOKUP(A660,'[2]PESO DE COLADA DIC19-DIC-20'!$A$2:$D$2105,4, FALSE)</f>
        <v>55428</v>
      </c>
      <c r="T660" s="13">
        <f>VLOOKUP(A660,[1]Sheet1!$F$2:$H$1001,3,FALSE)</f>
        <v>1883.07490558927</v>
      </c>
      <c r="U660" s="13">
        <f>VLOOKUP(A660,[1]Sheet1!$K$2:$T$827, 3,FALSE)</f>
        <v>0.40799999999999997</v>
      </c>
      <c r="V660" s="13">
        <f>VLOOKUP(A660,[1]Sheet1!$K$2:$T$827, 4,FALSE)</f>
        <v>0.20200000000000001</v>
      </c>
      <c r="W660" s="13">
        <f>VLOOKUP(A660, [1]Sheet1!$K$2:$T$827,5,FALSE)</f>
        <v>0.89400000000000002</v>
      </c>
      <c r="X660" s="13">
        <f>VLOOKUP(A660, [1]Sheet1!$K$2:$T$827,6,FALSE)</f>
        <v>5.7999999999999996E-3</v>
      </c>
      <c r="Y660" s="13">
        <f>VLOOKUP(A660, [1]Sheet1!$K$2:$T$827,7,FALSE)</f>
        <v>1.2099999999999999E-3</v>
      </c>
      <c r="Z660" s="13">
        <f>VLOOKUP(A660, [1]Sheet1!$K$2:$T$827,8,FALSE)</f>
        <v>0.98199999999999998</v>
      </c>
      <c r="AA660" s="13">
        <f>VLOOKUP(A660, [1]Sheet1!$K$2:$T$827,9,FALSE)</f>
        <v>0.14000000000000001</v>
      </c>
      <c r="AB660" s="13">
        <f>VLOOKUP(A660, [1]Sheet1!$K$2:$T$827,10,FALSE)</f>
        <v>2.5999999999999999E-2</v>
      </c>
      <c r="AC660" s="13">
        <f>VLOOKUP(A660,[4]Sheet1!$A$2:$D$651,4,FALSE)</f>
        <v>1.3557999999999999</v>
      </c>
      <c r="AD660" s="13">
        <f>VLOOKUP(A660,[4]Sheet1!$A$2:$E$651,5,FALSE)</f>
        <v>1.03776</v>
      </c>
      <c r="AE660" s="13">
        <f>VLOOKUP(A660,[4]Sheet1!$A$2:$F$651,6,FALSE)</f>
        <v>1596.34</v>
      </c>
      <c r="AF660">
        <f>VLOOKUP(A660,[3]Sheet1!$A$2:$F$2106,6, FALSE)</f>
        <v>54483.01</v>
      </c>
      <c r="AG660">
        <f>VLOOKUP(A660,[3]Sheet1!$A$2:$G$2106,7,FALSE)</f>
        <v>1</v>
      </c>
      <c r="AH660">
        <f>VLOOKUP(A660,[3]Sheet1!$A$2:$H$2105,8,FALSE)</f>
        <v>1674</v>
      </c>
      <c r="AI660">
        <f>VLOOKUP(A660,[3]Sheet1!$A$2:$I$2106,9,FALSE)</f>
        <v>52</v>
      </c>
      <c r="AJ660">
        <f>VLOOKUP(A660,[3]Sheet1!$A$2:$K$2105,10,FALSE)</f>
        <v>26</v>
      </c>
      <c r="AK660">
        <f>VLOOKUP(A660,[3]Sheet1!$A$2:$K$2105,11,FALSE)</f>
        <v>26</v>
      </c>
      <c r="AL660">
        <f>VLOOKUP(A660,[3]Sheet1!$A$2:$L$2106,12,FALSE)</f>
        <v>5</v>
      </c>
      <c r="AM660">
        <f>VLOOKUP(A660, [3]Sheet1!$A$2:$M$2105,13,FALSE)</f>
        <v>21</v>
      </c>
      <c r="AN660">
        <f>VLOOKUP(A660,[3]Sheet1!$A$2:$N$2106,14,FALSE)</f>
        <v>1.17</v>
      </c>
      <c r="AO660">
        <f>VLOOKUP(A660,[3]Sheet1!$A$2:$O$2106,15,FALSE)</f>
        <v>4.2</v>
      </c>
      <c r="AP660">
        <f>VLOOKUP(A660,[3]Sheet1!$A$2:$P$2105,16,FALSE)</f>
        <v>0</v>
      </c>
      <c r="AQ660">
        <f>VLOOKUP(A660, [3]Sheet1!$A$2:$Q$2106, 17,FALSE)</f>
        <v>1578</v>
      </c>
    </row>
    <row r="661" spans="1:43" x14ac:dyDescent="0.2">
      <c r="A661" s="10">
        <v>1208191</v>
      </c>
      <c r="B661" s="10">
        <v>60057216</v>
      </c>
      <c r="C661" s="11" t="s">
        <v>72</v>
      </c>
      <c r="D661" s="10" t="s">
        <v>53</v>
      </c>
      <c r="E661" s="17">
        <v>44166</v>
      </c>
      <c r="F661" s="13" t="str">
        <f>VLOOKUP(A661,[1]Sheet1!$K$2:$T$827,2,FALSE)</f>
        <v>VD03</v>
      </c>
      <c r="G661" s="13" t="str">
        <f>IFERROR(#REF!, "no")</f>
        <v>no</v>
      </c>
      <c r="H661" s="10">
        <v>22</v>
      </c>
      <c r="I661" s="10">
        <v>1.0900000000000001</v>
      </c>
      <c r="J661" s="10">
        <v>0.68</v>
      </c>
      <c r="K661" s="10">
        <v>-0.41</v>
      </c>
      <c r="L661" s="10">
        <v>15</v>
      </c>
      <c r="M661" s="10">
        <v>10</v>
      </c>
      <c r="N661" s="10">
        <v>2.8157916069030802</v>
      </c>
      <c r="O661" s="10">
        <v>2.3896830081939702</v>
      </c>
      <c r="P661" s="10">
        <v>0.89763820171356201</v>
      </c>
      <c r="Q661" s="10">
        <v>-0.120683610439301</v>
      </c>
      <c r="R661" s="13">
        <f>VLOOKUP(A661,'Valores KF'!$C$2:$D$1018,2,)</f>
        <v>0.76</v>
      </c>
      <c r="S661" s="13">
        <f>VLOOKUP(A661,'[2]PESO DE COLADA DIC19-DIC-20'!$A$2:$D$2105,4, FALSE)</f>
        <v>52872</v>
      </c>
      <c r="T661" s="13">
        <f>VLOOKUP(A661,[1]Sheet1!$F$2:$H$1001,3,FALSE)</f>
        <v>1869.25902428474</v>
      </c>
      <c r="U661" s="13">
        <f>VLOOKUP(A661,[1]Sheet1!$K$2:$T$827, 3,FALSE)</f>
        <v>0.40799999999999997</v>
      </c>
      <c r="V661" s="13">
        <f>VLOOKUP(A661,[1]Sheet1!$K$2:$T$827, 4,FALSE)</f>
        <v>0.17599999999999999</v>
      </c>
      <c r="W661" s="13">
        <f>VLOOKUP(A661, [1]Sheet1!$K$2:$T$827,5,FALSE)</f>
        <v>0.96099999999999997</v>
      </c>
      <c r="X661" s="13">
        <f>VLOOKUP(A661, [1]Sheet1!$K$2:$T$827,6,FALSE)</f>
        <v>6.7999999999999996E-3</v>
      </c>
      <c r="Y661" s="13">
        <f>VLOOKUP(A661, [1]Sheet1!$K$2:$T$827,7,FALSE)</f>
        <v>1.2600000000000001E-3</v>
      </c>
      <c r="Z661" s="13">
        <f>VLOOKUP(A661, [1]Sheet1!$K$2:$T$827,8,FALSE)</f>
        <v>1.06</v>
      </c>
      <c r="AA661" s="13">
        <f>VLOOKUP(A661, [1]Sheet1!$K$2:$T$827,9,FALSE)</f>
        <v>0.2</v>
      </c>
      <c r="AB661" s="13">
        <f>VLOOKUP(A661, [1]Sheet1!$K$2:$T$827,10,FALSE)</f>
        <v>2.4E-2</v>
      </c>
      <c r="AC661" s="13">
        <f>VLOOKUP(A661,[4]Sheet1!$A$2:$D$651,4,FALSE)</f>
        <v>1.32195</v>
      </c>
      <c r="AD661" s="13">
        <f>VLOOKUP(A661,[4]Sheet1!$A$2:$E$651,5,FALSE)</f>
        <v>0.89383800000000002</v>
      </c>
      <c r="AE661" s="13">
        <f>VLOOKUP(A661,[4]Sheet1!$A$2:$F$651,6,FALSE)</f>
        <v>1579.63</v>
      </c>
      <c r="AF661">
        <f>VLOOKUP(A661,[3]Sheet1!$A$2:$F$2106,6, FALSE)</f>
        <v>51980</v>
      </c>
      <c r="AG661">
        <f>VLOOKUP(A661,[3]Sheet1!$A$2:$G$2106,7,FALSE)</f>
        <v>1</v>
      </c>
      <c r="AH661">
        <f>VLOOKUP(A661,[3]Sheet1!$A$2:$H$2105,8,FALSE)</f>
        <v>1665</v>
      </c>
      <c r="AI661">
        <f>VLOOKUP(A661,[3]Sheet1!$A$2:$I$2106,9,FALSE)</f>
        <v>69</v>
      </c>
      <c r="AJ661">
        <f>VLOOKUP(A661,[3]Sheet1!$A$2:$K$2105,10,FALSE)</f>
        <v>29</v>
      </c>
      <c r="AK661">
        <f>VLOOKUP(A661,[3]Sheet1!$A$2:$K$2105,11,FALSE)</f>
        <v>40</v>
      </c>
      <c r="AL661">
        <f>VLOOKUP(A661,[3]Sheet1!$A$2:$L$2106,12,FALSE)</f>
        <v>7</v>
      </c>
      <c r="AM661">
        <f>VLOOKUP(A661, [3]Sheet1!$A$2:$M$2105,13,FALSE)</f>
        <v>22</v>
      </c>
      <c r="AN661">
        <f>VLOOKUP(A661,[3]Sheet1!$A$2:$N$2106,14,FALSE)</f>
        <v>1.1100000000000001</v>
      </c>
      <c r="AO661">
        <f>VLOOKUP(A661,[3]Sheet1!$A$2:$O$2106,15,FALSE)</f>
        <v>3.4</v>
      </c>
      <c r="AP661">
        <f>VLOOKUP(A661,[3]Sheet1!$A$2:$P$2105,16,FALSE)</f>
        <v>0</v>
      </c>
      <c r="AQ661">
        <f>VLOOKUP(A661, [3]Sheet1!$A$2:$Q$2106, 17,FALSE)</f>
        <v>1551</v>
      </c>
    </row>
    <row r="662" spans="1:43" x14ac:dyDescent="0.2">
      <c r="A662" s="10">
        <v>1208192</v>
      </c>
      <c r="B662" s="10">
        <v>60057239</v>
      </c>
      <c r="C662" s="11" t="s">
        <v>86</v>
      </c>
      <c r="D662" s="10" t="s">
        <v>53</v>
      </c>
      <c r="E662" s="17">
        <v>44166</v>
      </c>
      <c r="F662" s="13" t="str">
        <f>VLOOKUP(A662,[1]Sheet1!$K$2:$T$827,2,FALSE)</f>
        <v>VD04</v>
      </c>
      <c r="G662" s="13" t="s">
        <v>69</v>
      </c>
      <c r="H662" s="10">
        <v>21</v>
      </c>
      <c r="I662" s="10">
        <v>0.92</v>
      </c>
      <c r="J662" s="10">
        <v>1.37</v>
      </c>
      <c r="K662" s="10">
        <v>0.45</v>
      </c>
      <c r="L662" s="10">
        <v>19</v>
      </c>
      <c r="M662" s="10">
        <v>13</v>
      </c>
      <c r="N662" s="10">
        <v>4.9158263206481898</v>
      </c>
      <c r="O662" s="10">
        <v>1.9549194574356099</v>
      </c>
      <c r="P662" s="10">
        <v>0.42636850476264998</v>
      </c>
      <c r="Q662" s="10">
        <v>-0.126230522990227</v>
      </c>
      <c r="R662" s="13">
        <f>VLOOKUP(A662,'Valores KF'!$C$2:$D$1018,2,)</f>
        <v>0.83</v>
      </c>
      <c r="S662" s="13">
        <f>VLOOKUP(A662,'[2]PESO DE COLADA DIC19-DIC-20'!$A$2:$D$2105,4, FALSE)</f>
        <v>52327</v>
      </c>
      <c r="T662" s="13">
        <f>VLOOKUP(A662,[1]Sheet1!$F$2:$H$1001,3,FALSE)</f>
        <v>1880.08225689353</v>
      </c>
      <c r="U662" s="13">
        <f>VLOOKUP(A662,[1]Sheet1!$K$2:$T$827, 3,FALSE)</f>
        <v>9.1300000000000006E-2</v>
      </c>
      <c r="V662" s="13">
        <f>VLOOKUP(A662,[1]Sheet1!$K$2:$T$827, 4,FALSE)</f>
        <v>0.24099999999999999</v>
      </c>
      <c r="W662" s="13">
        <f>VLOOKUP(A662, [1]Sheet1!$K$2:$T$827,5,FALSE)</f>
        <v>0.45</v>
      </c>
      <c r="X662" s="13">
        <f>VLOOKUP(A662, [1]Sheet1!$K$2:$T$827,6,FALSE)</f>
        <v>1.5599999999999999E-2</v>
      </c>
      <c r="Y662" s="13">
        <f>VLOOKUP(A662, [1]Sheet1!$K$2:$T$827,7,FALSE)</f>
        <v>9.8999999999999999E-4</v>
      </c>
      <c r="Z662" s="13">
        <f>VLOOKUP(A662, [1]Sheet1!$K$2:$T$827,8,FALSE)</f>
        <v>9.07</v>
      </c>
      <c r="AA662" s="13">
        <f>VLOOKUP(A662, [1]Sheet1!$K$2:$T$827,9,FALSE)</f>
        <v>0.11</v>
      </c>
      <c r="AB662" s="13">
        <f>VLOOKUP(A662, [1]Sheet1!$K$2:$T$827,10,FALSE)</f>
        <v>5.0000000000000001E-4</v>
      </c>
      <c r="AC662" s="13">
        <f>VLOOKUP(A662,[4]Sheet1!$A$2:$D$651,4,FALSE)</f>
        <v>1.33663</v>
      </c>
      <c r="AD662" s="13">
        <f>VLOOKUP(A662,[4]Sheet1!$A$2:$E$651,5,FALSE)</f>
        <v>0.74609800000000004</v>
      </c>
      <c r="AE662" s="13">
        <f>VLOOKUP(A662,[4]Sheet1!$A$2:$F$651,6,FALSE)</f>
        <v>1604.66</v>
      </c>
      <c r="AF662">
        <f>VLOOKUP(A662,[3]Sheet1!$A$2:$F$2106,6, FALSE)</f>
        <v>49675</v>
      </c>
      <c r="AG662">
        <f>VLOOKUP(A662,[3]Sheet1!$A$2:$G$2106,7,FALSE)</f>
        <v>1</v>
      </c>
      <c r="AH662">
        <f>VLOOKUP(A662,[3]Sheet1!$A$2:$H$2105,8,FALSE)</f>
        <v>1674</v>
      </c>
      <c r="AI662">
        <f>VLOOKUP(A662,[3]Sheet1!$A$2:$I$2106,9,FALSE)</f>
        <v>77</v>
      </c>
      <c r="AJ662">
        <f>VLOOKUP(A662,[3]Sheet1!$A$2:$K$2105,10,FALSE)</f>
        <v>27</v>
      </c>
      <c r="AK662">
        <f>VLOOKUP(A662,[3]Sheet1!$A$2:$K$2105,11,FALSE)</f>
        <v>50</v>
      </c>
      <c r="AL662">
        <f>VLOOKUP(A662,[3]Sheet1!$A$2:$L$2106,12,FALSE)</f>
        <v>6</v>
      </c>
      <c r="AM662">
        <f>VLOOKUP(A662, [3]Sheet1!$A$2:$M$2105,13,FALSE)</f>
        <v>21</v>
      </c>
      <c r="AN662">
        <f>VLOOKUP(A662,[3]Sheet1!$A$2:$N$2106,14,FALSE)</f>
        <v>0.95</v>
      </c>
      <c r="AO662">
        <f>VLOOKUP(A662,[3]Sheet1!$A$2:$O$2106,15,FALSE)</f>
        <v>2.74</v>
      </c>
      <c r="AP662">
        <f>VLOOKUP(A662,[3]Sheet1!$A$2:$P$2105,16,FALSE)</f>
        <v>19.63</v>
      </c>
      <c r="AQ662">
        <f>VLOOKUP(A662, [3]Sheet1!$A$2:$Q$2106, 17,FALSE)</f>
        <v>1571</v>
      </c>
    </row>
    <row r="663" spans="1:43" x14ac:dyDescent="0.2">
      <c r="A663" s="10">
        <v>1208193</v>
      </c>
      <c r="B663" s="10">
        <v>60057222</v>
      </c>
      <c r="C663" s="11" t="s">
        <v>55</v>
      </c>
      <c r="D663" s="10" t="s">
        <v>53</v>
      </c>
      <c r="E663" s="17">
        <v>44166</v>
      </c>
      <c r="F663" s="13" t="str">
        <f>VLOOKUP(A663,[1]Sheet1!$K$2:$T$827,2,FALSE)</f>
        <v>VD03</v>
      </c>
      <c r="G663" s="13" t="str">
        <f>IFERROR(#REF!, "no")</f>
        <v>no</v>
      </c>
      <c r="H663" s="10">
        <v>25</v>
      </c>
      <c r="I663" s="10">
        <v>0.93</v>
      </c>
      <c r="J663" s="10">
        <v>0.62</v>
      </c>
      <c r="K663" s="10">
        <v>-0.31</v>
      </c>
      <c r="L663" s="10">
        <v>19</v>
      </c>
      <c r="M663" s="10">
        <v>20</v>
      </c>
      <c r="N663" s="10">
        <v>1.6391127109527599</v>
      </c>
      <c r="O663" s="10">
        <v>2.7733924388885498</v>
      </c>
      <c r="P663" s="10">
        <v>0.26635339856147799</v>
      </c>
      <c r="Q663" s="10">
        <v>-0.13209077715873699</v>
      </c>
      <c r="R663" s="13">
        <f>VLOOKUP(A663,'Valores KF'!$C$2:$D$1018,2,)</f>
        <v>0.74</v>
      </c>
      <c r="S663" s="13">
        <f>VLOOKUP(A663,'[2]PESO DE COLADA DIC19-DIC-20'!$A$2:$D$2105,4, FALSE)</f>
        <v>53664</v>
      </c>
      <c r="T663" s="13">
        <f>VLOOKUP(A663,[1]Sheet1!$F$2:$H$1001,3,FALSE)</f>
        <v>1854.1145361289</v>
      </c>
      <c r="U663" s="13">
        <f>VLOOKUP(A663,[1]Sheet1!$K$2:$T$827, 3,FALSE)</f>
        <v>0.42599999999999999</v>
      </c>
      <c r="V663" s="13">
        <f>VLOOKUP(A663,[1]Sheet1!$K$2:$T$827, 4,FALSE)</f>
        <v>0.27400000000000002</v>
      </c>
      <c r="W663" s="13">
        <f>VLOOKUP(A663, [1]Sheet1!$K$2:$T$827,5,FALSE)</f>
        <v>0.77500000000000002</v>
      </c>
      <c r="X663" s="13">
        <f>VLOOKUP(A663, [1]Sheet1!$K$2:$T$827,6,FALSE)</f>
        <v>8.9999999999999993E-3</v>
      </c>
      <c r="Y663" s="13">
        <f>VLOOKUP(A663, [1]Sheet1!$K$2:$T$827,7,FALSE)</f>
        <v>3.65E-3</v>
      </c>
      <c r="Z663" s="13">
        <f>VLOOKUP(A663, [1]Sheet1!$K$2:$T$827,8,FALSE)</f>
        <v>0.84299999999999997</v>
      </c>
      <c r="AA663" s="13">
        <f>VLOOKUP(A663, [1]Sheet1!$K$2:$T$827,9,FALSE)</f>
        <v>1.73</v>
      </c>
      <c r="AB663" s="13">
        <f>VLOOKUP(A663, [1]Sheet1!$K$2:$T$827,10,FALSE)</f>
        <v>2.3599999999999999E-2</v>
      </c>
      <c r="AC663" s="13">
        <f>VLOOKUP(A663,[4]Sheet1!$A$2:$D$651,4,FALSE)</f>
        <v>1.13402</v>
      </c>
      <c r="AD663" s="13">
        <f>VLOOKUP(A663,[4]Sheet1!$A$2:$E$651,5,FALSE)</f>
        <v>1.0735399999999999</v>
      </c>
      <c r="AE663" s="13">
        <f>VLOOKUP(A663,[4]Sheet1!$A$2:$F$651,6,FALSE)</f>
        <v>1591.1</v>
      </c>
      <c r="AF663">
        <f>VLOOKUP(A663,[3]Sheet1!$A$2:$F$2106,6, FALSE)</f>
        <v>52475.01</v>
      </c>
      <c r="AG663">
        <f>VLOOKUP(A663,[3]Sheet1!$A$2:$G$2106,7,FALSE)</f>
        <v>1</v>
      </c>
      <c r="AH663">
        <f>VLOOKUP(A663,[3]Sheet1!$A$2:$H$2105,8,FALSE)</f>
        <v>1658</v>
      </c>
      <c r="AI663">
        <f>VLOOKUP(A663,[3]Sheet1!$A$2:$I$2106,9,FALSE)</f>
        <v>73</v>
      </c>
      <c r="AJ663">
        <f>VLOOKUP(A663,[3]Sheet1!$A$2:$K$2105,10,FALSE)</f>
        <v>33</v>
      </c>
      <c r="AK663">
        <f>VLOOKUP(A663,[3]Sheet1!$A$2:$K$2105,11,FALSE)</f>
        <v>40</v>
      </c>
      <c r="AL663">
        <f>VLOOKUP(A663,[3]Sheet1!$A$2:$L$2106,12,FALSE)</f>
        <v>8</v>
      </c>
      <c r="AM663">
        <f>VLOOKUP(A663, [3]Sheet1!$A$2:$M$2105,13,FALSE)</f>
        <v>25</v>
      </c>
      <c r="AN663">
        <f>VLOOKUP(A663,[3]Sheet1!$A$2:$N$2106,14,FALSE)</f>
        <v>0.95</v>
      </c>
      <c r="AO663">
        <f>VLOOKUP(A663,[3]Sheet1!$A$2:$O$2106,15,FALSE)</f>
        <v>5.32</v>
      </c>
      <c r="AP663">
        <f>VLOOKUP(A663,[3]Sheet1!$A$2:$P$2105,16,FALSE)</f>
        <v>0</v>
      </c>
      <c r="AQ663">
        <f>VLOOKUP(A663, [3]Sheet1!$A$2:$Q$2106, 17,FALSE)</f>
        <v>1542</v>
      </c>
    </row>
    <row r="664" spans="1:43" x14ac:dyDescent="0.2">
      <c r="A664" s="10">
        <v>1208194</v>
      </c>
      <c r="B664" s="10">
        <v>60057146</v>
      </c>
      <c r="C664" s="11" t="s">
        <v>64</v>
      </c>
      <c r="D664" s="10" t="s">
        <v>56</v>
      </c>
      <c r="E664" s="17">
        <v>44166</v>
      </c>
      <c r="F664" s="13" t="e">
        <f>VLOOKUP(A664,[1]Sheet1!$K$2:$T$827,2,FALSE)</f>
        <v>#N/A</v>
      </c>
      <c r="G664" s="13" t="str">
        <f>IFERROR(#REF!, "no")</f>
        <v>no</v>
      </c>
      <c r="H664" s="10">
        <v>0</v>
      </c>
      <c r="I664" s="10">
        <v>0</v>
      </c>
      <c r="J664" s="10">
        <v>0</v>
      </c>
      <c r="K664" s="10">
        <v>0</v>
      </c>
      <c r="L664" s="18"/>
      <c r="M664" s="10">
        <v>0</v>
      </c>
      <c r="N664" s="10">
        <v>0</v>
      </c>
      <c r="O664" s="10">
        <v>0</v>
      </c>
      <c r="P664" s="10">
        <v>0</v>
      </c>
      <c r="Q664" s="10">
        <v>0</v>
      </c>
      <c r="R664" s="13">
        <f>VLOOKUP(A664,'Valores KF'!$C$2:$D$1018,2,)</f>
        <v>0</v>
      </c>
      <c r="S664" s="13">
        <f>VLOOKUP(A664,'[2]PESO DE COLADA DIC19-DIC-20'!$A$2:$D$2105,4, FALSE)</f>
        <v>59087</v>
      </c>
      <c r="T664" s="13" t="str">
        <f>VLOOKUP(A664,[1]Sheet1!$F$2:$H$1001,3,FALSE)</f>
        <v>(null)</v>
      </c>
      <c r="U664" s="13" t="e">
        <f>VLOOKUP(A664,[1]Sheet1!$K$2:$T$827, 3,FALSE)</f>
        <v>#N/A</v>
      </c>
      <c r="V664" s="13" t="e">
        <f>VLOOKUP(A664,[1]Sheet1!$K$2:$T$827, 4,FALSE)</f>
        <v>#N/A</v>
      </c>
      <c r="W664" s="13" t="e">
        <f>VLOOKUP(A664, [1]Sheet1!$K$2:$T$827,5,FALSE)</f>
        <v>#N/A</v>
      </c>
      <c r="X664" s="13" t="e">
        <f>VLOOKUP(A664, [1]Sheet1!$K$2:$T$827,6,FALSE)</f>
        <v>#N/A</v>
      </c>
      <c r="Y664" s="13" t="e">
        <f>VLOOKUP(A664, [1]Sheet1!$K$2:$T$827,7,FALSE)</f>
        <v>#N/A</v>
      </c>
      <c r="Z664" s="13" t="e">
        <f>VLOOKUP(A664, [1]Sheet1!$K$2:$T$827,8,FALSE)</f>
        <v>#N/A</v>
      </c>
      <c r="AA664" s="13" t="e">
        <f>VLOOKUP(A664, [1]Sheet1!$K$2:$T$827,9,FALSE)</f>
        <v>#N/A</v>
      </c>
      <c r="AB664" s="13" t="e">
        <f>VLOOKUP(A664, [1]Sheet1!$K$2:$T$827,10,FALSE)</f>
        <v>#N/A</v>
      </c>
      <c r="AC664" s="13">
        <f>VLOOKUP(A664,[4]Sheet1!$A$2:$D$651,4,FALSE)</f>
        <v>0</v>
      </c>
      <c r="AD664" s="13" t="s">
        <v>45</v>
      </c>
      <c r="AE664" s="13" t="s">
        <v>45</v>
      </c>
      <c r="AF664">
        <f>VLOOKUP(A664,[3]Sheet1!$A$2:$F$2106,6, FALSE)</f>
        <v>58021</v>
      </c>
      <c r="AG664">
        <f>VLOOKUP(A664,[3]Sheet1!$A$2:$G$2106,7,FALSE)</f>
        <v>1</v>
      </c>
      <c r="AH664">
        <f>VLOOKUP(A664,[3]Sheet1!$A$2:$H$2105,8,FALSE)</f>
        <v>0</v>
      </c>
      <c r="AI664">
        <f>VLOOKUP(A664,[3]Sheet1!$A$2:$I$2106,9,FALSE)</f>
        <v>3</v>
      </c>
      <c r="AJ664">
        <f>VLOOKUP(A664,[3]Sheet1!$A$2:$K$2105,10,FALSE)</f>
        <v>0</v>
      </c>
      <c r="AK664">
        <f>VLOOKUP(A664,[3]Sheet1!$A$2:$K$2105,11,FALSE)</f>
        <v>3</v>
      </c>
      <c r="AL664">
        <f>VLOOKUP(A664,[3]Sheet1!$A$2:$L$2106,12,FALSE)</f>
        <v>0</v>
      </c>
      <c r="AM664">
        <f>VLOOKUP(A664, [3]Sheet1!$A$2:$M$2105,13,FALSE)</f>
        <v>0</v>
      </c>
      <c r="AN664">
        <f>VLOOKUP(A664,[3]Sheet1!$A$2:$N$2106,14,FALSE)</f>
        <v>0.7</v>
      </c>
      <c r="AO664">
        <f>VLOOKUP(A664,[3]Sheet1!$A$2:$O$2106,15,FALSE)</f>
        <v>0</v>
      </c>
      <c r="AP664">
        <f>VLOOKUP(A664,[3]Sheet1!$A$2:$P$2105,16,FALSE)</f>
        <v>0</v>
      </c>
      <c r="AQ664">
        <f>VLOOKUP(A664, [3]Sheet1!$A$2:$Q$2106, 17,FALSE)</f>
        <v>1602</v>
      </c>
    </row>
    <row r="665" spans="1:43" x14ac:dyDescent="0.2">
      <c r="A665" s="10">
        <v>1208195</v>
      </c>
      <c r="B665" s="10">
        <v>60057205</v>
      </c>
      <c r="C665" s="11">
        <v>4340</v>
      </c>
      <c r="D665" s="10" t="s">
        <v>56</v>
      </c>
      <c r="E665" s="17">
        <v>44167</v>
      </c>
      <c r="F665" s="13" t="str">
        <f>VLOOKUP(A665,[1]Sheet1!$K$2:$T$827,2,FALSE)</f>
        <v>VD02</v>
      </c>
      <c r="G665" s="13" t="str">
        <f>IFERROR(#REF!, "no")</f>
        <v>no</v>
      </c>
      <c r="H665" s="10">
        <v>23</v>
      </c>
      <c r="I665" s="10">
        <v>1.17</v>
      </c>
      <c r="J665" s="10">
        <v>0.99</v>
      </c>
      <c r="K665" s="10">
        <v>-0.18</v>
      </c>
      <c r="L665" s="10">
        <v>20</v>
      </c>
      <c r="M665" s="10">
        <v>14</v>
      </c>
      <c r="N665" s="10">
        <v>5.5428485870361301</v>
      </c>
      <c r="O665" s="10">
        <v>3.05705666542053</v>
      </c>
      <c r="P665" s="10">
        <v>0.93689298629760698</v>
      </c>
      <c r="Q665" s="10">
        <v>-0.11863137781620001</v>
      </c>
      <c r="R665" s="13">
        <f>VLOOKUP(A665,'Valores KF'!$C$2:$D$1018,2,)</f>
        <v>0.75</v>
      </c>
      <c r="S665" s="13">
        <f>VLOOKUP(A665,'[2]PESO DE COLADA DIC19-DIC-20'!$A$2:$D$2105,4, FALSE)</f>
        <v>59166</v>
      </c>
      <c r="T665" s="13">
        <f>VLOOKUP(A665,[1]Sheet1!$F$2:$H$1001,3,FALSE)</f>
        <v>1860.75789159242</v>
      </c>
      <c r="U665" s="13">
        <f>VLOOKUP(A665,[1]Sheet1!$K$2:$T$827, 3,FALSE)</f>
        <v>0.41199999999999998</v>
      </c>
      <c r="V665" s="13">
        <f>VLOOKUP(A665,[1]Sheet1!$K$2:$T$827, 4,FALSE)</f>
        <v>0.16300000000000001</v>
      </c>
      <c r="W665" s="13">
        <f>VLOOKUP(A665, [1]Sheet1!$K$2:$T$827,5,FALSE)</f>
        <v>0.76600000000000001</v>
      </c>
      <c r="X665" s="13">
        <f>VLOOKUP(A665, [1]Sheet1!$K$2:$T$827,6,FALSE)</f>
        <v>0.01</v>
      </c>
      <c r="Y665" s="13">
        <f>VLOOKUP(A665, [1]Sheet1!$K$2:$T$827,7,FALSE)</f>
        <v>1.47E-2</v>
      </c>
      <c r="Z665" s="13">
        <f>VLOOKUP(A665, [1]Sheet1!$K$2:$T$827,8,FALSE)</f>
        <v>0.90100000000000002</v>
      </c>
      <c r="AA665" s="13">
        <f>VLOOKUP(A665, [1]Sheet1!$K$2:$T$827,9,FALSE)</f>
        <v>1.69</v>
      </c>
      <c r="AB665" s="13">
        <f>VLOOKUP(A665, [1]Sheet1!$K$2:$T$827,10,FALSE)</f>
        <v>2.2499999999999999E-2</v>
      </c>
      <c r="AC665" s="13">
        <f>VLOOKUP(A665,[4]Sheet1!$A$2:$D$651,4,FALSE)</f>
        <v>1.2693099999999999</v>
      </c>
      <c r="AD665" s="13">
        <f>VLOOKUP(A665,[4]Sheet1!$A$2:$E$651,5,FALSE)</f>
        <v>0.92220899999999995</v>
      </c>
      <c r="AE665" s="13">
        <f>VLOOKUP(A665,[4]Sheet1!$A$2:$F$651,6,FALSE)</f>
        <v>1585.03</v>
      </c>
      <c r="AF665">
        <f>VLOOKUP(A665,[3]Sheet1!$A$2:$F$2106,6, FALSE)</f>
        <v>59115.01</v>
      </c>
      <c r="AG665">
        <f>VLOOKUP(A665,[3]Sheet1!$A$2:$G$2106,7,FALSE)</f>
        <v>1</v>
      </c>
      <c r="AH665">
        <f>VLOOKUP(A665,[3]Sheet1!$A$2:$H$2105,8,FALSE)</f>
        <v>1661</v>
      </c>
      <c r="AI665">
        <f>VLOOKUP(A665,[3]Sheet1!$A$2:$I$2106,9,FALSE)</f>
        <v>65</v>
      </c>
      <c r="AJ665">
        <f>VLOOKUP(A665,[3]Sheet1!$A$2:$K$2105,10,FALSE)</f>
        <v>29</v>
      </c>
      <c r="AK665">
        <f>VLOOKUP(A665,[3]Sheet1!$A$2:$K$2105,11,FALSE)</f>
        <v>36</v>
      </c>
      <c r="AL665">
        <f>VLOOKUP(A665,[3]Sheet1!$A$2:$L$2106,12,FALSE)</f>
        <v>6</v>
      </c>
      <c r="AM665">
        <f>VLOOKUP(A665, [3]Sheet1!$A$2:$M$2105,13,FALSE)</f>
        <v>23</v>
      </c>
      <c r="AN665">
        <f>VLOOKUP(A665,[3]Sheet1!$A$2:$N$2106,14,FALSE)</f>
        <v>0.95</v>
      </c>
      <c r="AO665">
        <f>VLOOKUP(A665,[3]Sheet1!$A$2:$O$2106,15,FALSE)</f>
        <v>2.66</v>
      </c>
      <c r="AP665">
        <f>VLOOKUP(A665,[3]Sheet1!$A$2:$P$2105,16,FALSE)</f>
        <v>0</v>
      </c>
      <c r="AQ665">
        <f>VLOOKUP(A665, [3]Sheet1!$A$2:$Q$2106, 17,FALSE)</f>
        <v>1561</v>
      </c>
    </row>
    <row r="666" spans="1:43" x14ac:dyDescent="0.2">
      <c r="A666" s="10">
        <v>1208196</v>
      </c>
      <c r="B666" s="10">
        <v>60057211</v>
      </c>
      <c r="C666" s="11">
        <v>4340</v>
      </c>
      <c r="D666" s="10" t="s">
        <v>56</v>
      </c>
      <c r="E666" s="17">
        <v>44167</v>
      </c>
      <c r="F666" s="13" t="str">
        <f>VLOOKUP(A666,[1]Sheet1!$K$2:$T$827,2,FALSE)</f>
        <v>VD03</v>
      </c>
      <c r="G666" s="13" t="str">
        <f>IFERROR(#REF!, "no")</f>
        <v>no</v>
      </c>
      <c r="H666" s="10">
        <v>28</v>
      </c>
      <c r="I666" s="10">
        <v>0.97</v>
      </c>
      <c r="J666" s="10">
        <v>0.77</v>
      </c>
      <c r="K666" s="10">
        <v>-0.2</v>
      </c>
      <c r="L666" s="10">
        <v>23</v>
      </c>
      <c r="M666" s="10">
        <v>15</v>
      </c>
      <c r="N666" s="10">
        <v>5.8921852111816397</v>
      </c>
      <c r="O666" s="10">
        <v>2.74695825576782</v>
      </c>
      <c r="P666" s="10">
        <v>3.07354784011841</v>
      </c>
      <c r="Q666" s="10">
        <v>2.0279188156127899</v>
      </c>
      <c r="R666" s="13">
        <f>VLOOKUP(A666,'Valores KF'!$C$2:$D$1018,2,)</f>
        <v>0.78</v>
      </c>
      <c r="S666" s="13">
        <f>VLOOKUP(A666,'[2]PESO DE COLADA DIC19-DIC-20'!$A$2:$D$2105,4, FALSE)</f>
        <v>58272</v>
      </c>
      <c r="T666" s="13">
        <f>VLOOKUP(A666,[1]Sheet1!$F$2:$H$1001,3,FALSE)</f>
        <v>1882.2528654882401</v>
      </c>
      <c r="U666" s="13">
        <f>VLOOKUP(A666,[1]Sheet1!$K$2:$T$827, 3,FALSE)</f>
        <v>0.40500000000000003</v>
      </c>
      <c r="V666" s="13">
        <f>VLOOKUP(A666,[1]Sheet1!$K$2:$T$827, 4,FALSE)</f>
        <v>0.17599999999999999</v>
      </c>
      <c r="W666" s="13">
        <f>VLOOKUP(A666, [1]Sheet1!$K$2:$T$827,5,FALSE)</f>
        <v>0.78500000000000003</v>
      </c>
      <c r="X666" s="13">
        <f>VLOOKUP(A666, [1]Sheet1!$K$2:$T$827,6,FALSE)</f>
        <v>7.4000000000000003E-3</v>
      </c>
      <c r="Y666" s="13">
        <f>VLOOKUP(A666, [1]Sheet1!$K$2:$T$827,7,FALSE)</f>
        <v>1.5699999999999999E-2</v>
      </c>
      <c r="Z666" s="13">
        <f>VLOOKUP(A666, [1]Sheet1!$K$2:$T$827,8,FALSE)</f>
        <v>0.87</v>
      </c>
      <c r="AA666" s="13">
        <f>VLOOKUP(A666, [1]Sheet1!$K$2:$T$827,9,FALSE)</f>
        <v>1.71</v>
      </c>
      <c r="AB666" s="13">
        <f>VLOOKUP(A666, [1]Sheet1!$K$2:$T$827,10,FALSE)</f>
        <v>1.52E-2</v>
      </c>
      <c r="AC666" s="13">
        <f>VLOOKUP(A666,[4]Sheet1!$A$2:$D$651,4,FALSE)</f>
        <v>1.3365400000000001</v>
      </c>
      <c r="AD666" s="13">
        <f>VLOOKUP(A666,[4]Sheet1!$A$2:$E$651,5,FALSE)</f>
        <v>5.7923499999999999</v>
      </c>
      <c r="AE666" s="13">
        <f>VLOOKUP(A666,[4]Sheet1!$A$2:$F$651,6,FALSE)</f>
        <v>1571.67</v>
      </c>
      <c r="AF666">
        <f>VLOOKUP(A666,[3]Sheet1!$A$2:$F$2106,6, FALSE)</f>
        <v>58209</v>
      </c>
      <c r="AG666">
        <f>VLOOKUP(A666,[3]Sheet1!$A$2:$G$2106,7,FALSE)</f>
        <v>1</v>
      </c>
      <c r="AH666">
        <f>VLOOKUP(A666,[3]Sheet1!$A$2:$H$2105,8,FALSE)</f>
        <v>1680</v>
      </c>
      <c r="AI666">
        <f>VLOOKUP(A666,[3]Sheet1!$A$2:$I$2106,9,FALSE)</f>
        <v>76</v>
      </c>
      <c r="AJ666">
        <f>VLOOKUP(A666,[3]Sheet1!$A$2:$K$2105,10,FALSE)</f>
        <v>40</v>
      </c>
      <c r="AK666">
        <f>VLOOKUP(A666,[3]Sheet1!$A$2:$K$2105,11,FALSE)</f>
        <v>36</v>
      </c>
      <c r="AL666">
        <f>VLOOKUP(A666,[3]Sheet1!$A$2:$L$2106,12,FALSE)</f>
        <v>12</v>
      </c>
      <c r="AM666">
        <f>VLOOKUP(A666, [3]Sheet1!$A$2:$M$2105,13,FALSE)</f>
        <v>28</v>
      </c>
      <c r="AN666">
        <f>VLOOKUP(A666,[3]Sheet1!$A$2:$N$2106,14,FALSE)</f>
        <v>1.02</v>
      </c>
      <c r="AO666">
        <f>VLOOKUP(A666,[3]Sheet1!$A$2:$O$2106,15,FALSE)</f>
        <v>8.49</v>
      </c>
      <c r="AP666">
        <f>VLOOKUP(A666,[3]Sheet1!$A$2:$P$2105,16,FALSE)</f>
        <v>0</v>
      </c>
      <c r="AQ666">
        <f>VLOOKUP(A666, [3]Sheet1!$A$2:$Q$2106, 17,FALSE)</f>
        <v>1557</v>
      </c>
    </row>
    <row r="667" spans="1:43" x14ac:dyDescent="0.2">
      <c r="A667" s="10">
        <v>1208197</v>
      </c>
      <c r="B667" s="10">
        <v>60057484</v>
      </c>
      <c r="C667" s="11" t="s">
        <v>64</v>
      </c>
      <c r="D667" s="10" t="s">
        <v>56</v>
      </c>
      <c r="E667" s="17">
        <v>44167</v>
      </c>
      <c r="F667" s="13" t="str">
        <f>VLOOKUP(A667,[1]Sheet1!$K$2:$T$827,2,FALSE)</f>
        <v>VD02</v>
      </c>
      <c r="G667" s="13" t="str">
        <f>IFERROR(#REF!, "no")</f>
        <v>no</v>
      </c>
      <c r="H667" s="10">
        <v>22</v>
      </c>
      <c r="I667" s="10">
        <v>1.21</v>
      </c>
      <c r="J667" s="10">
        <v>0.59</v>
      </c>
      <c r="K667" s="10">
        <v>-0.62</v>
      </c>
      <c r="L667" s="10">
        <v>17</v>
      </c>
      <c r="M667" s="10">
        <v>16</v>
      </c>
      <c r="N667" s="10">
        <v>5.3067741394043004</v>
      </c>
      <c r="O667" s="10">
        <v>2.8787820339202899</v>
      </c>
      <c r="P667" s="10">
        <v>0.50320303440094005</v>
      </c>
      <c r="Q667" s="10">
        <v>-0.13697846233844799</v>
      </c>
      <c r="R667" s="13">
        <f>VLOOKUP(A667,'Valores KF'!$C$2:$D$1018,2,)</f>
        <v>0.76</v>
      </c>
      <c r="S667" s="13">
        <f>VLOOKUP(A667,'[2]PESO DE COLADA DIC19-DIC-20'!$A$2:$D$2105,4, FALSE)</f>
        <v>57873</v>
      </c>
      <c r="T667" s="13">
        <f>VLOOKUP(A667,[1]Sheet1!$F$2:$H$1001,3,FALSE)</f>
        <v>1860.72161706629</v>
      </c>
      <c r="U667" s="13">
        <f>VLOOKUP(A667,[1]Sheet1!$K$2:$T$827, 3,FALSE)</f>
        <v>0.42499999999999999</v>
      </c>
      <c r="V667" s="13">
        <f>VLOOKUP(A667,[1]Sheet1!$K$2:$T$827, 4,FALSE)</f>
        <v>0.156</v>
      </c>
      <c r="W667" s="13">
        <f>VLOOKUP(A667, [1]Sheet1!$K$2:$T$827,5,FALSE)</f>
        <v>0.73599999999999999</v>
      </c>
      <c r="X667" s="13">
        <f>VLOOKUP(A667, [1]Sheet1!$K$2:$T$827,6,FALSE)</f>
        <v>5.8999999999999999E-3</v>
      </c>
      <c r="Y667" s="13">
        <f>VLOOKUP(A667, [1]Sheet1!$K$2:$T$827,7,FALSE)</f>
        <v>1.3799999999999999E-3</v>
      </c>
      <c r="Z667" s="13">
        <f>VLOOKUP(A667, [1]Sheet1!$K$2:$T$827,8,FALSE)</f>
        <v>0.86</v>
      </c>
      <c r="AA667" s="13">
        <f>VLOOKUP(A667, [1]Sheet1!$K$2:$T$827,9,FALSE)</f>
        <v>1.94</v>
      </c>
      <c r="AB667" s="13">
        <f>VLOOKUP(A667, [1]Sheet1!$K$2:$T$827,10,FALSE)</f>
        <v>2.23E-2</v>
      </c>
      <c r="AC667" s="13">
        <f>VLOOKUP(A667,[4]Sheet1!$A$2:$D$651,4,FALSE)</f>
        <v>1.3046599999999999</v>
      </c>
      <c r="AD667" s="13">
        <f>VLOOKUP(A667,[4]Sheet1!$A$2:$E$651,5,FALSE)</f>
        <v>0.64559100000000003</v>
      </c>
      <c r="AE667" s="13">
        <f>VLOOKUP(A667,[4]Sheet1!$A$2:$F$651,6,FALSE)</f>
        <v>1574.99</v>
      </c>
      <c r="AF667">
        <f>VLOOKUP(A667,[3]Sheet1!$A$2:$F$2106,6, FALSE)</f>
        <v>56922</v>
      </c>
      <c r="AG667">
        <f>VLOOKUP(A667,[3]Sheet1!$A$2:$G$2106,7,FALSE)</f>
        <v>1</v>
      </c>
      <c r="AH667">
        <f>VLOOKUP(A667,[3]Sheet1!$A$2:$H$2105,8,FALSE)</f>
        <v>1657</v>
      </c>
      <c r="AI667">
        <f>VLOOKUP(A667,[3]Sheet1!$A$2:$I$2106,9,FALSE)</f>
        <v>55</v>
      </c>
      <c r="AJ667">
        <f>VLOOKUP(A667,[3]Sheet1!$A$2:$K$2105,10,FALSE)</f>
        <v>29</v>
      </c>
      <c r="AK667">
        <f>VLOOKUP(A667,[3]Sheet1!$A$2:$K$2105,11,FALSE)</f>
        <v>26</v>
      </c>
      <c r="AL667">
        <f>VLOOKUP(A667,[3]Sheet1!$A$2:$L$2106,12,FALSE)</f>
        <v>7</v>
      </c>
      <c r="AM667">
        <f>VLOOKUP(A667, [3]Sheet1!$A$2:$M$2105,13,FALSE)</f>
        <v>22</v>
      </c>
      <c r="AN667">
        <f>VLOOKUP(A667,[3]Sheet1!$A$2:$N$2106,14,FALSE)</f>
        <v>1.01</v>
      </c>
      <c r="AO667">
        <f>VLOOKUP(A667,[3]Sheet1!$A$2:$O$2106,15,FALSE)</f>
        <v>1.91</v>
      </c>
      <c r="AP667">
        <f>VLOOKUP(A667,[3]Sheet1!$A$2:$P$2105,16,FALSE)</f>
        <v>0</v>
      </c>
      <c r="AQ667">
        <f>VLOOKUP(A667, [3]Sheet1!$A$2:$Q$2106, 17,FALSE)</f>
        <v>1547</v>
      </c>
    </row>
    <row r="668" spans="1:43" x14ac:dyDescent="0.2">
      <c r="A668" s="10">
        <v>1208198</v>
      </c>
      <c r="B668" s="10">
        <v>60057064</v>
      </c>
      <c r="C668" s="11" t="s">
        <v>54</v>
      </c>
      <c r="D668" s="10" t="s">
        <v>44</v>
      </c>
      <c r="E668" s="17">
        <v>44167</v>
      </c>
      <c r="F668" s="13" t="str">
        <f>VLOOKUP(A668,[1]Sheet1!$K$2:$T$827,2,FALSE)</f>
        <v>VD02</v>
      </c>
      <c r="G668" s="13" t="str">
        <f>IFERROR(#REF!, "no")</f>
        <v>no</v>
      </c>
      <c r="H668" s="10">
        <v>20</v>
      </c>
      <c r="I668" s="10">
        <v>1.23</v>
      </c>
      <c r="J668" s="10">
        <v>0.87</v>
      </c>
      <c r="K668" s="10">
        <v>-0.36</v>
      </c>
      <c r="L668" s="10">
        <v>14</v>
      </c>
      <c r="M668" s="10">
        <v>12</v>
      </c>
      <c r="N668" s="10">
        <v>5.78631687164307</v>
      </c>
      <c r="O668" s="10">
        <v>2.2528328895568799</v>
      </c>
      <c r="P668" s="10">
        <v>0.72776502370834395</v>
      </c>
      <c r="Q668" s="10">
        <v>-0.128427043557167</v>
      </c>
      <c r="R668" s="13">
        <f>VLOOKUP(A668,'Valores KF'!$C$2:$D$1018,2,)</f>
        <v>0.81</v>
      </c>
      <c r="S668" s="13">
        <f>VLOOKUP(A668,'[2]PESO DE COLADA DIC19-DIC-20'!$A$2:$D$2105,4, FALSE)</f>
        <v>56920</v>
      </c>
      <c r="T668" s="13">
        <f>VLOOKUP(A668,[1]Sheet1!$F$2:$H$1001,3,FALSE)</f>
        <v>1899.08724769169</v>
      </c>
      <c r="U668" s="13">
        <f>VLOOKUP(A668,[1]Sheet1!$K$2:$T$827, 3,FALSE)</f>
        <v>0.10199999999999999</v>
      </c>
      <c r="V668" s="13">
        <f>VLOOKUP(A668,[1]Sheet1!$K$2:$T$827, 4,FALSE)</f>
        <v>0.26600000000000001</v>
      </c>
      <c r="W668" s="13">
        <f>VLOOKUP(A668, [1]Sheet1!$K$2:$T$827,5,FALSE)</f>
        <v>1.1200000000000001</v>
      </c>
      <c r="X668" s="13">
        <f>VLOOKUP(A668, [1]Sheet1!$K$2:$T$827,6,FALSE)</f>
        <v>6.1999999999999998E-3</v>
      </c>
      <c r="Y668" s="13">
        <f>VLOOKUP(A668, [1]Sheet1!$K$2:$T$827,7,FALSE)</f>
        <v>4.13E-3</v>
      </c>
      <c r="Z668" s="13">
        <f>VLOOKUP(A668, [1]Sheet1!$K$2:$T$827,8,FALSE)</f>
        <v>0.27300000000000002</v>
      </c>
      <c r="AA668" s="13">
        <f>VLOOKUP(A668, [1]Sheet1!$K$2:$T$827,9,FALSE)</f>
        <v>0.38800000000000001</v>
      </c>
      <c r="AB668" s="13">
        <f>VLOOKUP(A668, [1]Sheet1!$K$2:$T$827,10,FALSE)</f>
        <v>2.29E-2</v>
      </c>
      <c r="AC668" s="13">
        <f>VLOOKUP(A668,[4]Sheet1!$A$2:$D$651,4,FALSE)</f>
        <v>1.3281400000000001</v>
      </c>
      <c r="AD668" s="13">
        <f>VLOOKUP(A668,[4]Sheet1!$A$2:$E$651,5,FALSE)</f>
        <v>1.0155000000000001</v>
      </c>
      <c r="AE668" s="13">
        <f>VLOOKUP(A668,[4]Sheet1!$A$2:$F$651,6,FALSE)</f>
        <v>1619.82</v>
      </c>
      <c r="AF668">
        <f>VLOOKUP(A668,[3]Sheet1!$A$2:$F$2106,6, FALSE)</f>
        <v>55978</v>
      </c>
      <c r="AG668">
        <f>VLOOKUP(A668,[3]Sheet1!$A$2:$G$2106,7,FALSE)</f>
        <v>1</v>
      </c>
      <c r="AH668">
        <f>VLOOKUP(A668,[3]Sheet1!$A$2:$H$2105,8,FALSE)</f>
        <v>1692</v>
      </c>
      <c r="AI668">
        <f>VLOOKUP(A668,[3]Sheet1!$A$2:$I$2106,9,FALSE)</f>
        <v>56</v>
      </c>
      <c r="AJ668">
        <f>VLOOKUP(A668,[3]Sheet1!$A$2:$K$2105,10,FALSE)</f>
        <v>27</v>
      </c>
      <c r="AK668">
        <f>VLOOKUP(A668,[3]Sheet1!$A$2:$K$2105,11,FALSE)</f>
        <v>29</v>
      </c>
      <c r="AL668">
        <f>VLOOKUP(A668,[3]Sheet1!$A$2:$L$2106,12,FALSE)</f>
        <v>7</v>
      </c>
      <c r="AM668">
        <f>VLOOKUP(A668, [3]Sheet1!$A$2:$M$2105,13,FALSE)</f>
        <v>20</v>
      </c>
      <c r="AN668">
        <f>VLOOKUP(A668,[3]Sheet1!$A$2:$N$2106,14,FALSE)</f>
        <v>1.1100000000000001</v>
      </c>
      <c r="AO668">
        <f>VLOOKUP(A668,[3]Sheet1!$A$2:$O$2106,15,FALSE)</f>
        <v>2.5299999999999998</v>
      </c>
      <c r="AP668">
        <f>VLOOKUP(A668,[3]Sheet1!$A$2:$P$2105,16,FALSE)</f>
        <v>0.51</v>
      </c>
      <c r="AQ668">
        <f>VLOOKUP(A668, [3]Sheet1!$A$2:$Q$2106, 17,FALSE)</f>
        <v>1602</v>
      </c>
    </row>
    <row r="669" spans="1:43" x14ac:dyDescent="0.2">
      <c r="A669" s="10">
        <v>1208199</v>
      </c>
      <c r="B669" s="10">
        <v>60057058</v>
      </c>
      <c r="C669" s="11" t="s">
        <v>54</v>
      </c>
      <c r="D669" s="10" t="s">
        <v>44</v>
      </c>
      <c r="E669" s="17">
        <v>44167</v>
      </c>
      <c r="F669" s="13" t="str">
        <f>VLOOKUP(A669,[1]Sheet1!$K$2:$T$827,2,FALSE)</f>
        <v>VD02</v>
      </c>
      <c r="G669" s="13" t="str">
        <f>IFERROR(#REF!, "no")</f>
        <v>no</v>
      </c>
      <c r="H669" s="10">
        <v>23</v>
      </c>
      <c r="I669" s="10">
        <v>0.86</v>
      </c>
      <c r="J669" s="10">
        <v>0.73</v>
      </c>
      <c r="K669" s="10">
        <v>-0.13</v>
      </c>
      <c r="L669" s="10">
        <v>14</v>
      </c>
      <c r="M669" s="10">
        <v>18</v>
      </c>
      <c r="N669" s="10">
        <v>4.5060739517211896</v>
      </c>
      <c r="O669" s="10">
        <v>2.5451176166534402</v>
      </c>
      <c r="P669" s="10">
        <v>0.23156864941120101</v>
      </c>
      <c r="Q669" s="10">
        <v>-0.134534537792206</v>
      </c>
      <c r="R669" s="13">
        <f>VLOOKUP(A669,'Valores KF'!$C$2:$D$1018,2,)</f>
        <v>0.82</v>
      </c>
      <c r="S669" s="13">
        <f>VLOOKUP(A669,'[2]PESO DE COLADA DIC19-DIC-20'!$A$2:$D$2105,4, FALSE)</f>
        <v>55448</v>
      </c>
      <c r="T669" s="13">
        <f>VLOOKUP(A669,[1]Sheet1!$F$2:$H$1001,3,FALSE)</f>
        <v>1903.93063781825</v>
      </c>
      <c r="U669" s="13">
        <f>VLOOKUP(A669,[1]Sheet1!$K$2:$T$827, 3,FALSE)</f>
        <v>0.115</v>
      </c>
      <c r="V669" s="13">
        <f>VLOOKUP(A669,[1]Sheet1!$K$2:$T$827, 4,FALSE)</f>
        <v>0.14699999999999999</v>
      </c>
      <c r="W669" s="13">
        <f>VLOOKUP(A669, [1]Sheet1!$K$2:$T$827,5,FALSE)</f>
        <v>1.1000000000000001</v>
      </c>
      <c r="X669" s="13">
        <f>VLOOKUP(A669, [1]Sheet1!$K$2:$T$827,6,FALSE)</f>
        <v>8.3999999999999995E-3</v>
      </c>
      <c r="Y669" s="13">
        <f>VLOOKUP(A669, [1]Sheet1!$K$2:$T$827,7,FALSE)</f>
        <v>5.3800000000000002E-3</v>
      </c>
      <c r="Z669" s="13">
        <f>VLOOKUP(A669, [1]Sheet1!$K$2:$T$827,8,FALSE)</f>
        <v>0.21099999999999999</v>
      </c>
      <c r="AA669" s="13">
        <f>VLOOKUP(A669, [1]Sheet1!$K$2:$T$827,9,FALSE)</f>
        <v>0.38500000000000001</v>
      </c>
      <c r="AB669" s="13">
        <f>VLOOKUP(A669, [1]Sheet1!$K$2:$T$827,10,FALSE)</f>
        <v>2.69E-2</v>
      </c>
      <c r="AC669" s="13">
        <f>VLOOKUP(A669,[4]Sheet1!$A$2:$D$651,4,FALSE)</f>
        <v>1.1665099999999999</v>
      </c>
      <c r="AD669" s="13">
        <f>VLOOKUP(A669,[4]Sheet1!$A$2:$E$651,5,FALSE)</f>
        <v>0.84268699999999996</v>
      </c>
      <c r="AE669" s="13">
        <f>VLOOKUP(A669,[4]Sheet1!$A$2:$F$651,6,FALSE)</f>
        <v>1620.78</v>
      </c>
      <c r="AF669">
        <f>VLOOKUP(A669,[3]Sheet1!$A$2:$F$2106,6, FALSE)</f>
        <v>55974</v>
      </c>
      <c r="AG669">
        <f>VLOOKUP(A669,[3]Sheet1!$A$2:$G$2106,7,FALSE)</f>
        <v>1</v>
      </c>
      <c r="AH669">
        <f>VLOOKUP(A669,[3]Sheet1!$A$2:$H$2105,8,FALSE)</f>
        <v>1704</v>
      </c>
      <c r="AI669">
        <f>VLOOKUP(A669,[3]Sheet1!$A$2:$I$2106,9,FALSE)</f>
        <v>56</v>
      </c>
      <c r="AJ669">
        <f>VLOOKUP(A669,[3]Sheet1!$A$2:$K$2105,10,FALSE)</f>
        <v>30</v>
      </c>
      <c r="AK669">
        <f>VLOOKUP(A669,[3]Sheet1!$A$2:$K$2105,11,FALSE)</f>
        <v>26</v>
      </c>
      <c r="AL669">
        <f>VLOOKUP(A669,[3]Sheet1!$A$2:$L$2106,12,FALSE)</f>
        <v>7</v>
      </c>
      <c r="AM669">
        <f>VLOOKUP(A669, [3]Sheet1!$A$2:$M$2105,13,FALSE)</f>
        <v>23</v>
      </c>
      <c r="AN669">
        <f>VLOOKUP(A669,[3]Sheet1!$A$2:$N$2106,14,FALSE)</f>
        <v>0.85</v>
      </c>
      <c r="AO669">
        <f>VLOOKUP(A669,[3]Sheet1!$A$2:$O$2106,15,FALSE)</f>
        <v>2.12</v>
      </c>
      <c r="AP669">
        <f>VLOOKUP(A669,[3]Sheet1!$A$2:$P$2105,16,FALSE)</f>
        <v>2.76</v>
      </c>
      <c r="AQ669">
        <f>VLOOKUP(A669, [3]Sheet1!$A$2:$Q$2106, 17,FALSE)</f>
        <v>1604</v>
      </c>
    </row>
    <row r="670" spans="1:43" x14ac:dyDescent="0.2">
      <c r="A670" s="10">
        <v>1208200</v>
      </c>
      <c r="B670" s="10">
        <v>60057052</v>
      </c>
      <c r="C670" s="11" t="s">
        <v>54</v>
      </c>
      <c r="D670" s="10" t="s">
        <v>44</v>
      </c>
      <c r="E670" s="17">
        <v>44167</v>
      </c>
      <c r="F670" s="13" t="str">
        <f>VLOOKUP(A670,[1]Sheet1!$K$2:$T$827,2,FALSE)</f>
        <v>VD02</v>
      </c>
      <c r="G670" s="13" t="str">
        <f>IFERROR(#REF!, "no")</f>
        <v>no</v>
      </c>
      <c r="H670" s="10">
        <v>16</v>
      </c>
      <c r="I670" s="10">
        <v>1.81</v>
      </c>
      <c r="J670" s="10">
        <v>1.1100000000000001</v>
      </c>
      <c r="K670" s="10">
        <v>-0.7</v>
      </c>
      <c r="L670" s="10">
        <v>18</v>
      </c>
      <c r="M670" s="10">
        <v>6</v>
      </c>
      <c r="N670" s="10">
        <v>11.0462484359741</v>
      </c>
      <c r="O670" s="10">
        <v>2.0973558425903298</v>
      </c>
      <c r="P670" s="10">
        <v>0.16964212059974701</v>
      </c>
      <c r="Q670" s="10">
        <v>-0.12630698084831199</v>
      </c>
      <c r="R670" s="13">
        <f>VLOOKUP(A670,'Valores KF'!$C$2:$D$1018,2,)</f>
        <v>0.81</v>
      </c>
      <c r="S670" s="13">
        <f>VLOOKUP(A670,'[2]PESO DE COLADA DIC19-DIC-20'!$A$2:$D$2105,4, FALSE)</f>
        <v>62850</v>
      </c>
      <c r="T670" s="13">
        <f>VLOOKUP(A670,[1]Sheet1!$F$2:$H$1001,3,FALSE)</f>
        <v>1892.2067339944799</v>
      </c>
      <c r="U670" s="13">
        <f>VLOOKUP(A670,[1]Sheet1!$K$2:$T$827, 3,FALSE)</f>
        <v>0.112</v>
      </c>
      <c r="V670" s="13">
        <f>VLOOKUP(A670,[1]Sheet1!$K$2:$T$827, 4,FALSE)</f>
        <v>0.186</v>
      </c>
      <c r="W670" s="13">
        <f>VLOOKUP(A670, [1]Sheet1!$K$2:$T$827,5,FALSE)</f>
        <v>1.1200000000000001</v>
      </c>
      <c r="X670" s="13">
        <f>VLOOKUP(A670, [1]Sheet1!$K$2:$T$827,6,FALSE)</f>
        <v>8.3999999999999995E-3</v>
      </c>
      <c r="Y670" s="13">
        <f>VLOOKUP(A670, [1]Sheet1!$K$2:$T$827,7,FALSE)</f>
        <v>6.6699999999999997E-3</v>
      </c>
      <c r="Z670" s="13">
        <f>VLOOKUP(A670, [1]Sheet1!$K$2:$T$827,8,FALSE)</f>
        <v>0.22</v>
      </c>
      <c r="AA670" s="13">
        <f>VLOOKUP(A670, [1]Sheet1!$K$2:$T$827,9,FALSE)</f>
        <v>0.38100000000000001</v>
      </c>
      <c r="AB670" s="13">
        <f>VLOOKUP(A670, [1]Sheet1!$K$2:$T$827,10,FALSE)</f>
        <v>3.0300000000000001E-2</v>
      </c>
      <c r="AC670" s="13">
        <f>VLOOKUP(A670,[4]Sheet1!$A$2:$D$651,4,FALSE)</f>
        <v>1.32934</v>
      </c>
      <c r="AD670" s="13">
        <f>VLOOKUP(A670,[4]Sheet1!$A$2:$E$651,5,FALSE)</f>
        <v>0.52532100000000004</v>
      </c>
      <c r="AE670" s="13">
        <f>VLOOKUP(A670,[4]Sheet1!$A$2:$F$651,6,FALSE)</f>
        <v>1573.39</v>
      </c>
      <c r="AF670">
        <f>VLOOKUP(A670,[3]Sheet1!$A$2:$F$2106,6, FALSE)</f>
        <v>62489</v>
      </c>
      <c r="AG670">
        <f>VLOOKUP(A670,[3]Sheet1!$A$2:$G$2106,7,FALSE)</f>
        <v>1</v>
      </c>
      <c r="AH670">
        <f>VLOOKUP(A670,[3]Sheet1!$A$2:$H$2105,8,FALSE)</f>
        <v>1671</v>
      </c>
      <c r="AI670">
        <f>VLOOKUP(A670,[3]Sheet1!$A$2:$I$2106,9,FALSE)</f>
        <v>47</v>
      </c>
      <c r="AJ670">
        <f>VLOOKUP(A670,[3]Sheet1!$A$2:$K$2105,10,FALSE)</f>
        <v>21</v>
      </c>
      <c r="AK670">
        <f>VLOOKUP(A670,[3]Sheet1!$A$2:$K$2105,11,FALSE)</f>
        <v>26</v>
      </c>
      <c r="AL670">
        <f>VLOOKUP(A670,[3]Sheet1!$A$2:$L$2106,12,FALSE)</f>
        <v>5</v>
      </c>
      <c r="AM670">
        <f>VLOOKUP(A670, [3]Sheet1!$A$2:$M$2105,13,FALSE)</f>
        <v>16</v>
      </c>
      <c r="AN670">
        <f>VLOOKUP(A670,[3]Sheet1!$A$2:$N$2106,14,FALSE)</f>
        <v>0.93</v>
      </c>
      <c r="AO670">
        <f>VLOOKUP(A670,[3]Sheet1!$A$2:$O$2106,15,FALSE)</f>
        <v>1.66</v>
      </c>
      <c r="AP670">
        <f>VLOOKUP(A670,[3]Sheet1!$A$2:$P$2105,16,FALSE)</f>
        <v>2.09</v>
      </c>
      <c r="AQ670">
        <f>VLOOKUP(A670, [3]Sheet1!$A$2:$Q$2106, 17,FALSE)</f>
        <v>1604</v>
      </c>
    </row>
    <row r="671" spans="1:43" x14ac:dyDescent="0.2">
      <c r="A671" s="10">
        <v>1208201</v>
      </c>
      <c r="B671" s="10">
        <v>60057140</v>
      </c>
      <c r="C671" s="11" t="s">
        <v>94</v>
      </c>
      <c r="D671" s="10" t="s">
        <v>53</v>
      </c>
      <c r="E671" s="17">
        <v>44167</v>
      </c>
      <c r="F671" s="13" t="str">
        <f>VLOOKUP(A671,[1]Sheet1!$K$2:$T$827,2,FALSE)</f>
        <v>VD05</v>
      </c>
      <c r="G671" s="13" t="s">
        <v>69</v>
      </c>
      <c r="H671" s="10">
        <v>25</v>
      </c>
      <c r="I671" s="10">
        <v>1.55</v>
      </c>
      <c r="J671" s="10">
        <v>1.55</v>
      </c>
      <c r="K671" s="10">
        <v>0</v>
      </c>
      <c r="L671" s="10">
        <v>20</v>
      </c>
      <c r="M671" s="10">
        <v>21</v>
      </c>
      <c r="N671" s="10">
        <v>8.5989675521850604</v>
      </c>
      <c r="O671" s="10">
        <v>2.8970544338226301</v>
      </c>
      <c r="P671" s="10">
        <v>1.25172579288483</v>
      </c>
      <c r="Q671" s="10">
        <v>0.45725291967392001</v>
      </c>
      <c r="R671" s="13">
        <f>VLOOKUP(A671,'Valores KF'!$C$2:$D$1018,2,)</f>
        <v>0.85</v>
      </c>
      <c r="S671" s="13">
        <f>VLOOKUP(A671,'[2]PESO DE COLADA DIC19-DIC-20'!$A$2:$D$2105,4, FALSE)</f>
        <v>53813</v>
      </c>
      <c r="T671" s="13">
        <f>VLOOKUP(A671,[1]Sheet1!$F$2:$H$1001,3,FALSE)</f>
        <v>1836.83531971199</v>
      </c>
      <c r="U671" s="13">
        <f>VLOOKUP(A671,[1]Sheet1!$K$2:$T$827, 3,FALSE)</f>
        <v>3.2199999999999999E-2</v>
      </c>
      <c r="V671" s="13">
        <f>VLOOKUP(A671,[1]Sheet1!$K$2:$T$827, 4,FALSE)</f>
        <v>0.35099999999999998</v>
      </c>
      <c r="W671" s="13">
        <f>VLOOKUP(A671, [1]Sheet1!$K$2:$T$827,5,FALSE)</f>
        <v>1.33</v>
      </c>
      <c r="X671" s="13">
        <f>VLOOKUP(A671, [1]Sheet1!$K$2:$T$827,6,FALSE)</f>
        <v>3.1899999999999998E-2</v>
      </c>
      <c r="Y671" s="13">
        <f>VLOOKUP(A671, [1]Sheet1!$K$2:$T$827,7,FALSE)</f>
        <v>3.5400000000000002E-3</v>
      </c>
      <c r="Z671" s="13">
        <f>VLOOKUP(A671, [1]Sheet1!$K$2:$T$827,8,FALSE)</f>
        <v>18.03</v>
      </c>
      <c r="AA671" s="13">
        <f>VLOOKUP(A671, [1]Sheet1!$K$2:$T$827,9,FALSE)</f>
        <v>8.61</v>
      </c>
      <c r="AB671" s="13">
        <f>VLOOKUP(A671, [1]Sheet1!$K$2:$T$827,10,FALSE)</f>
        <v>1.1599999999999999E-2</v>
      </c>
      <c r="AC671" s="13">
        <f>VLOOKUP(A671,[4]Sheet1!$A$2:$D$651,4,FALSE)</f>
        <v>0.959341</v>
      </c>
      <c r="AD671" s="13">
        <f>VLOOKUP(A671,[4]Sheet1!$A$2:$E$651,5,FALSE)</f>
        <v>3.4297200000000001</v>
      </c>
      <c r="AE671" s="13">
        <f>VLOOKUP(A671,[4]Sheet1!$A$2:$F$651,6,FALSE)</f>
        <v>1573.59</v>
      </c>
      <c r="AF671">
        <f>VLOOKUP(A671,[3]Sheet1!$A$2:$F$2106,6, FALSE)</f>
        <v>61199</v>
      </c>
      <c r="AG671">
        <f>VLOOKUP(A671,[3]Sheet1!$A$2:$G$2106,7,FALSE)</f>
        <v>1</v>
      </c>
      <c r="AH671">
        <f>VLOOKUP(A671,[3]Sheet1!$A$2:$H$2105,8,FALSE)</f>
        <v>1652</v>
      </c>
      <c r="AI671">
        <f>VLOOKUP(A671,[3]Sheet1!$A$2:$I$2106,9,FALSE)</f>
        <v>202</v>
      </c>
      <c r="AJ671">
        <f>VLOOKUP(A671,[3]Sheet1!$A$2:$K$2105,10,FALSE)</f>
        <v>101</v>
      </c>
      <c r="AK671">
        <f>VLOOKUP(A671,[3]Sheet1!$A$2:$K$2105,11,FALSE)</f>
        <v>101</v>
      </c>
      <c r="AL671">
        <f>VLOOKUP(A671,[3]Sheet1!$A$2:$L$2106,12,FALSE)</f>
        <v>76</v>
      </c>
      <c r="AM671">
        <f>VLOOKUP(A671, [3]Sheet1!$A$2:$M$2105,13,FALSE)</f>
        <v>25</v>
      </c>
      <c r="AN671">
        <f>VLOOKUP(A671,[3]Sheet1!$A$2:$N$2106,14,FALSE)</f>
        <v>0.79</v>
      </c>
      <c r="AO671">
        <f>VLOOKUP(A671,[3]Sheet1!$A$2:$O$2106,15,FALSE)</f>
        <v>4.95</v>
      </c>
      <c r="AP671">
        <f>VLOOKUP(A671,[3]Sheet1!$A$2:$P$2105,16,FALSE)</f>
        <v>7.66</v>
      </c>
      <c r="AQ671">
        <f>VLOOKUP(A671, [3]Sheet1!$A$2:$Q$2106, 17,FALSE)</f>
        <v>1525</v>
      </c>
    </row>
    <row r="672" spans="1:43" x14ac:dyDescent="0.2">
      <c r="A672" s="10">
        <v>1208202</v>
      </c>
      <c r="B672" s="10">
        <v>60057120</v>
      </c>
      <c r="C672" s="11" t="s">
        <v>94</v>
      </c>
      <c r="D672" s="10" t="s">
        <v>53</v>
      </c>
      <c r="E672" s="17">
        <v>44167</v>
      </c>
      <c r="F672" s="13" t="str">
        <f>VLOOKUP(A672,[1]Sheet1!$K$2:$T$827,2,FALSE)</f>
        <v>VD07</v>
      </c>
      <c r="G672" s="13" t="s">
        <v>69</v>
      </c>
      <c r="H672" s="10">
        <v>39</v>
      </c>
      <c r="I672" s="10">
        <v>1.1599999999999999</v>
      </c>
      <c r="J672" s="10">
        <v>5.52</v>
      </c>
      <c r="K672" s="10">
        <v>4.37</v>
      </c>
      <c r="L672" s="10">
        <v>21</v>
      </c>
      <c r="M672" s="10">
        <v>16</v>
      </c>
      <c r="N672" s="10">
        <v>2.6671705245971702</v>
      </c>
      <c r="O672" s="10">
        <v>2.2104225158691402</v>
      </c>
      <c r="P672" s="10">
        <v>1.19994509220123</v>
      </c>
      <c r="Q672" s="10">
        <v>4.9492845535278303</v>
      </c>
      <c r="R672" s="13">
        <f>VLOOKUP(A672,'Valores KF'!$C$2:$D$1018,2,)</f>
        <v>0.87</v>
      </c>
      <c r="S672" s="13">
        <f>VLOOKUP(A672,'[2]PESO DE COLADA DIC19-DIC-20'!$A$2:$D$2105,4, FALSE)</f>
        <v>55347</v>
      </c>
      <c r="T672" s="13">
        <f>VLOOKUP(A672,[1]Sheet1!$F$2:$H$1001,3,FALSE)</f>
        <v>1840.5527486093399</v>
      </c>
      <c r="U672" s="13">
        <f>VLOOKUP(A672,[1]Sheet1!$K$2:$T$827, 3,FALSE)</f>
        <v>3.1899999999999998E-2</v>
      </c>
      <c r="V672" s="13">
        <f>VLOOKUP(A672,[1]Sheet1!$K$2:$T$827, 4,FALSE)</f>
        <v>0.32800000000000001</v>
      </c>
      <c r="W672" s="13">
        <f>VLOOKUP(A672, [1]Sheet1!$K$2:$T$827,5,FALSE)</f>
        <v>1.31</v>
      </c>
      <c r="X672" s="13">
        <f>VLOOKUP(A672, [1]Sheet1!$K$2:$T$827,6,FALSE)</f>
        <v>3.2800000000000003E-2</v>
      </c>
      <c r="Y672" s="13">
        <f>VLOOKUP(A672, [1]Sheet1!$K$2:$T$827,7,FALSE)</f>
        <v>4.0000000000000001E-3</v>
      </c>
      <c r="Z672" s="13">
        <f>VLOOKUP(A672, [1]Sheet1!$K$2:$T$827,8,FALSE)</f>
        <v>18.27</v>
      </c>
      <c r="AA672" s="13">
        <f>VLOOKUP(A672, [1]Sheet1!$K$2:$T$827,9,FALSE)</f>
        <v>8.7899999999999991</v>
      </c>
      <c r="AB672" s="13">
        <f>VLOOKUP(A672, [1]Sheet1!$K$2:$T$827,10,FALSE)</f>
        <v>1.32E-2</v>
      </c>
      <c r="AC672" s="13">
        <f>VLOOKUP(A672,[4]Sheet1!$A$2:$D$651,4,FALSE)</f>
        <v>2.04813</v>
      </c>
      <c r="AD672" s="13">
        <f>VLOOKUP(A672,[4]Sheet1!$A$2:$E$651,5,FALSE)</f>
        <v>13.9808</v>
      </c>
      <c r="AE672" s="13">
        <f>VLOOKUP(A672,[4]Sheet1!$A$2:$F$651,6,FALSE)</f>
        <v>1526.95</v>
      </c>
      <c r="AF672">
        <f>VLOOKUP(A672,[3]Sheet1!$A$2:$F$2106,6, FALSE)</f>
        <v>61156</v>
      </c>
      <c r="AG672">
        <f>VLOOKUP(A672,[3]Sheet1!$A$2:$G$2106,7,FALSE)</f>
        <v>1</v>
      </c>
      <c r="AH672">
        <f>VLOOKUP(A672,[3]Sheet1!$A$2:$H$2105,8,FALSE)</f>
        <v>1655</v>
      </c>
      <c r="AI672">
        <f>VLOOKUP(A672,[3]Sheet1!$A$2:$I$2106,9,FALSE)</f>
        <v>222</v>
      </c>
      <c r="AJ672">
        <f>VLOOKUP(A672,[3]Sheet1!$A$2:$K$2105,10,FALSE)</f>
        <v>113</v>
      </c>
      <c r="AK672">
        <f>VLOOKUP(A672,[3]Sheet1!$A$2:$K$2105,11,FALSE)</f>
        <v>109</v>
      </c>
      <c r="AL672">
        <f>VLOOKUP(A672,[3]Sheet1!$A$2:$L$2106,12,FALSE)</f>
        <v>74</v>
      </c>
      <c r="AM672">
        <f>VLOOKUP(A672, [3]Sheet1!$A$2:$M$2105,13,FALSE)</f>
        <v>39</v>
      </c>
      <c r="AN672">
        <f>VLOOKUP(A672,[3]Sheet1!$A$2:$N$2106,14,FALSE)</f>
        <v>0.71</v>
      </c>
      <c r="AO672">
        <f>VLOOKUP(A672,[3]Sheet1!$A$2:$O$2106,15,FALSE)</f>
        <v>14.64</v>
      </c>
      <c r="AP672">
        <f>VLOOKUP(A672,[3]Sheet1!$A$2:$P$2105,16,FALSE)</f>
        <v>20.170000000000002</v>
      </c>
      <c r="AQ672">
        <f>VLOOKUP(A672, [3]Sheet1!$A$2:$Q$2106, 17,FALSE)</f>
        <v>1523</v>
      </c>
    </row>
    <row r="673" spans="1:43" x14ac:dyDescent="0.2">
      <c r="A673" s="10">
        <v>1208203</v>
      </c>
      <c r="B673" s="10">
        <v>60057251</v>
      </c>
      <c r="C673" s="11" t="s">
        <v>94</v>
      </c>
      <c r="D673" s="10" t="s">
        <v>63</v>
      </c>
      <c r="E673" s="17">
        <v>44167</v>
      </c>
      <c r="F673" s="13" t="str">
        <f>VLOOKUP(A673,[1]Sheet1!$K$2:$T$827,2,FALSE)</f>
        <v>VD06</v>
      </c>
      <c r="G673" s="13" t="s">
        <v>69</v>
      </c>
      <c r="H673" s="10">
        <v>39</v>
      </c>
      <c r="I673" s="10">
        <v>1.49</v>
      </c>
      <c r="J673" s="10">
        <v>1.49</v>
      </c>
      <c r="K673" s="10">
        <v>0</v>
      </c>
      <c r="L673" s="10">
        <v>17</v>
      </c>
      <c r="M673" s="10">
        <v>17</v>
      </c>
      <c r="N673" s="10">
        <v>11.8765754699707</v>
      </c>
      <c r="O673" s="10">
        <v>2.5496909618377699</v>
      </c>
      <c r="P673" s="10">
        <v>0.68103200197219804</v>
      </c>
      <c r="Q673" s="10">
        <v>5.2987627685070003E-2</v>
      </c>
      <c r="R673" s="13">
        <f>VLOOKUP(A673,'Valores KF'!$C$2:$D$1018,2,)</f>
        <v>0.87</v>
      </c>
      <c r="S673" s="13">
        <f>VLOOKUP(A673,'[2]PESO DE COLADA DIC19-DIC-20'!$A$2:$D$2105,4, FALSE)</f>
        <v>56877</v>
      </c>
      <c r="T673" s="13">
        <f>VLOOKUP(A673,[1]Sheet1!$F$2:$H$1001,3,FALSE)</f>
        <v>1853.31184510808</v>
      </c>
      <c r="U673" s="13">
        <f>VLOOKUP(A673,[1]Sheet1!$K$2:$T$827, 3,FALSE)</f>
        <v>2.2200000000000001E-2</v>
      </c>
      <c r="V673" s="13">
        <f>VLOOKUP(A673,[1]Sheet1!$K$2:$T$827, 4,FALSE)</f>
        <v>0.32100000000000001</v>
      </c>
      <c r="W673" s="13">
        <f>VLOOKUP(A673, [1]Sheet1!$K$2:$T$827,5,FALSE)</f>
        <v>1.42</v>
      </c>
      <c r="X673" s="13">
        <f>VLOOKUP(A673, [1]Sheet1!$K$2:$T$827,6,FALSE)</f>
        <v>3.2300000000000002E-2</v>
      </c>
      <c r="Y673" s="13">
        <f>VLOOKUP(A673, [1]Sheet1!$K$2:$T$827,7,FALSE)</f>
        <v>2.5899999999999999E-3</v>
      </c>
      <c r="Z673" s="13">
        <f>VLOOKUP(A673, [1]Sheet1!$K$2:$T$827,8,FALSE)</f>
        <v>18.32</v>
      </c>
      <c r="AA673" s="13">
        <f>VLOOKUP(A673, [1]Sheet1!$K$2:$T$827,9,FALSE)</f>
        <v>9</v>
      </c>
      <c r="AB673" s="13">
        <f>VLOOKUP(A673, [1]Sheet1!$K$2:$T$827,10,FALSE)</f>
        <v>2.4400000000000002E-2</v>
      </c>
      <c r="AC673" s="13">
        <f>VLOOKUP(A673,[4]Sheet1!$A$2:$D$651,4,FALSE)</f>
        <v>1.0210300000000001</v>
      </c>
      <c r="AD673" s="13">
        <f>VLOOKUP(A673,[4]Sheet1!$A$2:$E$651,5,FALSE)</f>
        <v>2.9676499999999999</v>
      </c>
      <c r="AE673" s="13">
        <f>VLOOKUP(A673,[4]Sheet1!$A$2:$F$651,6,FALSE)</f>
        <v>1590.32</v>
      </c>
      <c r="AF673">
        <f>VLOOKUP(A673,[3]Sheet1!$A$2:$F$2106,6, FALSE)</f>
        <v>56271</v>
      </c>
      <c r="AG673">
        <f>VLOOKUP(A673,[3]Sheet1!$A$2:$G$2106,7,FALSE)</f>
        <v>1</v>
      </c>
      <c r="AH673">
        <f>VLOOKUP(A673,[3]Sheet1!$A$2:$H$2105,8,FALSE)</f>
        <v>1648</v>
      </c>
      <c r="AI673">
        <f>VLOOKUP(A673,[3]Sheet1!$A$2:$I$2106,9,FALSE)</f>
        <v>204</v>
      </c>
      <c r="AJ673">
        <f>VLOOKUP(A673,[3]Sheet1!$A$2:$K$2105,10,FALSE)</f>
        <v>110</v>
      </c>
      <c r="AK673">
        <f>VLOOKUP(A673,[3]Sheet1!$A$2:$K$2105,11,FALSE)</f>
        <v>94</v>
      </c>
      <c r="AL673">
        <f>VLOOKUP(A673,[3]Sheet1!$A$2:$L$2106,12,FALSE)</f>
        <v>71</v>
      </c>
      <c r="AM673">
        <f>VLOOKUP(A673, [3]Sheet1!$A$2:$M$2105,13,FALSE)</f>
        <v>39</v>
      </c>
      <c r="AN673">
        <f>VLOOKUP(A673,[3]Sheet1!$A$2:$N$2106,14,FALSE)</f>
        <v>0.82</v>
      </c>
      <c r="AO673">
        <f>VLOOKUP(A673,[3]Sheet1!$A$2:$O$2106,15,FALSE)</f>
        <v>6.54</v>
      </c>
      <c r="AP673">
        <f>VLOOKUP(A673,[3]Sheet1!$A$2:$P$2105,16,FALSE)</f>
        <v>8.65</v>
      </c>
      <c r="AQ673">
        <f>VLOOKUP(A673, [3]Sheet1!$A$2:$Q$2106, 17,FALSE)</f>
        <v>1532</v>
      </c>
    </row>
    <row r="674" spans="1:43" x14ac:dyDescent="0.2">
      <c r="A674" s="10">
        <v>1208204</v>
      </c>
      <c r="B674" s="10">
        <v>60057125</v>
      </c>
      <c r="C674" s="11" t="s">
        <v>94</v>
      </c>
      <c r="D674" s="10" t="s">
        <v>53</v>
      </c>
      <c r="E674" s="17">
        <v>44168</v>
      </c>
      <c r="F674" s="13" t="str">
        <f>VLOOKUP(A674,[1]Sheet1!$K$2:$T$827,2,FALSE)</f>
        <v>VD04</v>
      </c>
      <c r="G674" s="13" t="s">
        <v>69</v>
      </c>
      <c r="H674" s="10">
        <v>10</v>
      </c>
      <c r="I674" s="10">
        <v>3</v>
      </c>
      <c r="J674" s="10">
        <v>3</v>
      </c>
      <c r="K674" s="10">
        <v>0</v>
      </c>
      <c r="L674" s="10">
        <v>18</v>
      </c>
      <c r="M674" s="10">
        <v>5</v>
      </c>
      <c r="N674" s="10">
        <v>12.8165578842163</v>
      </c>
      <c r="O674" s="10">
        <v>2.9362711906433101</v>
      </c>
      <c r="P674" s="10">
        <v>1.9778066873550399</v>
      </c>
      <c r="Q674" s="10">
        <v>2.5291507244110099</v>
      </c>
      <c r="R674" s="13">
        <f>VLOOKUP(A674,'Valores KF'!$C$2:$D$1018,2,)</f>
        <v>0.85</v>
      </c>
      <c r="S674" s="13">
        <f>VLOOKUP(A674,'[2]PESO DE COLADA DIC19-DIC-20'!$A$2:$D$2105,4, FALSE)</f>
        <v>56684</v>
      </c>
      <c r="T674" s="13">
        <f>VLOOKUP(A674,[1]Sheet1!$F$2:$H$1001,3,FALSE)</f>
        <v>1823.82053976518</v>
      </c>
      <c r="U674" s="13">
        <f>VLOOKUP(A674,[1]Sheet1!$K$2:$T$827, 3,FALSE)</f>
        <v>2.5600000000000001E-2</v>
      </c>
      <c r="V674" s="13">
        <f>VLOOKUP(A674,[1]Sheet1!$K$2:$T$827, 4,FALSE)</f>
        <v>0.25800000000000001</v>
      </c>
      <c r="W674" s="13">
        <f>VLOOKUP(A674, [1]Sheet1!$K$2:$T$827,5,FALSE)</f>
        <v>1.68</v>
      </c>
      <c r="X674" s="13">
        <f>VLOOKUP(A674, [1]Sheet1!$K$2:$T$827,6,FALSE)</f>
        <v>3.6499999999999998E-2</v>
      </c>
      <c r="Y674" s="13">
        <f>VLOOKUP(A674, [1]Sheet1!$K$2:$T$827,7,FALSE)</f>
        <v>8.7799999999999996E-3</v>
      </c>
      <c r="Z674" s="13">
        <f>VLOOKUP(A674, [1]Sheet1!$K$2:$T$827,8,FALSE)</f>
        <v>18.25</v>
      </c>
      <c r="AA674" s="13">
        <f>VLOOKUP(A674, [1]Sheet1!$K$2:$T$827,9,FALSE)</f>
        <v>8.7799999999999994</v>
      </c>
      <c r="AB674" s="13">
        <f>VLOOKUP(A674, [1]Sheet1!$K$2:$T$827,10,FALSE)</f>
        <v>1.4E-2</v>
      </c>
      <c r="AC674" s="13">
        <f>VLOOKUP(A674,[4]Sheet1!$A$2:$D$651,4,FALSE)</f>
        <v>1.3141499999999999</v>
      </c>
      <c r="AD674" s="13">
        <f>VLOOKUP(A674,[4]Sheet1!$A$2:$E$651,5,FALSE)</f>
        <v>7.7835700000000001</v>
      </c>
      <c r="AE674" s="13">
        <f>VLOOKUP(A674,[4]Sheet1!$A$2:$F$651,6,FALSE)</f>
        <v>1556.63</v>
      </c>
      <c r="AF674">
        <f>VLOOKUP(A674,[3]Sheet1!$A$2:$F$2106,6, FALSE)</f>
        <v>60609</v>
      </c>
      <c r="AG674">
        <f>VLOOKUP(A674,[3]Sheet1!$A$2:$G$2106,7,FALSE)</f>
        <v>1</v>
      </c>
      <c r="AH674">
        <f>VLOOKUP(A674,[3]Sheet1!$A$2:$H$2105,8,FALSE)</f>
        <v>1637</v>
      </c>
      <c r="AI674">
        <f>VLOOKUP(A674,[3]Sheet1!$A$2:$I$2106,9,FALSE)</f>
        <v>202</v>
      </c>
      <c r="AJ674">
        <f>VLOOKUP(A674,[3]Sheet1!$A$2:$K$2105,10,FALSE)</f>
        <v>92</v>
      </c>
      <c r="AK674">
        <f>VLOOKUP(A674,[3]Sheet1!$A$2:$K$2105,11,FALSE)</f>
        <v>110</v>
      </c>
      <c r="AL674">
        <f>VLOOKUP(A674,[3]Sheet1!$A$2:$L$2106,12,FALSE)</f>
        <v>82</v>
      </c>
      <c r="AM674">
        <f>VLOOKUP(A674, [3]Sheet1!$A$2:$M$2105,13,FALSE)</f>
        <v>10</v>
      </c>
      <c r="AN674">
        <f>VLOOKUP(A674,[3]Sheet1!$A$2:$N$2106,14,FALSE)</f>
        <v>1.01</v>
      </c>
      <c r="AO674">
        <f>VLOOKUP(A674,[3]Sheet1!$A$2:$O$2106,15,FALSE)</f>
        <v>9.32</v>
      </c>
      <c r="AP674">
        <f>VLOOKUP(A674,[3]Sheet1!$A$2:$P$2105,16,FALSE)</f>
        <v>4.75</v>
      </c>
      <c r="AQ674">
        <f>VLOOKUP(A674, [3]Sheet1!$A$2:$Q$2106, 17,FALSE)</f>
        <v>1529</v>
      </c>
    </row>
    <row r="675" spans="1:43" x14ac:dyDescent="0.2">
      <c r="A675" s="10">
        <v>1208205</v>
      </c>
      <c r="B675" s="10">
        <v>60057115</v>
      </c>
      <c r="C675" s="11">
        <v>4340</v>
      </c>
      <c r="D675" s="10" t="s">
        <v>59</v>
      </c>
      <c r="E675" s="17">
        <v>44168</v>
      </c>
      <c r="F675" s="13" t="str">
        <f>VLOOKUP(A675,[1]Sheet1!$K$2:$T$827,2,FALSE)</f>
        <v>VD03</v>
      </c>
      <c r="G675" s="13" t="str">
        <f>IFERROR(#REF!, "no")</f>
        <v>no</v>
      </c>
      <c r="H675" s="10">
        <v>24</v>
      </c>
      <c r="I675" s="10">
        <v>0.98</v>
      </c>
      <c r="J675" s="10">
        <v>0.74</v>
      </c>
      <c r="K675" s="10">
        <v>-0.24</v>
      </c>
      <c r="L675" s="10">
        <v>17</v>
      </c>
      <c r="M675" s="10">
        <v>0</v>
      </c>
      <c r="N675" s="10">
        <v>3.3700108528137198</v>
      </c>
      <c r="O675" s="10">
        <v>2.5385513305664098</v>
      </c>
      <c r="P675" s="10">
        <v>0.70533567667007402</v>
      </c>
      <c r="Q675" s="10">
        <v>-0.102373629808426</v>
      </c>
      <c r="R675" s="13">
        <f>VLOOKUP(A675,'Valores KF'!$C$2:$D$1018,2,)</f>
        <v>0.78</v>
      </c>
      <c r="S675" s="13">
        <f>VLOOKUP(A675,'[2]PESO DE COLADA DIC19-DIC-20'!$A$2:$D$2105,4, FALSE)</f>
        <v>59980</v>
      </c>
      <c r="T675" s="13">
        <f>VLOOKUP(A675,[1]Sheet1!$F$2:$H$1001,3,FALSE)</f>
        <v>1893.39467123139</v>
      </c>
      <c r="U675" s="13">
        <f>VLOOKUP(A675,[1]Sheet1!$K$2:$T$827, 3,FALSE)</f>
        <v>0.432</v>
      </c>
      <c r="V675" s="13">
        <f>VLOOKUP(A675,[1]Sheet1!$K$2:$T$827, 4,FALSE)</f>
        <v>0.17599999999999999</v>
      </c>
      <c r="W675" s="13">
        <f>VLOOKUP(A675, [1]Sheet1!$K$2:$T$827,5,FALSE)</f>
        <v>0.78700000000000003</v>
      </c>
      <c r="X675" s="13">
        <f>VLOOKUP(A675, [1]Sheet1!$K$2:$T$827,6,FALSE)</f>
        <v>7.7999999999999996E-3</v>
      </c>
      <c r="Y675" s="13">
        <f>VLOOKUP(A675, [1]Sheet1!$K$2:$T$827,7,FALSE)</f>
        <v>1.35E-2</v>
      </c>
      <c r="Z675" s="13">
        <f>VLOOKUP(A675, [1]Sheet1!$K$2:$T$827,8,FALSE)</f>
        <v>0.79400000000000004</v>
      </c>
      <c r="AA675" s="13">
        <f>VLOOKUP(A675, [1]Sheet1!$K$2:$T$827,9,FALSE)</f>
        <v>1.8</v>
      </c>
      <c r="AB675" s="13">
        <f>VLOOKUP(A675, [1]Sheet1!$K$2:$T$827,10,FALSE)</f>
        <v>2.1499999999999998E-2</v>
      </c>
      <c r="AC675" s="13">
        <f>VLOOKUP(A675,[4]Sheet1!$A$2:$D$651,4,FALSE)</f>
        <v>1.27233</v>
      </c>
      <c r="AD675" s="13">
        <f>VLOOKUP(A675,[4]Sheet1!$A$2:$E$651,5,FALSE)</f>
        <v>1.54566</v>
      </c>
      <c r="AE675" s="13">
        <f>VLOOKUP(A675,[4]Sheet1!$A$2:$F$651,6,FALSE)</f>
        <v>1604.46</v>
      </c>
      <c r="AF675">
        <f>VLOOKUP(A675,[3]Sheet1!$A$2:$F$2106,6, FALSE)</f>
        <v>58952</v>
      </c>
      <c r="AG675">
        <f>VLOOKUP(A675,[3]Sheet1!$A$2:$G$2106,7,FALSE)</f>
        <v>2</v>
      </c>
      <c r="AH675">
        <f>VLOOKUP(A675,[3]Sheet1!$A$2:$H$2105,8,FALSE)</f>
        <v>1694</v>
      </c>
      <c r="AI675">
        <f>VLOOKUP(A675,[3]Sheet1!$A$2:$I$2106,9,FALSE)</f>
        <v>64</v>
      </c>
      <c r="AJ675">
        <f>VLOOKUP(A675,[3]Sheet1!$A$2:$K$2105,10,FALSE)</f>
        <v>30</v>
      </c>
      <c r="AK675">
        <f>VLOOKUP(A675,[3]Sheet1!$A$2:$K$2105,11,FALSE)</f>
        <v>34</v>
      </c>
      <c r="AL675">
        <f>VLOOKUP(A675,[3]Sheet1!$A$2:$L$2106,12,FALSE)</f>
        <v>6</v>
      </c>
      <c r="AM675">
        <f>VLOOKUP(A675, [3]Sheet1!$A$2:$M$2105,13,FALSE)</f>
        <v>24</v>
      </c>
      <c r="AN675">
        <f>VLOOKUP(A675,[3]Sheet1!$A$2:$N$2106,14,FALSE)</f>
        <v>1.01</v>
      </c>
      <c r="AO675">
        <f>VLOOKUP(A675,[3]Sheet1!$A$2:$O$2106,15,FALSE)</f>
        <v>4.3</v>
      </c>
      <c r="AP675">
        <f>VLOOKUP(A675,[3]Sheet1!$A$2:$P$2105,16,FALSE)</f>
        <v>0</v>
      </c>
      <c r="AQ675">
        <f>VLOOKUP(A675, [3]Sheet1!$A$2:$Q$2106, 17,FALSE)</f>
        <v>1581</v>
      </c>
    </row>
    <row r="676" spans="1:43" x14ac:dyDescent="0.2">
      <c r="A676" s="10">
        <v>1208206</v>
      </c>
      <c r="B676" s="10">
        <v>60057103</v>
      </c>
      <c r="C676" s="11" t="s">
        <v>97</v>
      </c>
      <c r="D676" s="10" t="s">
        <v>51</v>
      </c>
      <c r="E676" s="17">
        <v>44168</v>
      </c>
      <c r="F676" s="13" t="str">
        <f>VLOOKUP(A676,[1]Sheet1!$K$2:$T$827,2,FALSE)</f>
        <v>VD03</v>
      </c>
      <c r="G676" s="13" t="str">
        <f>IFERROR(#REF!, "no")</f>
        <v>no</v>
      </c>
      <c r="H676" s="10">
        <v>26</v>
      </c>
      <c r="I676" s="10">
        <v>0.91</v>
      </c>
      <c r="J676" s="10">
        <v>0.61</v>
      </c>
      <c r="K676" s="10">
        <v>-0.3</v>
      </c>
      <c r="L676" s="10">
        <v>15</v>
      </c>
      <c r="M676" s="10">
        <v>20</v>
      </c>
      <c r="N676" s="10">
        <v>1.61850190162659</v>
      </c>
      <c r="O676" s="10">
        <v>2.7894878387451199</v>
      </c>
      <c r="P676" s="10">
        <v>0.20353379845619199</v>
      </c>
      <c r="Q676" s="10">
        <v>-0.12346787750721</v>
      </c>
      <c r="R676" s="13">
        <f>VLOOKUP(A676,'Valores KF'!$C$2:$D$1018,2,)</f>
        <v>0.76</v>
      </c>
      <c r="S676" s="13">
        <f>VLOOKUP(A676,'[2]PESO DE COLADA DIC19-DIC-20'!$A$2:$D$2105,4, FALSE)</f>
        <v>50065</v>
      </c>
      <c r="T676" s="13">
        <f>VLOOKUP(A676,[1]Sheet1!$F$2:$H$1001,3,FALSE)</f>
        <v>1867.8175043717299</v>
      </c>
      <c r="U676" s="13">
        <f>VLOOKUP(A676,[1]Sheet1!$K$2:$T$827, 3,FALSE)</f>
        <v>0.32</v>
      </c>
      <c r="V676" s="13">
        <f>VLOOKUP(A676,[1]Sheet1!$K$2:$T$827, 4,FALSE)</f>
        <v>0.29199999999999998</v>
      </c>
      <c r="W676" s="13">
        <f>VLOOKUP(A676, [1]Sheet1!$K$2:$T$827,5,FALSE)</f>
        <v>0.93</v>
      </c>
      <c r="X676" s="13">
        <f>VLOOKUP(A676, [1]Sheet1!$K$2:$T$827,6,FALSE)</f>
        <v>8.6E-3</v>
      </c>
      <c r="Y676" s="13">
        <f>VLOOKUP(A676, [1]Sheet1!$K$2:$T$827,7,FALSE)</f>
        <v>9.19E-4</v>
      </c>
      <c r="Z676" s="13">
        <f>VLOOKUP(A676, [1]Sheet1!$K$2:$T$827,8,FALSE)</f>
        <v>0.98199999999999998</v>
      </c>
      <c r="AA676" s="13">
        <f>VLOOKUP(A676, [1]Sheet1!$K$2:$T$827,9,FALSE)</f>
        <v>0.86899999999999999</v>
      </c>
      <c r="AB676" s="13">
        <f>VLOOKUP(A676, [1]Sheet1!$K$2:$T$827,10,FALSE)</f>
        <v>2.98E-2</v>
      </c>
      <c r="AC676" s="13">
        <f>VLOOKUP(A676,[4]Sheet1!$A$2:$D$651,4,FALSE)</f>
        <v>1.1172200000000001</v>
      </c>
      <c r="AD676" s="13">
        <f>VLOOKUP(A676,[4]Sheet1!$A$2:$E$651,5,FALSE)</f>
        <v>0.89960399999999996</v>
      </c>
      <c r="AE676" s="13">
        <f>VLOOKUP(A676,[4]Sheet1!$A$2:$F$651,6,FALSE)</f>
        <v>1579.69</v>
      </c>
      <c r="AF676">
        <f>VLOOKUP(A676,[3]Sheet1!$A$2:$F$2106,6, FALSE)</f>
        <v>49882</v>
      </c>
      <c r="AG676">
        <f>VLOOKUP(A676,[3]Sheet1!$A$2:$G$2106,7,FALSE)</f>
        <v>1</v>
      </c>
      <c r="AH676">
        <f>VLOOKUP(A676,[3]Sheet1!$A$2:$H$2105,8,FALSE)</f>
        <v>1668</v>
      </c>
      <c r="AI676">
        <f>VLOOKUP(A676,[3]Sheet1!$A$2:$I$2106,9,FALSE)</f>
        <v>66</v>
      </c>
      <c r="AJ676">
        <f>VLOOKUP(A676,[3]Sheet1!$A$2:$K$2105,10,FALSE)</f>
        <v>31</v>
      </c>
      <c r="AK676">
        <f>VLOOKUP(A676,[3]Sheet1!$A$2:$K$2105,11,FALSE)</f>
        <v>35</v>
      </c>
      <c r="AL676">
        <f>VLOOKUP(A676,[3]Sheet1!$A$2:$L$2106,12,FALSE)</f>
        <v>5</v>
      </c>
      <c r="AM676">
        <f>VLOOKUP(A676, [3]Sheet1!$A$2:$M$2105,13,FALSE)</f>
        <v>26</v>
      </c>
      <c r="AN676">
        <f>VLOOKUP(A676,[3]Sheet1!$A$2:$N$2106,14,FALSE)</f>
        <v>0.88</v>
      </c>
      <c r="AO676">
        <f>VLOOKUP(A676,[3]Sheet1!$A$2:$O$2106,15,FALSE)</f>
        <v>4.8600000000000003</v>
      </c>
      <c r="AP676">
        <f>VLOOKUP(A676,[3]Sheet1!$A$2:$P$2105,16,FALSE)</f>
        <v>0</v>
      </c>
      <c r="AQ676">
        <f>VLOOKUP(A676, [3]Sheet1!$A$2:$Q$2106, 17,FALSE)</f>
        <v>1561</v>
      </c>
    </row>
    <row r="677" spans="1:43" x14ac:dyDescent="0.2">
      <c r="A677" s="10">
        <v>1208207</v>
      </c>
      <c r="B677" s="10">
        <v>60057157</v>
      </c>
      <c r="C677" s="11" t="s">
        <v>83</v>
      </c>
      <c r="D677" s="10" t="s">
        <v>46</v>
      </c>
      <c r="E677" s="17">
        <v>44168</v>
      </c>
      <c r="F677" s="13" t="str">
        <f>VLOOKUP(A677,[1]Sheet1!$K$2:$T$827,2,FALSE)</f>
        <v>VD02</v>
      </c>
      <c r="G677" s="13" t="str">
        <f>IFERROR(#REF!, "no")</f>
        <v>no</v>
      </c>
      <c r="H677" s="10">
        <v>16</v>
      </c>
      <c r="I677" s="10">
        <v>1.51</v>
      </c>
      <c r="J677" s="10">
        <v>0.68</v>
      </c>
      <c r="K677" s="10">
        <v>-0.83</v>
      </c>
      <c r="L677" s="10">
        <v>12</v>
      </c>
      <c r="M677" s="10">
        <v>10</v>
      </c>
      <c r="N677" s="10">
        <v>3.6669683456420898</v>
      </c>
      <c r="O677" s="10">
        <v>2.3958253860473602</v>
      </c>
      <c r="P677" s="10">
        <v>0.12978826463222501</v>
      </c>
      <c r="Q677" s="10">
        <v>-0.13214355707168601</v>
      </c>
      <c r="R677" s="13">
        <f>VLOOKUP(A677,'Valores KF'!$C$2:$D$1018,2,)</f>
        <v>0.8</v>
      </c>
      <c r="S677" s="13">
        <f>VLOOKUP(A677,'[2]PESO DE COLADA DIC19-DIC-20'!$A$2:$D$2105,4, FALSE)</f>
        <v>54451</v>
      </c>
      <c r="T677" s="13">
        <f>VLOOKUP(A677,[1]Sheet1!$F$2:$H$1001,3,FALSE)</f>
        <v>1894.7951516589601</v>
      </c>
      <c r="U677" s="13">
        <f>VLOOKUP(A677,[1]Sheet1!$K$2:$T$827, 3,FALSE)</f>
        <v>0.218</v>
      </c>
      <c r="V677" s="13">
        <f>VLOOKUP(A677,[1]Sheet1!$K$2:$T$827, 4,FALSE)</f>
        <v>0.22600000000000001</v>
      </c>
      <c r="W677" s="13">
        <f>VLOOKUP(A677, [1]Sheet1!$K$2:$T$827,5,FALSE)</f>
        <v>0.875</v>
      </c>
      <c r="X677" s="13">
        <f>VLOOKUP(A677, [1]Sheet1!$K$2:$T$827,6,FALSE)</f>
        <v>7.4999999999999997E-3</v>
      </c>
      <c r="Y677" s="13">
        <f>VLOOKUP(A677, [1]Sheet1!$K$2:$T$827,7,FALSE)</f>
        <v>1.98E-3</v>
      </c>
      <c r="Z677" s="13">
        <f>VLOOKUP(A677, [1]Sheet1!$K$2:$T$827,8,FALSE)</f>
        <v>0.51500000000000001</v>
      </c>
      <c r="AA677" s="13">
        <f>VLOOKUP(A677, [1]Sheet1!$K$2:$T$827,9,FALSE)</f>
        <v>0.57399999999999995</v>
      </c>
      <c r="AB677" s="13">
        <f>VLOOKUP(A677, [1]Sheet1!$K$2:$T$827,10,FALSE)</f>
        <v>2.23E-2</v>
      </c>
      <c r="AC677" s="13">
        <f>VLOOKUP(A677,[4]Sheet1!$A$2:$D$651,4,FALSE)</f>
        <v>1.4633100000000001</v>
      </c>
      <c r="AD677" s="13">
        <f>VLOOKUP(A677,[4]Sheet1!$A$2:$E$651,5,FALSE)</f>
        <v>0.47201500000000002</v>
      </c>
      <c r="AE677" s="13">
        <f>VLOOKUP(A677,[4]Sheet1!$A$2:$F$651,6,FALSE)</f>
        <v>1617.33</v>
      </c>
      <c r="AF677">
        <f>VLOOKUP(A677,[3]Sheet1!$A$2:$F$2106,6, FALSE)</f>
        <v>54229</v>
      </c>
      <c r="AG677">
        <f>VLOOKUP(A677,[3]Sheet1!$A$2:$G$2106,7,FALSE)</f>
        <v>1</v>
      </c>
      <c r="AH677">
        <f>VLOOKUP(A677,[3]Sheet1!$A$2:$H$2105,8,FALSE)</f>
        <v>1677</v>
      </c>
      <c r="AI677">
        <f>VLOOKUP(A677,[3]Sheet1!$A$2:$I$2106,9,FALSE)</f>
        <v>49</v>
      </c>
      <c r="AJ677">
        <f>VLOOKUP(A677,[3]Sheet1!$A$2:$K$2105,10,FALSE)</f>
        <v>23</v>
      </c>
      <c r="AK677">
        <f>VLOOKUP(A677,[3]Sheet1!$A$2:$K$2105,11,FALSE)</f>
        <v>26</v>
      </c>
      <c r="AL677">
        <f>VLOOKUP(A677,[3]Sheet1!$A$2:$L$2106,12,FALSE)</f>
        <v>7</v>
      </c>
      <c r="AM677">
        <f>VLOOKUP(A677, [3]Sheet1!$A$2:$M$2105,13,FALSE)</f>
        <v>16</v>
      </c>
      <c r="AN677">
        <f>VLOOKUP(A677,[3]Sheet1!$A$2:$N$2106,14,FALSE)</f>
        <v>1.05</v>
      </c>
      <c r="AO677">
        <f>VLOOKUP(A677,[3]Sheet1!$A$2:$O$2106,15,FALSE)</f>
        <v>1.61</v>
      </c>
      <c r="AP677">
        <f>VLOOKUP(A677,[3]Sheet1!$A$2:$P$2105,16,FALSE)</f>
        <v>0</v>
      </c>
      <c r="AQ677">
        <f>VLOOKUP(A677, [3]Sheet1!$A$2:$Q$2106, 17,FALSE)</f>
        <v>1591</v>
      </c>
    </row>
    <row r="678" spans="1:43" x14ac:dyDescent="0.2">
      <c r="A678" s="10">
        <v>1208208</v>
      </c>
      <c r="B678" s="10">
        <v>60057036</v>
      </c>
      <c r="C678" s="11" t="s">
        <v>54</v>
      </c>
      <c r="D678" s="10" t="s">
        <v>63</v>
      </c>
      <c r="E678" s="17">
        <v>44168</v>
      </c>
      <c r="F678" s="13" t="str">
        <f>VLOOKUP(A678,[1]Sheet1!$K$2:$T$827,2,FALSE)</f>
        <v>VD02</v>
      </c>
      <c r="G678" s="13" t="str">
        <f>IFERROR(#REF!, "no")</f>
        <v>no</v>
      </c>
      <c r="H678" s="10">
        <v>21</v>
      </c>
      <c r="I678" s="10">
        <v>1.04</v>
      </c>
      <c r="J678" s="10">
        <v>1.04</v>
      </c>
      <c r="K678" s="10">
        <v>0</v>
      </c>
      <c r="L678" s="10">
        <v>13</v>
      </c>
      <c r="M678" s="10">
        <v>17</v>
      </c>
      <c r="N678" s="10">
        <v>1.8664956092834499</v>
      </c>
      <c r="O678" s="10">
        <v>2.4074280261993399</v>
      </c>
      <c r="P678" s="10">
        <v>9.1769464313983903E-2</v>
      </c>
      <c r="Q678" s="10">
        <v>-0.135584145784378</v>
      </c>
      <c r="R678" s="13">
        <f>VLOOKUP(A678,'Valores KF'!$C$2:$D$1018,2,)</f>
        <v>0.8</v>
      </c>
      <c r="S678" s="13">
        <f>VLOOKUP(A678,'[2]PESO DE COLADA DIC19-DIC-20'!$A$2:$D$2105,4, FALSE)</f>
        <v>48970</v>
      </c>
      <c r="T678" s="13">
        <f>VLOOKUP(A678,[1]Sheet1!$F$2:$H$1001,3,FALSE)</f>
        <v>1885.7455244687001</v>
      </c>
      <c r="U678" s="13">
        <f>VLOOKUP(A678,[1]Sheet1!$K$2:$T$827, 3,FALSE)</f>
        <v>0.13</v>
      </c>
      <c r="V678" s="13">
        <f>VLOOKUP(A678,[1]Sheet1!$K$2:$T$827, 4,FALSE)</f>
        <v>0.17899999999999999</v>
      </c>
      <c r="W678" s="13">
        <f>VLOOKUP(A678, [1]Sheet1!$K$2:$T$827,5,FALSE)</f>
        <v>1.1200000000000001</v>
      </c>
      <c r="X678" s="13">
        <f>VLOOKUP(A678, [1]Sheet1!$K$2:$T$827,6,FALSE)</f>
        <v>8.9999999999999993E-3</v>
      </c>
      <c r="Y678" s="13">
        <f>VLOOKUP(A678, [1]Sheet1!$K$2:$T$827,7,FALSE)</f>
        <v>4.1099999999999999E-3</v>
      </c>
      <c r="Z678" s="13">
        <f>VLOOKUP(A678, [1]Sheet1!$K$2:$T$827,8,FALSE)</f>
        <v>0.19</v>
      </c>
      <c r="AA678" s="13">
        <f>VLOOKUP(A678, [1]Sheet1!$K$2:$T$827,9,FALSE)</f>
        <v>0.23400000000000001</v>
      </c>
      <c r="AB678" s="13">
        <f>VLOOKUP(A678, [1]Sheet1!$K$2:$T$827,10,FALSE)</f>
        <v>3.04E-2</v>
      </c>
      <c r="AC678" s="13">
        <f>VLOOKUP(A678,[4]Sheet1!$A$2:$D$651,4,FALSE)</f>
        <v>1.1333800000000001</v>
      </c>
      <c r="AD678" s="13">
        <f>VLOOKUP(A678,[4]Sheet1!$A$2:$E$651,5,FALSE)</f>
        <v>0.71933800000000003</v>
      </c>
      <c r="AE678" s="13">
        <f>VLOOKUP(A678,[4]Sheet1!$A$2:$F$651,6,FALSE)</f>
        <v>1596.69</v>
      </c>
      <c r="AF678">
        <f>VLOOKUP(A678,[3]Sheet1!$A$2:$F$2106,6, FALSE)</f>
        <v>49389</v>
      </c>
      <c r="AG678">
        <f>VLOOKUP(A678,[3]Sheet1!$A$2:$G$2106,7,FALSE)</f>
        <v>1</v>
      </c>
      <c r="AH678">
        <f>VLOOKUP(A678,[3]Sheet1!$A$2:$H$2105,8,FALSE)</f>
        <v>1676</v>
      </c>
      <c r="AI678">
        <f>VLOOKUP(A678,[3]Sheet1!$A$2:$I$2106,9,FALSE)</f>
        <v>45</v>
      </c>
      <c r="AJ678">
        <f>VLOOKUP(A678,[3]Sheet1!$A$2:$K$2105,10,FALSE)</f>
        <v>26</v>
      </c>
      <c r="AK678">
        <f>VLOOKUP(A678,[3]Sheet1!$A$2:$K$2105,11,FALSE)</f>
        <v>19</v>
      </c>
      <c r="AL678">
        <f>VLOOKUP(A678,[3]Sheet1!$A$2:$L$2106,12,FALSE)</f>
        <v>5</v>
      </c>
      <c r="AM678">
        <f>VLOOKUP(A678, [3]Sheet1!$A$2:$M$2105,13,FALSE)</f>
        <v>21</v>
      </c>
      <c r="AN678">
        <f>VLOOKUP(A678,[3]Sheet1!$A$2:$N$2106,14,FALSE)</f>
        <v>0.88</v>
      </c>
      <c r="AO678">
        <f>VLOOKUP(A678,[3]Sheet1!$A$2:$O$2106,15,FALSE)</f>
        <v>2.0499999999999998</v>
      </c>
      <c r="AP678">
        <f>VLOOKUP(A678,[3]Sheet1!$A$2:$P$2105,16,FALSE)</f>
        <v>0.44</v>
      </c>
      <c r="AQ678">
        <f>VLOOKUP(A678, [3]Sheet1!$A$2:$Q$2106, 17,FALSE)</f>
        <v>1580</v>
      </c>
    </row>
    <row r="679" spans="1:43" x14ac:dyDescent="0.2">
      <c r="A679" s="10">
        <v>1208209</v>
      </c>
      <c r="B679" s="10">
        <v>60057031</v>
      </c>
      <c r="C679" s="11" t="s">
        <v>54</v>
      </c>
      <c r="D679" s="10" t="s">
        <v>63</v>
      </c>
      <c r="E679" s="17">
        <v>44168</v>
      </c>
      <c r="F679" s="13" t="str">
        <f>VLOOKUP(A679,[1]Sheet1!$K$2:$T$827,2,FALSE)</f>
        <v>VD02</v>
      </c>
      <c r="G679" s="13" t="str">
        <f>IFERROR(#REF!, "no")</f>
        <v>no</v>
      </c>
      <c r="H679" s="10">
        <v>16</v>
      </c>
      <c r="I679" s="10">
        <v>1.35</v>
      </c>
      <c r="J679" s="10">
        <v>0.69</v>
      </c>
      <c r="K679" s="10">
        <v>-0.66</v>
      </c>
      <c r="L679" s="10">
        <v>14</v>
      </c>
      <c r="M679" s="10">
        <v>11</v>
      </c>
      <c r="N679" s="10">
        <v>13.9245405197144</v>
      </c>
      <c r="O679" s="10">
        <v>2.3207488059997599</v>
      </c>
      <c r="P679" s="10">
        <v>4.6797246932983398</v>
      </c>
      <c r="Q679" s="10">
        <v>0.82861483097076405</v>
      </c>
      <c r="R679" s="13">
        <f>VLOOKUP(A679,'Valores KF'!$C$2:$D$1018,2,)</f>
        <v>0.83</v>
      </c>
      <c r="S679" s="13">
        <f>VLOOKUP(A679,'[2]PESO DE COLADA DIC19-DIC-20'!$A$2:$D$2105,4, FALSE)</f>
        <v>48168</v>
      </c>
      <c r="T679" s="13">
        <f>VLOOKUP(A679,[1]Sheet1!$F$2:$H$1001,3,FALSE)</f>
        <v>1909.58790517836</v>
      </c>
      <c r="U679" s="13">
        <f>VLOOKUP(A679,[1]Sheet1!$K$2:$T$827, 3,FALSE)</f>
        <v>0.121</v>
      </c>
      <c r="V679" s="13">
        <f>VLOOKUP(A679,[1]Sheet1!$K$2:$T$827, 4,FALSE)</f>
        <v>0.16700000000000001</v>
      </c>
      <c r="W679" s="13">
        <f>VLOOKUP(A679, [1]Sheet1!$K$2:$T$827,5,FALSE)</f>
        <v>1.1299999999999999</v>
      </c>
      <c r="X679" s="13">
        <f>VLOOKUP(A679, [1]Sheet1!$K$2:$T$827,6,FALSE)</f>
        <v>1.06E-2</v>
      </c>
      <c r="Y679" s="13">
        <f>VLOOKUP(A679, [1]Sheet1!$K$2:$T$827,7,FALSE)</f>
        <v>5.6600000000000001E-3</v>
      </c>
      <c r="Z679" s="13">
        <f>VLOOKUP(A679, [1]Sheet1!$K$2:$T$827,8,FALSE)</f>
        <v>0.14499999999999999</v>
      </c>
      <c r="AA679" s="13">
        <f>VLOOKUP(A679, [1]Sheet1!$K$2:$T$827,9,FALSE)</f>
        <v>0.24299999999999999</v>
      </c>
      <c r="AB679" s="13">
        <f>VLOOKUP(A679, [1]Sheet1!$K$2:$T$827,10,FALSE)</f>
        <v>2.9700000000000001E-2</v>
      </c>
      <c r="AC679" s="13">
        <f>VLOOKUP(A679,[4]Sheet1!$A$2:$D$651,4,FALSE)</f>
        <v>1.2868900000000001</v>
      </c>
      <c r="AD679" s="13">
        <f>VLOOKUP(A679,[4]Sheet1!$A$2:$E$651,5,FALSE)</f>
        <v>0.44914799999999999</v>
      </c>
      <c r="AE679" s="13">
        <f>VLOOKUP(A679,[4]Sheet1!$A$2:$F$651,6,FALSE)</f>
        <v>1634.25</v>
      </c>
      <c r="AF679">
        <f>VLOOKUP(A679,[3]Sheet1!$A$2:$F$2106,6, FALSE)</f>
        <v>49283</v>
      </c>
      <c r="AG679">
        <f>VLOOKUP(A679,[3]Sheet1!$A$2:$G$2106,7,FALSE)</f>
        <v>1</v>
      </c>
      <c r="AH679">
        <f>VLOOKUP(A679,[3]Sheet1!$A$2:$H$2105,8,FALSE)</f>
        <v>1695</v>
      </c>
      <c r="AI679">
        <f>VLOOKUP(A679,[3]Sheet1!$A$2:$I$2106,9,FALSE)</f>
        <v>45</v>
      </c>
      <c r="AJ679">
        <f>VLOOKUP(A679,[3]Sheet1!$A$2:$K$2105,10,FALSE)</f>
        <v>24</v>
      </c>
      <c r="AK679">
        <f>VLOOKUP(A679,[3]Sheet1!$A$2:$K$2105,11,FALSE)</f>
        <v>21</v>
      </c>
      <c r="AL679">
        <f>VLOOKUP(A679,[3]Sheet1!$A$2:$L$2106,12,FALSE)</f>
        <v>8</v>
      </c>
      <c r="AM679">
        <f>VLOOKUP(A679, [3]Sheet1!$A$2:$M$2105,13,FALSE)</f>
        <v>16</v>
      </c>
      <c r="AN679">
        <f>VLOOKUP(A679,[3]Sheet1!$A$2:$N$2106,14,FALSE)</f>
        <v>1.0900000000000001</v>
      </c>
      <c r="AO679">
        <f>VLOOKUP(A679,[3]Sheet1!$A$2:$O$2106,15,FALSE)</f>
        <v>1.17</v>
      </c>
      <c r="AP679">
        <f>VLOOKUP(A679,[3]Sheet1!$A$2:$P$2105,16,FALSE)</f>
        <v>0.47</v>
      </c>
      <c r="AQ679">
        <f>VLOOKUP(A679, [3]Sheet1!$A$2:$Q$2106, 17,FALSE)</f>
        <v>1590</v>
      </c>
    </row>
    <row r="680" spans="1:43" x14ac:dyDescent="0.2">
      <c r="A680" s="10">
        <v>1208210</v>
      </c>
      <c r="B680" s="10">
        <v>60057245</v>
      </c>
      <c r="C680" s="11" t="s">
        <v>74</v>
      </c>
      <c r="D680" s="10" t="s">
        <v>53</v>
      </c>
      <c r="E680" s="17">
        <v>44168</v>
      </c>
      <c r="F680" s="13" t="str">
        <f>VLOOKUP(A680,[1]Sheet1!$K$2:$T$827,2,FALSE)</f>
        <v>VD03</v>
      </c>
      <c r="G680" s="13" t="str">
        <f>IFERROR(#REF!, "no")</f>
        <v>no</v>
      </c>
      <c r="H680" s="10">
        <v>26</v>
      </c>
      <c r="I680" s="10">
        <v>0.82</v>
      </c>
      <c r="J680" s="10">
        <v>0.61</v>
      </c>
      <c r="K680" s="10">
        <v>-0.21</v>
      </c>
      <c r="L680" s="10">
        <v>16</v>
      </c>
      <c r="M680" s="10">
        <v>20</v>
      </c>
      <c r="N680" s="10">
        <v>0.629319667816162</v>
      </c>
      <c r="O680" s="10">
        <v>2.3467280864715598</v>
      </c>
      <c r="P680" s="10">
        <v>-5.2509200759232001E-4</v>
      </c>
      <c r="Q680" s="10">
        <v>-0.13294525444507599</v>
      </c>
      <c r="R680" s="13">
        <f>VLOOKUP(A680,'Valores KF'!$C$2:$D$1018,2,)</f>
        <v>0.81</v>
      </c>
      <c r="S680" s="13">
        <f>VLOOKUP(A680,'[2]PESO DE COLADA DIC19-DIC-20'!$A$2:$D$2105,4, FALSE)</f>
        <v>51881</v>
      </c>
      <c r="T680" s="13">
        <f>VLOOKUP(A680,[1]Sheet1!$F$2:$H$1001,3,FALSE)</f>
        <v>1892.0858695890399</v>
      </c>
      <c r="U680" s="13">
        <f>VLOOKUP(A680,[1]Sheet1!$K$2:$T$827, 3,FALSE)</f>
        <v>0.153</v>
      </c>
      <c r="V680" s="13">
        <f>VLOOKUP(A680,[1]Sheet1!$K$2:$T$827, 4,FALSE)</f>
        <v>0.17199999999999999</v>
      </c>
      <c r="W680" s="13">
        <f>VLOOKUP(A680, [1]Sheet1!$K$2:$T$827,5,FALSE)</f>
        <v>1.25</v>
      </c>
      <c r="X680" s="13">
        <f>VLOOKUP(A680, [1]Sheet1!$K$2:$T$827,6,FALSE)</f>
        <v>1.14E-2</v>
      </c>
      <c r="Y680" s="13">
        <f>VLOOKUP(A680, [1]Sheet1!$K$2:$T$827,7,FALSE)</f>
        <v>5.0200000000000002E-3</v>
      </c>
      <c r="Z680" s="13">
        <f>VLOOKUP(A680, [1]Sheet1!$K$2:$T$827,8,FALSE)</f>
        <v>0.153</v>
      </c>
      <c r="AA680" s="13">
        <f>VLOOKUP(A680, [1]Sheet1!$K$2:$T$827,9,FALSE)</f>
        <v>9.2799999999999994E-2</v>
      </c>
      <c r="AB680" s="13">
        <f>VLOOKUP(A680, [1]Sheet1!$K$2:$T$827,10,FALSE)</f>
        <v>2.47E-2</v>
      </c>
      <c r="AC680" s="13">
        <f>VLOOKUP(A680,[4]Sheet1!$A$2:$D$651,4,FALSE)</f>
        <v>1.1692100000000001</v>
      </c>
      <c r="AD680" s="13">
        <f>VLOOKUP(A680,[4]Sheet1!$A$2:$E$651,5,FALSE)</f>
        <v>1.6922600000000001</v>
      </c>
      <c r="AE680" s="13">
        <f>VLOOKUP(A680,[4]Sheet1!$A$2:$F$651,6,FALSE)</f>
        <v>1608.85</v>
      </c>
      <c r="AF680">
        <f>VLOOKUP(A680,[3]Sheet1!$A$2:$F$2106,6, FALSE)</f>
        <v>52302.01</v>
      </c>
      <c r="AG680">
        <f>VLOOKUP(A680,[3]Sheet1!$A$2:$G$2106,7,FALSE)</f>
        <v>1</v>
      </c>
      <c r="AH680">
        <f>VLOOKUP(A680,[3]Sheet1!$A$2:$H$2105,8,FALSE)</f>
        <v>1697</v>
      </c>
      <c r="AI680">
        <f>VLOOKUP(A680,[3]Sheet1!$A$2:$I$2106,9,FALSE)</f>
        <v>70</v>
      </c>
      <c r="AJ680">
        <f>VLOOKUP(A680,[3]Sheet1!$A$2:$K$2105,10,FALSE)</f>
        <v>32</v>
      </c>
      <c r="AK680">
        <f>VLOOKUP(A680,[3]Sheet1!$A$2:$K$2105,11,FALSE)</f>
        <v>38</v>
      </c>
      <c r="AL680">
        <f>VLOOKUP(A680,[3]Sheet1!$A$2:$L$2106,12,FALSE)</f>
        <v>6</v>
      </c>
      <c r="AM680">
        <f>VLOOKUP(A680, [3]Sheet1!$A$2:$M$2105,13,FALSE)</f>
        <v>26</v>
      </c>
      <c r="AN680">
        <f>VLOOKUP(A680,[3]Sheet1!$A$2:$N$2106,14,FALSE)</f>
        <v>0.87</v>
      </c>
      <c r="AO680">
        <f>VLOOKUP(A680,[3]Sheet1!$A$2:$O$2106,15,FALSE)</f>
        <v>8.06</v>
      </c>
      <c r="AP680">
        <f>VLOOKUP(A680,[3]Sheet1!$A$2:$P$2105,16,FALSE)</f>
        <v>0</v>
      </c>
      <c r="AQ680">
        <f>VLOOKUP(A680, [3]Sheet1!$A$2:$Q$2106, 17,FALSE)</f>
        <v>1581</v>
      </c>
    </row>
    <row r="681" spans="1:43" x14ac:dyDescent="0.2">
      <c r="A681" s="10">
        <v>1208211</v>
      </c>
      <c r="B681" s="10">
        <v>60057041</v>
      </c>
      <c r="C681" s="11" t="s">
        <v>54</v>
      </c>
      <c r="D681" s="10" t="s">
        <v>63</v>
      </c>
      <c r="E681" s="17">
        <v>44168</v>
      </c>
      <c r="F681" s="13" t="str">
        <f>VLOOKUP(A681,[1]Sheet1!$K$2:$T$827,2,FALSE)</f>
        <v>VD03</v>
      </c>
      <c r="G681" s="13" t="str">
        <f>IFERROR(#REF!, "no")</f>
        <v>no</v>
      </c>
      <c r="H681" s="10">
        <v>19</v>
      </c>
      <c r="I681" s="10">
        <v>1.19</v>
      </c>
      <c r="J681" s="10">
        <v>1.3</v>
      </c>
      <c r="K681" s="10">
        <v>0.11</v>
      </c>
      <c r="L681" s="10">
        <v>18</v>
      </c>
      <c r="M681" s="10">
        <v>15</v>
      </c>
      <c r="N681" s="10">
        <v>3.5361800193786599</v>
      </c>
      <c r="O681" s="10">
        <v>2.6119074821472199</v>
      </c>
      <c r="P681" s="10">
        <v>0.10099185258150099</v>
      </c>
      <c r="Q681" s="10">
        <v>-0.130478575825691</v>
      </c>
      <c r="R681" s="13">
        <f>VLOOKUP(A681,'Valores KF'!$C$2:$D$1018,2,)</f>
        <v>0.81</v>
      </c>
      <c r="S681" s="13">
        <f>VLOOKUP(A681,'[2]PESO DE COLADA DIC19-DIC-20'!$A$2:$D$2105,4, FALSE)</f>
        <v>53771</v>
      </c>
      <c r="T681" s="13">
        <f>VLOOKUP(A681,[1]Sheet1!$F$2:$H$1001,3,FALSE)</f>
        <v>1895.17901298779</v>
      </c>
      <c r="U681" s="13">
        <f>VLOOKUP(A681,[1]Sheet1!$K$2:$T$827, 3,FALSE)</f>
        <v>0.12</v>
      </c>
      <c r="V681" s="13">
        <f>VLOOKUP(A681,[1]Sheet1!$K$2:$T$827, 4,FALSE)</f>
        <v>0.16400000000000001</v>
      </c>
      <c r="W681" s="13">
        <f>VLOOKUP(A681, [1]Sheet1!$K$2:$T$827,5,FALSE)</f>
        <v>1.1200000000000001</v>
      </c>
      <c r="X681" s="13">
        <f>VLOOKUP(A681, [1]Sheet1!$K$2:$T$827,6,FALSE)</f>
        <v>1.2E-2</v>
      </c>
      <c r="Y681" s="13">
        <f>VLOOKUP(A681, [1]Sheet1!$K$2:$T$827,7,FALSE)</f>
        <v>5.5500000000000002E-3</v>
      </c>
      <c r="Z681" s="13">
        <f>VLOOKUP(A681, [1]Sheet1!$K$2:$T$827,8,FALSE)</f>
        <v>0.16600000000000001</v>
      </c>
      <c r="AA681" s="13">
        <f>VLOOKUP(A681, [1]Sheet1!$K$2:$T$827,9,FALSE)</f>
        <v>0.3</v>
      </c>
      <c r="AB681" s="13">
        <f>VLOOKUP(A681, [1]Sheet1!$K$2:$T$827,10,FALSE)</f>
        <v>3.1300000000000001E-2</v>
      </c>
      <c r="AC681" s="13">
        <f>VLOOKUP(A681,[4]Sheet1!$A$2:$D$651,4,FALSE)</f>
        <v>1.2100200000000001</v>
      </c>
      <c r="AD681" s="13">
        <f>VLOOKUP(A681,[4]Sheet1!$A$2:$E$651,5,FALSE)</f>
        <v>0.64817899999999995</v>
      </c>
      <c r="AE681" s="13">
        <f>VLOOKUP(A681,[4]Sheet1!$A$2:$F$651,6,FALSE)</f>
        <v>1612.06</v>
      </c>
      <c r="AF681">
        <f>VLOOKUP(A681,[3]Sheet1!$A$2:$F$2106,6, FALSE)</f>
        <v>54449</v>
      </c>
      <c r="AG681">
        <f>VLOOKUP(A681,[3]Sheet1!$A$2:$G$2106,7,FALSE)</f>
        <v>1</v>
      </c>
      <c r="AH681">
        <f>VLOOKUP(A681,[3]Sheet1!$A$2:$H$2105,8,FALSE)</f>
        <v>1684</v>
      </c>
      <c r="AI681">
        <f>VLOOKUP(A681,[3]Sheet1!$A$2:$I$2106,9,FALSE)</f>
        <v>56</v>
      </c>
      <c r="AJ681">
        <f>VLOOKUP(A681,[3]Sheet1!$A$2:$K$2105,10,FALSE)</f>
        <v>25</v>
      </c>
      <c r="AK681">
        <f>VLOOKUP(A681,[3]Sheet1!$A$2:$K$2105,11,FALSE)</f>
        <v>31</v>
      </c>
      <c r="AL681">
        <f>VLOOKUP(A681,[3]Sheet1!$A$2:$L$2106,12,FALSE)</f>
        <v>6</v>
      </c>
      <c r="AM681">
        <f>VLOOKUP(A681, [3]Sheet1!$A$2:$M$2105,13,FALSE)</f>
        <v>19</v>
      </c>
      <c r="AN681">
        <f>VLOOKUP(A681,[3]Sheet1!$A$2:$N$2106,14,FALSE)</f>
        <v>0.85</v>
      </c>
      <c r="AO681">
        <f>VLOOKUP(A681,[3]Sheet1!$A$2:$O$2106,15,FALSE)</f>
        <v>1.99</v>
      </c>
      <c r="AP681">
        <f>VLOOKUP(A681,[3]Sheet1!$A$2:$P$2105,16,FALSE)</f>
        <v>0.63</v>
      </c>
      <c r="AQ681">
        <f>VLOOKUP(A681, [3]Sheet1!$A$2:$Q$2106, 17,FALSE)</f>
        <v>1591</v>
      </c>
    </row>
    <row r="682" spans="1:43" x14ac:dyDescent="0.2">
      <c r="A682" s="10">
        <v>1208212</v>
      </c>
      <c r="B682" s="10">
        <v>60057046</v>
      </c>
      <c r="C682" s="11" t="s">
        <v>54</v>
      </c>
      <c r="D682" s="10" t="s">
        <v>63</v>
      </c>
      <c r="E682" s="17">
        <v>44168</v>
      </c>
      <c r="F682" s="13" t="str">
        <f>VLOOKUP(A682,[1]Sheet1!$K$2:$T$827,2,FALSE)</f>
        <v>VD03</v>
      </c>
      <c r="G682" s="13" t="str">
        <f>IFERROR(#REF!, "no")</f>
        <v>no</v>
      </c>
      <c r="H682" s="10">
        <v>21</v>
      </c>
      <c r="I682" s="10">
        <v>1.1200000000000001</v>
      </c>
      <c r="J682" s="10">
        <v>0.61</v>
      </c>
      <c r="K682" s="10">
        <v>-0.51</v>
      </c>
      <c r="L682" s="10">
        <v>14</v>
      </c>
      <c r="M682" s="10">
        <v>15</v>
      </c>
      <c r="N682" s="10">
        <v>3.1406924724578902</v>
      </c>
      <c r="O682" s="10">
        <v>2.5326018333435099</v>
      </c>
      <c r="P682" s="10">
        <v>0.20877400040626501</v>
      </c>
      <c r="Q682" s="10">
        <v>-0.144090071320534</v>
      </c>
      <c r="R682" s="13">
        <f>VLOOKUP(A682,'Valores KF'!$C$2:$D$1018,2,)</f>
        <v>0.82</v>
      </c>
      <c r="S682" s="13">
        <f>VLOOKUP(A682,'[2]PESO DE COLADA DIC19-DIC-20'!$A$2:$D$2105,4, FALSE)</f>
        <v>53668</v>
      </c>
      <c r="T682" s="13">
        <f>VLOOKUP(A682,[1]Sheet1!$F$2:$H$1001,3,FALSE)</f>
        <v>1899.9646709957201</v>
      </c>
      <c r="U682" s="13">
        <f>VLOOKUP(A682,[1]Sheet1!$K$2:$T$827, 3,FALSE)</f>
        <v>0.121</v>
      </c>
      <c r="V682" s="13">
        <f>VLOOKUP(A682,[1]Sheet1!$K$2:$T$827, 4,FALSE)</f>
        <v>0.16200000000000001</v>
      </c>
      <c r="W682" s="13">
        <f>VLOOKUP(A682, [1]Sheet1!$K$2:$T$827,5,FALSE)</f>
        <v>1.1200000000000001</v>
      </c>
      <c r="X682" s="13">
        <f>VLOOKUP(A682, [1]Sheet1!$K$2:$T$827,6,FALSE)</f>
        <v>1.12E-2</v>
      </c>
      <c r="Y682" s="13">
        <f>VLOOKUP(A682, [1]Sheet1!$K$2:$T$827,7,FALSE)</f>
        <v>5.0400000000000002E-3</v>
      </c>
      <c r="Z682" s="13">
        <f>VLOOKUP(A682, [1]Sheet1!$K$2:$T$827,8,FALSE)</f>
        <v>0.16</v>
      </c>
      <c r="AA682" s="13">
        <f>VLOOKUP(A682, [1]Sheet1!$K$2:$T$827,9,FALSE)</f>
        <v>0.33900000000000002</v>
      </c>
      <c r="AB682" s="13">
        <f>VLOOKUP(A682, [1]Sheet1!$K$2:$T$827,10,FALSE)</f>
        <v>2.4299999999999999E-2</v>
      </c>
      <c r="AC682" s="13">
        <f>VLOOKUP(A682,[4]Sheet1!$A$2:$D$651,4,FALSE)</f>
        <v>1.2091000000000001</v>
      </c>
      <c r="AD682" s="13">
        <f>VLOOKUP(A682,[4]Sheet1!$A$2:$E$651,5,FALSE)</f>
        <v>0.85564600000000002</v>
      </c>
      <c r="AE682" s="13">
        <f>VLOOKUP(A682,[4]Sheet1!$A$2:$F$651,6,FALSE)</f>
        <v>1617.55</v>
      </c>
      <c r="AF682">
        <f>VLOOKUP(A682,[3]Sheet1!$A$2:$F$2106,6, FALSE)</f>
        <v>54315</v>
      </c>
      <c r="AG682">
        <f>VLOOKUP(A682,[3]Sheet1!$A$2:$G$2106,7,FALSE)</f>
        <v>1</v>
      </c>
      <c r="AH682">
        <f>VLOOKUP(A682,[3]Sheet1!$A$2:$H$2105,8,FALSE)</f>
        <v>1692</v>
      </c>
      <c r="AI682">
        <f>VLOOKUP(A682,[3]Sheet1!$A$2:$I$2106,9,FALSE)</f>
        <v>56</v>
      </c>
      <c r="AJ682">
        <f>VLOOKUP(A682,[3]Sheet1!$A$2:$K$2105,10,FALSE)</f>
        <v>26</v>
      </c>
      <c r="AK682">
        <f>VLOOKUP(A682,[3]Sheet1!$A$2:$K$2105,11,FALSE)</f>
        <v>30</v>
      </c>
      <c r="AL682">
        <f>VLOOKUP(A682,[3]Sheet1!$A$2:$L$2106,12,FALSE)</f>
        <v>5</v>
      </c>
      <c r="AM682">
        <f>VLOOKUP(A682, [3]Sheet1!$A$2:$M$2105,13,FALSE)</f>
        <v>21</v>
      </c>
      <c r="AN682">
        <f>VLOOKUP(A682,[3]Sheet1!$A$2:$N$2106,14,FALSE)</f>
        <v>0.91</v>
      </c>
      <c r="AO682">
        <f>VLOOKUP(A682,[3]Sheet1!$A$2:$O$2106,15,FALSE)</f>
        <v>2.95</v>
      </c>
      <c r="AP682">
        <f>VLOOKUP(A682,[3]Sheet1!$A$2:$P$2105,16,FALSE)</f>
        <v>0.69</v>
      </c>
      <c r="AQ682">
        <f>VLOOKUP(A682, [3]Sheet1!$A$2:$Q$2106, 17,FALSE)</f>
        <v>1592</v>
      </c>
    </row>
    <row r="683" spans="1:43" x14ac:dyDescent="0.2">
      <c r="A683" s="10">
        <v>1208213</v>
      </c>
      <c r="B683" s="10">
        <v>60057163</v>
      </c>
      <c r="C683" s="11">
        <v>4150</v>
      </c>
      <c r="D683" s="10" t="s">
        <v>59</v>
      </c>
      <c r="E683" s="17">
        <v>44168</v>
      </c>
      <c r="F683" s="13" t="str">
        <f>VLOOKUP(A683,[1]Sheet1!$K$2:$T$827,2,FALSE)</f>
        <v>VD06</v>
      </c>
      <c r="G683" s="13" t="str">
        <f>IFERROR(#REF!, "no")</f>
        <v>no</v>
      </c>
      <c r="H683" s="10">
        <v>35</v>
      </c>
      <c r="I683" s="10">
        <v>2.08</v>
      </c>
      <c r="J683" s="10">
        <v>1.1000000000000001</v>
      </c>
      <c r="K683" s="10">
        <v>-0.98</v>
      </c>
      <c r="L683" s="10">
        <v>18</v>
      </c>
      <c r="M683" s="10">
        <v>15</v>
      </c>
      <c r="N683" s="10">
        <v>9.3396673202514595</v>
      </c>
      <c r="O683" s="10">
        <v>2.6658089160919198</v>
      </c>
      <c r="P683" s="10">
        <v>2.6258513927459699</v>
      </c>
      <c r="Q683" s="10">
        <v>-0.12905994057655301</v>
      </c>
      <c r="R683" s="13">
        <f>VLOOKUP(A683,'Valores KF'!$C$2:$D$1018,2,)</f>
        <v>0.76</v>
      </c>
      <c r="S683" s="13">
        <f>VLOOKUP(A683,'[2]PESO DE COLADA DIC19-DIC-20'!$A$2:$D$2105,4, FALSE)</f>
        <v>55420</v>
      </c>
      <c r="T683" s="13">
        <f>VLOOKUP(A683,[1]Sheet1!$F$2:$H$1001,3,FALSE)</f>
        <v>1882.5716967747401</v>
      </c>
      <c r="U683" s="13">
        <f>VLOOKUP(A683,[1]Sheet1!$K$2:$T$827, 3,FALSE)</f>
        <v>0.49</v>
      </c>
      <c r="V683" s="13">
        <f>VLOOKUP(A683,[1]Sheet1!$K$2:$T$827, 4,FALSE)</f>
        <v>0.20599999999999999</v>
      </c>
      <c r="W683" s="13">
        <f>VLOOKUP(A683, [1]Sheet1!$K$2:$T$827,5,FALSE)</f>
        <v>0.78600000000000003</v>
      </c>
      <c r="X683" s="13">
        <f>VLOOKUP(A683, [1]Sheet1!$K$2:$T$827,6,FALSE)</f>
        <v>1.3599999999999999E-2</v>
      </c>
      <c r="Y683" s="13">
        <f>VLOOKUP(A683, [1]Sheet1!$K$2:$T$827,7,FALSE)</f>
        <v>1.41E-2</v>
      </c>
      <c r="Z683" s="13">
        <f>VLOOKUP(A683, [1]Sheet1!$K$2:$T$827,8,FALSE)</f>
        <v>0.90500000000000003</v>
      </c>
      <c r="AA683" s="13">
        <f>VLOOKUP(A683, [1]Sheet1!$K$2:$T$827,9,FALSE)</f>
        <v>0.17599999999999999</v>
      </c>
      <c r="AB683" s="13">
        <f>VLOOKUP(A683, [1]Sheet1!$K$2:$T$827,10,FALSE)</f>
        <v>1.6299999999999999E-2</v>
      </c>
      <c r="AC683" s="13">
        <f>VLOOKUP(A683,[4]Sheet1!$A$2:$D$651,4,FALSE)</f>
        <v>1.3192900000000001</v>
      </c>
      <c r="AD683" s="13">
        <f>VLOOKUP(A683,[4]Sheet1!$A$2:$E$651,5,FALSE)</f>
        <v>0.26822200000000002</v>
      </c>
      <c r="AE683" s="13">
        <f>VLOOKUP(A683,[4]Sheet1!$A$2:$F$651,6,FALSE)</f>
        <v>1594.79</v>
      </c>
      <c r="AF683">
        <f>VLOOKUP(A683,[3]Sheet1!$A$2:$F$2106,6, FALSE)</f>
        <v>55595.01</v>
      </c>
      <c r="AG683">
        <f>VLOOKUP(A683,[3]Sheet1!$A$2:$G$2106,7,FALSE)</f>
        <v>3</v>
      </c>
      <c r="AH683">
        <f>VLOOKUP(A683,[3]Sheet1!$A$2:$H$2105,8,FALSE)</f>
        <v>1641</v>
      </c>
      <c r="AI683">
        <f>VLOOKUP(A683,[3]Sheet1!$A$2:$I$2106,9,FALSE)</f>
        <v>114</v>
      </c>
      <c r="AJ683">
        <f>VLOOKUP(A683,[3]Sheet1!$A$2:$K$2105,10,FALSE)</f>
        <v>47</v>
      </c>
      <c r="AK683">
        <f>VLOOKUP(A683,[3]Sheet1!$A$2:$K$2105,11,FALSE)</f>
        <v>67</v>
      </c>
      <c r="AL683">
        <f>VLOOKUP(A683,[3]Sheet1!$A$2:$L$2106,12,FALSE)</f>
        <v>12</v>
      </c>
      <c r="AM683">
        <f>VLOOKUP(A683, [3]Sheet1!$A$2:$M$2105,13,FALSE)</f>
        <v>35</v>
      </c>
      <c r="AN683">
        <f>VLOOKUP(A683,[3]Sheet1!$A$2:$N$2106,14,FALSE)</f>
        <v>0.79</v>
      </c>
      <c r="AO683">
        <f>VLOOKUP(A683,[3]Sheet1!$A$2:$O$2106,15,FALSE)</f>
        <v>0.91</v>
      </c>
      <c r="AP683">
        <f>VLOOKUP(A683,[3]Sheet1!$A$2:$P$2105,16,FALSE)</f>
        <v>0</v>
      </c>
      <c r="AQ683">
        <f>VLOOKUP(A683, [3]Sheet1!$A$2:$Q$2106, 17,FALSE)</f>
        <v>1571</v>
      </c>
    </row>
    <row r="684" spans="1:43" x14ac:dyDescent="0.2">
      <c r="A684" s="10">
        <v>1208214</v>
      </c>
      <c r="B684" s="10">
        <v>60057531</v>
      </c>
      <c r="C684" s="11" t="s">
        <v>119</v>
      </c>
      <c r="D684" s="10" t="s">
        <v>63</v>
      </c>
      <c r="E684" s="17">
        <v>44168</v>
      </c>
      <c r="F684" s="13" t="str">
        <f>VLOOKUP(A684,[1]Sheet1!$K$2:$T$827,2,FALSE)</f>
        <v>VD02</v>
      </c>
      <c r="G684" s="13" t="str">
        <f>IFERROR(#REF!, "no")</f>
        <v>no</v>
      </c>
      <c r="H684" s="10">
        <v>19</v>
      </c>
      <c r="I684" s="10">
        <v>1.57</v>
      </c>
      <c r="J684" s="10">
        <v>0.59</v>
      </c>
      <c r="K684" s="10">
        <v>-0.98</v>
      </c>
      <c r="L684" s="10">
        <v>10</v>
      </c>
      <c r="M684" s="10">
        <v>10</v>
      </c>
      <c r="N684" s="10">
        <v>3.1694025993347199</v>
      </c>
      <c r="O684" s="10">
        <v>2.5141968727111799</v>
      </c>
      <c r="P684" s="10">
        <v>4.1773176193237296</v>
      </c>
      <c r="Q684" s="10">
        <v>0.51796138286590598</v>
      </c>
      <c r="R684" s="13">
        <f>VLOOKUP(A684,'Valores KF'!$C$2:$D$1018,2,)</f>
        <v>0.82</v>
      </c>
      <c r="S684" s="13">
        <f>VLOOKUP(A684,'[2]PESO DE COLADA DIC19-DIC-20'!$A$2:$D$2105,4, FALSE)</f>
        <v>54594</v>
      </c>
      <c r="T684" s="13">
        <f>VLOOKUP(A684,[1]Sheet1!$F$2:$H$1001,3,FALSE)</f>
        <v>1889.2609295582099</v>
      </c>
      <c r="U684" s="13">
        <f>VLOOKUP(A684,[1]Sheet1!$K$2:$T$827, 3,FALSE)</f>
        <v>0.113</v>
      </c>
      <c r="V684" s="13">
        <f>VLOOKUP(A684,[1]Sheet1!$K$2:$T$827, 4,FALSE)</f>
        <v>3.04E-2</v>
      </c>
      <c r="W684" s="13">
        <f>VLOOKUP(A684, [1]Sheet1!$K$2:$T$827,5,FALSE)</f>
        <v>0.30599999999999999</v>
      </c>
      <c r="X684" s="13">
        <f>VLOOKUP(A684, [1]Sheet1!$K$2:$T$827,6,FALSE)</f>
        <v>7.1999999999999998E-3</v>
      </c>
      <c r="Y684" s="13">
        <f>VLOOKUP(A684, [1]Sheet1!$K$2:$T$827,7,FALSE)</f>
        <v>1.9E-3</v>
      </c>
      <c r="Z684" s="13">
        <f>VLOOKUP(A684, [1]Sheet1!$K$2:$T$827,8,FALSE)</f>
        <v>2.06</v>
      </c>
      <c r="AA684" s="13">
        <f>VLOOKUP(A684, [1]Sheet1!$K$2:$T$827,9,FALSE)</f>
        <v>0.219</v>
      </c>
      <c r="AB684" s="13">
        <f>VLOOKUP(A684, [1]Sheet1!$K$2:$T$827,10,FALSE)</f>
        <v>2.07E-2</v>
      </c>
      <c r="AC684" s="13">
        <f>VLOOKUP(A684,[4]Sheet1!$A$2:$D$651,4,FALSE)</f>
        <v>1.6387499999999999</v>
      </c>
      <c r="AD684" s="13">
        <f>VLOOKUP(A684,[4]Sheet1!$A$2:$E$651,5,FALSE)</f>
        <v>0.29208899999999999</v>
      </c>
      <c r="AE684" s="13">
        <f>VLOOKUP(A684,[4]Sheet1!$A$2:$F$651,6,FALSE)</f>
        <v>1625.71</v>
      </c>
      <c r="AF684">
        <f>VLOOKUP(A684,[3]Sheet1!$A$2:$F$2106,6, FALSE)</f>
        <v>52914</v>
      </c>
      <c r="AG684">
        <f>VLOOKUP(A684,[3]Sheet1!$A$2:$G$2106,7,FALSE)</f>
        <v>1</v>
      </c>
      <c r="AH684">
        <f>VLOOKUP(A684,[3]Sheet1!$A$2:$H$2105,8,FALSE)</f>
        <v>1625</v>
      </c>
      <c r="AI684">
        <f>VLOOKUP(A684,[3]Sheet1!$A$2:$I$2106,9,FALSE)</f>
        <v>54</v>
      </c>
      <c r="AJ684">
        <f>VLOOKUP(A684,[3]Sheet1!$A$2:$K$2105,10,FALSE)</f>
        <v>26</v>
      </c>
      <c r="AK684">
        <f>VLOOKUP(A684,[3]Sheet1!$A$2:$K$2105,11,FALSE)</f>
        <v>28</v>
      </c>
      <c r="AL684">
        <f>VLOOKUP(A684,[3]Sheet1!$A$2:$L$2106,12,FALSE)</f>
        <v>7</v>
      </c>
      <c r="AM684">
        <f>VLOOKUP(A684, [3]Sheet1!$A$2:$M$2105,13,FALSE)</f>
        <v>19</v>
      </c>
      <c r="AN684">
        <f>VLOOKUP(A684,[3]Sheet1!$A$2:$N$2106,14,FALSE)</f>
        <v>1.1499999999999999</v>
      </c>
      <c r="AO684">
        <f>VLOOKUP(A684,[3]Sheet1!$A$2:$O$2106,15,FALSE)</f>
        <v>1.17</v>
      </c>
      <c r="AP684">
        <f>VLOOKUP(A684,[3]Sheet1!$A$2:$P$2105,16,FALSE)</f>
        <v>0</v>
      </c>
      <c r="AQ684">
        <f>VLOOKUP(A684, [3]Sheet1!$A$2:$Q$2106, 17,FALSE)</f>
        <v>1594</v>
      </c>
    </row>
    <row r="685" spans="1:43" x14ac:dyDescent="0.2">
      <c r="A685" s="10">
        <v>1208215</v>
      </c>
      <c r="B685" s="10">
        <v>60057010</v>
      </c>
      <c r="C685" s="11" t="s">
        <v>52</v>
      </c>
      <c r="D685" s="10" t="s">
        <v>53</v>
      </c>
      <c r="E685" s="17">
        <v>44169</v>
      </c>
      <c r="F685" s="13" t="str">
        <f>VLOOKUP(A685,[1]Sheet1!$K$2:$T$827,2,FALSE)</f>
        <v>VD02</v>
      </c>
      <c r="G685" s="13" t="str">
        <f>IFERROR(#REF!, "no")</f>
        <v>no</v>
      </c>
      <c r="H685" s="10">
        <v>20</v>
      </c>
      <c r="I685" s="10">
        <v>1.52</v>
      </c>
      <c r="J685" s="10">
        <v>0.55000000000000004</v>
      </c>
      <c r="K685" s="10">
        <v>-0.97</v>
      </c>
      <c r="L685" s="10">
        <v>17</v>
      </c>
      <c r="M685" s="10">
        <v>12</v>
      </c>
      <c r="N685" s="10">
        <v>4.1011223793029803</v>
      </c>
      <c r="O685" s="10">
        <v>2.63145899772644</v>
      </c>
      <c r="P685" s="10">
        <v>8.9335858821868896E-2</v>
      </c>
      <c r="Q685" s="10">
        <v>-0.140226230025291</v>
      </c>
      <c r="R685" s="13">
        <f>VLOOKUP(A685,'Valores KF'!$C$2:$D$1018,2,)</f>
        <v>0.8</v>
      </c>
      <c r="S685" s="13">
        <f>VLOOKUP(A685,'[2]PESO DE COLADA DIC19-DIC-20'!$A$2:$D$2105,4, FALSE)</f>
        <v>54011</v>
      </c>
      <c r="T685" s="13">
        <f>VLOOKUP(A685,[1]Sheet1!$F$2:$H$1001,3,FALSE)</f>
        <v>1877.1839036145</v>
      </c>
      <c r="U685" s="13">
        <f>VLOOKUP(A685,[1]Sheet1!$K$2:$T$827, 3,FALSE)</f>
        <v>0.13100000000000001</v>
      </c>
      <c r="V685" s="13">
        <f>VLOOKUP(A685,[1]Sheet1!$K$2:$T$827, 4,FALSE)</f>
        <v>0.152</v>
      </c>
      <c r="W685" s="13">
        <f>VLOOKUP(A685, [1]Sheet1!$K$2:$T$827,5,FALSE)</f>
        <v>0.55900000000000005</v>
      </c>
      <c r="X685" s="13">
        <f>VLOOKUP(A685, [1]Sheet1!$K$2:$T$827,6,FALSE)</f>
        <v>8.0000000000000002E-3</v>
      </c>
      <c r="Y685" s="13">
        <f>VLOOKUP(A685, [1]Sheet1!$K$2:$T$827,7,FALSE)</f>
        <v>1.6000000000000001E-3</v>
      </c>
      <c r="Z685" s="13">
        <f>VLOOKUP(A685, [1]Sheet1!$K$2:$T$827,8,FALSE)</f>
        <v>2.39</v>
      </c>
      <c r="AA685" s="13">
        <f>VLOOKUP(A685, [1]Sheet1!$K$2:$T$827,9,FALSE)</f>
        <v>0.20399999999999999</v>
      </c>
      <c r="AB685" s="13">
        <f>VLOOKUP(A685, [1]Sheet1!$K$2:$T$827,10,FALSE)</f>
        <v>2.7900000000000001E-2</v>
      </c>
      <c r="AC685" s="13">
        <f>VLOOKUP(A685,[4]Sheet1!$A$2:$D$651,4,FALSE)</f>
        <v>1.3481099999999999</v>
      </c>
      <c r="AD685" s="13">
        <f>VLOOKUP(A685,[4]Sheet1!$A$2:$E$651,5,FALSE)</f>
        <v>0.311807</v>
      </c>
      <c r="AE685" s="13">
        <f>VLOOKUP(A685,[4]Sheet1!$A$2:$F$651,6,FALSE)</f>
        <v>1600.24</v>
      </c>
      <c r="AF685">
        <f>VLOOKUP(A685,[3]Sheet1!$A$2:$F$2106,6, FALSE)</f>
        <v>51876</v>
      </c>
      <c r="AG685">
        <f>VLOOKUP(A685,[3]Sheet1!$A$2:$G$2106,7,FALSE)</f>
        <v>1</v>
      </c>
      <c r="AH685">
        <f>VLOOKUP(A685,[3]Sheet1!$A$2:$H$2105,8,FALSE)</f>
        <v>1664</v>
      </c>
      <c r="AI685">
        <f>VLOOKUP(A685,[3]Sheet1!$A$2:$I$2106,9,FALSE)</f>
        <v>51</v>
      </c>
      <c r="AJ685">
        <f>VLOOKUP(A685,[3]Sheet1!$A$2:$K$2105,10,FALSE)</f>
        <v>25</v>
      </c>
      <c r="AK685">
        <f>VLOOKUP(A685,[3]Sheet1!$A$2:$K$2105,11,FALSE)</f>
        <v>26</v>
      </c>
      <c r="AL685">
        <f>VLOOKUP(A685,[3]Sheet1!$A$2:$L$2106,12,FALSE)</f>
        <v>5</v>
      </c>
      <c r="AM685">
        <f>VLOOKUP(A685, [3]Sheet1!$A$2:$M$2105,13,FALSE)</f>
        <v>20</v>
      </c>
      <c r="AN685">
        <f>VLOOKUP(A685,[3]Sheet1!$A$2:$N$2106,14,FALSE)</f>
        <v>1.01</v>
      </c>
      <c r="AO685">
        <f>VLOOKUP(A685,[3]Sheet1!$A$2:$O$2106,15,FALSE)</f>
        <v>1.32</v>
      </c>
      <c r="AP685">
        <f>VLOOKUP(A685,[3]Sheet1!$A$2:$P$2105,16,FALSE)</f>
        <v>0</v>
      </c>
      <c r="AQ685">
        <f>VLOOKUP(A685, [3]Sheet1!$A$2:$Q$2106, 17,FALSE)</f>
        <v>1576</v>
      </c>
    </row>
    <row r="686" spans="1:43" x14ac:dyDescent="0.2">
      <c r="A686" s="10">
        <v>1208216</v>
      </c>
      <c r="B686" s="10">
        <v>60057269</v>
      </c>
      <c r="C686" s="11">
        <v>1080</v>
      </c>
      <c r="D686" s="10" t="s">
        <v>44</v>
      </c>
      <c r="E686" s="17">
        <v>44169</v>
      </c>
      <c r="F686" s="13" t="str">
        <f>VLOOKUP(A686,[1]Sheet1!$K$2:$T$827,2,FALSE)</f>
        <v>VD03</v>
      </c>
      <c r="G686" s="13" t="str">
        <f>IFERROR(#REF!, "no")</f>
        <v>no</v>
      </c>
      <c r="H686" s="10">
        <v>20</v>
      </c>
      <c r="I686" s="10">
        <v>1.45</v>
      </c>
      <c r="J686" s="10">
        <v>0.65</v>
      </c>
      <c r="K686" s="10">
        <v>-0.8</v>
      </c>
      <c r="L686" s="10">
        <v>15</v>
      </c>
      <c r="M686" s="10">
        <v>15</v>
      </c>
      <c r="N686" s="10">
        <v>6.2507972717285201</v>
      </c>
      <c r="O686" s="10">
        <v>2.7784836292266801</v>
      </c>
      <c r="P686" s="10">
        <v>2.09156441688538</v>
      </c>
      <c r="Q686" s="10">
        <v>-0.134978488087654</v>
      </c>
      <c r="R686" s="13">
        <f>VLOOKUP(A686,'Valores KF'!$C$2:$D$1018,2,)</f>
        <v>0.7</v>
      </c>
      <c r="S686" s="13">
        <f>VLOOKUP(A686,'[2]PESO DE COLADA DIC19-DIC-20'!$A$2:$D$2105,4, FALSE)</f>
        <v>55337</v>
      </c>
      <c r="T686" s="13">
        <f>VLOOKUP(A686,[1]Sheet1!$F$2:$H$1001,3,FALSE)</f>
        <v>1849.6915475993601</v>
      </c>
      <c r="U686" s="13">
        <f>VLOOKUP(A686,[1]Sheet1!$K$2:$T$827, 3,FALSE)</f>
        <v>0.79800000000000004</v>
      </c>
      <c r="V686" s="13">
        <f>VLOOKUP(A686,[1]Sheet1!$K$2:$T$827, 4,FALSE)</f>
        <v>0.17899999999999999</v>
      </c>
      <c r="W686" s="13">
        <f>VLOOKUP(A686, [1]Sheet1!$K$2:$T$827,5,FALSE)</f>
        <v>0.75800000000000001</v>
      </c>
      <c r="X686" s="13">
        <f>VLOOKUP(A686, [1]Sheet1!$K$2:$T$827,6,FALSE)</f>
        <v>7.9000000000000008E-3</v>
      </c>
      <c r="Y686" s="13">
        <f>VLOOKUP(A686, [1]Sheet1!$K$2:$T$827,7,FALSE)</f>
        <v>1.3100000000000001E-2</v>
      </c>
      <c r="Z686" s="13">
        <f>VLOOKUP(A686, [1]Sheet1!$K$2:$T$827,8,FALSE)</f>
        <v>0.21199999999999999</v>
      </c>
      <c r="AA686" s="13">
        <f>VLOOKUP(A686, [1]Sheet1!$K$2:$T$827,9,FALSE)</f>
        <v>0.20899999999999999</v>
      </c>
      <c r="AB686" s="13">
        <f>VLOOKUP(A686, [1]Sheet1!$K$2:$T$827,10,FALSE)</f>
        <v>2.2599999999999999E-2</v>
      </c>
      <c r="AC686" s="13">
        <f>VLOOKUP(A686,[4]Sheet1!$A$2:$D$651,4,FALSE)</f>
        <v>1.2425200000000001</v>
      </c>
      <c r="AD686" s="13">
        <f>VLOOKUP(A686,[4]Sheet1!$A$2:$E$651,5,FALSE)</f>
        <v>0.30048900000000001</v>
      </c>
      <c r="AE686" s="13">
        <f>VLOOKUP(A686,[4]Sheet1!$A$2:$F$651,6,FALSE)</f>
        <v>1573.31</v>
      </c>
      <c r="AF686">
        <f>VLOOKUP(A686,[3]Sheet1!$A$2:$F$2106,6, FALSE)</f>
        <v>55920</v>
      </c>
      <c r="AG686">
        <f>VLOOKUP(A686,[3]Sheet1!$A$2:$G$2106,7,FALSE)</f>
        <v>1</v>
      </c>
      <c r="AH686">
        <f>VLOOKUP(A686,[3]Sheet1!$A$2:$H$2105,8,FALSE)</f>
        <v>1637</v>
      </c>
      <c r="AI686">
        <f>VLOOKUP(A686,[3]Sheet1!$A$2:$I$2106,9,FALSE)</f>
        <v>57</v>
      </c>
      <c r="AJ686">
        <f>VLOOKUP(A686,[3]Sheet1!$A$2:$K$2105,10,FALSE)</f>
        <v>26</v>
      </c>
      <c r="AK686">
        <f>VLOOKUP(A686,[3]Sheet1!$A$2:$K$2105,11,FALSE)</f>
        <v>31</v>
      </c>
      <c r="AL686">
        <f>VLOOKUP(A686,[3]Sheet1!$A$2:$L$2106,12,FALSE)</f>
        <v>6</v>
      </c>
      <c r="AM686">
        <f>VLOOKUP(A686, [3]Sheet1!$A$2:$M$2105,13,FALSE)</f>
        <v>20</v>
      </c>
      <c r="AN686">
        <f>VLOOKUP(A686,[3]Sheet1!$A$2:$N$2106,14,FALSE)</f>
        <v>0.95</v>
      </c>
      <c r="AO686">
        <f>VLOOKUP(A686,[3]Sheet1!$A$2:$O$2106,15,FALSE)</f>
        <v>0.82</v>
      </c>
      <c r="AP686">
        <f>VLOOKUP(A686,[3]Sheet1!$A$2:$P$2105,16,FALSE)</f>
        <v>0</v>
      </c>
      <c r="AQ686">
        <f>VLOOKUP(A686, [3]Sheet1!$A$2:$Q$2106, 17,FALSE)</f>
        <v>1545</v>
      </c>
    </row>
    <row r="687" spans="1:43" x14ac:dyDescent="0.2">
      <c r="A687" s="10">
        <v>1208217</v>
      </c>
      <c r="B687" s="10">
        <v>60057098</v>
      </c>
      <c r="C687" s="11" t="s">
        <v>75</v>
      </c>
      <c r="D687" s="10" t="s">
        <v>50</v>
      </c>
      <c r="E687" s="17">
        <v>44169</v>
      </c>
      <c r="F687" s="13" t="str">
        <f>VLOOKUP(A687,[1]Sheet1!$K$2:$T$827,2,FALSE)</f>
        <v>VD03</v>
      </c>
      <c r="G687" s="13" t="str">
        <f>IFERROR(#REF!, "no")</f>
        <v>no</v>
      </c>
      <c r="H687" s="10">
        <v>20</v>
      </c>
      <c r="I687" s="10">
        <v>1.6</v>
      </c>
      <c r="J687" s="10">
        <v>0.7</v>
      </c>
      <c r="K687" s="10">
        <v>-0.9</v>
      </c>
      <c r="L687" s="10">
        <v>17</v>
      </c>
      <c r="M687" s="10">
        <v>16</v>
      </c>
      <c r="N687" s="10">
        <v>5.6404356956481898</v>
      </c>
      <c r="O687" s="10">
        <v>3.0481250286102299</v>
      </c>
      <c r="P687" s="10">
        <v>0.20008046925067899</v>
      </c>
      <c r="Q687" s="10">
        <v>-0.13686525821685799</v>
      </c>
      <c r="R687" s="13">
        <f>VLOOKUP(A687,'Valores KF'!$C$2:$D$1018,2,)</f>
        <v>0.83</v>
      </c>
      <c r="S687" s="13">
        <f>VLOOKUP(A687,'[2]PESO DE COLADA DIC19-DIC-20'!$A$2:$D$2105,4, FALSE)</f>
        <v>58378</v>
      </c>
      <c r="T687" s="13">
        <f>VLOOKUP(A687,[1]Sheet1!$F$2:$H$1001,3,FALSE)</f>
        <v>1903.06703689134</v>
      </c>
      <c r="U687" s="13">
        <f>VLOOKUP(A687,[1]Sheet1!$K$2:$T$827, 3,FALSE)</f>
        <v>8.5800000000000001E-2</v>
      </c>
      <c r="V687" s="13">
        <f>VLOOKUP(A687,[1]Sheet1!$K$2:$T$827, 4,FALSE)</f>
        <v>0.20799999999999999</v>
      </c>
      <c r="W687" s="13">
        <f>VLOOKUP(A687, [1]Sheet1!$K$2:$T$827,5,FALSE)</f>
        <v>1.3</v>
      </c>
      <c r="X687" s="13">
        <f>VLOOKUP(A687, [1]Sheet1!$K$2:$T$827,6,FALSE)</f>
        <v>8.8000000000000005E-3</v>
      </c>
      <c r="Y687" s="13">
        <f>VLOOKUP(A687, [1]Sheet1!$K$2:$T$827,7,FALSE)</f>
        <v>1.24E-3</v>
      </c>
      <c r="Z687" s="13">
        <f>VLOOKUP(A687, [1]Sheet1!$K$2:$T$827,8,FALSE)</f>
        <v>0.188</v>
      </c>
      <c r="AA687" s="13">
        <f>VLOOKUP(A687, [1]Sheet1!$K$2:$T$827,9,FALSE)</f>
        <v>0.34699999999999998</v>
      </c>
      <c r="AB687" s="13">
        <f>VLOOKUP(A687, [1]Sheet1!$K$2:$T$827,10,FALSE)</f>
        <v>2.4500000000000001E-2</v>
      </c>
      <c r="AC687" s="13">
        <f>VLOOKUP(A687,[4]Sheet1!$A$2:$D$651,4,FALSE)</f>
        <v>1.15158</v>
      </c>
      <c r="AD687" s="13">
        <f>VLOOKUP(A687,[4]Sheet1!$A$2:$E$651,5,FALSE)</f>
        <v>0.226609</v>
      </c>
      <c r="AE687" s="13">
        <f>VLOOKUP(A687,[4]Sheet1!$A$2:$F$651,6,FALSE)</f>
        <v>1632.96</v>
      </c>
      <c r="AF687">
        <f>VLOOKUP(A687,[3]Sheet1!$A$2:$F$2106,6, FALSE)</f>
        <v>58569.01</v>
      </c>
      <c r="AG687">
        <f>VLOOKUP(A687,[3]Sheet1!$A$2:$G$2106,7,FALSE)</f>
        <v>1</v>
      </c>
      <c r="AH687">
        <f>VLOOKUP(A687,[3]Sheet1!$A$2:$H$2105,8,FALSE)</f>
        <v>1632</v>
      </c>
      <c r="AI687">
        <f>VLOOKUP(A687,[3]Sheet1!$A$2:$I$2106,9,FALSE)</f>
        <v>66</v>
      </c>
      <c r="AJ687">
        <f>VLOOKUP(A687,[3]Sheet1!$A$2:$K$2105,10,FALSE)</f>
        <v>26</v>
      </c>
      <c r="AK687">
        <f>VLOOKUP(A687,[3]Sheet1!$A$2:$K$2105,11,FALSE)</f>
        <v>40</v>
      </c>
      <c r="AL687">
        <f>VLOOKUP(A687,[3]Sheet1!$A$2:$L$2106,12,FALSE)</f>
        <v>6</v>
      </c>
      <c r="AM687">
        <f>VLOOKUP(A687, [3]Sheet1!$A$2:$M$2105,13,FALSE)</f>
        <v>20</v>
      </c>
      <c r="AN687">
        <f>VLOOKUP(A687,[3]Sheet1!$A$2:$N$2106,14,FALSE)</f>
        <v>0.82</v>
      </c>
      <c r="AO687">
        <f>VLOOKUP(A687,[3]Sheet1!$A$2:$O$2106,15,FALSE)</f>
        <v>0.85</v>
      </c>
      <c r="AP687">
        <f>VLOOKUP(A687,[3]Sheet1!$A$2:$P$2105,16,FALSE)</f>
        <v>0.92</v>
      </c>
      <c r="AQ687">
        <f>VLOOKUP(A687, [3]Sheet1!$A$2:$Q$2106, 17,FALSE)</f>
        <v>1593</v>
      </c>
    </row>
    <row r="688" spans="1:43" x14ac:dyDescent="0.2">
      <c r="A688" s="10">
        <v>1208218</v>
      </c>
      <c r="B688" s="10">
        <v>60057263</v>
      </c>
      <c r="C688" s="11">
        <v>1045</v>
      </c>
      <c r="D688" s="10" t="s">
        <v>63</v>
      </c>
      <c r="E688" s="17">
        <v>44169</v>
      </c>
      <c r="F688" s="13" t="str">
        <f>VLOOKUP(A688,[1]Sheet1!$K$2:$T$827,2,FALSE)</f>
        <v>VD02</v>
      </c>
      <c r="G688" s="13" t="str">
        <f>IFERROR(#REF!, "no")</f>
        <v>no</v>
      </c>
      <c r="H688" s="10">
        <v>19</v>
      </c>
      <c r="I688" s="10">
        <v>1.6</v>
      </c>
      <c r="J688" s="10">
        <v>0.73</v>
      </c>
      <c r="K688" s="10">
        <v>-0.87</v>
      </c>
      <c r="L688" s="10">
        <v>14</v>
      </c>
      <c r="M688" s="10">
        <v>14</v>
      </c>
      <c r="N688" s="10">
        <v>6.7649707794189498</v>
      </c>
      <c r="O688" s="10">
        <v>3.0891780853271502</v>
      </c>
      <c r="P688" s="10">
        <v>0.44015908241272</v>
      </c>
      <c r="Q688" s="10">
        <v>5.0958652049303103E-2</v>
      </c>
      <c r="R688" s="13">
        <f>VLOOKUP(A688,'Valores KF'!$C$2:$D$1018,2,)</f>
        <v>0.76</v>
      </c>
      <c r="S688" s="13">
        <f>VLOOKUP(A688,'[2]PESO DE COLADA DIC19-DIC-20'!$A$2:$D$2105,4, FALSE)</f>
        <v>53543</v>
      </c>
      <c r="T688" s="13">
        <f>VLOOKUP(A688,[1]Sheet1!$F$2:$H$1001,3,FALSE)</f>
        <v>1877.0338257301701</v>
      </c>
      <c r="U688" s="13">
        <f>VLOOKUP(A688,[1]Sheet1!$K$2:$T$827, 3,FALSE)</f>
        <v>0.47299999999999998</v>
      </c>
      <c r="V688" s="13">
        <f>VLOOKUP(A688,[1]Sheet1!$K$2:$T$827, 4,FALSE)</f>
        <v>0.16400000000000001</v>
      </c>
      <c r="W688" s="13">
        <f>VLOOKUP(A688, [1]Sheet1!$K$2:$T$827,5,FALSE)</f>
        <v>0.64500000000000002</v>
      </c>
      <c r="X688" s="13">
        <f>VLOOKUP(A688, [1]Sheet1!$K$2:$T$827,6,FALSE)</f>
        <v>7.7999999999999996E-3</v>
      </c>
      <c r="Y688" s="13">
        <f>VLOOKUP(A688, [1]Sheet1!$K$2:$T$827,7,FALSE)</f>
        <v>1.42E-3</v>
      </c>
      <c r="Z688" s="13">
        <f>VLOOKUP(A688, [1]Sheet1!$K$2:$T$827,8,FALSE)</f>
        <v>0.16900000000000001</v>
      </c>
      <c r="AA688" s="13">
        <f>VLOOKUP(A688, [1]Sheet1!$K$2:$T$827,9,FALSE)</f>
        <v>0.26700000000000002</v>
      </c>
      <c r="AB688" s="13">
        <f>VLOOKUP(A688, [1]Sheet1!$K$2:$T$827,10,FALSE)</f>
        <v>2.9499999999999998E-2</v>
      </c>
      <c r="AC688" s="13">
        <f>VLOOKUP(A688,[4]Sheet1!$A$2:$D$651,4,FALSE)</f>
        <v>1.1560600000000001</v>
      </c>
      <c r="AD688" s="13">
        <f>VLOOKUP(A688,[4]Sheet1!$A$2:$E$651,5,FALSE)</f>
        <v>0.19835800000000001</v>
      </c>
      <c r="AE688" s="13">
        <f>VLOOKUP(A688,[4]Sheet1!$A$2:$F$651,6,FALSE)</f>
        <v>1606.36</v>
      </c>
      <c r="AF688">
        <f>VLOOKUP(A688,[3]Sheet1!$A$2:$F$2106,6, FALSE)</f>
        <v>54185</v>
      </c>
      <c r="AG688">
        <f>VLOOKUP(A688,[3]Sheet1!$A$2:$G$2106,7,FALSE)</f>
        <v>1</v>
      </c>
      <c r="AH688">
        <f>VLOOKUP(A688,[3]Sheet1!$A$2:$H$2105,8,FALSE)</f>
        <v>1662</v>
      </c>
      <c r="AI688">
        <f>VLOOKUP(A688,[3]Sheet1!$A$2:$I$2106,9,FALSE)</f>
        <v>62</v>
      </c>
      <c r="AJ688">
        <f>VLOOKUP(A688,[3]Sheet1!$A$2:$K$2105,10,FALSE)</f>
        <v>24</v>
      </c>
      <c r="AK688">
        <f>VLOOKUP(A688,[3]Sheet1!$A$2:$K$2105,11,FALSE)</f>
        <v>38</v>
      </c>
      <c r="AL688">
        <f>VLOOKUP(A688,[3]Sheet1!$A$2:$L$2106,12,FALSE)</f>
        <v>5</v>
      </c>
      <c r="AM688">
        <f>VLOOKUP(A688, [3]Sheet1!$A$2:$M$2105,13,FALSE)</f>
        <v>19</v>
      </c>
      <c r="AN688">
        <f>VLOOKUP(A688,[3]Sheet1!$A$2:$N$2106,14,FALSE)</f>
        <v>0.95</v>
      </c>
      <c r="AO688">
        <f>VLOOKUP(A688,[3]Sheet1!$A$2:$O$2106,15,FALSE)</f>
        <v>1</v>
      </c>
      <c r="AP688">
        <f>VLOOKUP(A688,[3]Sheet1!$A$2:$P$2105,16,FALSE)</f>
        <v>0</v>
      </c>
      <c r="AQ688">
        <f>VLOOKUP(A688, [3]Sheet1!$A$2:$Q$2106, 17,FALSE)</f>
        <v>1575</v>
      </c>
    </row>
    <row r="689" spans="1:43" x14ac:dyDescent="0.2">
      <c r="A689" s="10">
        <v>1208219</v>
      </c>
      <c r="B689" s="10">
        <v>60057151</v>
      </c>
      <c r="C689" s="11">
        <v>1035</v>
      </c>
      <c r="D689" s="10" t="s">
        <v>46</v>
      </c>
      <c r="E689" s="17">
        <v>44169</v>
      </c>
      <c r="F689" s="13" t="str">
        <f>VLOOKUP(A689,[1]Sheet1!$K$2:$T$827,2,FALSE)</f>
        <v>VD02</v>
      </c>
      <c r="G689" s="13" t="str">
        <f>IFERROR(#REF!, "no")</f>
        <v>no</v>
      </c>
      <c r="H689" s="10">
        <v>18</v>
      </c>
      <c r="I689" s="10">
        <v>1.54</v>
      </c>
      <c r="J689" s="10">
        <v>0.68</v>
      </c>
      <c r="K689" s="10">
        <v>-0.86</v>
      </c>
      <c r="L689" s="10">
        <v>13</v>
      </c>
      <c r="M689" s="10">
        <v>11</v>
      </c>
      <c r="N689" s="10">
        <v>3.9763643741607702</v>
      </c>
      <c r="O689" s="10">
        <v>2.89845895767212</v>
      </c>
      <c r="P689" s="10">
        <v>2.6339139938354501</v>
      </c>
      <c r="Q689" s="10">
        <v>0.64019668102264404</v>
      </c>
      <c r="R689" s="13">
        <f>VLOOKUP(A689,'Valores KF'!$C$2:$D$1018,2,)</f>
        <v>0.77</v>
      </c>
      <c r="S689" s="13">
        <f>VLOOKUP(A689,'[2]PESO DE COLADA DIC19-DIC-20'!$A$2:$D$2105,4, FALSE)</f>
        <v>54511</v>
      </c>
      <c r="T689" s="13">
        <f>VLOOKUP(A689,[1]Sheet1!$F$2:$H$1001,3,FALSE)</f>
        <v>1886.46393218445</v>
      </c>
      <c r="U689" s="13">
        <f>VLOOKUP(A689,[1]Sheet1!$K$2:$T$827, 3,FALSE)</f>
        <v>0.34599999999999997</v>
      </c>
      <c r="V689" s="13">
        <f>VLOOKUP(A689,[1]Sheet1!$K$2:$T$827, 4,FALSE)</f>
        <v>0.22600000000000001</v>
      </c>
      <c r="W689" s="13">
        <f>VLOOKUP(A689, [1]Sheet1!$K$2:$T$827,5,FALSE)</f>
        <v>0.66</v>
      </c>
      <c r="X689" s="13">
        <f>VLOOKUP(A689, [1]Sheet1!$K$2:$T$827,6,FALSE)</f>
        <v>8.6E-3</v>
      </c>
      <c r="Y689" s="13">
        <f>VLOOKUP(A689, [1]Sheet1!$K$2:$T$827,7,FALSE)</f>
        <v>1.38E-2</v>
      </c>
      <c r="Z689" s="13">
        <f>VLOOKUP(A689, [1]Sheet1!$K$2:$T$827,8,FALSE)</f>
        <v>0.14499999999999999</v>
      </c>
      <c r="AA689" s="13">
        <f>VLOOKUP(A689, [1]Sheet1!$K$2:$T$827,9,FALSE)</f>
        <v>0.23799999999999999</v>
      </c>
      <c r="AB689" s="13">
        <f>VLOOKUP(A689, [1]Sheet1!$K$2:$T$827,10,FALSE)</f>
        <v>1.9300000000000001E-2</v>
      </c>
      <c r="AC689" s="13">
        <f>VLOOKUP(A689,[4]Sheet1!$A$2:$D$651,4,FALSE)</f>
        <v>1.30379</v>
      </c>
      <c r="AD689" s="13">
        <f>VLOOKUP(A689,[4]Sheet1!$A$2:$E$651,5,FALSE)</f>
        <v>0.382878</v>
      </c>
      <c r="AE689" s="13">
        <f>VLOOKUP(A689,[4]Sheet1!$A$2:$F$651,6,FALSE)</f>
        <v>1615.42</v>
      </c>
      <c r="AF689">
        <f>VLOOKUP(A689,[3]Sheet1!$A$2:$F$2106,6, FALSE)</f>
        <v>53825</v>
      </c>
      <c r="AG689">
        <f>VLOOKUP(A689,[3]Sheet1!$A$2:$G$2106,7,FALSE)</f>
        <v>1</v>
      </c>
      <c r="AH689">
        <f>VLOOKUP(A689,[3]Sheet1!$A$2:$H$2105,8,FALSE)</f>
        <v>1670</v>
      </c>
      <c r="AI689">
        <f>VLOOKUP(A689,[3]Sheet1!$A$2:$I$2106,9,FALSE)</f>
        <v>60</v>
      </c>
      <c r="AJ689">
        <f>VLOOKUP(A689,[3]Sheet1!$A$2:$K$2105,10,FALSE)</f>
        <v>23</v>
      </c>
      <c r="AK689">
        <f>VLOOKUP(A689,[3]Sheet1!$A$2:$K$2105,11,FALSE)</f>
        <v>37</v>
      </c>
      <c r="AL689">
        <f>VLOOKUP(A689,[3]Sheet1!$A$2:$L$2106,12,FALSE)</f>
        <v>5</v>
      </c>
      <c r="AM689">
        <f>VLOOKUP(A689, [3]Sheet1!$A$2:$M$2105,13,FALSE)</f>
        <v>18</v>
      </c>
      <c r="AN689">
        <f>VLOOKUP(A689,[3]Sheet1!$A$2:$N$2106,14,FALSE)</f>
        <v>1.0900000000000001</v>
      </c>
      <c r="AO689">
        <f>VLOOKUP(A689,[3]Sheet1!$A$2:$O$2106,15,FALSE)</f>
        <v>2.64</v>
      </c>
      <c r="AP689">
        <f>VLOOKUP(A689,[3]Sheet1!$A$2:$P$2105,16,FALSE)</f>
        <v>0</v>
      </c>
      <c r="AQ689">
        <f>VLOOKUP(A689, [3]Sheet1!$A$2:$Q$2106, 17,FALSE)</f>
        <v>1596</v>
      </c>
    </row>
    <row r="690" spans="1:43" x14ac:dyDescent="0.2">
      <c r="A690" s="10">
        <v>1208220</v>
      </c>
      <c r="B690" s="10">
        <v>60057537</v>
      </c>
      <c r="C690" s="11" t="s">
        <v>54</v>
      </c>
      <c r="D690" s="10" t="s">
        <v>44</v>
      </c>
      <c r="E690" s="17">
        <v>44169</v>
      </c>
      <c r="F690" s="13" t="str">
        <f>VLOOKUP(A690,[1]Sheet1!$K$2:$T$827,2,FALSE)</f>
        <v>VD02</v>
      </c>
      <c r="G690" s="13" t="str">
        <f>IFERROR(#REF!, "no")</f>
        <v>no</v>
      </c>
      <c r="H690" s="10">
        <v>21</v>
      </c>
      <c r="I690" s="10">
        <v>1.06</v>
      </c>
      <c r="J690" s="10">
        <v>1.07</v>
      </c>
      <c r="K690" s="10">
        <v>0.01</v>
      </c>
      <c r="L690" s="10">
        <v>14</v>
      </c>
      <c r="M690" s="10">
        <v>16</v>
      </c>
      <c r="N690" s="10">
        <v>6.2795982360839799</v>
      </c>
      <c r="O690" s="10">
        <v>3.0329828262329102</v>
      </c>
      <c r="P690" s="10">
        <v>0.41030034422874501</v>
      </c>
      <c r="Q690" s="10">
        <v>-0.12911202013492601</v>
      </c>
      <c r="R690" s="13">
        <f>VLOOKUP(A690,'Valores KF'!$C$2:$D$1018,2,)</f>
        <v>0.81</v>
      </c>
      <c r="S690" s="13">
        <f>VLOOKUP(A690,'[2]PESO DE COLADA DIC19-DIC-20'!$A$2:$D$2105,4, FALSE)</f>
        <v>50513</v>
      </c>
      <c r="T690" s="13">
        <f>VLOOKUP(A690,[1]Sheet1!$F$2:$H$1001,3,FALSE)</f>
        <v>1893.6691393783799</v>
      </c>
      <c r="U690" s="13">
        <f>VLOOKUP(A690,[1]Sheet1!$K$2:$T$827, 3,FALSE)</f>
        <v>0.11700000000000001</v>
      </c>
      <c r="V690" s="13">
        <f>VLOOKUP(A690,[1]Sheet1!$K$2:$T$827, 4,FALSE)</f>
        <v>0.17499999999999999</v>
      </c>
      <c r="W690" s="13">
        <f>VLOOKUP(A690, [1]Sheet1!$K$2:$T$827,5,FALSE)</f>
        <v>1.1599999999999999</v>
      </c>
      <c r="X690" s="13">
        <f>VLOOKUP(A690, [1]Sheet1!$K$2:$T$827,6,FALSE)</f>
        <v>9.4000000000000004E-3</v>
      </c>
      <c r="Y690" s="13">
        <f>VLOOKUP(A690, [1]Sheet1!$K$2:$T$827,7,FALSE)</f>
        <v>3.96E-3</v>
      </c>
      <c r="Z690" s="13">
        <f>VLOOKUP(A690, [1]Sheet1!$K$2:$T$827,8,FALSE)</f>
        <v>0.126</v>
      </c>
      <c r="AA690" s="13">
        <f>VLOOKUP(A690, [1]Sheet1!$K$2:$T$827,9,FALSE)</f>
        <v>0.24099999999999999</v>
      </c>
      <c r="AB690" s="13">
        <f>VLOOKUP(A690, [1]Sheet1!$K$2:$T$827,10,FALSE)</f>
        <v>2.8899999999999999E-2</v>
      </c>
      <c r="AC690" s="13">
        <f>VLOOKUP(A690,[4]Sheet1!$A$2:$D$651,4,FALSE)</f>
        <v>1.0982000000000001</v>
      </c>
      <c r="AD690" s="13">
        <f>VLOOKUP(A690,[4]Sheet1!$A$2:$E$651,5,FALSE)</f>
        <v>0.834646</v>
      </c>
      <c r="AE690" s="13">
        <f>VLOOKUP(A690,[4]Sheet1!$A$2:$F$651,6,FALSE)</f>
        <v>1619.25</v>
      </c>
      <c r="AF690">
        <f>VLOOKUP(A690,[3]Sheet1!$A$2:$F$2106,6, FALSE)</f>
        <v>51280</v>
      </c>
      <c r="AG690">
        <f>VLOOKUP(A690,[3]Sheet1!$A$2:$G$2106,7,FALSE)</f>
        <v>1</v>
      </c>
      <c r="AH690">
        <f>VLOOKUP(A690,[3]Sheet1!$A$2:$H$2105,8,FALSE)</f>
        <v>1683</v>
      </c>
      <c r="AI690">
        <f>VLOOKUP(A690,[3]Sheet1!$A$2:$I$2106,9,FALSE)</f>
        <v>50</v>
      </c>
      <c r="AJ690">
        <f>VLOOKUP(A690,[3]Sheet1!$A$2:$K$2105,10,FALSE)</f>
        <v>26</v>
      </c>
      <c r="AK690">
        <f>VLOOKUP(A690,[3]Sheet1!$A$2:$K$2105,11,FALSE)</f>
        <v>24</v>
      </c>
      <c r="AL690">
        <f>VLOOKUP(A690,[3]Sheet1!$A$2:$L$2106,12,FALSE)</f>
        <v>5</v>
      </c>
      <c r="AM690">
        <f>VLOOKUP(A690, [3]Sheet1!$A$2:$M$2105,13,FALSE)</f>
        <v>21</v>
      </c>
      <c r="AN690">
        <f>VLOOKUP(A690,[3]Sheet1!$A$2:$N$2106,14,FALSE)</f>
        <v>0.88</v>
      </c>
      <c r="AO690">
        <f>VLOOKUP(A690,[3]Sheet1!$A$2:$O$2106,15,FALSE)</f>
        <v>2.0699999999999998</v>
      </c>
      <c r="AP690">
        <f>VLOOKUP(A690,[3]Sheet1!$A$2:$P$2105,16,FALSE)</f>
        <v>5.42</v>
      </c>
      <c r="AQ690">
        <f>VLOOKUP(A690, [3]Sheet1!$A$2:$Q$2106, 17,FALSE)</f>
        <v>1602</v>
      </c>
    </row>
    <row r="691" spans="1:43" x14ac:dyDescent="0.2">
      <c r="A691" s="10">
        <v>1208221</v>
      </c>
      <c r="B691" s="10">
        <v>60057543</v>
      </c>
      <c r="C691" s="11" t="s">
        <v>54</v>
      </c>
      <c r="D691" s="10" t="s">
        <v>44</v>
      </c>
      <c r="E691" s="17">
        <v>44169</v>
      </c>
      <c r="F691" s="13" t="str">
        <f>VLOOKUP(A691,[1]Sheet1!$K$2:$T$827,2,FALSE)</f>
        <v>VD02</v>
      </c>
      <c r="G691" s="13" t="str">
        <f>IFERROR(#REF!, "no")</f>
        <v>no</v>
      </c>
      <c r="H691" s="10">
        <v>21</v>
      </c>
      <c r="I691" s="10">
        <v>1.0900000000000001</v>
      </c>
      <c r="J691" s="10">
        <v>1.0900000000000001</v>
      </c>
      <c r="K691" s="10">
        <v>0</v>
      </c>
      <c r="L691" s="10">
        <v>13</v>
      </c>
      <c r="M691" s="10">
        <v>17</v>
      </c>
      <c r="N691" s="10">
        <v>3.1041889190673801</v>
      </c>
      <c r="O691" s="10">
        <v>2.7559621334075901</v>
      </c>
      <c r="P691" s="10">
        <v>0.200044184923172</v>
      </c>
      <c r="Q691" s="10">
        <v>-0.139500588178635</v>
      </c>
      <c r="R691" s="13">
        <f>VLOOKUP(A691,'Valores KF'!$C$2:$D$1018,2,)</f>
        <v>0.81</v>
      </c>
      <c r="S691" s="13">
        <f>VLOOKUP(A691,'[2]PESO DE COLADA DIC19-DIC-20'!$A$2:$D$2105,4, FALSE)</f>
        <v>55013</v>
      </c>
      <c r="T691" s="13">
        <f>VLOOKUP(A691,[1]Sheet1!$F$2:$H$1001,3,FALSE)</f>
        <v>1900.20296374791</v>
      </c>
      <c r="U691" s="13">
        <f>VLOOKUP(A691,[1]Sheet1!$K$2:$T$827, 3,FALSE)</f>
        <v>0.11899999999999999</v>
      </c>
      <c r="V691" s="13">
        <f>VLOOKUP(A691,[1]Sheet1!$K$2:$T$827, 4,FALSE)</f>
        <v>0.18099999999999999</v>
      </c>
      <c r="W691" s="13">
        <f>VLOOKUP(A691, [1]Sheet1!$K$2:$T$827,5,FALSE)</f>
        <v>1.1200000000000001</v>
      </c>
      <c r="X691" s="13">
        <f>VLOOKUP(A691, [1]Sheet1!$K$2:$T$827,6,FALSE)</f>
        <v>9.4999999999999998E-3</v>
      </c>
      <c r="Y691" s="13">
        <f>VLOOKUP(A691, [1]Sheet1!$K$2:$T$827,7,FALSE)</f>
        <v>6.1599999999999997E-3</v>
      </c>
      <c r="Z691" s="13">
        <f>VLOOKUP(A691, [1]Sheet1!$K$2:$T$827,8,FALSE)</f>
        <v>0.29199999999999998</v>
      </c>
      <c r="AA691" s="13">
        <f>VLOOKUP(A691, [1]Sheet1!$K$2:$T$827,9,FALSE)</f>
        <v>0.13700000000000001</v>
      </c>
      <c r="AB691" s="13">
        <f>VLOOKUP(A691, [1]Sheet1!$K$2:$T$827,10,FALSE)</f>
        <v>2.8899999999999999E-2</v>
      </c>
      <c r="AC691" s="13">
        <f>VLOOKUP(A691,[4]Sheet1!$A$2:$D$651,4,FALSE)</f>
        <v>1.21705</v>
      </c>
      <c r="AD691" s="13">
        <f>VLOOKUP(A691,[4]Sheet1!$A$2:$E$651,5,FALSE)</f>
        <v>0.96637099999999998</v>
      </c>
      <c r="AE691" s="13">
        <f>VLOOKUP(A691,[4]Sheet1!$A$2:$F$651,6,FALSE)</f>
        <v>1611.95</v>
      </c>
      <c r="AF691">
        <f>VLOOKUP(A691,[3]Sheet1!$A$2:$F$2106,6, FALSE)</f>
        <v>55570</v>
      </c>
      <c r="AG691">
        <f>VLOOKUP(A691,[3]Sheet1!$A$2:$G$2106,7,FALSE)</f>
        <v>1</v>
      </c>
      <c r="AH691">
        <f>VLOOKUP(A691,[3]Sheet1!$A$2:$H$2105,8,FALSE)</f>
        <v>1693</v>
      </c>
      <c r="AI691">
        <f>VLOOKUP(A691,[3]Sheet1!$A$2:$I$2106,9,FALSE)</f>
        <v>52</v>
      </c>
      <c r="AJ691">
        <f>VLOOKUP(A691,[3]Sheet1!$A$2:$K$2105,10,FALSE)</f>
        <v>27</v>
      </c>
      <c r="AK691">
        <f>VLOOKUP(A691,[3]Sheet1!$A$2:$K$2105,11,FALSE)</f>
        <v>25</v>
      </c>
      <c r="AL691">
        <f>VLOOKUP(A691,[3]Sheet1!$A$2:$L$2106,12,FALSE)</f>
        <v>6</v>
      </c>
      <c r="AM691">
        <f>VLOOKUP(A691, [3]Sheet1!$A$2:$M$2105,13,FALSE)</f>
        <v>21</v>
      </c>
      <c r="AN691">
        <f>VLOOKUP(A691,[3]Sheet1!$A$2:$N$2106,14,FALSE)</f>
        <v>0.89</v>
      </c>
      <c r="AO691">
        <f>VLOOKUP(A691,[3]Sheet1!$A$2:$O$2106,15,FALSE)</f>
        <v>2.2599999999999998</v>
      </c>
      <c r="AP691">
        <f>VLOOKUP(A691,[3]Sheet1!$A$2:$P$2105,16,FALSE)</f>
        <v>0.86</v>
      </c>
      <c r="AQ691">
        <f>VLOOKUP(A691, [3]Sheet1!$A$2:$Q$2106, 17,FALSE)</f>
        <v>1603</v>
      </c>
    </row>
    <row r="692" spans="1:43" x14ac:dyDescent="0.2">
      <c r="A692" s="10">
        <v>1208222</v>
      </c>
      <c r="B692" s="10">
        <v>60057525</v>
      </c>
      <c r="C692" s="11" t="s">
        <v>93</v>
      </c>
      <c r="D692" s="10" t="s">
        <v>46</v>
      </c>
      <c r="E692" s="17">
        <v>44169</v>
      </c>
      <c r="F692" s="13" t="str">
        <f>VLOOKUP(A692,[1]Sheet1!$K$2:$T$827,2,FALSE)</f>
        <v>VD05</v>
      </c>
      <c r="G692" s="13" t="str">
        <f>IFERROR(#REF!, "no")</f>
        <v>no</v>
      </c>
      <c r="H692" s="10">
        <v>44</v>
      </c>
      <c r="I692" s="10">
        <v>1.48</v>
      </c>
      <c r="J692" s="10">
        <v>0.7</v>
      </c>
      <c r="K692" s="10">
        <v>-0.78</v>
      </c>
      <c r="L692" s="10">
        <v>17</v>
      </c>
      <c r="M692" s="10">
        <v>19</v>
      </c>
      <c r="N692" s="10">
        <v>2.6304483413696298</v>
      </c>
      <c r="O692" s="10">
        <v>2.59386205673218</v>
      </c>
      <c r="P692" s="10">
        <v>0.10463974624872199</v>
      </c>
      <c r="Q692" s="10">
        <v>-0.14817830920219399</v>
      </c>
      <c r="R692" s="13">
        <f>VLOOKUP(A692,'Valores KF'!$C$2:$D$1018,2,)</f>
        <v>0.8</v>
      </c>
      <c r="S692" s="13">
        <f>VLOOKUP(A692,'[2]PESO DE COLADA DIC19-DIC-20'!$A$2:$D$2105,4, FALSE)</f>
        <v>57828</v>
      </c>
      <c r="T692" s="13">
        <f>VLOOKUP(A692,[1]Sheet1!$F$2:$H$1001,3,FALSE)</f>
        <v>1889.79076277166</v>
      </c>
      <c r="U692" s="13">
        <f>VLOOKUP(A692,[1]Sheet1!$K$2:$T$827, 3,FALSE)</f>
        <v>0.20499999999999999</v>
      </c>
      <c r="V692" s="13">
        <f>VLOOKUP(A692,[1]Sheet1!$K$2:$T$827, 4,FALSE)</f>
        <v>0.20899999999999999</v>
      </c>
      <c r="W692" s="13">
        <f>VLOOKUP(A692, [1]Sheet1!$K$2:$T$827,5,FALSE)</f>
        <v>1.1200000000000001</v>
      </c>
      <c r="X692" s="13">
        <f>VLOOKUP(A692, [1]Sheet1!$K$2:$T$827,6,FALSE)</f>
        <v>6.4000000000000003E-3</v>
      </c>
      <c r="Y692" s="13">
        <f>VLOOKUP(A692, [1]Sheet1!$K$2:$T$827,7,FALSE)</f>
        <v>6.9399999999999996E-4</v>
      </c>
      <c r="Z692" s="13">
        <f>VLOOKUP(A692, [1]Sheet1!$K$2:$T$827,8,FALSE)</f>
        <v>5.8000000000000003E-2</v>
      </c>
      <c r="AA692" s="13">
        <f>VLOOKUP(A692, [1]Sheet1!$K$2:$T$827,9,FALSE)</f>
        <v>3.0800000000000001E-2</v>
      </c>
      <c r="AB692" s="13">
        <f>VLOOKUP(A692, [1]Sheet1!$K$2:$T$827,10,FALSE)</f>
        <v>2.6200000000000001E-2</v>
      </c>
      <c r="AC692" s="13">
        <f>VLOOKUP(A692,[4]Sheet1!$A$2:$D$651,4,FALSE)</f>
        <v>1.2193700000000001</v>
      </c>
      <c r="AD692" s="13">
        <f>VLOOKUP(A692,[4]Sheet1!$A$2:$E$651,5,FALSE)</f>
        <v>0.39049600000000001</v>
      </c>
      <c r="AE692" s="13">
        <f>VLOOKUP(A692,[4]Sheet1!$A$2:$F$651,6,FALSE)</f>
        <v>1625.35</v>
      </c>
      <c r="AF692">
        <f>VLOOKUP(A692,[3]Sheet1!$A$2:$F$2106,6, FALSE)</f>
        <v>57577</v>
      </c>
      <c r="AG692">
        <f>VLOOKUP(A692,[3]Sheet1!$A$2:$G$2106,7,FALSE)</f>
        <v>3</v>
      </c>
      <c r="AH692">
        <f>VLOOKUP(A692,[3]Sheet1!$A$2:$H$2105,8,FALSE)</f>
        <v>1701</v>
      </c>
      <c r="AI692">
        <f>VLOOKUP(A692,[3]Sheet1!$A$2:$I$2106,9,FALSE)</f>
        <v>125</v>
      </c>
      <c r="AJ692">
        <f>VLOOKUP(A692,[3]Sheet1!$A$2:$K$2105,10,FALSE)</f>
        <v>56</v>
      </c>
      <c r="AK692">
        <f>VLOOKUP(A692,[3]Sheet1!$A$2:$K$2105,11,FALSE)</f>
        <v>69</v>
      </c>
      <c r="AL692">
        <f>VLOOKUP(A692,[3]Sheet1!$A$2:$L$2106,12,FALSE)</f>
        <v>12</v>
      </c>
      <c r="AM692">
        <f>VLOOKUP(A692, [3]Sheet1!$A$2:$M$2105,13,FALSE)</f>
        <v>44</v>
      </c>
      <c r="AN692">
        <f>VLOOKUP(A692,[3]Sheet1!$A$2:$N$2106,14,FALSE)</f>
        <v>0.85</v>
      </c>
      <c r="AO692">
        <f>VLOOKUP(A692,[3]Sheet1!$A$2:$O$2106,15,FALSE)</f>
        <v>3.01</v>
      </c>
      <c r="AP692">
        <f>VLOOKUP(A692,[3]Sheet1!$A$2:$P$2105,16,FALSE)</f>
        <v>0</v>
      </c>
      <c r="AQ692">
        <f>VLOOKUP(A692, [3]Sheet1!$A$2:$Q$2106, 17,FALSE)</f>
        <v>1602</v>
      </c>
    </row>
    <row r="693" spans="1:43" x14ac:dyDescent="0.2">
      <c r="A693" s="10">
        <v>1208223</v>
      </c>
      <c r="B693" s="10">
        <v>60057549</v>
      </c>
      <c r="C693" s="11" t="s">
        <v>54</v>
      </c>
      <c r="D693" s="10" t="s">
        <v>44</v>
      </c>
      <c r="E693" s="17">
        <v>44169</v>
      </c>
      <c r="F693" s="13" t="str">
        <f>VLOOKUP(A693,[1]Sheet1!$K$2:$T$827,2,FALSE)</f>
        <v>VD04</v>
      </c>
      <c r="G693" s="13" t="str">
        <f>IFERROR(#REF!, "no")</f>
        <v>no</v>
      </c>
      <c r="H693" s="10">
        <v>21</v>
      </c>
      <c r="I693" s="10">
        <v>1.37</v>
      </c>
      <c r="J693" s="10">
        <v>0.82</v>
      </c>
      <c r="K693" s="10">
        <v>-0.55000000000000004</v>
      </c>
      <c r="L693" s="10">
        <v>21</v>
      </c>
      <c r="M693" s="10">
        <v>0</v>
      </c>
      <c r="N693" s="10">
        <v>0.36326199769973799</v>
      </c>
      <c r="O693" s="10">
        <v>1.93474757671356</v>
      </c>
      <c r="P693" s="10">
        <v>0.29101237654686002</v>
      </c>
      <c r="Q693" s="10">
        <v>-0.15297383069992099</v>
      </c>
      <c r="R693" s="13">
        <f>VLOOKUP(A693,'Valores KF'!$C$2:$D$1018,2,)</f>
        <v>0.82</v>
      </c>
      <c r="S693" s="13">
        <f>VLOOKUP(A693,'[2]PESO DE COLADA DIC19-DIC-20'!$A$2:$D$2105,4, FALSE)</f>
        <v>54661</v>
      </c>
      <c r="T693" s="13">
        <f>VLOOKUP(A693,[1]Sheet1!$F$2:$H$1001,3,FALSE)</f>
        <v>1900.0203145057501</v>
      </c>
      <c r="U693" s="13">
        <f>VLOOKUP(A693,[1]Sheet1!$K$2:$T$827, 3,FALSE)</f>
        <v>0.11899999999999999</v>
      </c>
      <c r="V693" s="13">
        <f>VLOOKUP(A693,[1]Sheet1!$K$2:$T$827, 4,FALSE)</f>
        <v>0.16300000000000001</v>
      </c>
      <c r="W693" s="13">
        <f>VLOOKUP(A693, [1]Sheet1!$K$2:$T$827,5,FALSE)</f>
        <v>1.1200000000000001</v>
      </c>
      <c r="X693" s="13">
        <f>VLOOKUP(A693, [1]Sheet1!$K$2:$T$827,6,FALSE)</f>
        <v>8.8000000000000005E-3</v>
      </c>
      <c r="Y693" s="13">
        <f>VLOOKUP(A693, [1]Sheet1!$K$2:$T$827,7,FALSE)</f>
        <v>5.0000000000000001E-3</v>
      </c>
      <c r="Z693" s="13">
        <f>VLOOKUP(A693, [1]Sheet1!$K$2:$T$827,8,FALSE)</f>
        <v>0.16400000000000001</v>
      </c>
      <c r="AA693" s="13">
        <f>VLOOKUP(A693, [1]Sheet1!$K$2:$T$827,9,FALSE)</f>
        <v>0.34599999999999997</v>
      </c>
      <c r="AB693" s="13">
        <f>VLOOKUP(A693, [1]Sheet1!$K$2:$T$827,10,FALSE)</f>
        <v>2.9700000000000001E-2</v>
      </c>
      <c r="AC693" s="13">
        <f>VLOOKUP(A693,[4]Sheet1!$A$2:$D$651,4,FALSE)</f>
        <v>1.65733</v>
      </c>
      <c r="AD693" s="13">
        <f>VLOOKUP(A693,[4]Sheet1!$A$2:$E$651,5,FALSE)</f>
        <v>0.68728999999999996</v>
      </c>
      <c r="AE693" s="13">
        <f>VLOOKUP(A693,[4]Sheet1!$A$2:$F$651,6,FALSE)</f>
        <v>1606.99</v>
      </c>
      <c r="AF693">
        <f>VLOOKUP(A693,[3]Sheet1!$A$2:$F$2106,6, FALSE)</f>
        <v>55358</v>
      </c>
      <c r="AG693">
        <f>VLOOKUP(A693,[3]Sheet1!$A$2:$G$2106,7,FALSE)</f>
        <v>1</v>
      </c>
      <c r="AH693">
        <f>VLOOKUP(A693,[3]Sheet1!$A$2:$H$2105,8,FALSE)</f>
        <v>1606</v>
      </c>
      <c r="AI693">
        <f>VLOOKUP(A693,[3]Sheet1!$A$2:$I$2106,9,FALSE)</f>
        <v>47</v>
      </c>
      <c r="AJ693">
        <f>VLOOKUP(A693,[3]Sheet1!$A$2:$K$2105,10,FALSE)</f>
        <v>27</v>
      </c>
      <c r="AK693">
        <f>VLOOKUP(A693,[3]Sheet1!$A$2:$K$2105,11,FALSE)</f>
        <v>20</v>
      </c>
      <c r="AL693">
        <f>VLOOKUP(A693,[3]Sheet1!$A$2:$L$2106,12,FALSE)</f>
        <v>6</v>
      </c>
      <c r="AM693">
        <f>VLOOKUP(A693, [3]Sheet1!$A$2:$M$2105,13,FALSE)</f>
        <v>21</v>
      </c>
      <c r="AN693">
        <f>VLOOKUP(A693,[3]Sheet1!$A$2:$N$2106,14,FALSE)</f>
        <v>1.53</v>
      </c>
      <c r="AO693">
        <f>VLOOKUP(A693,[3]Sheet1!$A$2:$O$2106,15,FALSE)</f>
        <v>1.69</v>
      </c>
      <c r="AP693">
        <f>VLOOKUP(A693,[3]Sheet1!$A$2:$P$2105,16,FALSE)</f>
        <v>0.17</v>
      </c>
      <c r="AQ693">
        <f>VLOOKUP(A693, [3]Sheet1!$A$2:$Q$2106, 17,FALSE)</f>
        <v>1599</v>
      </c>
    </row>
    <row r="694" spans="1:43" x14ac:dyDescent="0.2">
      <c r="A694" s="10">
        <v>1208224</v>
      </c>
      <c r="B694" s="10">
        <v>60057257</v>
      </c>
      <c r="C694" s="11" t="s">
        <v>83</v>
      </c>
      <c r="D694" s="10" t="s">
        <v>46</v>
      </c>
      <c r="E694" s="17">
        <v>44169</v>
      </c>
      <c r="F694" s="13" t="str">
        <f>VLOOKUP(A694,[1]Sheet1!$K$2:$T$827,2,FALSE)</f>
        <v>VD02</v>
      </c>
      <c r="G694" s="13" t="str">
        <f>IFERROR(#REF!, "no")</f>
        <v>no</v>
      </c>
      <c r="H694" s="10">
        <v>19</v>
      </c>
      <c r="I694" s="10">
        <v>1.43</v>
      </c>
      <c r="J694" s="10">
        <v>1.43</v>
      </c>
      <c r="K694" s="10">
        <v>0</v>
      </c>
      <c r="L694" s="10">
        <v>20</v>
      </c>
      <c r="M694" s="10">
        <v>14</v>
      </c>
      <c r="N694" s="10">
        <v>2.8472719192504901</v>
      </c>
      <c r="O694" s="10">
        <v>2.57213163375854</v>
      </c>
      <c r="P694" s="10">
        <v>0.37153854966163602</v>
      </c>
      <c r="Q694" s="10">
        <v>-0.142759755253792</v>
      </c>
      <c r="R694" s="13">
        <f>VLOOKUP(A694,'Valores KF'!$C$2:$D$1018,2,)</f>
        <v>0.81</v>
      </c>
      <c r="S694" s="13">
        <f>VLOOKUP(A694,'[2]PESO DE COLADA DIC19-DIC-20'!$A$2:$D$2105,4, FALSE)</f>
        <v>54539</v>
      </c>
      <c r="T694" s="13">
        <f>VLOOKUP(A694,[1]Sheet1!$F$2:$H$1001,3,FALSE)</f>
        <v>1900.02079151469</v>
      </c>
      <c r="U694" s="13">
        <f>VLOOKUP(A694,[1]Sheet1!$K$2:$T$827, 3,FALSE)</f>
        <v>0.23400000000000001</v>
      </c>
      <c r="V694" s="13">
        <f>VLOOKUP(A694,[1]Sheet1!$K$2:$T$827, 4,FALSE)</f>
        <v>0.254</v>
      </c>
      <c r="W694" s="13">
        <f>VLOOKUP(A694, [1]Sheet1!$K$2:$T$827,5,FALSE)</f>
        <v>0.88800000000000001</v>
      </c>
      <c r="X694" s="13">
        <f>VLOOKUP(A694, [1]Sheet1!$K$2:$T$827,6,FALSE)</f>
        <v>1.4E-2</v>
      </c>
      <c r="Y694" s="13">
        <f>VLOOKUP(A694, [1]Sheet1!$K$2:$T$827,7,FALSE)</f>
        <v>2.1199999999999999E-3</v>
      </c>
      <c r="Z694" s="13">
        <f>VLOOKUP(A694, [1]Sheet1!$K$2:$T$827,8,FALSE)</f>
        <v>0.48399999999999999</v>
      </c>
      <c r="AA694" s="13">
        <f>VLOOKUP(A694, [1]Sheet1!$K$2:$T$827,9,FALSE)</f>
        <v>0.50800000000000001</v>
      </c>
      <c r="AB694" s="13">
        <f>VLOOKUP(A694, [1]Sheet1!$K$2:$T$827,10,FALSE)</f>
        <v>2.7900000000000001E-2</v>
      </c>
      <c r="AC694" s="13">
        <f>VLOOKUP(A694,[4]Sheet1!$A$2:$D$651,4,FALSE)</f>
        <v>1.29955</v>
      </c>
      <c r="AD694" s="13">
        <f>VLOOKUP(A694,[4]Sheet1!$A$2:$E$651,5,FALSE)</f>
        <v>0.32540999999999998</v>
      </c>
      <c r="AE694" s="13">
        <f>VLOOKUP(A694,[4]Sheet1!$A$2:$F$651,6,FALSE)</f>
        <v>1609.11</v>
      </c>
      <c r="AF694">
        <f>VLOOKUP(A694,[3]Sheet1!$A$2:$F$2106,6, FALSE)</f>
        <v>54834</v>
      </c>
      <c r="AG694">
        <f>VLOOKUP(A694,[3]Sheet1!$A$2:$G$2106,7,FALSE)</f>
        <v>1</v>
      </c>
      <c r="AH694">
        <f>VLOOKUP(A694,[3]Sheet1!$A$2:$H$2105,8,FALSE)</f>
        <v>1691</v>
      </c>
      <c r="AI694">
        <f>VLOOKUP(A694,[3]Sheet1!$A$2:$I$2106,9,FALSE)</f>
        <v>50</v>
      </c>
      <c r="AJ694">
        <f>VLOOKUP(A694,[3]Sheet1!$A$2:$K$2105,10,FALSE)</f>
        <v>25</v>
      </c>
      <c r="AK694">
        <f>VLOOKUP(A694,[3]Sheet1!$A$2:$K$2105,11,FALSE)</f>
        <v>25</v>
      </c>
      <c r="AL694">
        <f>VLOOKUP(A694,[3]Sheet1!$A$2:$L$2106,12,FALSE)</f>
        <v>6</v>
      </c>
      <c r="AM694">
        <f>VLOOKUP(A694, [3]Sheet1!$A$2:$M$2105,13,FALSE)</f>
        <v>19</v>
      </c>
      <c r="AN694">
        <f>VLOOKUP(A694,[3]Sheet1!$A$2:$N$2106,14,FALSE)</f>
        <v>0.96</v>
      </c>
      <c r="AO694">
        <f>VLOOKUP(A694,[3]Sheet1!$A$2:$O$2106,15,FALSE)</f>
        <v>1.1299999999999999</v>
      </c>
      <c r="AP694">
        <f>VLOOKUP(A694,[3]Sheet1!$A$2:$P$2105,16,FALSE)</f>
        <v>0</v>
      </c>
      <c r="AQ694">
        <f>VLOOKUP(A694, [3]Sheet1!$A$2:$Q$2106, 17,FALSE)</f>
        <v>1592</v>
      </c>
    </row>
    <row r="695" spans="1:43" x14ac:dyDescent="0.2">
      <c r="A695" s="10">
        <v>1208225</v>
      </c>
      <c r="B695" s="10">
        <v>60057555</v>
      </c>
      <c r="C695" s="11" t="s">
        <v>54</v>
      </c>
      <c r="D695" s="10" t="s">
        <v>44</v>
      </c>
      <c r="E695" s="17">
        <v>44169</v>
      </c>
      <c r="F695" s="13" t="str">
        <f>VLOOKUP(A695,[1]Sheet1!$K$2:$T$827,2,FALSE)</f>
        <v>VD03</v>
      </c>
      <c r="G695" s="13" t="str">
        <f>IFERROR(#REF!, "no")</f>
        <v>no</v>
      </c>
      <c r="H695" s="10">
        <v>16</v>
      </c>
      <c r="I695" s="10">
        <v>1.5</v>
      </c>
      <c r="J695" s="10">
        <v>1</v>
      </c>
      <c r="K695" s="10">
        <v>-0.5</v>
      </c>
      <c r="L695" s="10">
        <v>11</v>
      </c>
      <c r="M695" s="10">
        <v>10</v>
      </c>
      <c r="N695" s="10">
        <v>7.8052558898925799</v>
      </c>
      <c r="O695" s="10">
        <v>2.3766946792602499</v>
      </c>
      <c r="P695" s="10">
        <v>5.55750727653503E-2</v>
      </c>
      <c r="Q695" s="10">
        <v>-0.142962977290154</v>
      </c>
      <c r="R695" s="13">
        <f>VLOOKUP(A695,'Valores KF'!$C$2:$D$1018,2,)</f>
        <v>0.83</v>
      </c>
      <c r="S695" s="13">
        <f>VLOOKUP(A695,'[2]PESO DE COLADA DIC19-DIC-20'!$A$2:$D$2105,4, FALSE)</f>
        <v>54746</v>
      </c>
      <c r="T695" s="13">
        <f>VLOOKUP(A695,[1]Sheet1!$F$2:$H$1001,3,FALSE)</f>
        <v>1909.90566421156</v>
      </c>
      <c r="U695" s="13">
        <f>VLOOKUP(A695,[1]Sheet1!$K$2:$T$827, 3,FALSE)</f>
        <v>0.122</v>
      </c>
      <c r="V695" s="13">
        <f>VLOOKUP(A695,[1]Sheet1!$K$2:$T$827, 4,FALSE)</f>
        <v>0.22</v>
      </c>
      <c r="W695" s="13">
        <f>VLOOKUP(A695, [1]Sheet1!$K$2:$T$827,5,FALSE)</f>
        <v>1.1100000000000001</v>
      </c>
      <c r="X695" s="13">
        <f>VLOOKUP(A695, [1]Sheet1!$K$2:$T$827,6,FALSE)</f>
        <v>9.1999999999999998E-3</v>
      </c>
      <c r="Y695" s="13">
        <f>VLOOKUP(A695, [1]Sheet1!$K$2:$T$827,7,FALSE)</f>
        <v>6.3400000000000001E-3</v>
      </c>
      <c r="Z695" s="13">
        <f>VLOOKUP(A695, [1]Sheet1!$K$2:$T$827,8,FALSE)</f>
        <v>0.154</v>
      </c>
      <c r="AA695" s="13">
        <f>VLOOKUP(A695, [1]Sheet1!$K$2:$T$827,9,FALSE)</f>
        <v>0.44600000000000001</v>
      </c>
      <c r="AB695" s="13">
        <f>VLOOKUP(A695, [1]Sheet1!$K$2:$T$827,10,FALSE)</f>
        <v>4.2700000000000002E-2</v>
      </c>
      <c r="AC695" s="13">
        <f>VLOOKUP(A695,[4]Sheet1!$A$2:$D$651,4,FALSE)</f>
        <v>1.3149</v>
      </c>
      <c r="AD695" s="13">
        <f>VLOOKUP(A695,[4]Sheet1!$A$2:$E$651,5,FALSE)</f>
        <v>0.69255599999999995</v>
      </c>
      <c r="AE695" s="13">
        <f>VLOOKUP(A695,[4]Sheet1!$A$2:$F$651,6,FALSE)</f>
        <v>1627.6</v>
      </c>
      <c r="AF695">
        <f>VLOOKUP(A695,[3]Sheet1!$A$2:$F$2106,6, FALSE)</f>
        <v>54426</v>
      </c>
      <c r="AG695">
        <f>VLOOKUP(A695,[3]Sheet1!$A$2:$G$2106,7,FALSE)</f>
        <v>1</v>
      </c>
      <c r="AH695">
        <f>VLOOKUP(A695,[3]Sheet1!$A$2:$H$2105,8,FALSE)</f>
        <v>1690</v>
      </c>
      <c r="AI695">
        <f>VLOOKUP(A695,[3]Sheet1!$A$2:$I$2106,9,FALSE)</f>
        <v>59</v>
      </c>
      <c r="AJ695">
        <f>VLOOKUP(A695,[3]Sheet1!$A$2:$K$2105,10,FALSE)</f>
        <v>21</v>
      </c>
      <c r="AK695">
        <f>VLOOKUP(A695,[3]Sheet1!$A$2:$K$2105,11,FALSE)</f>
        <v>38</v>
      </c>
      <c r="AL695">
        <f>VLOOKUP(A695,[3]Sheet1!$A$2:$L$2106,12,FALSE)</f>
        <v>5</v>
      </c>
      <c r="AM695">
        <f>VLOOKUP(A695, [3]Sheet1!$A$2:$M$2105,13,FALSE)</f>
        <v>16</v>
      </c>
      <c r="AN695">
        <f>VLOOKUP(A695,[3]Sheet1!$A$2:$N$2106,14,FALSE)</f>
        <v>1.01</v>
      </c>
      <c r="AO695">
        <f>VLOOKUP(A695,[3]Sheet1!$A$2:$O$2106,15,FALSE)</f>
        <v>11.19</v>
      </c>
      <c r="AP695">
        <f>VLOOKUP(A695,[3]Sheet1!$A$2:$P$2105,16,FALSE)</f>
        <v>8.39</v>
      </c>
      <c r="AQ695">
        <f>VLOOKUP(A695, [3]Sheet1!$A$2:$Q$2106, 17,FALSE)</f>
        <v>1602</v>
      </c>
    </row>
    <row r="696" spans="1:43" x14ac:dyDescent="0.2">
      <c r="A696" s="10">
        <v>1208226</v>
      </c>
      <c r="B696" s="10">
        <v>60057368</v>
      </c>
      <c r="C696" s="11">
        <v>4130</v>
      </c>
      <c r="D696" s="10" t="s">
        <v>63</v>
      </c>
      <c r="E696" s="17">
        <v>44172</v>
      </c>
      <c r="F696" s="13" t="str">
        <f>VLOOKUP(A696,[1]Sheet1!$K$2:$T$827,2,FALSE)</f>
        <v>VD03</v>
      </c>
      <c r="G696" s="13" t="str">
        <f>IFERROR(#REF!, "no")</f>
        <v>no</v>
      </c>
      <c r="H696" s="10">
        <v>16</v>
      </c>
      <c r="I696" s="10">
        <v>0</v>
      </c>
      <c r="J696" s="10">
        <v>1.3</v>
      </c>
      <c r="K696" s="10">
        <v>1.3</v>
      </c>
      <c r="L696" s="10">
        <v>67</v>
      </c>
      <c r="M696" s="10">
        <v>10</v>
      </c>
      <c r="N696" s="10">
        <v>0</v>
      </c>
      <c r="O696" s="10">
        <v>0</v>
      </c>
      <c r="P696" s="10">
        <v>0</v>
      </c>
      <c r="Q696" s="10">
        <v>0</v>
      </c>
      <c r="R696" s="13">
        <f>VLOOKUP(A696,'Valores KF'!$C$2:$D$1018,2,)</f>
        <v>0</v>
      </c>
      <c r="S696" s="13">
        <f>VLOOKUP(A696,'[2]PESO DE COLADA DIC19-DIC-20'!$A$2:$D$2105,4, FALSE)</f>
        <v>55828</v>
      </c>
      <c r="T696" s="13" t="str">
        <f>VLOOKUP(A696,[1]Sheet1!$F$2:$H$1001,3,FALSE)</f>
        <v>(null)</v>
      </c>
      <c r="U696" s="13">
        <f>VLOOKUP(A696,[1]Sheet1!$K$2:$T$827, 3,FALSE)</f>
        <v>0.32200000000000001</v>
      </c>
      <c r="V696" s="13">
        <f>VLOOKUP(A696,[1]Sheet1!$K$2:$T$827, 4,FALSE)</f>
        <v>0.313</v>
      </c>
      <c r="W696" s="13">
        <f>VLOOKUP(A696, [1]Sheet1!$K$2:$T$827,5,FALSE)</f>
        <v>0.59199999999999997</v>
      </c>
      <c r="X696" s="13">
        <f>VLOOKUP(A696, [1]Sheet1!$K$2:$T$827,6,FALSE)</f>
        <v>5.1000000000000004E-3</v>
      </c>
      <c r="Y696" s="13">
        <f>VLOOKUP(A696, [1]Sheet1!$K$2:$T$827,7,FALSE)</f>
        <v>2.31E-3</v>
      </c>
      <c r="Z696" s="13">
        <f>VLOOKUP(A696, [1]Sheet1!$K$2:$T$827,8,FALSE)</f>
        <v>1.04</v>
      </c>
      <c r="AA696" s="13">
        <f>VLOOKUP(A696, [1]Sheet1!$K$2:$T$827,9,FALSE)</f>
        <v>0.20699999999999999</v>
      </c>
      <c r="AB696" s="13">
        <f>VLOOKUP(A696, [1]Sheet1!$K$2:$T$827,10,FALSE)</f>
        <v>3.1199999999999999E-2</v>
      </c>
      <c r="AC696" s="13">
        <f>VLOOKUP(A696,[4]Sheet1!$A$2:$D$651,4,FALSE)</f>
        <v>0</v>
      </c>
      <c r="AD696" s="13" t="s">
        <v>45</v>
      </c>
      <c r="AE696" s="13" t="s">
        <v>45</v>
      </c>
      <c r="AF696">
        <f>VLOOKUP(A696,[3]Sheet1!$A$2:$F$2106,6, FALSE)</f>
        <v>54301</v>
      </c>
      <c r="AG696">
        <f>VLOOKUP(A696,[3]Sheet1!$A$2:$G$2106,7,FALSE)</f>
        <v>1</v>
      </c>
      <c r="AH696">
        <f>VLOOKUP(A696,[3]Sheet1!$A$2:$H$2105,8,FALSE)</f>
        <v>1670</v>
      </c>
      <c r="AI696">
        <f>VLOOKUP(A696,[3]Sheet1!$A$2:$I$2106,9,FALSE)</f>
        <v>56</v>
      </c>
      <c r="AJ696">
        <f>VLOOKUP(A696,[3]Sheet1!$A$2:$K$2105,10,FALSE)</f>
        <v>21</v>
      </c>
      <c r="AK696">
        <f>VLOOKUP(A696,[3]Sheet1!$A$2:$K$2105,11,FALSE)</f>
        <v>35</v>
      </c>
      <c r="AL696">
        <f>VLOOKUP(A696,[3]Sheet1!$A$2:$L$2106,12,FALSE)</f>
        <v>5</v>
      </c>
      <c r="AM696">
        <f>VLOOKUP(A696, [3]Sheet1!$A$2:$M$2105,13,FALSE)</f>
        <v>16</v>
      </c>
      <c r="AN696">
        <f>VLOOKUP(A696,[3]Sheet1!$A$2:$N$2106,14,FALSE)</f>
        <v>1.01</v>
      </c>
      <c r="AO696">
        <f>VLOOKUP(A696,[3]Sheet1!$A$2:$O$2106,15,FALSE)</f>
        <v>0</v>
      </c>
      <c r="AP696">
        <f>VLOOKUP(A696,[3]Sheet1!$A$2:$P$2105,16,FALSE)</f>
        <v>0</v>
      </c>
      <c r="AQ696">
        <f>VLOOKUP(A696, [3]Sheet1!$A$2:$Q$2106, 17,FALSE)</f>
        <v>1670</v>
      </c>
    </row>
    <row r="697" spans="1:43" x14ac:dyDescent="0.2">
      <c r="A697" s="10">
        <v>1208227</v>
      </c>
      <c r="B697" s="10">
        <v>60057430</v>
      </c>
      <c r="C697" s="11">
        <v>4140</v>
      </c>
      <c r="D697" s="10" t="s">
        <v>63</v>
      </c>
      <c r="E697" s="17">
        <v>44172</v>
      </c>
      <c r="F697" s="13" t="str">
        <f>VLOOKUP(A697,[1]Sheet1!$K$2:$T$827,2,FALSE)</f>
        <v>VD03</v>
      </c>
      <c r="G697" s="13" t="str">
        <f>IFERROR(#REF!, "no")</f>
        <v>no</v>
      </c>
      <c r="H697" s="10">
        <v>19</v>
      </c>
      <c r="I697" s="10">
        <v>0.94</v>
      </c>
      <c r="J697" s="10">
        <v>0.91</v>
      </c>
      <c r="K697" s="10">
        <v>-0.03</v>
      </c>
      <c r="L697" s="10">
        <v>14</v>
      </c>
      <c r="M697" s="10">
        <v>4</v>
      </c>
      <c r="N697" s="10">
        <v>8.84197902679443</v>
      </c>
      <c r="O697" s="10">
        <v>2.84376096725464</v>
      </c>
      <c r="P697" s="10">
        <v>0.63398283720016502</v>
      </c>
      <c r="Q697" s="10">
        <v>-5.3929962217807798E-2</v>
      </c>
      <c r="R697" s="13">
        <f>VLOOKUP(A697,'Valores KF'!$C$2:$D$1018,2,)</f>
        <v>0.77</v>
      </c>
      <c r="S697" s="13">
        <f>VLOOKUP(A697,'[2]PESO DE COLADA DIC19-DIC-20'!$A$2:$D$2105,4, FALSE)</f>
        <v>49642</v>
      </c>
      <c r="T697" s="13">
        <f>VLOOKUP(A697,[1]Sheet1!$F$2:$H$1001,3,FALSE)</f>
        <v>1891.3449947741501</v>
      </c>
      <c r="U697" s="13">
        <f>VLOOKUP(A697,[1]Sheet1!$K$2:$T$827, 3,FALSE)</f>
        <v>0.42499999999999999</v>
      </c>
      <c r="V697" s="13">
        <f>VLOOKUP(A697,[1]Sheet1!$K$2:$T$827, 4,FALSE)</f>
        <v>0.311</v>
      </c>
      <c r="W697" s="13">
        <f>VLOOKUP(A697, [1]Sheet1!$K$2:$T$827,5,FALSE)</f>
        <v>0.87</v>
      </c>
      <c r="X697" s="13">
        <f>VLOOKUP(A697, [1]Sheet1!$K$2:$T$827,6,FALSE)</f>
        <v>1.12E-2</v>
      </c>
      <c r="Y697" s="13">
        <f>VLOOKUP(A697, [1]Sheet1!$K$2:$T$827,7,FALSE)</f>
        <v>1.1299999999999999E-3</v>
      </c>
      <c r="Z697" s="13">
        <f>VLOOKUP(A697, [1]Sheet1!$K$2:$T$827,8,FALSE)</f>
        <v>1.08</v>
      </c>
      <c r="AA697" s="13">
        <f>VLOOKUP(A697, [1]Sheet1!$K$2:$T$827,9,FALSE)</f>
        <v>0.14699999999999999</v>
      </c>
      <c r="AB697" s="13">
        <f>VLOOKUP(A697, [1]Sheet1!$K$2:$T$827,10,FALSE)</f>
        <v>3.3300000000000003E-2</v>
      </c>
      <c r="AC697" s="13">
        <f>VLOOKUP(A697,[4]Sheet1!$A$2:$D$651,4,FALSE)</f>
        <v>1.5328299999999999</v>
      </c>
      <c r="AD697" s="13">
        <f>VLOOKUP(A697,[4]Sheet1!$A$2:$E$651,5,FALSE)</f>
        <v>17.8261</v>
      </c>
      <c r="AE697" s="13">
        <f>VLOOKUP(A697,[4]Sheet1!$A$2:$F$651,6,FALSE)</f>
        <v>1597.93</v>
      </c>
      <c r="AF697">
        <f>VLOOKUP(A697,[3]Sheet1!$A$2:$F$2106,6, FALSE)</f>
        <v>49765</v>
      </c>
      <c r="AG697">
        <f>VLOOKUP(A697,[3]Sheet1!$A$2:$G$2106,7,FALSE)</f>
        <v>1</v>
      </c>
      <c r="AH697">
        <f>VLOOKUP(A697,[3]Sheet1!$A$2:$H$2105,8,FALSE)</f>
        <v>1648</v>
      </c>
      <c r="AI697">
        <f>VLOOKUP(A697,[3]Sheet1!$A$2:$I$2106,9,FALSE)</f>
        <v>78</v>
      </c>
      <c r="AJ697">
        <f>VLOOKUP(A697,[3]Sheet1!$A$2:$K$2105,10,FALSE)</f>
        <v>26</v>
      </c>
      <c r="AK697">
        <f>VLOOKUP(A697,[3]Sheet1!$A$2:$K$2105,11,FALSE)</f>
        <v>52</v>
      </c>
      <c r="AL697">
        <f>VLOOKUP(A697,[3]Sheet1!$A$2:$L$2106,12,FALSE)</f>
        <v>7</v>
      </c>
      <c r="AM697">
        <f>VLOOKUP(A697, [3]Sheet1!$A$2:$M$2105,13,FALSE)</f>
        <v>19</v>
      </c>
      <c r="AN697">
        <f>VLOOKUP(A697,[3]Sheet1!$A$2:$N$2106,14,FALSE)</f>
        <v>1.26</v>
      </c>
      <c r="AO697">
        <f>VLOOKUP(A697,[3]Sheet1!$A$2:$O$2106,15,FALSE)</f>
        <v>24.83</v>
      </c>
      <c r="AP697">
        <f>VLOOKUP(A697,[3]Sheet1!$A$2:$P$2105,16,FALSE)</f>
        <v>0</v>
      </c>
      <c r="AQ697">
        <f>VLOOKUP(A697, [3]Sheet1!$A$2:$Q$2106, 17,FALSE)</f>
        <v>1560</v>
      </c>
    </row>
    <row r="698" spans="1:43" x14ac:dyDescent="0.2">
      <c r="A698" s="10">
        <v>1208228</v>
      </c>
      <c r="B698" s="10">
        <v>60057419</v>
      </c>
      <c r="C698" s="11" t="s">
        <v>83</v>
      </c>
      <c r="D698" s="10" t="s">
        <v>59</v>
      </c>
      <c r="E698" s="17">
        <v>44172</v>
      </c>
      <c r="F698" s="13" t="str">
        <f>VLOOKUP(A698,[1]Sheet1!$K$2:$T$827,2,FALSE)</f>
        <v>VD02</v>
      </c>
      <c r="G698" s="13" t="str">
        <f>IFERROR(#REF!, "no")</f>
        <v>no</v>
      </c>
      <c r="H698" s="10">
        <v>21</v>
      </c>
      <c r="I698" s="10">
        <v>1.31</v>
      </c>
      <c r="J698" s="10">
        <v>0.5</v>
      </c>
      <c r="K698" s="10">
        <v>-0.81</v>
      </c>
      <c r="L698" s="10">
        <v>12</v>
      </c>
      <c r="M698" s="10">
        <v>14</v>
      </c>
      <c r="N698" s="10">
        <v>9.9947395324706996</v>
      </c>
      <c r="O698" s="10">
        <v>3.62170457839966</v>
      </c>
      <c r="P698" s="10">
        <v>0.62903058528900102</v>
      </c>
      <c r="Q698" s="10">
        <v>-5.5577013641595799E-2</v>
      </c>
      <c r="R698" s="13">
        <f>VLOOKUP(A698,'Valores KF'!$C$2:$D$1018,2,)</f>
        <v>0.81</v>
      </c>
      <c r="S698" s="13">
        <f>VLOOKUP(A698,'[2]PESO DE COLADA DIC19-DIC-20'!$A$2:$D$2105,4, FALSE)</f>
        <v>58584</v>
      </c>
      <c r="T698" s="13">
        <f>VLOOKUP(A698,[1]Sheet1!$F$2:$H$1001,3,FALSE)</f>
        <v>1905.9630473899999</v>
      </c>
      <c r="U698" s="13">
        <f>VLOOKUP(A698,[1]Sheet1!$K$2:$T$827, 3,FALSE)</f>
        <v>0.215</v>
      </c>
      <c r="V698" s="13">
        <f>VLOOKUP(A698,[1]Sheet1!$K$2:$T$827, 4,FALSE)</f>
        <v>0.26900000000000002</v>
      </c>
      <c r="W698" s="13">
        <f>VLOOKUP(A698, [1]Sheet1!$K$2:$T$827,5,FALSE)</f>
        <v>0.83399999999999996</v>
      </c>
      <c r="X698" s="13">
        <f>VLOOKUP(A698, [1]Sheet1!$K$2:$T$827,6,FALSE)</f>
        <v>7.4999999999999997E-3</v>
      </c>
      <c r="Y698" s="13">
        <f>VLOOKUP(A698, [1]Sheet1!$K$2:$T$827,7,FALSE)</f>
        <v>6.29E-4</v>
      </c>
      <c r="Z698" s="13">
        <f>VLOOKUP(A698, [1]Sheet1!$K$2:$T$827,8,FALSE)</f>
        <v>0.57299999999999995</v>
      </c>
      <c r="AA698" s="13">
        <f>VLOOKUP(A698, [1]Sheet1!$K$2:$T$827,9,FALSE)</f>
        <v>0.55800000000000005</v>
      </c>
      <c r="AB698" s="13">
        <f>VLOOKUP(A698, [1]Sheet1!$K$2:$T$827,10,FALSE)</f>
        <v>3.1300000000000001E-2</v>
      </c>
      <c r="AC698" s="13">
        <f>VLOOKUP(A698,[4]Sheet1!$A$2:$D$651,4,FALSE)</f>
        <v>1.16479</v>
      </c>
      <c r="AD698" s="13">
        <f>VLOOKUP(A698,[4]Sheet1!$A$2:$E$651,5,FALSE)</f>
        <v>0.91155299999999995</v>
      </c>
      <c r="AE698" s="13">
        <f>VLOOKUP(A698,[4]Sheet1!$A$2:$F$651,6,FALSE)</f>
        <v>1631.13</v>
      </c>
      <c r="AF698">
        <f>VLOOKUP(A698,[3]Sheet1!$A$2:$F$2106,6, FALSE)</f>
        <v>57906</v>
      </c>
      <c r="AG698">
        <f>VLOOKUP(A698,[3]Sheet1!$A$2:$G$2106,7,FALSE)</f>
        <v>1</v>
      </c>
      <c r="AH698">
        <f>VLOOKUP(A698,[3]Sheet1!$A$2:$H$2105,8,FALSE)</f>
        <v>1701</v>
      </c>
      <c r="AI698">
        <f>VLOOKUP(A698,[3]Sheet1!$A$2:$I$2106,9,FALSE)</f>
        <v>66</v>
      </c>
      <c r="AJ698">
        <f>VLOOKUP(A698,[3]Sheet1!$A$2:$K$2105,10,FALSE)</f>
        <v>27</v>
      </c>
      <c r="AK698">
        <f>VLOOKUP(A698,[3]Sheet1!$A$2:$K$2105,11,FALSE)</f>
        <v>39</v>
      </c>
      <c r="AL698">
        <f>VLOOKUP(A698,[3]Sheet1!$A$2:$L$2106,12,FALSE)</f>
        <v>6</v>
      </c>
      <c r="AM698">
        <f>VLOOKUP(A698, [3]Sheet1!$A$2:$M$2105,13,FALSE)</f>
        <v>21</v>
      </c>
      <c r="AN698">
        <f>VLOOKUP(A698,[3]Sheet1!$A$2:$N$2106,14,FALSE)</f>
        <v>0.95</v>
      </c>
      <c r="AO698">
        <f>VLOOKUP(A698,[3]Sheet1!$A$2:$O$2106,15,FALSE)</f>
        <v>4.41</v>
      </c>
      <c r="AP698">
        <f>VLOOKUP(A698,[3]Sheet1!$A$2:$P$2105,16,FALSE)</f>
        <v>0</v>
      </c>
      <c r="AQ698">
        <f>VLOOKUP(A698, [3]Sheet1!$A$2:$Q$2106, 17,FALSE)</f>
        <v>1601</v>
      </c>
    </row>
    <row r="699" spans="1:43" x14ac:dyDescent="0.2">
      <c r="A699" s="10">
        <v>1208229</v>
      </c>
      <c r="B699" s="10">
        <v>60057357</v>
      </c>
      <c r="C699" s="11">
        <v>4140</v>
      </c>
      <c r="D699" s="10" t="s">
        <v>53</v>
      </c>
      <c r="E699" s="17">
        <v>44172</v>
      </c>
      <c r="F699" s="13" t="str">
        <f>VLOOKUP(A699,[1]Sheet1!$K$2:$T$827,2,FALSE)</f>
        <v>VD02</v>
      </c>
      <c r="G699" s="13" t="str">
        <f>IFERROR(#REF!, "no")</f>
        <v>no</v>
      </c>
      <c r="H699" s="10">
        <v>21</v>
      </c>
      <c r="I699" s="10">
        <v>1.27</v>
      </c>
      <c r="J699" s="10">
        <v>0.5</v>
      </c>
      <c r="K699" s="10">
        <v>-0.77</v>
      </c>
      <c r="L699" s="10">
        <v>15</v>
      </c>
      <c r="M699" s="10">
        <v>4</v>
      </c>
      <c r="N699" s="10">
        <v>15.815593719482401</v>
      </c>
      <c r="O699" s="10">
        <v>2.8474292755127002</v>
      </c>
      <c r="P699" s="10">
        <v>4.2416214942932102</v>
      </c>
      <c r="Q699" s="10">
        <v>1.8100881576538099</v>
      </c>
      <c r="R699" s="13">
        <f>VLOOKUP(A699,'Valores KF'!$C$2:$D$1018,2,)</f>
        <v>0.75</v>
      </c>
      <c r="S699" s="13">
        <f>VLOOKUP(A699,'[2]PESO DE COLADA DIC19-DIC-20'!$A$2:$D$2105,4, FALSE)</f>
        <v>53511</v>
      </c>
      <c r="T699" s="13">
        <f>VLOOKUP(A699,[1]Sheet1!$F$2:$H$1001,3,FALSE)</f>
        <v>1863.4212001700901</v>
      </c>
      <c r="U699" s="13">
        <f>VLOOKUP(A699,[1]Sheet1!$K$2:$T$827, 3,FALSE)</f>
        <v>0.41899999999999998</v>
      </c>
      <c r="V699" s="13">
        <f>VLOOKUP(A699,[1]Sheet1!$K$2:$T$827, 4,FALSE)</f>
        <v>0.28399999999999997</v>
      </c>
      <c r="W699" s="13">
        <f>VLOOKUP(A699, [1]Sheet1!$K$2:$T$827,5,FALSE)</f>
        <v>0.86799999999999999</v>
      </c>
      <c r="X699" s="13">
        <f>VLOOKUP(A699, [1]Sheet1!$K$2:$T$827,6,FALSE)</f>
        <v>8.6E-3</v>
      </c>
      <c r="Y699" s="13">
        <f>VLOOKUP(A699, [1]Sheet1!$K$2:$T$827,7,FALSE)</f>
        <v>3.97E-4</v>
      </c>
      <c r="Z699" s="13">
        <f>VLOOKUP(A699, [1]Sheet1!$K$2:$T$827,8,FALSE)</f>
        <v>1.06</v>
      </c>
      <c r="AA699" s="13">
        <f>VLOOKUP(A699, [1]Sheet1!$K$2:$T$827,9,FALSE)</f>
        <v>0.192</v>
      </c>
      <c r="AB699" s="13">
        <f>VLOOKUP(A699, [1]Sheet1!$K$2:$T$827,10,FALSE)</f>
        <v>3.4200000000000001E-2</v>
      </c>
      <c r="AC699" s="13">
        <f>VLOOKUP(A699,[4]Sheet1!$A$2:$D$651,4,FALSE)</f>
        <v>1.36161</v>
      </c>
      <c r="AD699" s="13">
        <f>VLOOKUP(A699,[4]Sheet1!$A$2:$E$651,5,FALSE)</f>
        <v>0.772505</v>
      </c>
      <c r="AE699" s="13">
        <f>VLOOKUP(A699,[4]Sheet1!$A$2:$F$651,6,FALSE)</f>
        <v>1590.34</v>
      </c>
      <c r="AF699">
        <f>VLOOKUP(A699,[3]Sheet1!$A$2:$F$2106,6, FALSE)</f>
        <v>51957</v>
      </c>
      <c r="AG699">
        <f>VLOOKUP(A699,[3]Sheet1!$A$2:$G$2106,7,FALSE)</f>
        <v>1</v>
      </c>
      <c r="AH699">
        <f>VLOOKUP(A699,[3]Sheet1!$A$2:$H$2105,8,FALSE)</f>
        <v>1653</v>
      </c>
      <c r="AI699">
        <f>VLOOKUP(A699,[3]Sheet1!$A$2:$I$2106,9,FALSE)</f>
        <v>71</v>
      </c>
      <c r="AJ699">
        <f>VLOOKUP(A699,[3]Sheet1!$A$2:$K$2105,10,FALSE)</f>
        <v>27</v>
      </c>
      <c r="AK699">
        <f>VLOOKUP(A699,[3]Sheet1!$A$2:$K$2105,11,FALSE)</f>
        <v>44</v>
      </c>
      <c r="AL699">
        <f>VLOOKUP(A699,[3]Sheet1!$A$2:$L$2106,12,FALSE)</f>
        <v>6</v>
      </c>
      <c r="AM699">
        <f>VLOOKUP(A699, [3]Sheet1!$A$2:$M$2105,13,FALSE)</f>
        <v>21</v>
      </c>
      <c r="AN699">
        <f>VLOOKUP(A699,[3]Sheet1!$A$2:$N$2106,14,FALSE)</f>
        <v>1.2</v>
      </c>
      <c r="AO699">
        <f>VLOOKUP(A699,[3]Sheet1!$A$2:$O$2106,15,FALSE)</f>
        <v>6.2</v>
      </c>
      <c r="AP699">
        <f>VLOOKUP(A699,[3]Sheet1!$A$2:$P$2105,16,FALSE)</f>
        <v>0</v>
      </c>
      <c r="AQ699">
        <f>VLOOKUP(A699, [3]Sheet1!$A$2:$Q$2106, 17,FALSE)</f>
        <v>1557</v>
      </c>
    </row>
    <row r="700" spans="1:43" x14ac:dyDescent="0.2">
      <c r="A700" s="10">
        <v>1208230</v>
      </c>
      <c r="B700" s="10">
        <v>60057193</v>
      </c>
      <c r="C700" s="11" t="s">
        <v>109</v>
      </c>
      <c r="D700" s="10" t="s">
        <v>53</v>
      </c>
      <c r="E700" s="17">
        <v>44172</v>
      </c>
      <c r="F700" s="13" t="str">
        <f>VLOOKUP(A700,[1]Sheet1!$K$2:$T$827,2,FALSE)</f>
        <v>VD03</v>
      </c>
      <c r="G700" s="13" t="str">
        <f>IFERROR(#REF!, "no")</f>
        <v>no</v>
      </c>
      <c r="H700" s="10">
        <v>21</v>
      </c>
      <c r="I700" s="10">
        <v>1.1200000000000001</v>
      </c>
      <c r="J700" s="10">
        <v>1.2</v>
      </c>
      <c r="K700" s="10">
        <v>0.08</v>
      </c>
      <c r="L700" s="10">
        <v>19</v>
      </c>
      <c r="M700" s="10">
        <v>14</v>
      </c>
      <c r="N700" s="10">
        <v>7.3152155876159703</v>
      </c>
      <c r="O700" s="10">
        <v>3.1558670997619598</v>
      </c>
      <c r="P700" s="10">
        <v>0.28306776285171498</v>
      </c>
      <c r="Q700" s="10">
        <v>-9.5750261098146404E-3</v>
      </c>
      <c r="R700" s="13">
        <f>VLOOKUP(A700,'Valores KF'!$C$2:$D$1018,2,)</f>
        <v>0.77</v>
      </c>
      <c r="S700" s="13">
        <f>VLOOKUP(A700,'[2]PESO DE COLADA DIC19-DIC-20'!$A$2:$D$2105,4, FALSE)</f>
        <v>56583</v>
      </c>
      <c r="T700" s="13">
        <f>VLOOKUP(A700,[1]Sheet1!$F$2:$H$1001,3,FALSE)</f>
        <v>1868.4821028869701</v>
      </c>
      <c r="U700" s="13">
        <f>VLOOKUP(A700,[1]Sheet1!$K$2:$T$827, 3,FALSE)</f>
        <v>0.317</v>
      </c>
      <c r="V700" s="13">
        <f>VLOOKUP(A700,[1]Sheet1!$K$2:$T$827, 4,FALSE)</f>
        <v>0.24199999999999999</v>
      </c>
      <c r="W700" s="13">
        <f>VLOOKUP(A700, [1]Sheet1!$K$2:$T$827,5,FALSE)</f>
        <v>0.98499999999999999</v>
      </c>
      <c r="X700" s="13">
        <f>VLOOKUP(A700, [1]Sheet1!$K$2:$T$827,6,FALSE)</f>
        <v>8.8000000000000005E-3</v>
      </c>
      <c r="Y700" s="13">
        <f>VLOOKUP(A700, [1]Sheet1!$K$2:$T$827,7,FALSE)</f>
        <v>8.4899999999999993E-3</v>
      </c>
      <c r="Z700" s="13">
        <f>VLOOKUP(A700, [1]Sheet1!$K$2:$T$827,8,FALSE)</f>
        <v>0.91600000000000004</v>
      </c>
      <c r="AA700" s="13">
        <f>VLOOKUP(A700, [1]Sheet1!$K$2:$T$827,9,FALSE)</f>
        <v>1.7</v>
      </c>
      <c r="AB700" s="13">
        <f>VLOOKUP(A700, [1]Sheet1!$K$2:$T$827,10,FALSE)</f>
        <v>2.01E-2</v>
      </c>
      <c r="AC700" s="13">
        <f>VLOOKUP(A700,[4]Sheet1!$A$2:$D$651,4,FALSE)</f>
        <v>1.1790400000000001</v>
      </c>
      <c r="AD700" s="13">
        <f>VLOOKUP(A700,[4]Sheet1!$A$2:$E$651,5,FALSE)</f>
        <v>1.17858</v>
      </c>
      <c r="AE700" s="13">
        <f>VLOOKUP(A700,[4]Sheet1!$A$2:$F$651,6,FALSE)</f>
        <v>1592.18</v>
      </c>
      <c r="AF700">
        <f>VLOOKUP(A700,[3]Sheet1!$A$2:$F$2106,6, FALSE)</f>
        <v>55534</v>
      </c>
      <c r="AG700">
        <f>VLOOKUP(A700,[3]Sheet1!$A$2:$G$2106,7,FALSE)</f>
        <v>1</v>
      </c>
      <c r="AH700">
        <f>VLOOKUP(A700,[3]Sheet1!$A$2:$H$2105,8,FALSE)</f>
        <v>1659</v>
      </c>
      <c r="AI700">
        <f>VLOOKUP(A700,[3]Sheet1!$A$2:$I$2106,9,FALSE)</f>
        <v>71</v>
      </c>
      <c r="AJ700">
        <f>VLOOKUP(A700,[3]Sheet1!$A$2:$K$2105,10,FALSE)</f>
        <v>27</v>
      </c>
      <c r="AK700">
        <f>VLOOKUP(A700,[3]Sheet1!$A$2:$K$2105,11,FALSE)</f>
        <v>44</v>
      </c>
      <c r="AL700">
        <f>VLOOKUP(A700,[3]Sheet1!$A$2:$L$2106,12,FALSE)</f>
        <v>6</v>
      </c>
      <c r="AM700">
        <f>VLOOKUP(A700, [3]Sheet1!$A$2:$M$2105,13,FALSE)</f>
        <v>21</v>
      </c>
      <c r="AN700">
        <f>VLOOKUP(A700,[3]Sheet1!$A$2:$N$2106,14,FALSE)</f>
        <v>0.9</v>
      </c>
      <c r="AO700">
        <f>VLOOKUP(A700,[3]Sheet1!$A$2:$O$2106,15,FALSE)</f>
        <v>7.3</v>
      </c>
      <c r="AP700">
        <f>VLOOKUP(A700,[3]Sheet1!$A$2:$P$2105,16,FALSE)</f>
        <v>0</v>
      </c>
      <c r="AQ700">
        <f>VLOOKUP(A700, [3]Sheet1!$A$2:$Q$2106, 17,FALSE)</f>
        <v>1561</v>
      </c>
    </row>
    <row r="701" spans="1:43" x14ac:dyDescent="0.2">
      <c r="A701" s="10">
        <v>1208231</v>
      </c>
      <c r="B701" s="10">
        <v>60057508</v>
      </c>
      <c r="C701" s="11" t="s">
        <v>105</v>
      </c>
      <c r="D701" s="10" t="s">
        <v>56</v>
      </c>
      <c r="E701" s="17">
        <v>44172</v>
      </c>
      <c r="F701" s="13" t="str">
        <f>VLOOKUP(A701,[1]Sheet1!$K$2:$T$827,2,FALSE)</f>
        <v>VD02</v>
      </c>
      <c r="G701" s="13" t="str">
        <f>IFERROR(#REF!, "no")</f>
        <v>no</v>
      </c>
      <c r="H701" s="10">
        <v>21</v>
      </c>
      <c r="I701" s="10">
        <v>1.22</v>
      </c>
      <c r="J701" s="10">
        <v>1.4</v>
      </c>
      <c r="K701" s="10">
        <v>0.18</v>
      </c>
      <c r="L701" s="10">
        <v>23</v>
      </c>
      <c r="M701" s="10">
        <v>13</v>
      </c>
      <c r="N701" s="10">
        <v>8.6055040359497106</v>
      </c>
      <c r="O701" s="10">
        <v>3.09781122207642</v>
      </c>
      <c r="P701" s="10">
        <v>0.68475639820098899</v>
      </c>
      <c r="Q701" s="10">
        <v>-9.3695130199194007E-3</v>
      </c>
      <c r="R701" s="13">
        <f>VLOOKUP(A701,'Valores KF'!$C$2:$D$1018,2,)</f>
        <v>0.75</v>
      </c>
      <c r="S701" s="13">
        <f>VLOOKUP(A701,'[2]PESO DE COLADA DIC19-DIC-20'!$A$2:$D$2105,4, FALSE)</f>
        <v>57662</v>
      </c>
      <c r="T701" s="13">
        <f>VLOOKUP(A701,[1]Sheet1!$F$2:$H$1001,3,FALSE)</f>
        <v>1853.7055649137301</v>
      </c>
      <c r="U701" s="13">
        <f>VLOOKUP(A701,[1]Sheet1!$K$2:$T$827, 3,FALSE)</f>
        <v>0.40899999999999997</v>
      </c>
      <c r="V701" s="13">
        <f>VLOOKUP(A701,[1]Sheet1!$K$2:$T$827, 4,FALSE)</f>
        <v>0.161</v>
      </c>
      <c r="W701" s="13">
        <f>VLOOKUP(A701, [1]Sheet1!$K$2:$T$827,5,FALSE)</f>
        <v>0.92200000000000004</v>
      </c>
      <c r="X701" s="13">
        <f>VLOOKUP(A701, [1]Sheet1!$K$2:$T$827,6,FALSE)</f>
        <v>7.9000000000000008E-3</v>
      </c>
      <c r="Y701" s="13">
        <f>VLOOKUP(A701, [1]Sheet1!$K$2:$T$827,7,FALSE)</f>
        <v>7.8299999999999995E-4</v>
      </c>
      <c r="Z701" s="13">
        <f>VLOOKUP(A701, [1]Sheet1!$K$2:$T$827,8,FALSE)</f>
        <v>0.96599999999999997</v>
      </c>
      <c r="AA701" s="13">
        <f>VLOOKUP(A701, [1]Sheet1!$K$2:$T$827,9,FALSE)</f>
        <v>0.19700000000000001</v>
      </c>
      <c r="AB701" s="13">
        <f>VLOOKUP(A701, [1]Sheet1!$K$2:$T$827,10,FALSE)</f>
        <v>3.3300000000000003E-2</v>
      </c>
      <c r="AC701" s="13">
        <f>VLOOKUP(A701,[4]Sheet1!$A$2:$D$651,4,FALSE)</f>
        <v>1.21715</v>
      </c>
      <c r="AD701" s="13">
        <f>VLOOKUP(A701,[4]Sheet1!$A$2:$E$651,5,FALSE)</f>
        <v>0.96182400000000001</v>
      </c>
      <c r="AE701" s="13">
        <f>VLOOKUP(A701,[4]Sheet1!$A$2:$F$651,6,FALSE)</f>
        <v>1574.38</v>
      </c>
      <c r="AF701">
        <f>VLOOKUP(A701,[3]Sheet1!$A$2:$F$2106,6, FALSE)</f>
        <v>57959</v>
      </c>
      <c r="AG701">
        <f>VLOOKUP(A701,[3]Sheet1!$A$2:$G$2106,7,FALSE)</f>
        <v>1</v>
      </c>
      <c r="AH701">
        <f>VLOOKUP(A701,[3]Sheet1!$A$2:$H$2105,8,FALSE)</f>
        <v>1642</v>
      </c>
      <c r="AI701">
        <f>VLOOKUP(A701,[3]Sheet1!$A$2:$I$2106,9,FALSE)</f>
        <v>64</v>
      </c>
      <c r="AJ701">
        <f>VLOOKUP(A701,[3]Sheet1!$A$2:$K$2105,10,FALSE)</f>
        <v>27</v>
      </c>
      <c r="AK701">
        <f>VLOOKUP(A701,[3]Sheet1!$A$2:$K$2105,11,FALSE)</f>
        <v>37</v>
      </c>
      <c r="AL701">
        <f>VLOOKUP(A701,[3]Sheet1!$A$2:$L$2106,12,FALSE)</f>
        <v>6</v>
      </c>
      <c r="AM701">
        <f>VLOOKUP(A701, [3]Sheet1!$A$2:$M$2105,13,FALSE)</f>
        <v>21</v>
      </c>
      <c r="AN701">
        <f>VLOOKUP(A701,[3]Sheet1!$A$2:$N$2106,14,FALSE)</f>
        <v>1.04</v>
      </c>
      <c r="AO701">
        <f>VLOOKUP(A701,[3]Sheet1!$A$2:$O$2106,15,FALSE)</f>
        <v>6.17</v>
      </c>
      <c r="AP701">
        <f>VLOOKUP(A701,[3]Sheet1!$A$2:$P$2105,16,FALSE)</f>
        <v>0</v>
      </c>
      <c r="AQ701">
        <f>VLOOKUP(A701, [3]Sheet1!$A$2:$Q$2106, 17,FALSE)</f>
        <v>1550</v>
      </c>
    </row>
    <row r="702" spans="1:43" x14ac:dyDescent="0.2">
      <c r="A702" s="10">
        <v>1208232</v>
      </c>
      <c r="B702" s="10">
        <v>60057520</v>
      </c>
      <c r="C702" s="11" t="s">
        <v>58</v>
      </c>
      <c r="D702" s="10" t="s">
        <v>56</v>
      </c>
      <c r="E702" s="17">
        <v>44172</v>
      </c>
      <c r="F702" s="13" t="str">
        <f>VLOOKUP(A702,[1]Sheet1!$K$2:$T$827,2,FALSE)</f>
        <v>VD03</v>
      </c>
      <c r="G702" s="13" t="str">
        <f>IFERROR(#REF!, "no")</f>
        <v>no</v>
      </c>
      <c r="H702" s="10">
        <v>23</v>
      </c>
      <c r="I702" s="10">
        <v>1.06</v>
      </c>
      <c r="J702" s="10">
        <v>1.1499999999999999</v>
      </c>
      <c r="K702" s="10">
        <v>0.09</v>
      </c>
      <c r="L702" s="10">
        <v>19</v>
      </c>
      <c r="M702" s="10">
        <v>14</v>
      </c>
      <c r="N702" s="10">
        <v>5.1533441543579102</v>
      </c>
      <c r="O702" s="10">
        <v>2.49664306640625</v>
      </c>
      <c r="P702" s="10">
        <v>0.38033869862556502</v>
      </c>
      <c r="Q702" s="10">
        <v>-9.0614929795265198E-2</v>
      </c>
      <c r="R702" s="13">
        <f>VLOOKUP(A702,'Valores KF'!$C$2:$D$1018,2,)</f>
        <v>0.77</v>
      </c>
      <c r="S702" s="13">
        <f>VLOOKUP(A702,'[2]PESO DE COLADA DIC19-DIC-20'!$A$2:$D$2105,4, FALSE)</f>
        <v>59225</v>
      </c>
      <c r="T702" s="13">
        <f>VLOOKUP(A702,[1]Sheet1!$F$2:$H$1001,3,FALSE)</f>
        <v>1869.3815967138901</v>
      </c>
      <c r="U702" s="13">
        <f>VLOOKUP(A702,[1]Sheet1!$K$2:$T$827, 3,FALSE)</f>
        <v>0.32200000000000001</v>
      </c>
      <c r="V702" s="13">
        <f>VLOOKUP(A702,[1]Sheet1!$K$2:$T$827, 4,FALSE)</f>
        <v>0.28499999999999998</v>
      </c>
      <c r="W702" s="13">
        <f>VLOOKUP(A702, [1]Sheet1!$K$2:$T$827,5,FALSE)</f>
        <v>0.60399999999999998</v>
      </c>
      <c r="X702" s="13">
        <f>VLOOKUP(A702, [1]Sheet1!$K$2:$T$827,6,FALSE)</f>
        <v>5.7000000000000002E-3</v>
      </c>
      <c r="Y702" s="13">
        <f>VLOOKUP(A702, [1]Sheet1!$K$2:$T$827,7,FALSE)</f>
        <v>1.15E-3</v>
      </c>
      <c r="Z702" s="13">
        <f>VLOOKUP(A702, [1]Sheet1!$K$2:$T$827,8,FALSE)</f>
        <v>1.08</v>
      </c>
      <c r="AA702" s="13">
        <f>VLOOKUP(A702, [1]Sheet1!$K$2:$T$827,9,FALSE)</f>
        <v>0.23499999999999999</v>
      </c>
      <c r="AB702" s="13">
        <f>VLOOKUP(A702, [1]Sheet1!$K$2:$T$827,10,FALSE)</f>
        <v>2.2100000000000002E-2</v>
      </c>
      <c r="AC702" s="13">
        <f>VLOOKUP(A702,[4]Sheet1!$A$2:$D$651,4,FALSE)</f>
        <v>1.21854</v>
      </c>
      <c r="AD702" s="13">
        <f>VLOOKUP(A702,[4]Sheet1!$A$2:$E$651,5,FALSE)</f>
        <v>1.4373100000000001</v>
      </c>
      <c r="AE702" s="13">
        <f>VLOOKUP(A702,[4]Sheet1!$A$2:$F$651,6,FALSE)</f>
        <v>1610.38</v>
      </c>
      <c r="AF702">
        <f>VLOOKUP(A702,[3]Sheet1!$A$2:$F$2106,6, FALSE)</f>
        <v>59119</v>
      </c>
      <c r="AG702">
        <f>VLOOKUP(A702,[3]Sheet1!$A$2:$G$2106,7,FALSE)</f>
        <v>1</v>
      </c>
      <c r="AH702">
        <f>VLOOKUP(A702,[3]Sheet1!$A$2:$H$2105,8,FALSE)</f>
        <v>1665</v>
      </c>
      <c r="AI702">
        <f>VLOOKUP(A702,[3]Sheet1!$A$2:$I$2106,9,FALSE)</f>
        <v>71</v>
      </c>
      <c r="AJ702">
        <f>VLOOKUP(A702,[3]Sheet1!$A$2:$K$2105,10,FALSE)</f>
        <v>28</v>
      </c>
      <c r="AK702">
        <f>VLOOKUP(A702,[3]Sheet1!$A$2:$K$2105,11,FALSE)</f>
        <v>43</v>
      </c>
      <c r="AL702">
        <f>VLOOKUP(A702,[3]Sheet1!$A$2:$L$2106,12,FALSE)</f>
        <v>5</v>
      </c>
      <c r="AM702">
        <f>VLOOKUP(A702, [3]Sheet1!$A$2:$M$2105,13,FALSE)</f>
        <v>23</v>
      </c>
      <c r="AN702">
        <f>VLOOKUP(A702,[3]Sheet1!$A$2:$N$2106,14,FALSE)</f>
        <v>1.04</v>
      </c>
      <c r="AO702">
        <f>VLOOKUP(A702,[3]Sheet1!$A$2:$O$2106,15,FALSE)</f>
        <v>6.7</v>
      </c>
      <c r="AP702">
        <f>VLOOKUP(A702,[3]Sheet1!$A$2:$P$2105,16,FALSE)</f>
        <v>0</v>
      </c>
      <c r="AQ702">
        <f>VLOOKUP(A702, [3]Sheet1!$A$2:$Q$2106, 17,FALSE)</f>
        <v>1563</v>
      </c>
    </row>
    <row r="703" spans="1:43" x14ac:dyDescent="0.2">
      <c r="A703" s="10">
        <v>1208233</v>
      </c>
      <c r="B703" s="10">
        <v>60057351</v>
      </c>
      <c r="C703" s="11" t="s">
        <v>109</v>
      </c>
      <c r="D703" s="10" t="s">
        <v>53</v>
      </c>
      <c r="E703" s="17">
        <v>44172</v>
      </c>
      <c r="F703" s="13" t="str">
        <f>VLOOKUP(A703,[1]Sheet1!$K$2:$T$827,2,FALSE)</f>
        <v>VD02</v>
      </c>
      <c r="G703" s="13" t="str">
        <f>IFERROR(#REF!, "no")</f>
        <v>no</v>
      </c>
      <c r="H703" s="10">
        <v>23</v>
      </c>
      <c r="I703" s="10">
        <v>1.04</v>
      </c>
      <c r="J703" s="10">
        <v>0.86</v>
      </c>
      <c r="K703" s="10">
        <v>-0.18</v>
      </c>
      <c r="L703" s="10">
        <v>18</v>
      </c>
      <c r="M703" s="10">
        <v>10</v>
      </c>
      <c r="N703" s="10">
        <v>5.8174614906311</v>
      </c>
      <c r="O703" s="10">
        <v>2.5907247066497798</v>
      </c>
      <c r="P703" s="10">
        <v>2.0865733623504599</v>
      </c>
      <c r="Q703" s="10">
        <v>1.0036209821701001</v>
      </c>
      <c r="R703" s="13">
        <f>VLOOKUP(A703,'Valores KF'!$C$2:$D$1018,2,)</f>
        <v>0.75</v>
      </c>
      <c r="S703" s="13">
        <f>VLOOKUP(A703,'[2]PESO DE COLADA DIC19-DIC-20'!$A$2:$D$2105,4, FALSE)</f>
        <v>53045</v>
      </c>
      <c r="T703" s="13">
        <f>VLOOKUP(A703,[1]Sheet1!$F$2:$H$1001,3,FALSE)</f>
        <v>1849.5134911452401</v>
      </c>
      <c r="U703" s="13">
        <f>VLOOKUP(A703,[1]Sheet1!$K$2:$T$827, 3,FALSE)</f>
        <v>0.32300000000000001</v>
      </c>
      <c r="V703" s="13">
        <f>VLOOKUP(A703,[1]Sheet1!$K$2:$T$827, 4,FALSE)</f>
        <v>0.21</v>
      </c>
      <c r="W703" s="13">
        <f>VLOOKUP(A703, [1]Sheet1!$K$2:$T$827,5,FALSE)</f>
        <v>0.95699999999999996</v>
      </c>
      <c r="X703" s="13">
        <f>VLOOKUP(A703, [1]Sheet1!$K$2:$T$827,6,FALSE)</f>
        <v>8.3000000000000001E-3</v>
      </c>
      <c r="Y703" s="13">
        <f>VLOOKUP(A703, [1]Sheet1!$K$2:$T$827,7,FALSE)</f>
        <v>7.92E-3</v>
      </c>
      <c r="Z703" s="13">
        <f>VLOOKUP(A703, [1]Sheet1!$K$2:$T$827,8,FALSE)</f>
        <v>0.93100000000000005</v>
      </c>
      <c r="AA703" s="13">
        <f>VLOOKUP(A703, [1]Sheet1!$K$2:$T$827,9,FALSE)</f>
        <v>1.71</v>
      </c>
      <c r="AB703" s="13">
        <f>VLOOKUP(A703, [1]Sheet1!$K$2:$T$827,10,FALSE)</f>
        <v>2.9399999999999999E-2</v>
      </c>
      <c r="AC703" s="13">
        <f>VLOOKUP(A703,[4]Sheet1!$A$2:$D$651,4,FALSE)</f>
        <v>1.32586</v>
      </c>
      <c r="AD703" s="13">
        <f>VLOOKUP(A703,[4]Sheet1!$A$2:$E$651,5,FALSE)</f>
        <v>1.2103999999999999</v>
      </c>
      <c r="AE703" s="13">
        <f>VLOOKUP(A703,[4]Sheet1!$A$2:$F$651,6,FALSE)</f>
        <v>1578.54</v>
      </c>
      <c r="AF703">
        <f>VLOOKUP(A703,[3]Sheet1!$A$2:$F$2106,6, FALSE)</f>
        <v>52700</v>
      </c>
      <c r="AG703">
        <f>VLOOKUP(A703,[3]Sheet1!$A$2:$G$2106,7,FALSE)</f>
        <v>1</v>
      </c>
      <c r="AH703">
        <f>VLOOKUP(A703,[3]Sheet1!$A$2:$H$2105,8,FALSE)</f>
        <v>1642</v>
      </c>
      <c r="AI703">
        <f>VLOOKUP(A703,[3]Sheet1!$A$2:$I$2106,9,FALSE)</f>
        <v>63</v>
      </c>
      <c r="AJ703">
        <f>VLOOKUP(A703,[3]Sheet1!$A$2:$K$2105,10,FALSE)</f>
        <v>28</v>
      </c>
      <c r="AK703">
        <f>VLOOKUP(A703,[3]Sheet1!$A$2:$K$2105,11,FALSE)</f>
        <v>35</v>
      </c>
      <c r="AL703">
        <f>VLOOKUP(A703,[3]Sheet1!$A$2:$L$2106,12,FALSE)</f>
        <v>5</v>
      </c>
      <c r="AM703">
        <f>VLOOKUP(A703, [3]Sheet1!$A$2:$M$2105,13,FALSE)</f>
        <v>23</v>
      </c>
      <c r="AN703">
        <f>VLOOKUP(A703,[3]Sheet1!$A$2:$N$2106,14,FALSE)</f>
        <v>1.06</v>
      </c>
      <c r="AO703">
        <f>VLOOKUP(A703,[3]Sheet1!$A$2:$O$2106,15,FALSE)</f>
        <v>5.25</v>
      </c>
      <c r="AP703">
        <f>VLOOKUP(A703,[3]Sheet1!$A$2:$P$2105,16,FALSE)</f>
        <v>0</v>
      </c>
      <c r="AQ703">
        <f>VLOOKUP(A703, [3]Sheet1!$A$2:$Q$2106, 17,FALSE)</f>
        <v>1561</v>
      </c>
    </row>
    <row r="704" spans="1:43" x14ac:dyDescent="0.2">
      <c r="A704" s="10">
        <v>1208234</v>
      </c>
      <c r="B704" s="10">
        <v>60057333</v>
      </c>
      <c r="C704" s="11" t="s">
        <v>43</v>
      </c>
      <c r="D704" s="10" t="s">
        <v>44</v>
      </c>
      <c r="E704" s="17">
        <v>44172</v>
      </c>
      <c r="F704" s="13" t="str">
        <f>VLOOKUP(A704,[1]Sheet1!$K$2:$T$827,2,FALSE)</f>
        <v>VD02</v>
      </c>
      <c r="G704" s="13" t="str">
        <f>IFERROR(#REF!, "no")</f>
        <v>no</v>
      </c>
      <c r="H704" s="10">
        <v>22</v>
      </c>
      <c r="I704" s="10">
        <v>0.92</v>
      </c>
      <c r="J704" s="10">
        <v>1.03</v>
      </c>
      <c r="K704" s="10">
        <v>0.11</v>
      </c>
      <c r="L704" s="10">
        <v>21</v>
      </c>
      <c r="M704" s="10">
        <v>8</v>
      </c>
      <c r="N704" s="10">
        <v>4.4177737236022896</v>
      </c>
      <c r="O704" s="10">
        <v>2.0513937473297101</v>
      </c>
      <c r="P704" s="10">
        <v>0.76215279102325395</v>
      </c>
      <c r="Q704" s="10">
        <v>-0.11823987960815401</v>
      </c>
      <c r="R704" s="13">
        <f>VLOOKUP(A704,'Valores KF'!$C$2:$D$1018,2,)</f>
        <v>0.75</v>
      </c>
      <c r="S704" s="13">
        <f>VLOOKUP(A704,'[2]PESO DE COLADA DIC19-DIC-20'!$A$2:$D$2105,4, FALSE)</f>
        <v>49403</v>
      </c>
      <c r="T704" s="13">
        <f>VLOOKUP(A704,[1]Sheet1!$F$2:$H$1001,3,FALSE)</f>
        <v>1863.67900749828</v>
      </c>
      <c r="U704" s="13">
        <f>VLOOKUP(A704,[1]Sheet1!$K$2:$T$827, 3,FALSE)</f>
        <v>0.41</v>
      </c>
      <c r="V704" s="13">
        <f>VLOOKUP(A704,[1]Sheet1!$K$2:$T$827, 4,FALSE)</f>
        <v>0.14299999999999999</v>
      </c>
      <c r="W704" s="13">
        <f>VLOOKUP(A704, [1]Sheet1!$K$2:$T$827,5,FALSE)</f>
        <v>0.86699999999999999</v>
      </c>
      <c r="X704" s="13">
        <f>VLOOKUP(A704, [1]Sheet1!$K$2:$T$827,6,FALSE)</f>
        <v>9.1000000000000004E-3</v>
      </c>
      <c r="Y704" s="13">
        <f>VLOOKUP(A704, [1]Sheet1!$K$2:$T$827,7,FALSE)</f>
        <v>8.9800000000000004E-4</v>
      </c>
      <c r="Z704" s="13">
        <f>VLOOKUP(A704, [1]Sheet1!$K$2:$T$827,8,FALSE)</f>
        <v>0.98599999999999999</v>
      </c>
      <c r="AA704" s="13">
        <f>VLOOKUP(A704, [1]Sheet1!$K$2:$T$827,9,FALSE)</f>
        <v>0.23200000000000001</v>
      </c>
      <c r="AB704" s="13">
        <f>VLOOKUP(A704, [1]Sheet1!$K$2:$T$827,10,FALSE)</f>
        <v>2.3900000000000001E-2</v>
      </c>
      <c r="AC704" s="13">
        <f>VLOOKUP(A704,[4]Sheet1!$A$2:$D$651,4,FALSE)</f>
        <v>1.33555</v>
      </c>
      <c r="AD704" s="13">
        <f>VLOOKUP(A704,[4]Sheet1!$A$2:$E$651,5,FALSE)</f>
        <v>1.71821</v>
      </c>
      <c r="AE704" s="13">
        <f>VLOOKUP(A704,[4]Sheet1!$A$2:$F$651,6,FALSE)</f>
        <v>1574.95</v>
      </c>
      <c r="AF704">
        <f>VLOOKUP(A704,[3]Sheet1!$A$2:$F$2106,6, FALSE)</f>
        <v>49787</v>
      </c>
      <c r="AG704">
        <f>VLOOKUP(A704,[3]Sheet1!$A$2:$G$2106,7,FALSE)</f>
        <v>1</v>
      </c>
      <c r="AH704">
        <f>VLOOKUP(A704,[3]Sheet1!$A$2:$H$2105,8,FALSE)</f>
        <v>1656</v>
      </c>
      <c r="AI704">
        <f>VLOOKUP(A704,[3]Sheet1!$A$2:$I$2106,9,FALSE)</f>
        <v>50</v>
      </c>
      <c r="AJ704">
        <f>VLOOKUP(A704,[3]Sheet1!$A$2:$K$2105,10,FALSE)</f>
        <v>27</v>
      </c>
      <c r="AK704">
        <f>VLOOKUP(A704,[3]Sheet1!$A$2:$K$2105,11,FALSE)</f>
        <v>23</v>
      </c>
      <c r="AL704">
        <f>VLOOKUP(A704,[3]Sheet1!$A$2:$L$2106,12,FALSE)</f>
        <v>5</v>
      </c>
      <c r="AM704">
        <f>VLOOKUP(A704, [3]Sheet1!$A$2:$M$2105,13,FALSE)</f>
        <v>22</v>
      </c>
      <c r="AN704">
        <f>VLOOKUP(A704,[3]Sheet1!$A$2:$N$2106,14,FALSE)</f>
        <v>1.1399999999999999</v>
      </c>
      <c r="AO704">
        <f>VLOOKUP(A704,[3]Sheet1!$A$2:$O$2106,15,FALSE)</f>
        <v>5.43</v>
      </c>
      <c r="AP704">
        <f>VLOOKUP(A704,[3]Sheet1!$A$2:$P$2105,16,FALSE)</f>
        <v>0</v>
      </c>
      <c r="AQ704">
        <f>VLOOKUP(A704, [3]Sheet1!$A$2:$Q$2106, 17,FALSE)</f>
        <v>1565</v>
      </c>
    </row>
    <row r="705" spans="1:43" x14ac:dyDescent="0.2">
      <c r="A705" s="10">
        <v>1208235</v>
      </c>
      <c r="B705" s="10">
        <v>60057605</v>
      </c>
      <c r="C705" s="11" t="s">
        <v>66</v>
      </c>
      <c r="D705" s="10" t="s">
        <v>56</v>
      </c>
      <c r="E705" s="17">
        <v>44172</v>
      </c>
      <c r="F705" s="13" t="str">
        <f>VLOOKUP(A705,[1]Sheet1!$K$2:$T$827,2,FALSE)</f>
        <v>VD02</v>
      </c>
      <c r="G705" s="13" t="str">
        <f>IFERROR(#REF!, "no")</f>
        <v>no</v>
      </c>
      <c r="H705" s="10">
        <v>22</v>
      </c>
      <c r="I705" s="10">
        <v>1.03</v>
      </c>
      <c r="J705" s="10">
        <v>1.1299999999999999</v>
      </c>
      <c r="K705" s="10">
        <v>0.1</v>
      </c>
      <c r="L705" s="10">
        <v>17</v>
      </c>
      <c r="M705" s="10">
        <v>0</v>
      </c>
      <c r="N705" s="10">
        <v>2.2876851558685298</v>
      </c>
      <c r="O705" s="10">
        <v>2.0564820766449001</v>
      </c>
      <c r="P705" s="10">
        <v>0.36442404985427901</v>
      </c>
      <c r="Q705" s="10">
        <v>-9.56422314047813E-2</v>
      </c>
      <c r="R705" s="13">
        <f>VLOOKUP(A705,'Valores KF'!$C$2:$D$1018,2,)</f>
        <v>0.79</v>
      </c>
      <c r="S705" s="13">
        <f>VLOOKUP(A705,'[2]PESO DE COLADA DIC19-DIC-20'!$A$2:$D$2105,4, FALSE)</f>
        <v>58894</v>
      </c>
      <c r="T705" s="13">
        <f>VLOOKUP(A705,[1]Sheet1!$F$2:$H$1001,3,FALSE)</f>
        <v>1885.15552663477</v>
      </c>
      <c r="U705" s="13">
        <f>VLOOKUP(A705,[1]Sheet1!$K$2:$T$827, 3,FALSE)</f>
        <v>0.18</v>
      </c>
      <c r="V705" s="13">
        <f>VLOOKUP(A705,[1]Sheet1!$K$2:$T$827, 4,FALSE)</f>
        <v>0.16700000000000001</v>
      </c>
      <c r="W705" s="13">
        <f>VLOOKUP(A705, [1]Sheet1!$K$2:$T$827,5,FALSE)</f>
        <v>0.65600000000000003</v>
      </c>
      <c r="X705" s="13">
        <f>VLOOKUP(A705, [1]Sheet1!$K$2:$T$827,6,FALSE)</f>
        <v>6.3E-3</v>
      </c>
      <c r="Y705" s="13">
        <f>VLOOKUP(A705, [1]Sheet1!$K$2:$T$827,7,FALSE)</f>
        <v>1.24E-3</v>
      </c>
      <c r="Z705" s="13">
        <f>VLOOKUP(A705, [1]Sheet1!$K$2:$T$827,8,FALSE)</f>
        <v>0.2</v>
      </c>
      <c r="AA705" s="13">
        <f>VLOOKUP(A705, [1]Sheet1!$K$2:$T$827,9,FALSE)</f>
        <v>0.17100000000000001</v>
      </c>
      <c r="AB705" s="13">
        <f>VLOOKUP(A705, [1]Sheet1!$K$2:$T$827,10,FALSE)</f>
        <v>2.46E-2</v>
      </c>
      <c r="AC705" s="13">
        <f>VLOOKUP(A705,[4]Sheet1!$A$2:$D$651,4,FALSE)</f>
        <v>1.5444100000000001</v>
      </c>
      <c r="AD705" s="13">
        <f>VLOOKUP(A705,[4]Sheet1!$A$2:$E$651,5,FALSE)</f>
        <v>2.26058</v>
      </c>
      <c r="AE705" s="13">
        <f>VLOOKUP(A705,[4]Sheet1!$A$2:$F$651,6,FALSE)</f>
        <v>1607.19</v>
      </c>
      <c r="AF705">
        <f>VLOOKUP(A705,[3]Sheet1!$A$2:$F$2106,6, FALSE)</f>
        <v>59424</v>
      </c>
      <c r="AG705">
        <f>VLOOKUP(A705,[3]Sheet1!$A$2:$G$2106,7,FALSE)</f>
        <v>1</v>
      </c>
      <c r="AH705">
        <f>VLOOKUP(A705,[3]Sheet1!$A$2:$H$2105,8,FALSE)</f>
        <v>1682</v>
      </c>
      <c r="AI705">
        <f>VLOOKUP(A705,[3]Sheet1!$A$2:$I$2106,9,FALSE)</f>
        <v>56</v>
      </c>
      <c r="AJ705">
        <f>VLOOKUP(A705,[3]Sheet1!$A$2:$K$2105,10,FALSE)</f>
        <v>28</v>
      </c>
      <c r="AK705">
        <f>VLOOKUP(A705,[3]Sheet1!$A$2:$K$2105,11,FALSE)</f>
        <v>28</v>
      </c>
      <c r="AL705">
        <f>VLOOKUP(A705,[3]Sheet1!$A$2:$L$2106,12,FALSE)</f>
        <v>6</v>
      </c>
      <c r="AM705">
        <f>VLOOKUP(A705, [3]Sheet1!$A$2:$M$2105,13,FALSE)</f>
        <v>22</v>
      </c>
      <c r="AN705">
        <f>VLOOKUP(A705,[3]Sheet1!$A$2:$N$2106,14,FALSE)</f>
        <v>1.34</v>
      </c>
      <c r="AO705">
        <f>VLOOKUP(A705,[3]Sheet1!$A$2:$O$2106,15,FALSE)</f>
        <v>8.66</v>
      </c>
      <c r="AP705">
        <f>VLOOKUP(A705,[3]Sheet1!$A$2:$P$2105,16,FALSE)</f>
        <v>0</v>
      </c>
      <c r="AQ705">
        <f>VLOOKUP(A705, [3]Sheet1!$A$2:$Q$2106, 17,FALSE)</f>
        <v>1584</v>
      </c>
    </row>
    <row r="706" spans="1:43" x14ac:dyDescent="0.2">
      <c r="A706" s="10">
        <v>1208236</v>
      </c>
      <c r="B706" s="10">
        <v>60057600</v>
      </c>
      <c r="C706" s="11" t="s">
        <v>73</v>
      </c>
      <c r="D706" s="10" t="s">
        <v>56</v>
      </c>
      <c r="E706" s="17">
        <v>44172</v>
      </c>
      <c r="F706" s="13" t="str">
        <f>VLOOKUP(A706,[1]Sheet1!$K$2:$T$827,2,FALSE)</f>
        <v>VD02</v>
      </c>
      <c r="G706" s="13" t="str">
        <f>IFERROR(#REF!, "no")</f>
        <v>no</v>
      </c>
      <c r="H706" s="10">
        <v>20</v>
      </c>
      <c r="I706" s="10">
        <v>1.28</v>
      </c>
      <c r="J706" s="10">
        <v>0.71</v>
      </c>
      <c r="K706" s="10">
        <v>-0.56999999999999995</v>
      </c>
      <c r="L706" s="10">
        <v>18</v>
      </c>
      <c r="M706" s="10">
        <v>15</v>
      </c>
      <c r="N706" s="10">
        <v>8.0563068389892596</v>
      </c>
      <c r="O706" s="10">
        <v>2.8145980834960902</v>
      </c>
      <c r="P706" s="10">
        <v>0.95551705360412598</v>
      </c>
      <c r="Q706" s="10">
        <v>-8.4152795374393505E-2</v>
      </c>
      <c r="R706" s="13">
        <f>VLOOKUP(A706,'Valores KF'!$C$2:$D$1018,2,)</f>
        <v>0.75</v>
      </c>
      <c r="S706" s="13">
        <f>VLOOKUP(A706,'[2]PESO DE COLADA DIC19-DIC-20'!$A$2:$D$2105,4, FALSE)</f>
        <v>52593</v>
      </c>
      <c r="T706" s="13">
        <f>VLOOKUP(A706,[1]Sheet1!$F$2:$H$1001,3,FALSE)</f>
        <v>1868.1276056718</v>
      </c>
      <c r="U706" s="13">
        <f>VLOOKUP(A706,[1]Sheet1!$K$2:$T$827, 3,FALSE)</f>
        <v>0.45700000000000002</v>
      </c>
      <c r="V706" s="13">
        <f>VLOOKUP(A706,[1]Sheet1!$K$2:$T$827, 4,FALSE)</f>
        <v>0.22900000000000001</v>
      </c>
      <c r="W706" s="13">
        <f>VLOOKUP(A706, [1]Sheet1!$K$2:$T$827,5,FALSE)</f>
        <v>0.64300000000000002</v>
      </c>
      <c r="X706" s="13">
        <f>VLOOKUP(A706, [1]Sheet1!$K$2:$T$827,6,FALSE)</f>
        <v>8.3999999999999995E-3</v>
      </c>
      <c r="Y706" s="13">
        <f>VLOOKUP(A706, [1]Sheet1!$K$2:$T$827,7,FALSE)</f>
        <v>1.5499999999999999E-3</v>
      </c>
      <c r="Z706" s="13">
        <f>VLOOKUP(A706, [1]Sheet1!$K$2:$T$827,8,FALSE)</f>
        <v>0.20399999999999999</v>
      </c>
      <c r="AA706" s="13">
        <f>VLOOKUP(A706, [1]Sheet1!$K$2:$T$827,9,FALSE)</f>
        <v>0.128</v>
      </c>
      <c r="AB706" s="13">
        <f>VLOOKUP(A706, [1]Sheet1!$K$2:$T$827,10,FALSE)</f>
        <v>2.52E-2</v>
      </c>
      <c r="AC706" s="13">
        <f>VLOOKUP(A706,[4]Sheet1!$A$2:$D$651,4,FALSE)</f>
        <v>1.20292</v>
      </c>
      <c r="AD706" s="13">
        <f>VLOOKUP(A706,[4]Sheet1!$A$2:$E$651,5,FALSE)</f>
        <v>0.55727300000000002</v>
      </c>
      <c r="AE706" s="13">
        <f>VLOOKUP(A706,[4]Sheet1!$A$2:$F$651,6,FALSE)</f>
        <v>1593.04</v>
      </c>
      <c r="AF706" t="s">
        <v>45</v>
      </c>
      <c r="AG706">
        <f>VLOOKUP(A706,[3]Sheet1!$A$2:$G$2106,7,FALSE)</f>
        <v>1</v>
      </c>
      <c r="AH706">
        <f>VLOOKUP(A706,[3]Sheet1!$A$2:$H$2105,8,FALSE)</f>
        <v>1658</v>
      </c>
      <c r="AI706">
        <f>VLOOKUP(A706,[3]Sheet1!$A$2:$I$2106,9,FALSE)</f>
        <v>70</v>
      </c>
      <c r="AJ706">
        <f>VLOOKUP(A706,[3]Sheet1!$A$2:$K$2105,10,FALSE)</f>
        <v>27</v>
      </c>
      <c r="AK706">
        <f>VLOOKUP(A706,[3]Sheet1!$A$2:$K$2105,11,FALSE)</f>
        <v>43</v>
      </c>
      <c r="AL706">
        <f>VLOOKUP(A706,[3]Sheet1!$A$2:$L$2106,12,FALSE)</f>
        <v>7</v>
      </c>
      <c r="AM706">
        <f>VLOOKUP(A706, [3]Sheet1!$A$2:$M$2105,13,FALSE)</f>
        <v>20</v>
      </c>
      <c r="AN706">
        <f>VLOOKUP(A706,[3]Sheet1!$A$2:$N$2106,14,FALSE)</f>
        <v>0.9</v>
      </c>
      <c r="AO706">
        <f>VLOOKUP(A706,[3]Sheet1!$A$2:$O$2106,15,FALSE)</f>
        <v>1.65</v>
      </c>
      <c r="AP706">
        <f>VLOOKUP(A706,[3]Sheet1!$A$2:$P$2105,16,FALSE)</f>
        <v>0</v>
      </c>
      <c r="AQ706">
        <f>VLOOKUP(A706, [3]Sheet1!$A$2:$Q$2106, 17,FALSE)</f>
        <v>1563</v>
      </c>
    </row>
    <row r="707" spans="1:43" x14ac:dyDescent="0.2">
      <c r="A707" s="10">
        <v>1208237</v>
      </c>
      <c r="B707" s="10">
        <v>60057378</v>
      </c>
      <c r="C707" s="11">
        <v>1020</v>
      </c>
      <c r="D707" s="10" t="s">
        <v>50</v>
      </c>
      <c r="E707" s="17">
        <v>44172</v>
      </c>
      <c r="F707" s="13" t="str">
        <f>VLOOKUP(A707,[1]Sheet1!$K$2:$T$827,2,FALSE)</f>
        <v>VD02</v>
      </c>
      <c r="G707" s="13" t="str">
        <f>IFERROR(#REF!, "no")</f>
        <v>no</v>
      </c>
      <c r="H707" s="10">
        <v>21</v>
      </c>
      <c r="I707" s="10">
        <v>1.41</v>
      </c>
      <c r="J707" s="10">
        <v>0.98</v>
      </c>
      <c r="K707" s="10">
        <v>-0.43</v>
      </c>
      <c r="L707" s="10">
        <v>21</v>
      </c>
      <c r="M707" s="10">
        <v>12</v>
      </c>
      <c r="N707" s="10">
        <v>10.241127014160201</v>
      </c>
      <c r="O707" s="10">
        <v>2.6582779884338401</v>
      </c>
      <c r="P707" s="10">
        <v>2.0895924568176301</v>
      </c>
      <c r="Q707" s="10">
        <v>-1.2853773310780499E-2</v>
      </c>
      <c r="R707" s="13">
        <f>VLOOKUP(A707,'Valores KF'!$C$2:$D$1018,2,)</f>
        <v>0.81</v>
      </c>
      <c r="S707" s="13">
        <f>VLOOKUP(A707,'[2]PESO DE COLADA DIC19-DIC-20'!$A$2:$D$2105,4, FALSE)</f>
        <v>57679</v>
      </c>
      <c r="T707" s="13">
        <f>VLOOKUP(A707,[1]Sheet1!$F$2:$H$1001,3,FALSE)</f>
        <v>1900.32248707694</v>
      </c>
      <c r="U707" s="13">
        <f>VLOOKUP(A707,[1]Sheet1!$K$2:$T$827, 3,FALSE)</f>
        <v>0.17899999999999999</v>
      </c>
      <c r="V707" s="13">
        <f>VLOOKUP(A707,[1]Sheet1!$K$2:$T$827, 4,FALSE)</f>
        <v>0.20699999999999999</v>
      </c>
      <c r="W707" s="13">
        <f>VLOOKUP(A707, [1]Sheet1!$K$2:$T$827,5,FALSE)</f>
        <v>0.41299999999999998</v>
      </c>
      <c r="X707" s="13">
        <f>VLOOKUP(A707, [1]Sheet1!$K$2:$T$827,6,FALSE)</f>
        <v>8.3999999999999995E-3</v>
      </c>
      <c r="Y707" s="13">
        <f>VLOOKUP(A707, [1]Sheet1!$K$2:$T$827,7,FALSE)</f>
        <v>1.38E-2</v>
      </c>
      <c r="Z707" s="13">
        <f>VLOOKUP(A707, [1]Sheet1!$K$2:$T$827,8,FALSE)</f>
        <v>0.214</v>
      </c>
      <c r="AA707" s="13">
        <f>VLOOKUP(A707, [1]Sheet1!$K$2:$T$827,9,FALSE)</f>
        <v>0.65800000000000003</v>
      </c>
      <c r="AB707" s="13">
        <f>VLOOKUP(A707, [1]Sheet1!$K$2:$T$827,10,FALSE)</f>
        <v>2.8400000000000002E-2</v>
      </c>
      <c r="AC707" s="13">
        <f>VLOOKUP(A707,[4]Sheet1!$A$2:$D$651,4,FALSE)</f>
        <v>1.32237</v>
      </c>
      <c r="AD707" s="13">
        <f>VLOOKUP(A707,[4]Sheet1!$A$2:$E$651,5,FALSE)</f>
        <v>0.56710199999999999</v>
      </c>
      <c r="AE707" s="13">
        <f>VLOOKUP(A707,[4]Sheet1!$A$2:$F$651,6,FALSE)</f>
        <v>1647.87</v>
      </c>
      <c r="AF707">
        <f>VLOOKUP(A707,[3]Sheet1!$A$2:$F$2106,6, FALSE)</f>
        <v>57215</v>
      </c>
      <c r="AG707">
        <f>VLOOKUP(A707,[3]Sheet1!$A$2:$G$2106,7,FALSE)</f>
        <v>1</v>
      </c>
      <c r="AH707">
        <f>VLOOKUP(A707,[3]Sheet1!$A$2:$H$2105,8,FALSE)</f>
        <v>1694</v>
      </c>
      <c r="AI707">
        <f>VLOOKUP(A707,[3]Sheet1!$A$2:$I$2106,9,FALSE)</f>
        <v>59</v>
      </c>
      <c r="AJ707">
        <f>VLOOKUP(A707,[3]Sheet1!$A$2:$K$2105,10,FALSE)</f>
        <v>27</v>
      </c>
      <c r="AK707">
        <f>VLOOKUP(A707,[3]Sheet1!$A$2:$K$2105,11,FALSE)</f>
        <v>32</v>
      </c>
      <c r="AL707">
        <f>VLOOKUP(A707,[3]Sheet1!$A$2:$L$2106,12,FALSE)</f>
        <v>6</v>
      </c>
      <c r="AM707">
        <f>VLOOKUP(A707, [3]Sheet1!$A$2:$M$2105,13,FALSE)</f>
        <v>21</v>
      </c>
      <c r="AN707">
        <f>VLOOKUP(A707,[3]Sheet1!$A$2:$N$2106,14,FALSE)</f>
        <v>0.98</v>
      </c>
      <c r="AO707">
        <f>VLOOKUP(A707,[3]Sheet1!$A$2:$O$2106,15,FALSE)</f>
        <v>1.49</v>
      </c>
      <c r="AP707">
        <f>VLOOKUP(A707,[3]Sheet1!$A$2:$P$2105,16,FALSE)</f>
        <v>0</v>
      </c>
      <c r="AQ707">
        <f>VLOOKUP(A707, [3]Sheet1!$A$2:$Q$2106, 17,FALSE)</f>
        <v>1597</v>
      </c>
    </row>
    <row r="708" spans="1:43" x14ac:dyDescent="0.2">
      <c r="A708" s="10">
        <v>1208238</v>
      </c>
      <c r="B708" s="10">
        <v>60057589</v>
      </c>
      <c r="C708" s="11" t="s">
        <v>54</v>
      </c>
      <c r="D708" s="10" t="s">
        <v>63</v>
      </c>
      <c r="E708" s="17">
        <v>44172</v>
      </c>
      <c r="F708" s="13" t="str">
        <f>VLOOKUP(A708,[1]Sheet1!$K$2:$T$827,2,FALSE)</f>
        <v>VD03</v>
      </c>
      <c r="G708" s="13" t="str">
        <f>IFERROR(#REF!, "no")</f>
        <v>no</v>
      </c>
      <c r="H708" s="10">
        <v>20</v>
      </c>
      <c r="I708" s="10">
        <v>1.36</v>
      </c>
      <c r="J708" s="10">
        <v>1.6</v>
      </c>
      <c r="K708" s="10">
        <v>0.24</v>
      </c>
      <c r="L708" s="10">
        <v>16</v>
      </c>
      <c r="M708" s="10">
        <v>14</v>
      </c>
      <c r="N708" s="10">
        <v>7.8820476531982404</v>
      </c>
      <c r="O708" s="10">
        <v>2.60821485519409</v>
      </c>
      <c r="P708" s="10">
        <v>0.41906487941741899</v>
      </c>
      <c r="Q708" s="10">
        <v>-0.119751408696175</v>
      </c>
      <c r="R708" s="13">
        <f>VLOOKUP(A708,'Valores KF'!$C$2:$D$1018,2,)</f>
        <v>0.81</v>
      </c>
      <c r="S708" s="13">
        <f>VLOOKUP(A708,'[2]PESO DE COLADA DIC19-DIC-20'!$A$2:$D$2105,4, FALSE)</f>
        <v>55071</v>
      </c>
      <c r="T708" s="13">
        <f>VLOOKUP(A708,[1]Sheet1!$F$2:$H$1001,3,FALSE)</f>
        <v>1897.54027841572</v>
      </c>
      <c r="U708" s="13">
        <f>VLOOKUP(A708,[1]Sheet1!$K$2:$T$827, 3,FALSE)</f>
        <v>0.11799999999999999</v>
      </c>
      <c r="V708" s="13">
        <f>VLOOKUP(A708,[1]Sheet1!$K$2:$T$827, 4,FALSE)</f>
        <v>0.192</v>
      </c>
      <c r="W708" s="13">
        <f>VLOOKUP(A708, [1]Sheet1!$K$2:$T$827,5,FALSE)</f>
        <v>1.1100000000000001</v>
      </c>
      <c r="X708" s="13">
        <f>VLOOKUP(A708, [1]Sheet1!$K$2:$T$827,6,FALSE)</f>
        <v>9.7999999999999997E-3</v>
      </c>
      <c r="Y708" s="13">
        <f>VLOOKUP(A708, [1]Sheet1!$K$2:$T$827,7,FALSE)</f>
        <v>5.13E-3</v>
      </c>
      <c r="Z708" s="13">
        <f>VLOOKUP(A708, [1]Sheet1!$K$2:$T$827,8,FALSE)</f>
        <v>0.20200000000000001</v>
      </c>
      <c r="AA708" s="13">
        <f>VLOOKUP(A708, [1]Sheet1!$K$2:$T$827,9,FALSE)</f>
        <v>0.32800000000000001</v>
      </c>
      <c r="AB708" s="13">
        <f>VLOOKUP(A708, [1]Sheet1!$K$2:$T$827,10,FALSE)</f>
        <v>2.64E-2</v>
      </c>
      <c r="AC708" s="13">
        <f>VLOOKUP(A708,[4]Sheet1!$A$2:$D$651,4,FALSE)</f>
        <v>1.17682</v>
      </c>
      <c r="AD708" s="13">
        <f>VLOOKUP(A708,[4]Sheet1!$A$2:$E$651,5,FALSE)</f>
        <v>0.49327100000000002</v>
      </c>
      <c r="AE708" s="13">
        <f>VLOOKUP(A708,[4]Sheet1!$A$2:$F$651,6,FALSE)</f>
        <v>1609.52</v>
      </c>
      <c r="AF708">
        <f>VLOOKUP(A708,[3]Sheet1!$A$2:$F$2106,6, FALSE)</f>
        <v>54798</v>
      </c>
      <c r="AG708">
        <f>VLOOKUP(A708,[3]Sheet1!$A$2:$G$2106,7,FALSE)</f>
        <v>1</v>
      </c>
      <c r="AH708">
        <f>VLOOKUP(A708,[3]Sheet1!$A$2:$H$2105,8,FALSE)</f>
        <v>1687</v>
      </c>
      <c r="AI708">
        <f>VLOOKUP(A708,[3]Sheet1!$A$2:$I$2106,9,FALSE)</f>
        <v>64</v>
      </c>
      <c r="AJ708">
        <f>VLOOKUP(A708,[3]Sheet1!$A$2:$K$2105,10,FALSE)</f>
        <v>26</v>
      </c>
      <c r="AK708">
        <f>VLOOKUP(A708,[3]Sheet1!$A$2:$K$2105,11,FALSE)</f>
        <v>38</v>
      </c>
      <c r="AL708">
        <f>VLOOKUP(A708,[3]Sheet1!$A$2:$L$2106,12,FALSE)</f>
        <v>6</v>
      </c>
      <c r="AM708">
        <f>VLOOKUP(A708, [3]Sheet1!$A$2:$M$2105,13,FALSE)</f>
        <v>20</v>
      </c>
      <c r="AN708">
        <f>VLOOKUP(A708,[3]Sheet1!$A$2:$N$2106,14,FALSE)</f>
        <v>0.9</v>
      </c>
      <c r="AO708">
        <f>VLOOKUP(A708,[3]Sheet1!$A$2:$O$2106,15,FALSE)</f>
        <v>1.17</v>
      </c>
      <c r="AP708">
        <f>VLOOKUP(A708,[3]Sheet1!$A$2:$P$2105,16,FALSE)</f>
        <v>0.94</v>
      </c>
      <c r="AQ708">
        <f>VLOOKUP(A708, [3]Sheet1!$A$2:$Q$2106, 17,FALSE)</f>
        <v>1590</v>
      </c>
    </row>
    <row r="709" spans="1:43" x14ac:dyDescent="0.2">
      <c r="A709" s="10">
        <v>1208239</v>
      </c>
      <c r="B709" s="10">
        <v>60057383</v>
      </c>
      <c r="C709" s="11" t="s">
        <v>76</v>
      </c>
      <c r="D709" s="10" t="s">
        <v>46</v>
      </c>
      <c r="E709" s="17">
        <v>44173</v>
      </c>
      <c r="F709" s="13" t="str">
        <f>VLOOKUP(A709,[1]Sheet1!$K$2:$T$827,2,FALSE)</f>
        <v>VD02</v>
      </c>
      <c r="G709" s="13" t="str">
        <f>IFERROR(#REF!, "no")</f>
        <v>no</v>
      </c>
      <c r="H709" s="10">
        <v>19</v>
      </c>
      <c r="I709" s="10">
        <v>1.33</v>
      </c>
      <c r="J709" s="10">
        <v>1.33</v>
      </c>
      <c r="K709" s="10">
        <v>0</v>
      </c>
      <c r="L709" s="10">
        <v>18</v>
      </c>
      <c r="M709" s="10">
        <v>14</v>
      </c>
      <c r="N709" s="10">
        <v>6.70900630950928</v>
      </c>
      <c r="O709" s="10">
        <v>2.8535926342010498</v>
      </c>
      <c r="P709" s="10">
        <v>0.221947446465492</v>
      </c>
      <c r="Q709" s="10">
        <v>-0.13169045746326399</v>
      </c>
      <c r="R709" s="13">
        <f>VLOOKUP(A709,'Valores KF'!$C$2:$D$1018,2,)</f>
        <v>0.81</v>
      </c>
      <c r="S709" s="13">
        <f>VLOOKUP(A709,'[2]PESO DE COLADA DIC19-DIC-20'!$A$2:$D$2105,4, FALSE)</f>
        <v>53796</v>
      </c>
      <c r="T709" s="13">
        <f>VLOOKUP(A709,[1]Sheet1!$F$2:$H$1001,3,FALSE)</f>
        <v>1900.3747006364199</v>
      </c>
      <c r="U709" s="13">
        <f>VLOOKUP(A709,[1]Sheet1!$K$2:$T$827, 3,FALSE)</f>
        <v>0.21099999999999999</v>
      </c>
      <c r="V709" s="13">
        <f>VLOOKUP(A709,[1]Sheet1!$K$2:$T$827, 4,FALSE)</f>
        <v>0.186</v>
      </c>
      <c r="W709" s="13">
        <f>VLOOKUP(A709, [1]Sheet1!$K$2:$T$827,5,FALSE)</f>
        <v>0.98299999999999998</v>
      </c>
      <c r="X709" s="13">
        <f>VLOOKUP(A709, [1]Sheet1!$K$2:$T$827,6,FALSE)</f>
        <v>1.0699999999999999E-2</v>
      </c>
      <c r="Y709" s="13">
        <f>VLOOKUP(A709, [1]Sheet1!$K$2:$T$827,7,FALSE)</f>
        <v>1.6799999999999999E-2</v>
      </c>
      <c r="Z709" s="13">
        <f>VLOOKUP(A709, [1]Sheet1!$K$2:$T$827,8,FALSE)</f>
        <v>0.191</v>
      </c>
      <c r="AA709" s="13">
        <f>VLOOKUP(A709, [1]Sheet1!$K$2:$T$827,9,FALSE)</f>
        <v>0.214</v>
      </c>
      <c r="AB709" s="13">
        <f>VLOOKUP(A709, [1]Sheet1!$K$2:$T$827,10,FALSE)</f>
        <v>2.93E-2</v>
      </c>
      <c r="AC709" s="13">
        <f>VLOOKUP(A709,[4]Sheet1!$A$2:$D$651,4,FALSE)</f>
        <v>1.1837500000000001</v>
      </c>
      <c r="AD709" s="13">
        <f>VLOOKUP(A709,[4]Sheet1!$A$2:$E$651,5,FALSE)</f>
        <v>0.520096</v>
      </c>
      <c r="AE709" s="13">
        <f>VLOOKUP(A709,[4]Sheet1!$A$2:$F$651,6,FALSE)</f>
        <v>1627.16</v>
      </c>
      <c r="AF709">
        <f>VLOOKUP(A709,[3]Sheet1!$A$2:$F$2106,6, FALSE)</f>
        <v>54732</v>
      </c>
      <c r="AG709">
        <f>VLOOKUP(A709,[3]Sheet1!$A$2:$G$2106,7,FALSE)</f>
        <v>1</v>
      </c>
      <c r="AH709">
        <f>VLOOKUP(A709,[3]Sheet1!$A$2:$H$2105,8,FALSE)</f>
        <v>1689</v>
      </c>
      <c r="AI709">
        <f>VLOOKUP(A709,[3]Sheet1!$A$2:$I$2106,9,FALSE)</f>
        <v>56</v>
      </c>
      <c r="AJ709">
        <f>VLOOKUP(A709,[3]Sheet1!$A$2:$K$2105,10,FALSE)</f>
        <v>25</v>
      </c>
      <c r="AK709">
        <f>VLOOKUP(A709,[3]Sheet1!$A$2:$K$2105,11,FALSE)</f>
        <v>31</v>
      </c>
      <c r="AL709">
        <f>VLOOKUP(A709,[3]Sheet1!$A$2:$L$2106,12,FALSE)</f>
        <v>6</v>
      </c>
      <c r="AM709">
        <f>VLOOKUP(A709, [3]Sheet1!$A$2:$M$2105,13,FALSE)</f>
        <v>19</v>
      </c>
      <c r="AN709">
        <f>VLOOKUP(A709,[3]Sheet1!$A$2:$N$2106,14,FALSE)</f>
        <v>0.82</v>
      </c>
      <c r="AO709">
        <f>VLOOKUP(A709,[3]Sheet1!$A$2:$O$2106,15,FALSE)</f>
        <v>1.64</v>
      </c>
      <c r="AP709">
        <f>VLOOKUP(A709,[3]Sheet1!$A$2:$P$2105,16,FALSE)</f>
        <v>0</v>
      </c>
      <c r="AQ709">
        <f>VLOOKUP(A709, [3]Sheet1!$A$2:$Q$2106, 17,FALSE)</f>
        <v>1593</v>
      </c>
    </row>
    <row r="710" spans="1:43" x14ac:dyDescent="0.2">
      <c r="A710" s="10">
        <v>1208240</v>
      </c>
      <c r="B710" s="10">
        <v>60057284</v>
      </c>
      <c r="C710" s="11" t="s">
        <v>120</v>
      </c>
      <c r="D710" s="10" t="s">
        <v>59</v>
      </c>
      <c r="E710" s="17">
        <v>44173</v>
      </c>
      <c r="F710" s="13" t="str">
        <f>VLOOKUP(A710,[1]Sheet1!$K$2:$T$827,2,FALSE)</f>
        <v>VD03</v>
      </c>
      <c r="G710" s="13" t="str">
        <f>IFERROR(#REF!, "no")</f>
        <v>no</v>
      </c>
      <c r="H710" s="10">
        <v>20</v>
      </c>
      <c r="I710" s="10">
        <v>1.42</v>
      </c>
      <c r="J710" s="10">
        <v>1.37</v>
      </c>
      <c r="K710" s="10">
        <v>-0.05</v>
      </c>
      <c r="L710" s="10">
        <v>23</v>
      </c>
      <c r="M710" s="10">
        <v>16</v>
      </c>
      <c r="N710" s="10">
        <v>9.8624496459960902</v>
      </c>
      <c r="O710" s="10">
        <v>3.1905987262725799</v>
      </c>
      <c r="P710" s="10">
        <v>1.0430495738983201</v>
      </c>
      <c r="Q710" s="10">
        <v>-0.117520675063133</v>
      </c>
      <c r="R710" s="13">
        <f>VLOOKUP(A710,'Valores KF'!$C$2:$D$1018,2,)</f>
        <v>0.83</v>
      </c>
      <c r="S710" s="13">
        <f>VLOOKUP(A710,'[2]PESO DE COLADA DIC19-DIC-20'!$A$2:$D$2105,4, FALSE)</f>
        <v>55916</v>
      </c>
      <c r="T710" s="13">
        <f>VLOOKUP(A710,[1]Sheet1!$F$2:$H$1001,3,FALSE)</f>
        <v>1915.96510860013</v>
      </c>
      <c r="U710" s="13">
        <f>VLOOKUP(A710,[1]Sheet1!$K$2:$T$827, 3,FALSE)</f>
        <v>0.15</v>
      </c>
      <c r="V710" s="13">
        <f>VLOOKUP(A710,[1]Sheet1!$K$2:$T$827, 4,FALSE)</f>
        <v>0.16500000000000001</v>
      </c>
      <c r="W710" s="13">
        <f>VLOOKUP(A710, [1]Sheet1!$K$2:$T$827,5,FALSE)</f>
        <v>1.23</v>
      </c>
      <c r="X710" s="13">
        <f>VLOOKUP(A710, [1]Sheet1!$K$2:$T$827,6,FALSE)</f>
        <v>9.5999999999999992E-3</v>
      </c>
      <c r="Y710" s="13">
        <f>VLOOKUP(A710, [1]Sheet1!$K$2:$T$827,7,FALSE)</f>
        <v>9.9099999999999991E-4</v>
      </c>
      <c r="Z710" s="13">
        <f>VLOOKUP(A710, [1]Sheet1!$K$2:$T$827,8,FALSE)</f>
        <v>0.125</v>
      </c>
      <c r="AA710" s="13">
        <f>VLOOKUP(A710, [1]Sheet1!$K$2:$T$827,9,FALSE)</f>
        <v>0.13</v>
      </c>
      <c r="AB710" s="13">
        <f>VLOOKUP(A710, [1]Sheet1!$K$2:$T$827,10,FALSE)</f>
        <v>3.2500000000000001E-2</v>
      </c>
      <c r="AC710" s="13">
        <f>VLOOKUP(A710,[4]Sheet1!$A$2:$D$651,4,FALSE)</f>
        <v>1.20736</v>
      </c>
      <c r="AD710" s="13">
        <f>VLOOKUP(A710,[4]Sheet1!$A$2:$E$651,5,FALSE)</f>
        <v>0.37001499999999998</v>
      </c>
      <c r="AE710" s="13">
        <f>VLOOKUP(A710,[4]Sheet1!$A$2:$F$651,6,FALSE)</f>
        <v>1631.03</v>
      </c>
      <c r="AF710">
        <f>VLOOKUP(A710,[3]Sheet1!$A$2:$F$2106,6, FALSE)</f>
        <v>56439</v>
      </c>
      <c r="AG710">
        <f>VLOOKUP(A710,[3]Sheet1!$A$2:$G$2106,7,FALSE)</f>
        <v>1</v>
      </c>
      <c r="AH710">
        <f>VLOOKUP(A710,[3]Sheet1!$A$2:$H$2105,8,FALSE)</f>
        <v>1710</v>
      </c>
      <c r="AI710">
        <f>VLOOKUP(A710,[3]Sheet1!$A$2:$I$2106,9,FALSE)</f>
        <v>64</v>
      </c>
      <c r="AJ710">
        <f>VLOOKUP(A710,[3]Sheet1!$A$2:$K$2105,10,FALSE)</f>
        <v>26</v>
      </c>
      <c r="AK710">
        <f>VLOOKUP(A710,[3]Sheet1!$A$2:$K$2105,11,FALSE)</f>
        <v>38</v>
      </c>
      <c r="AL710">
        <f>VLOOKUP(A710,[3]Sheet1!$A$2:$L$2106,12,FALSE)</f>
        <v>6</v>
      </c>
      <c r="AM710">
        <f>VLOOKUP(A710, [3]Sheet1!$A$2:$M$2105,13,FALSE)</f>
        <v>20</v>
      </c>
      <c r="AN710">
        <f>VLOOKUP(A710,[3]Sheet1!$A$2:$N$2106,14,FALSE)</f>
        <v>0.61</v>
      </c>
      <c r="AO710">
        <f>VLOOKUP(A710,[3]Sheet1!$A$2:$O$2106,15,FALSE)</f>
        <v>0.76</v>
      </c>
      <c r="AP710">
        <f>VLOOKUP(A710,[3]Sheet1!$A$2:$P$2105,16,FALSE)</f>
        <v>2.2400000000000002</v>
      </c>
      <c r="AQ710">
        <f>VLOOKUP(A710, [3]Sheet1!$A$2:$Q$2106, 17,FALSE)</f>
        <v>1602</v>
      </c>
    </row>
    <row r="711" spans="1:43" x14ac:dyDescent="0.2">
      <c r="A711" s="10">
        <v>1208241</v>
      </c>
      <c r="B711" s="10">
        <v>60057584</v>
      </c>
      <c r="C711" s="11" t="s">
        <v>54</v>
      </c>
      <c r="D711" s="10" t="s">
        <v>44</v>
      </c>
      <c r="E711" s="17">
        <v>44173</v>
      </c>
      <c r="F711" s="13" t="str">
        <f>VLOOKUP(A711,[1]Sheet1!$K$2:$T$827,2,FALSE)</f>
        <v>VD05</v>
      </c>
      <c r="G711" s="13" t="str">
        <f>IFERROR(#REF!, "no")</f>
        <v>no</v>
      </c>
      <c r="H711" s="10">
        <v>43</v>
      </c>
      <c r="I711" s="10">
        <v>1.35</v>
      </c>
      <c r="J711" s="10">
        <v>0.7</v>
      </c>
      <c r="K711" s="10">
        <v>-0.65</v>
      </c>
      <c r="L711" s="10">
        <v>30</v>
      </c>
      <c r="M711" s="10">
        <v>17</v>
      </c>
      <c r="N711" s="10">
        <v>1.6017735004425</v>
      </c>
      <c r="O711" s="10">
        <v>2.3881082534789999</v>
      </c>
      <c r="P711" s="10">
        <v>0.28568130731582603</v>
      </c>
      <c r="Q711" s="10">
        <v>-0.13560315966606101</v>
      </c>
      <c r="R711" s="13">
        <f>VLOOKUP(A711,'Valores KF'!$C$2:$D$1018,2,)</f>
        <v>0.82</v>
      </c>
      <c r="S711" s="13">
        <f>VLOOKUP(A711,'[2]PESO DE COLADA DIC19-DIC-20'!$A$2:$D$2105,4, FALSE)</f>
        <v>51239</v>
      </c>
      <c r="T711" s="13">
        <f>VLOOKUP(A711,[1]Sheet1!$F$2:$H$1001,3,FALSE)</f>
        <v>1904.2445630765601</v>
      </c>
      <c r="U711" s="13">
        <f>VLOOKUP(A711,[1]Sheet1!$K$2:$T$827, 3,FALSE)</f>
        <v>0.112</v>
      </c>
      <c r="V711" s="13">
        <f>VLOOKUP(A711,[1]Sheet1!$K$2:$T$827, 4,FALSE)</f>
        <v>0.17199999999999999</v>
      </c>
      <c r="W711" s="13">
        <f>VLOOKUP(A711, [1]Sheet1!$K$2:$T$827,5,FALSE)</f>
        <v>1.1100000000000001</v>
      </c>
      <c r="X711" s="13">
        <f>VLOOKUP(A711, [1]Sheet1!$K$2:$T$827,6,FALSE)</f>
        <v>8.8000000000000005E-3</v>
      </c>
      <c r="Y711" s="13">
        <f>VLOOKUP(A711, [1]Sheet1!$K$2:$T$827,7,FALSE)</f>
        <v>5.1799999999999997E-3</v>
      </c>
      <c r="Z711" s="13">
        <f>VLOOKUP(A711, [1]Sheet1!$K$2:$T$827,8,FALSE)</f>
        <v>0.248</v>
      </c>
      <c r="AA711" s="13">
        <f>VLOOKUP(A711, [1]Sheet1!$K$2:$T$827,9,FALSE)</f>
        <v>0.4</v>
      </c>
      <c r="AB711" s="13">
        <f>VLOOKUP(A711, [1]Sheet1!$K$2:$T$827,10,FALSE)</f>
        <v>1.9699999999999999E-2</v>
      </c>
      <c r="AC711" s="13">
        <f>VLOOKUP(A711,[4]Sheet1!$A$2:$D$651,4,FALSE)</f>
        <v>1.2401599999999999</v>
      </c>
      <c r="AD711" s="13">
        <f>VLOOKUP(A711,[4]Sheet1!$A$2:$E$651,5,FALSE)</f>
        <v>0.422788</v>
      </c>
      <c r="AE711" s="13">
        <f>VLOOKUP(A711,[4]Sheet1!$A$2:$F$651,6,FALSE)</f>
        <v>1605.57</v>
      </c>
      <c r="AF711">
        <f>VLOOKUP(A711,[3]Sheet1!$A$2:$F$2106,6, FALSE)</f>
        <v>51843</v>
      </c>
      <c r="AG711">
        <f>VLOOKUP(A711,[3]Sheet1!$A$2:$G$2106,7,FALSE)</f>
        <v>2</v>
      </c>
      <c r="AH711">
        <f>VLOOKUP(A711,[3]Sheet1!$A$2:$H$2105,8,FALSE)</f>
        <v>1694</v>
      </c>
      <c r="AI711">
        <f>VLOOKUP(A711,[3]Sheet1!$A$2:$I$2106,9,FALSE)</f>
        <v>131</v>
      </c>
      <c r="AJ711">
        <f>VLOOKUP(A711,[3]Sheet1!$A$2:$K$2105,10,FALSE)</f>
        <v>54</v>
      </c>
      <c r="AK711">
        <f>VLOOKUP(A711,[3]Sheet1!$A$2:$K$2105,11,FALSE)</f>
        <v>77</v>
      </c>
      <c r="AL711">
        <f>VLOOKUP(A711,[3]Sheet1!$A$2:$L$2106,12,FALSE)</f>
        <v>11</v>
      </c>
      <c r="AM711">
        <f>VLOOKUP(A711, [3]Sheet1!$A$2:$M$2105,13,FALSE)</f>
        <v>43</v>
      </c>
      <c r="AN711">
        <f>VLOOKUP(A711,[3]Sheet1!$A$2:$N$2106,14,FALSE)</f>
        <v>0.5</v>
      </c>
      <c r="AO711">
        <f>VLOOKUP(A711,[3]Sheet1!$A$2:$O$2106,15,FALSE)</f>
        <v>1.71</v>
      </c>
      <c r="AP711">
        <f>VLOOKUP(A711,[3]Sheet1!$A$2:$P$2105,16,FALSE)</f>
        <v>0.42</v>
      </c>
      <c r="AQ711">
        <f>VLOOKUP(A711, [3]Sheet1!$A$2:$Q$2106, 17,FALSE)</f>
        <v>1594</v>
      </c>
    </row>
    <row r="712" spans="1:43" x14ac:dyDescent="0.2">
      <c r="A712" s="10">
        <v>1208242</v>
      </c>
      <c r="B712" s="10">
        <v>60057572</v>
      </c>
      <c r="C712" s="11" t="s">
        <v>54</v>
      </c>
      <c r="D712" s="10" t="s">
        <v>44</v>
      </c>
      <c r="E712" s="17">
        <v>44173</v>
      </c>
      <c r="F712" s="13" t="str">
        <f>VLOOKUP(A712,[1]Sheet1!$K$2:$T$827,2,FALSE)</f>
        <v>VD04</v>
      </c>
      <c r="G712" s="13" t="str">
        <f>IFERROR(#REF!, "no")</f>
        <v>no</v>
      </c>
      <c r="H712" s="10">
        <v>38</v>
      </c>
      <c r="I712" s="10">
        <v>1.08</v>
      </c>
      <c r="J712" s="10">
        <v>0.69</v>
      </c>
      <c r="K712" s="10">
        <v>-0.39</v>
      </c>
      <c r="L712" s="10">
        <v>16</v>
      </c>
      <c r="M712" s="10">
        <v>13</v>
      </c>
      <c r="N712" s="10">
        <v>3.6320419311523402</v>
      </c>
      <c r="O712" s="10">
        <v>2.50370121002197</v>
      </c>
      <c r="P712" s="10">
        <v>0.14194807410240201</v>
      </c>
      <c r="Q712" s="10">
        <v>-0.137354165315628</v>
      </c>
      <c r="R712" s="13">
        <f>VLOOKUP(A712,'Valores KF'!$C$2:$D$1018,2,)</f>
        <v>0.82</v>
      </c>
      <c r="S712" s="13">
        <f>VLOOKUP(A712,'[2]PESO DE COLADA DIC19-DIC-20'!$A$2:$D$2105,4, FALSE)</f>
        <v>55474</v>
      </c>
      <c r="T712" s="13">
        <f>VLOOKUP(A712,[1]Sheet1!$F$2:$H$1001,3,FALSE)</f>
        <v>1901.5953022179899</v>
      </c>
      <c r="U712" s="13">
        <f>VLOOKUP(A712,[1]Sheet1!$K$2:$T$827, 3,FALSE)</f>
        <v>0.114</v>
      </c>
      <c r="V712" s="13">
        <f>VLOOKUP(A712,[1]Sheet1!$K$2:$T$827, 4,FALSE)</f>
        <v>0.159</v>
      </c>
      <c r="W712" s="13">
        <f>VLOOKUP(A712, [1]Sheet1!$K$2:$T$827,5,FALSE)</f>
        <v>1.1000000000000001</v>
      </c>
      <c r="X712" s="13">
        <f>VLOOKUP(A712, [1]Sheet1!$K$2:$T$827,6,FALSE)</f>
        <v>1.04E-2</v>
      </c>
      <c r="Y712" s="13">
        <f>VLOOKUP(A712, [1]Sheet1!$K$2:$T$827,7,FALSE)</f>
        <v>6.9699999999999996E-3</v>
      </c>
      <c r="Z712" s="13">
        <f>VLOOKUP(A712, [1]Sheet1!$K$2:$T$827,8,FALSE)</f>
        <v>0.216</v>
      </c>
      <c r="AA712" s="13">
        <f>VLOOKUP(A712, [1]Sheet1!$K$2:$T$827,9,FALSE)</f>
        <v>0.48299999999999998</v>
      </c>
      <c r="AB712" s="13">
        <f>VLOOKUP(A712, [1]Sheet1!$K$2:$T$827,10,FALSE)</f>
        <v>2.8199999999999999E-2</v>
      </c>
      <c r="AC712" s="13">
        <f>VLOOKUP(A712,[4]Sheet1!$A$2:$D$651,4,FALSE)</f>
        <v>1.29447</v>
      </c>
      <c r="AD712" s="13">
        <f>VLOOKUP(A712,[4]Sheet1!$A$2:$E$651,5,FALSE)</f>
        <v>1.2713000000000001</v>
      </c>
      <c r="AE712" s="13">
        <f>VLOOKUP(A712,[4]Sheet1!$A$2:$F$651,6,FALSE)</f>
        <v>1629.91</v>
      </c>
      <c r="AF712">
        <f>VLOOKUP(A712,[3]Sheet1!$A$2:$F$2106,6, FALSE)</f>
        <v>56138</v>
      </c>
      <c r="AG712">
        <f>VLOOKUP(A712,[3]Sheet1!$A$2:$G$2106,7,FALSE)</f>
        <v>2</v>
      </c>
      <c r="AH712">
        <f>VLOOKUP(A712,[3]Sheet1!$A$2:$H$2105,8,FALSE)</f>
        <v>1690</v>
      </c>
      <c r="AI712">
        <f>VLOOKUP(A712,[3]Sheet1!$A$2:$I$2106,9,FALSE)</f>
        <v>137</v>
      </c>
      <c r="AJ712">
        <f>VLOOKUP(A712,[3]Sheet1!$A$2:$K$2105,10,FALSE)</f>
        <v>49</v>
      </c>
      <c r="AK712">
        <f>VLOOKUP(A712,[3]Sheet1!$A$2:$K$2105,11,FALSE)</f>
        <v>88</v>
      </c>
      <c r="AL712">
        <f>VLOOKUP(A712,[3]Sheet1!$A$2:$L$2106,12,FALSE)</f>
        <v>11</v>
      </c>
      <c r="AM712">
        <f>VLOOKUP(A712, [3]Sheet1!$A$2:$M$2105,13,FALSE)</f>
        <v>38</v>
      </c>
      <c r="AN712">
        <f>VLOOKUP(A712,[3]Sheet1!$A$2:$N$2106,14,FALSE)</f>
        <v>0.81</v>
      </c>
      <c r="AO712">
        <f>VLOOKUP(A712,[3]Sheet1!$A$2:$O$2106,15,FALSE)</f>
        <v>3.98</v>
      </c>
      <c r="AP712">
        <f>VLOOKUP(A712,[3]Sheet1!$A$2:$P$2105,16,FALSE)</f>
        <v>5.9</v>
      </c>
      <c r="AQ712">
        <f>VLOOKUP(A712, [3]Sheet1!$A$2:$Q$2106, 17,FALSE)</f>
        <v>1602</v>
      </c>
    </row>
    <row r="713" spans="1:43" x14ac:dyDescent="0.2">
      <c r="A713" s="10">
        <v>1208243</v>
      </c>
      <c r="B713" s="10">
        <v>60057724</v>
      </c>
      <c r="C713" s="11">
        <v>1020</v>
      </c>
      <c r="D713" s="10" t="s">
        <v>50</v>
      </c>
      <c r="E713" s="17">
        <v>44173</v>
      </c>
      <c r="F713" s="13" t="str">
        <f>VLOOKUP(A713,[1]Sheet1!$K$2:$T$827,2,FALSE)</f>
        <v>VD02</v>
      </c>
      <c r="G713" s="13" t="str">
        <f>IFERROR(#REF!, "no")</f>
        <v>no</v>
      </c>
      <c r="H713" s="10">
        <v>21</v>
      </c>
      <c r="I713" s="10">
        <v>1.01</v>
      </c>
      <c r="J713" s="10">
        <v>0.65</v>
      </c>
      <c r="K713" s="10">
        <v>-0.36</v>
      </c>
      <c r="L713" s="10">
        <v>14</v>
      </c>
      <c r="M713" s="10">
        <v>15</v>
      </c>
      <c r="N713" s="10">
        <v>0.22761383652687101</v>
      </c>
      <c r="O713" s="10">
        <v>2.1683287620544398</v>
      </c>
      <c r="P713" s="10">
        <v>0.457919120788574</v>
      </c>
      <c r="Q713" s="10">
        <v>-0.130491182208061</v>
      </c>
      <c r="R713" s="13">
        <f>VLOOKUP(A713,'Valores KF'!$C$2:$D$1018,2,)</f>
        <v>0.82</v>
      </c>
      <c r="S713" s="13">
        <f>VLOOKUP(A713,'[2]PESO DE COLADA DIC19-DIC-20'!$A$2:$D$2105,4, FALSE)</f>
        <v>48022</v>
      </c>
      <c r="T713" s="13">
        <f>VLOOKUP(A713,[1]Sheet1!$F$2:$H$1001,3,FALSE)</f>
        <v>1907.92428509918</v>
      </c>
      <c r="U713" s="13">
        <f>VLOOKUP(A713,[1]Sheet1!$K$2:$T$827, 3,FALSE)</f>
        <v>0.188</v>
      </c>
      <c r="V713" s="13">
        <f>VLOOKUP(A713,[1]Sheet1!$K$2:$T$827, 4,FALSE)</f>
        <v>0.152</v>
      </c>
      <c r="W713" s="13">
        <f>VLOOKUP(A713, [1]Sheet1!$K$2:$T$827,5,FALSE)</f>
        <v>0.435</v>
      </c>
      <c r="X713" s="13">
        <f>VLOOKUP(A713, [1]Sheet1!$K$2:$T$827,6,FALSE)</f>
        <v>1.0699999999999999E-2</v>
      </c>
      <c r="Y713" s="13">
        <f>VLOOKUP(A713, [1]Sheet1!$K$2:$T$827,7,FALSE)</f>
        <v>1.54E-2</v>
      </c>
      <c r="Z713" s="13">
        <f>VLOOKUP(A713, [1]Sheet1!$K$2:$T$827,8,FALSE)</f>
        <v>0.25600000000000001</v>
      </c>
      <c r="AA713" s="13">
        <f>VLOOKUP(A713, [1]Sheet1!$K$2:$T$827,9,FALSE)</f>
        <v>0.61699999999999999</v>
      </c>
      <c r="AB713" s="13">
        <f>VLOOKUP(A713, [1]Sheet1!$K$2:$T$827,10,FALSE)</f>
        <v>2.4799999999999999E-2</v>
      </c>
      <c r="AC713" s="13">
        <f>VLOOKUP(A713,[4]Sheet1!$A$2:$D$651,4,FALSE)</f>
        <v>1.2688299999999999</v>
      </c>
      <c r="AD713" s="13">
        <f>VLOOKUP(A713,[4]Sheet1!$A$2:$E$651,5,FALSE)</f>
        <v>1.0127699999999999</v>
      </c>
      <c r="AE713" s="13">
        <f>VLOOKUP(A713,[4]Sheet1!$A$2:$F$651,6,FALSE)</f>
        <v>1619.09</v>
      </c>
      <c r="AF713">
        <f>VLOOKUP(A713,[3]Sheet1!$A$2:$F$2106,6, FALSE)</f>
        <v>48226</v>
      </c>
      <c r="AG713">
        <f>VLOOKUP(A713,[3]Sheet1!$A$2:$G$2106,7,FALSE)</f>
        <v>1</v>
      </c>
      <c r="AH713">
        <f>VLOOKUP(A713,[3]Sheet1!$A$2:$H$2105,8,FALSE)</f>
        <v>1700</v>
      </c>
      <c r="AI713">
        <f>VLOOKUP(A713,[3]Sheet1!$A$2:$I$2106,9,FALSE)</f>
        <v>50</v>
      </c>
      <c r="AJ713">
        <f>VLOOKUP(A713,[3]Sheet1!$A$2:$K$2105,10,FALSE)</f>
        <v>26</v>
      </c>
      <c r="AK713">
        <f>VLOOKUP(A713,[3]Sheet1!$A$2:$K$2105,11,FALSE)</f>
        <v>24</v>
      </c>
      <c r="AL713">
        <f>VLOOKUP(A713,[3]Sheet1!$A$2:$L$2106,12,FALSE)</f>
        <v>5</v>
      </c>
      <c r="AM713">
        <f>VLOOKUP(A713, [3]Sheet1!$A$2:$M$2105,13,FALSE)</f>
        <v>21</v>
      </c>
      <c r="AN713">
        <f>VLOOKUP(A713,[3]Sheet1!$A$2:$N$2106,14,FALSE)</f>
        <v>1.02</v>
      </c>
      <c r="AO713">
        <f>VLOOKUP(A713,[3]Sheet1!$A$2:$O$2106,15,FALSE)</f>
        <v>3.7</v>
      </c>
      <c r="AP713">
        <f>VLOOKUP(A713,[3]Sheet1!$A$2:$P$2105,16,FALSE)</f>
        <v>0</v>
      </c>
      <c r="AQ713">
        <f>VLOOKUP(A713, [3]Sheet1!$A$2:$Q$2106, 17,FALSE)</f>
        <v>1593</v>
      </c>
    </row>
    <row r="714" spans="1:43" x14ac:dyDescent="0.2">
      <c r="A714" s="10">
        <v>1208244</v>
      </c>
      <c r="B714" s="10">
        <v>60057578</v>
      </c>
      <c r="C714" s="11" t="s">
        <v>54</v>
      </c>
      <c r="D714" s="10" t="s">
        <v>44</v>
      </c>
      <c r="E714" s="17">
        <v>44173</v>
      </c>
      <c r="F714" s="13" t="str">
        <f>VLOOKUP(A714,[1]Sheet1!$K$2:$T$827,2,FALSE)</f>
        <v>VD02</v>
      </c>
      <c r="G714" s="13" t="str">
        <f>IFERROR(#REF!, "no")</f>
        <v>no</v>
      </c>
      <c r="H714" s="10">
        <v>20</v>
      </c>
      <c r="I714" s="10">
        <v>1.21</v>
      </c>
      <c r="J714" s="10">
        <v>0.84</v>
      </c>
      <c r="K714" s="10">
        <v>-0.37</v>
      </c>
      <c r="L714" s="10">
        <v>17</v>
      </c>
      <c r="M714" s="10">
        <v>16</v>
      </c>
      <c r="N714" s="10">
        <v>3.1799695491790798</v>
      </c>
      <c r="O714" s="10">
        <v>2.5435876846313499</v>
      </c>
      <c r="P714" s="10">
        <v>0.499906957149506</v>
      </c>
      <c r="Q714" s="10">
        <v>-0.12684868276119199</v>
      </c>
      <c r="R714" s="13">
        <f>VLOOKUP(A714,'Valores KF'!$C$2:$D$1018,2,)</f>
        <v>0.81</v>
      </c>
      <c r="S714" s="13">
        <f>VLOOKUP(A714,'[2]PESO DE COLADA DIC19-DIC-20'!$A$2:$D$2105,4, FALSE)</f>
        <v>55670</v>
      </c>
      <c r="T714" s="13">
        <f>VLOOKUP(A714,[1]Sheet1!$F$2:$H$1001,3,FALSE)</f>
        <v>1895.9472023156</v>
      </c>
      <c r="U714" s="13">
        <f>VLOOKUP(A714,[1]Sheet1!$K$2:$T$827, 3,FALSE)</f>
        <v>0.12</v>
      </c>
      <c r="V714" s="13">
        <f>VLOOKUP(A714,[1]Sheet1!$K$2:$T$827, 4,FALSE)</f>
        <v>0.183</v>
      </c>
      <c r="W714" s="13">
        <f>VLOOKUP(A714, [1]Sheet1!$K$2:$T$827,5,FALSE)</f>
        <v>1.1000000000000001</v>
      </c>
      <c r="X714" s="13">
        <f>VLOOKUP(A714, [1]Sheet1!$K$2:$T$827,6,FALSE)</f>
        <v>9.1999999999999998E-3</v>
      </c>
      <c r="Y714" s="13">
        <f>VLOOKUP(A714, [1]Sheet1!$K$2:$T$827,7,FALSE)</f>
        <v>5.5500000000000002E-3</v>
      </c>
      <c r="Z714" s="13">
        <f>VLOOKUP(A714, [1]Sheet1!$K$2:$T$827,8,FALSE)</f>
        <v>0.14000000000000001</v>
      </c>
      <c r="AA714" s="13">
        <f>VLOOKUP(A714, [1]Sheet1!$K$2:$T$827,9,FALSE)</f>
        <v>0.3</v>
      </c>
      <c r="AB714" s="13">
        <f>VLOOKUP(A714, [1]Sheet1!$K$2:$T$827,10,FALSE)</f>
        <v>2.53E-2</v>
      </c>
      <c r="AC714" s="13">
        <f>VLOOKUP(A714,[4]Sheet1!$A$2:$D$651,4,FALSE)</f>
        <v>1.22871</v>
      </c>
      <c r="AD714" s="13">
        <f>VLOOKUP(A714,[4]Sheet1!$A$2:$E$651,5,FALSE)</f>
        <v>0.68990899999999999</v>
      </c>
      <c r="AE714" s="13">
        <f>VLOOKUP(A714,[4]Sheet1!$A$2:$F$651,6,FALSE)</f>
        <v>1609.14</v>
      </c>
      <c r="AF714">
        <f>VLOOKUP(A714,[3]Sheet1!$A$2:$F$2106,6, FALSE)</f>
        <v>56212</v>
      </c>
      <c r="AG714">
        <f>VLOOKUP(A714,[3]Sheet1!$A$2:$G$2106,7,FALSE)</f>
        <v>1</v>
      </c>
      <c r="AH714">
        <f>VLOOKUP(A714,[3]Sheet1!$A$2:$H$2105,8,FALSE)</f>
        <v>1700</v>
      </c>
      <c r="AI714">
        <f>VLOOKUP(A714,[3]Sheet1!$A$2:$I$2106,9,FALSE)</f>
        <v>50</v>
      </c>
      <c r="AJ714">
        <f>VLOOKUP(A714,[3]Sheet1!$A$2:$K$2105,10,FALSE)</f>
        <v>26</v>
      </c>
      <c r="AK714">
        <f>VLOOKUP(A714,[3]Sheet1!$A$2:$K$2105,11,FALSE)</f>
        <v>24</v>
      </c>
      <c r="AL714">
        <f>VLOOKUP(A714,[3]Sheet1!$A$2:$L$2106,12,FALSE)</f>
        <v>6</v>
      </c>
      <c r="AM714">
        <f>VLOOKUP(A714, [3]Sheet1!$A$2:$M$2105,13,FALSE)</f>
        <v>20</v>
      </c>
      <c r="AN714">
        <f>VLOOKUP(A714,[3]Sheet1!$A$2:$N$2106,14,FALSE)</f>
        <v>0.79</v>
      </c>
      <c r="AO714">
        <f>VLOOKUP(A714,[3]Sheet1!$A$2:$O$2106,15,FALSE)</f>
        <v>1.72</v>
      </c>
      <c r="AP714">
        <f>VLOOKUP(A714,[3]Sheet1!$A$2:$P$2105,16,FALSE)</f>
        <v>1.3</v>
      </c>
      <c r="AQ714">
        <f>VLOOKUP(A714, [3]Sheet1!$A$2:$Q$2106, 17,FALSE)</f>
        <v>1591</v>
      </c>
    </row>
    <row r="715" spans="1:43" x14ac:dyDescent="0.2">
      <c r="A715" s="10">
        <v>1208245</v>
      </c>
      <c r="B715" s="10">
        <v>60057389</v>
      </c>
      <c r="C715" s="11">
        <v>1045</v>
      </c>
      <c r="D715" s="10" t="s">
        <v>50</v>
      </c>
      <c r="E715" s="17">
        <v>44173</v>
      </c>
      <c r="F715" s="13" t="str">
        <f>VLOOKUP(A715,[1]Sheet1!$K$2:$T$827,2,FALSE)</f>
        <v>VD02</v>
      </c>
      <c r="G715" s="13" t="str">
        <f>IFERROR(#REF!, "no")</f>
        <v>no</v>
      </c>
      <c r="H715" s="10">
        <v>20</v>
      </c>
      <c r="I715" s="10">
        <v>1.29</v>
      </c>
      <c r="J715" s="10">
        <v>1.33</v>
      </c>
      <c r="K715" s="10">
        <v>0.04</v>
      </c>
      <c r="L715" s="10">
        <v>18</v>
      </c>
      <c r="M715" s="10">
        <v>15</v>
      </c>
      <c r="N715" s="10">
        <v>3.3520281314849898</v>
      </c>
      <c r="O715" s="10">
        <v>2.57162284851074</v>
      </c>
      <c r="P715" s="10">
        <v>0.72700417041778598</v>
      </c>
      <c r="Q715" s="10">
        <v>-0.114597260951996</v>
      </c>
      <c r="R715" s="13">
        <f>VLOOKUP(A715,'Valores KF'!$C$2:$D$1018,2,)</f>
        <v>0.77</v>
      </c>
      <c r="S715" s="13">
        <f>VLOOKUP(A715,'[2]PESO DE COLADA DIC19-DIC-20'!$A$2:$D$2105,4, FALSE)</f>
        <v>57785</v>
      </c>
      <c r="T715" s="13">
        <f>VLOOKUP(A715,[1]Sheet1!$F$2:$H$1001,3,FALSE)</f>
        <v>1883.8646759498099</v>
      </c>
      <c r="U715" s="13">
        <f>VLOOKUP(A715,[1]Sheet1!$K$2:$T$827, 3,FALSE)</f>
        <v>0.46300000000000002</v>
      </c>
      <c r="V715" s="13">
        <f>VLOOKUP(A715,[1]Sheet1!$K$2:$T$827, 4,FALSE)</f>
        <v>0.20300000000000001</v>
      </c>
      <c r="W715" s="13">
        <f>VLOOKUP(A715, [1]Sheet1!$K$2:$T$827,5,FALSE)</f>
        <v>0.61599999999999999</v>
      </c>
      <c r="X715" s="13">
        <f>VLOOKUP(A715, [1]Sheet1!$K$2:$T$827,6,FALSE)</f>
        <v>7.4999999999999997E-3</v>
      </c>
      <c r="Y715" s="13">
        <f>VLOOKUP(A715, [1]Sheet1!$K$2:$T$827,7,FALSE)</f>
        <v>8.6399999999999997E-4</v>
      </c>
      <c r="Z715" s="13">
        <f>VLOOKUP(A715, [1]Sheet1!$K$2:$T$827,8,FALSE)</f>
        <v>0.20799999999999999</v>
      </c>
      <c r="AA715" s="13">
        <f>VLOOKUP(A715, [1]Sheet1!$K$2:$T$827,9,FALSE)</f>
        <v>0.215</v>
      </c>
      <c r="AB715" s="13">
        <f>VLOOKUP(A715, [1]Sheet1!$K$2:$T$827,10,FALSE)</f>
        <v>2.41E-2</v>
      </c>
      <c r="AC715" s="13">
        <f>VLOOKUP(A715,[4]Sheet1!$A$2:$D$651,4,FALSE)</f>
        <v>1.0981300000000001</v>
      </c>
      <c r="AD715" s="13">
        <f>VLOOKUP(A715,[4]Sheet1!$A$2:$E$651,5,FALSE)</f>
        <v>0.59997800000000001</v>
      </c>
      <c r="AE715" s="13">
        <f>VLOOKUP(A715,[4]Sheet1!$A$2:$F$651,6,FALSE)</f>
        <v>1595.52</v>
      </c>
      <c r="AF715">
        <f>VLOOKUP(A715,[3]Sheet1!$A$2:$F$2106,6, FALSE)</f>
        <v>58491.99</v>
      </c>
      <c r="AG715">
        <f>VLOOKUP(A715,[3]Sheet1!$A$2:$G$2106,7,FALSE)</f>
        <v>1</v>
      </c>
      <c r="AH715">
        <f>VLOOKUP(A715,[3]Sheet1!$A$2:$H$2105,8,FALSE)</f>
        <v>1675</v>
      </c>
      <c r="AI715">
        <f>VLOOKUP(A715,[3]Sheet1!$A$2:$I$2106,9,FALSE)</f>
        <v>53</v>
      </c>
      <c r="AJ715">
        <f>VLOOKUP(A715,[3]Sheet1!$A$2:$K$2105,10,FALSE)</f>
        <v>26</v>
      </c>
      <c r="AK715">
        <f>VLOOKUP(A715,[3]Sheet1!$A$2:$K$2105,11,FALSE)</f>
        <v>27</v>
      </c>
      <c r="AL715">
        <f>VLOOKUP(A715,[3]Sheet1!$A$2:$L$2106,12,FALSE)</f>
        <v>6</v>
      </c>
      <c r="AM715">
        <f>VLOOKUP(A715, [3]Sheet1!$A$2:$M$2105,13,FALSE)</f>
        <v>20</v>
      </c>
      <c r="AN715">
        <f>VLOOKUP(A715,[3]Sheet1!$A$2:$N$2106,14,FALSE)</f>
        <v>0.84</v>
      </c>
      <c r="AO715">
        <f>VLOOKUP(A715,[3]Sheet1!$A$2:$O$2106,15,FALSE)</f>
        <v>1.87</v>
      </c>
      <c r="AP715">
        <f>VLOOKUP(A715,[3]Sheet1!$A$2:$P$2105,16,FALSE)</f>
        <v>0</v>
      </c>
      <c r="AQ715">
        <f>VLOOKUP(A715, [3]Sheet1!$A$2:$Q$2106, 17,FALSE)</f>
        <v>1582</v>
      </c>
    </row>
    <row r="716" spans="1:43" x14ac:dyDescent="0.2">
      <c r="A716" s="10">
        <v>1208246</v>
      </c>
      <c r="B716" s="10">
        <v>60057496</v>
      </c>
      <c r="C716" s="11" t="s">
        <v>58</v>
      </c>
      <c r="D716" s="10" t="s">
        <v>56</v>
      </c>
      <c r="E716" s="17">
        <v>44173</v>
      </c>
      <c r="F716" s="13" t="str">
        <f>VLOOKUP(A716,[1]Sheet1!$K$2:$T$827,2,FALSE)</f>
        <v>VD03</v>
      </c>
      <c r="G716" s="13" t="str">
        <f>IFERROR(#REF!, "no")</f>
        <v>no</v>
      </c>
      <c r="H716" s="10">
        <v>20</v>
      </c>
      <c r="I716" s="10">
        <v>1.22</v>
      </c>
      <c r="J716" s="10">
        <v>1.01</v>
      </c>
      <c r="K716" s="10">
        <v>-0.21</v>
      </c>
      <c r="L716" s="10">
        <v>23</v>
      </c>
      <c r="M716" s="10">
        <v>14</v>
      </c>
      <c r="N716" s="10">
        <v>2.73997974395752</v>
      </c>
      <c r="O716" s="10">
        <v>2.33526682853699</v>
      </c>
      <c r="P716" s="10">
        <v>0.27660655975341802</v>
      </c>
      <c r="Q716" s="10">
        <v>-0.115190900862217</v>
      </c>
      <c r="R716" s="13">
        <f>VLOOKUP(A716,'Valores KF'!$C$2:$D$1018,2,)</f>
        <v>0.76</v>
      </c>
      <c r="S716" s="13">
        <f>VLOOKUP(A716,'[2]PESO DE COLADA DIC19-DIC-20'!$A$2:$D$2105,4, FALSE)</f>
        <v>59249</v>
      </c>
      <c r="T716" s="13">
        <f>VLOOKUP(A716,[1]Sheet1!$F$2:$H$1001,3,FALSE)</f>
        <v>1867.8939104542201</v>
      </c>
      <c r="U716" s="13">
        <f>VLOOKUP(A716,[1]Sheet1!$K$2:$T$827, 3,FALSE)</f>
        <v>0.31900000000000001</v>
      </c>
      <c r="V716" s="13">
        <f>VLOOKUP(A716,[1]Sheet1!$K$2:$T$827, 4,FALSE)</f>
        <v>0.27900000000000003</v>
      </c>
      <c r="W716" s="13">
        <f>VLOOKUP(A716, [1]Sheet1!$K$2:$T$827,5,FALSE)</f>
        <v>0.57699999999999996</v>
      </c>
      <c r="X716" s="13">
        <f>VLOOKUP(A716, [1]Sheet1!$K$2:$T$827,6,FALSE)</f>
        <v>6.7000000000000002E-3</v>
      </c>
      <c r="Y716" s="13">
        <f>VLOOKUP(A716, [1]Sheet1!$K$2:$T$827,7,FALSE)</f>
        <v>1.15E-3</v>
      </c>
      <c r="Z716" s="13">
        <f>VLOOKUP(A716, [1]Sheet1!$K$2:$T$827,8,FALSE)</f>
        <v>1.05</v>
      </c>
      <c r="AA716" s="13">
        <f>VLOOKUP(A716, [1]Sheet1!$K$2:$T$827,9,FALSE)</f>
        <v>0.247</v>
      </c>
      <c r="AB716" s="13">
        <f>VLOOKUP(A716, [1]Sheet1!$K$2:$T$827,10,FALSE)</f>
        <v>2.7099999999999999E-2</v>
      </c>
      <c r="AC716" s="13">
        <f>VLOOKUP(A716,[4]Sheet1!$A$2:$D$651,4,FALSE)</f>
        <v>1.2074100000000001</v>
      </c>
      <c r="AD716" s="13">
        <f>VLOOKUP(A716,[4]Sheet1!$A$2:$E$651,5,FALSE)</f>
        <v>0.99041500000000005</v>
      </c>
      <c r="AE716" s="13">
        <f>VLOOKUP(A716,[4]Sheet1!$A$2:$F$651,6,FALSE)</f>
        <v>1587.57</v>
      </c>
      <c r="AF716">
        <f>VLOOKUP(A716,[3]Sheet1!$A$2:$F$2106,6, FALSE)</f>
        <v>59125</v>
      </c>
      <c r="AG716">
        <f>VLOOKUP(A716,[3]Sheet1!$A$2:$G$2106,7,FALSE)</f>
        <v>1</v>
      </c>
      <c r="AH716">
        <f>VLOOKUP(A716,[3]Sheet1!$A$2:$H$2105,8,FALSE)</f>
        <v>1655</v>
      </c>
      <c r="AI716">
        <f>VLOOKUP(A716,[3]Sheet1!$A$2:$I$2106,9,FALSE)</f>
        <v>59</v>
      </c>
      <c r="AJ716">
        <f>VLOOKUP(A716,[3]Sheet1!$A$2:$K$2105,10,FALSE)</f>
        <v>25</v>
      </c>
      <c r="AK716">
        <f>VLOOKUP(A716,[3]Sheet1!$A$2:$K$2105,11,FALSE)</f>
        <v>34</v>
      </c>
      <c r="AL716">
        <f>VLOOKUP(A716,[3]Sheet1!$A$2:$L$2106,12,FALSE)</f>
        <v>5</v>
      </c>
      <c r="AM716">
        <f>VLOOKUP(A716, [3]Sheet1!$A$2:$M$2105,13,FALSE)</f>
        <v>20</v>
      </c>
      <c r="AN716">
        <f>VLOOKUP(A716,[3]Sheet1!$A$2:$N$2106,14,FALSE)</f>
        <v>0.99</v>
      </c>
      <c r="AO716">
        <f>VLOOKUP(A716,[3]Sheet1!$A$2:$O$2106,15,FALSE)</f>
        <v>3.03</v>
      </c>
      <c r="AP716">
        <f>VLOOKUP(A716,[3]Sheet1!$A$2:$P$2105,16,FALSE)</f>
        <v>0</v>
      </c>
      <c r="AQ716">
        <f>VLOOKUP(A716, [3]Sheet1!$A$2:$Q$2106, 17,FALSE)</f>
        <v>1569</v>
      </c>
    </row>
    <row r="717" spans="1:43" x14ac:dyDescent="0.2">
      <c r="A717" s="10">
        <v>1208247</v>
      </c>
      <c r="B717" s="10">
        <v>60057502</v>
      </c>
      <c r="C717" s="11" t="s">
        <v>58</v>
      </c>
      <c r="D717" s="10" t="s">
        <v>56</v>
      </c>
      <c r="E717" s="17">
        <v>44173</v>
      </c>
      <c r="F717" s="13" t="str">
        <f>VLOOKUP(A717,[1]Sheet1!$K$2:$T$827,2,FALSE)</f>
        <v>VD03</v>
      </c>
      <c r="G717" s="13" t="str">
        <f>IFERROR(#REF!, "no")</f>
        <v>no</v>
      </c>
      <c r="H717" s="10">
        <v>21</v>
      </c>
      <c r="I717" s="10">
        <v>1.35</v>
      </c>
      <c r="J717" s="10">
        <v>0.86</v>
      </c>
      <c r="K717" s="10">
        <v>-0.49</v>
      </c>
      <c r="L717" s="10">
        <v>18</v>
      </c>
      <c r="M717" s="10">
        <v>16</v>
      </c>
      <c r="N717" s="10">
        <v>4.75156927108765</v>
      </c>
      <c r="O717" s="10">
        <v>2.5428771972656299</v>
      </c>
      <c r="P717" s="10">
        <v>1.5267028808593801</v>
      </c>
      <c r="Q717" s="10">
        <v>-0.105410113930702</v>
      </c>
      <c r="R717" s="13">
        <f>VLOOKUP(A717,'Valores KF'!$C$2:$D$1018,2,)</f>
        <v>0.77</v>
      </c>
      <c r="S717" s="13">
        <f>VLOOKUP(A717,'[2]PESO DE COLADA DIC19-DIC-20'!$A$2:$D$2105,4, FALSE)</f>
        <v>59271</v>
      </c>
      <c r="T717" s="13">
        <f>VLOOKUP(A717,[1]Sheet1!$F$2:$H$1001,3,FALSE)</f>
        <v>1874.57436959797</v>
      </c>
      <c r="U717" s="13">
        <f>VLOOKUP(A717,[1]Sheet1!$K$2:$T$827, 3,FALSE)</f>
        <v>0.32200000000000001</v>
      </c>
      <c r="V717" s="13">
        <f>VLOOKUP(A717,[1]Sheet1!$K$2:$T$827, 4,FALSE)</f>
        <v>0.28299999999999997</v>
      </c>
      <c r="W717" s="13">
        <f>VLOOKUP(A717, [1]Sheet1!$K$2:$T$827,5,FALSE)</f>
        <v>0.59599999999999997</v>
      </c>
      <c r="X717" s="13">
        <f>VLOOKUP(A717, [1]Sheet1!$K$2:$T$827,6,FALSE)</f>
        <v>6.1999999999999998E-3</v>
      </c>
      <c r="Y717" s="13">
        <f>VLOOKUP(A717, [1]Sheet1!$K$2:$T$827,7,FALSE)</f>
        <v>1.0200000000000001E-3</v>
      </c>
      <c r="Z717" s="13">
        <f>VLOOKUP(A717, [1]Sheet1!$K$2:$T$827,8,FALSE)</f>
        <v>1.07</v>
      </c>
      <c r="AA717" s="13">
        <f>VLOOKUP(A717, [1]Sheet1!$K$2:$T$827,9,FALSE)</f>
        <v>0.252</v>
      </c>
      <c r="AB717" s="13">
        <f>VLOOKUP(A717, [1]Sheet1!$K$2:$T$827,10,FALSE)</f>
        <v>0.02</v>
      </c>
      <c r="AC717" s="13">
        <f>VLOOKUP(A717,[4]Sheet1!$A$2:$D$651,4,FALSE)</f>
        <v>1.23644</v>
      </c>
      <c r="AD717" s="13">
        <f>VLOOKUP(A717,[4]Sheet1!$A$2:$E$651,5,FALSE)</f>
        <v>0.45902999999999999</v>
      </c>
      <c r="AE717" s="13">
        <f>VLOOKUP(A717,[4]Sheet1!$A$2:$F$651,6,FALSE)</f>
        <v>1604.58</v>
      </c>
      <c r="AF717">
        <f>VLOOKUP(A717,[3]Sheet1!$A$2:$F$2106,6, FALSE)</f>
        <v>59140</v>
      </c>
      <c r="AG717">
        <f>VLOOKUP(A717,[3]Sheet1!$A$2:$G$2106,7,FALSE)</f>
        <v>1</v>
      </c>
      <c r="AH717">
        <f>VLOOKUP(A717,[3]Sheet1!$A$2:$H$2105,8,FALSE)</f>
        <v>1668</v>
      </c>
      <c r="AI717">
        <f>VLOOKUP(A717,[3]Sheet1!$A$2:$I$2106,9,FALSE)</f>
        <v>63</v>
      </c>
      <c r="AJ717">
        <f>VLOOKUP(A717,[3]Sheet1!$A$2:$K$2105,10,FALSE)</f>
        <v>27</v>
      </c>
      <c r="AK717">
        <f>VLOOKUP(A717,[3]Sheet1!$A$2:$K$2105,11,FALSE)</f>
        <v>36</v>
      </c>
      <c r="AL717">
        <f>VLOOKUP(A717,[3]Sheet1!$A$2:$L$2106,12,FALSE)</f>
        <v>6</v>
      </c>
      <c r="AM717">
        <f>VLOOKUP(A717, [3]Sheet1!$A$2:$M$2105,13,FALSE)</f>
        <v>21</v>
      </c>
      <c r="AN717">
        <f>VLOOKUP(A717,[3]Sheet1!$A$2:$N$2106,14,FALSE)</f>
        <v>0.87</v>
      </c>
      <c r="AO717">
        <f>VLOOKUP(A717,[3]Sheet1!$A$2:$O$2106,15,FALSE)</f>
        <v>1.79</v>
      </c>
      <c r="AP717">
        <f>VLOOKUP(A717,[3]Sheet1!$A$2:$P$2105,16,FALSE)</f>
        <v>0</v>
      </c>
      <c r="AQ717">
        <f>VLOOKUP(A717, [3]Sheet1!$A$2:$Q$2106, 17,FALSE)</f>
        <v>1571</v>
      </c>
    </row>
    <row r="718" spans="1:43" x14ac:dyDescent="0.2">
      <c r="A718" s="10">
        <v>1208248</v>
      </c>
      <c r="B718" s="10">
        <v>60057339</v>
      </c>
      <c r="C718" s="11" t="s">
        <v>43</v>
      </c>
      <c r="D718" s="10" t="s">
        <v>44</v>
      </c>
      <c r="E718" s="17">
        <v>44173</v>
      </c>
      <c r="F718" s="13" t="str">
        <f>VLOOKUP(A718,[1]Sheet1!$K$2:$T$827,2,FALSE)</f>
        <v>VD11</v>
      </c>
      <c r="G718" s="13" t="str">
        <f>IFERROR(#REF!, "no")</f>
        <v>no</v>
      </c>
      <c r="H718" s="10">
        <v>66</v>
      </c>
      <c r="I718" s="10">
        <v>1.3</v>
      </c>
      <c r="J718" s="10">
        <v>1.75</v>
      </c>
      <c r="K718" s="10">
        <v>0.45</v>
      </c>
      <c r="L718" s="10">
        <v>17</v>
      </c>
      <c r="M718" s="10">
        <v>15</v>
      </c>
      <c r="N718" s="10">
        <v>2.70284223556519</v>
      </c>
      <c r="O718" s="10">
        <v>2.3971834182739298</v>
      </c>
      <c r="P718" s="10">
        <v>0.27287444472312899</v>
      </c>
      <c r="Q718" s="10">
        <v>-0.124150268733501</v>
      </c>
      <c r="R718" s="13">
        <f>VLOOKUP(A718,'Valores KF'!$C$2:$D$1018,2,)</f>
        <v>0.77</v>
      </c>
      <c r="S718" s="13">
        <f>VLOOKUP(A718,'[2]PESO DE COLADA DIC19-DIC-20'!$A$2:$D$2105,4, FALSE)</f>
        <v>50260</v>
      </c>
      <c r="T718" s="13">
        <f>VLOOKUP(A718,[1]Sheet1!$F$2:$H$1001,3,FALSE)</f>
        <v>1871.4607848610999</v>
      </c>
      <c r="U718" s="13">
        <f>VLOOKUP(A718,[1]Sheet1!$K$2:$T$827, 3,FALSE)</f>
        <v>0.40600000000000003</v>
      </c>
      <c r="V718" s="13">
        <f>VLOOKUP(A718,[1]Sheet1!$K$2:$T$827, 4,FALSE)</f>
        <v>0.19500000000000001</v>
      </c>
      <c r="W718" s="13">
        <f>VLOOKUP(A718, [1]Sheet1!$K$2:$T$827,5,FALSE)</f>
        <v>0.81100000000000005</v>
      </c>
      <c r="X718" s="13">
        <f>VLOOKUP(A718, [1]Sheet1!$K$2:$T$827,6,FALSE)</f>
        <v>1.15E-2</v>
      </c>
      <c r="Y718" s="13">
        <f>VLOOKUP(A718, [1]Sheet1!$K$2:$T$827,7,FALSE)</f>
        <v>9.7099999999999997E-4</v>
      </c>
      <c r="Z718" s="13">
        <f>VLOOKUP(A718, [1]Sheet1!$K$2:$T$827,8,FALSE)</f>
        <v>0.999</v>
      </c>
      <c r="AA718" s="13">
        <f>VLOOKUP(A718, [1]Sheet1!$K$2:$T$827,9,FALSE)</f>
        <v>0.19500000000000001</v>
      </c>
      <c r="AB718" s="13">
        <f>VLOOKUP(A718, [1]Sheet1!$K$2:$T$827,10,FALSE)</f>
        <v>3.9899999999999998E-2</v>
      </c>
      <c r="AC718" s="13">
        <f>VLOOKUP(A718,[4]Sheet1!$A$2:$D$651,4,FALSE)</f>
        <v>1.27338</v>
      </c>
      <c r="AD718" s="13">
        <f>VLOOKUP(A718,[4]Sheet1!$A$2:$E$651,5,FALSE)</f>
        <v>1.4397500000000001</v>
      </c>
      <c r="AE718" s="13">
        <f>VLOOKUP(A718,[4]Sheet1!$A$2:$F$651,6,FALSE)</f>
        <v>1599.67</v>
      </c>
      <c r="AF718">
        <f>VLOOKUP(A718,[3]Sheet1!$A$2:$F$2106,6, FALSE)</f>
        <v>53125</v>
      </c>
      <c r="AG718">
        <f>VLOOKUP(A718,[3]Sheet1!$A$2:$G$2106,7,FALSE)</f>
        <v>4</v>
      </c>
      <c r="AH718">
        <f>VLOOKUP(A718,[3]Sheet1!$A$2:$H$2105,8,FALSE)</f>
        <v>1662</v>
      </c>
      <c r="AI718">
        <f>VLOOKUP(A718,[3]Sheet1!$A$2:$I$2106,9,FALSE)</f>
        <v>241</v>
      </c>
      <c r="AJ718">
        <f>VLOOKUP(A718,[3]Sheet1!$A$2:$K$2105,10,FALSE)</f>
        <v>89</v>
      </c>
      <c r="AK718">
        <f>VLOOKUP(A718,[3]Sheet1!$A$2:$K$2105,11,FALSE)</f>
        <v>152</v>
      </c>
      <c r="AL718">
        <f>VLOOKUP(A718,[3]Sheet1!$A$2:$L$2106,12,FALSE)</f>
        <v>23</v>
      </c>
      <c r="AM718">
        <f>VLOOKUP(A718, [3]Sheet1!$A$2:$M$2105,13,FALSE)</f>
        <v>66</v>
      </c>
      <c r="AN718">
        <f>VLOOKUP(A718,[3]Sheet1!$A$2:$N$2106,14,FALSE)</f>
        <v>0.86</v>
      </c>
      <c r="AO718">
        <f>VLOOKUP(A718,[3]Sheet1!$A$2:$O$2106,15,FALSE)</f>
        <v>9.6999999999999993</v>
      </c>
      <c r="AP718">
        <f>VLOOKUP(A718,[3]Sheet1!$A$2:$P$2105,16,FALSE)</f>
        <v>0</v>
      </c>
      <c r="AQ718">
        <f>VLOOKUP(A718, [3]Sheet1!$A$2:$Q$2106, 17,FALSE)</f>
        <v>1565</v>
      </c>
    </row>
    <row r="719" spans="1:43" x14ac:dyDescent="0.2">
      <c r="A719" s="10">
        <v>1208249</v>
      </c>
      <c r="B719" s="10">
        <v>60057490</v>
      </c>
      <c r="C719" s="11" t="s">
        <v>58</v>
      </c>
      <c r="D719" s="10" t="s">
        <v>61</v>
      </c>
      <c r="E719" s="17">
        <v>44173</v>
      </c>
      <c r="F719" s="13" t="str">
        <f>VLOOKUP(A719,[1]Sheet1!$K$2:$T$827,2,FALSE)</f>
        <v>VD04</v>
      </c>
      <c r="G719" s="13" t="str">
        <f>IFERROR(#REF!, "no")</f>
        <v>no</v>
      </c>
      <c r="H719" s="10">
        <v>18</v>
      </c>
      <c r="I719" s="10">
        <v>1.18</v>
      </c>
      <c r="J719" s="10">
        <v>0.94</v>
      </c>
      <c r="K719" s="10">
        <v>-0.24</v>
      </c>
      <c r="L719" s="10">
        <v>17</v>
      </c>
      <c r="M719" s="10">
        <v>10</v>
      </c>
      <c r="N719" s="10">
        <v>2.33204293251038</v>
      </c>
      <c r="O719" s="10">
        <v>1.7446591854095499</v>
      </c>
      <c r="P719" s="10">
        <v>0.43325662612915</v>
      </c>
      <c r="Q719" s="10">
        <v>-0.13143754005432101</v>
      </c>
      <c r="R719" s="13">
        <f>VLOOKUP(A719,'Valores KF'!$C$2:$D$1018,2,)</f>
        <v>0.79</v>
      </c>
      <c r="S719" s="13">
        <f>VLOOKUP(A719,'[2]PESO DE COLADA DIC19-DIC-20'!$A$2:$D$2105,4, FALSE)</f>
        <v>58908</v>
      </c>
      <c r="T719" s="13">
        <f>VLOOKUP(A719,[1]Sheet1!$F$2:$H$1001,3,FALSE)</f>
        <v>1900.6588226946101</v>
      </c>
      <c r="U719" s="13">
        <f>VLOOKUP(A719,[1]Sheet1!$K$2:$T$827, 3,FALSE)</f>
        <v>0.32100000000000001</v>
      </c>
      <c r="V719" s="13">
        <f>VLOOKUP(A719,[1]Sheet1!$K$2:$T$827, 4,FALSE)</f>
        <v>0.28599999999999998</v>
      </c>
      <c r="W719" s="13">
        <f>VLOOKUP(A719, [1]Sheet1!$K$2:$T$827,5,FALSE)</f>
        <v>0.58599999999999997</v>
      </c>
      <c r="X719" s="13">
        <f>VLOOKUP(A719, [1]Sheet1!$K$2:$T$827,6,FALSE)</f>
        <v>8.6999999999999994E-3</v>
      </c>
      <c r="Y719" s="13">
        <f>VLOOKUP(A719, [1]Sheet1!$K$2:$T$827,7,FALSE)</f>
        <v>7.8200000000000003E-4</v>
      </c>
      <c r="Z719" s="13">
        <f>VLOOKUP(A719, [1]Sheet1!$K$2:$T$827,8,FALSE)</f>
        <v>1.0900000000000001</v>
      </c>
      <c r="AA719" s="13">
        <f>VLOOKUP(A719, [1]Sheet1!$K$2:$T$827,9,FALSE)</f>
        <v>0.23</v>
      </c>
      <c r="AB719" s="13">
        <f>VLOOKUP(A719, [1]Sheet1!$K$2:$T$827,10,FALSE)</f>
        <v>2.53E-2</v>
      </c>
      <c r="AC719" s="13">
        <f>VLOOKUP(A719,[4]Sheet1!$A$2:$D$651,4,FALSE)</f>
        <v>1.35636</v>
      </c>
      <c r="AD719" s="13">
        <f>VLOOKUP(A719,[4]Sheet1!$A$2:$E$651,5,FALSE)</f>
        <v>1.7013400000000001</v>
      </c>
      <c r="AE719" s="13">
        <f>VLOOKUP(A719,[4]Sheet1!$A$2:$F$651,6,FALSE)</f>
        <v>1625.81</v>
      </c>
      <c r="AF719">
        <f>VLOOKUP(A719,[3]Sheet1!$A$2:$F$2106,6, FALSE)</f>
        <v>58784</v>
      </c>
      <c r="AG719">
        <f>VLOOKUP(A719,[3]Sheet1!$A$2:$G$2106,7,FALSE)</f>
        <v>1</v>
      </c>
      <c r="AH719">
        <f>VLOOKUP(A719,[3]Sheet1!$A$2:$H$2105,8,FALSE)</f>
        <v>1686</v>
      </c>
      <c r="AI719">
        <f>VLOOKUP(A719,[3]Sheet1!$A$2:$I$2106,9,FALSE)</f>
        <v>64</v>
      </c>
      <c r="AJ719">
        <f>VLOOKUP(A719,[3]Sheet1!$A$2:$K$2105,10,FALSE)</f>
        <v>24</v>
      </c>
      <c r="AK719">
        <f>VLOOKUP(A719,[3]Sheet1!$A$2:$K$2105,11,FALSE)</f>
        <v>40</v>
      </c>
      <c r="AL719">
        <f>VLOOKUP(A719,[3]Sheet1!$A$2:$L$2106,12,FALSE)</f>
        <v>6</v>
      </c>
      <c r="AM719">
        <f>VLOOKUP(A719, [3]Sheet1!$A$2:$M$2105,13,FALSE)</f>
        <v>18</v>
      </c>
      <c r="AN719">
        <f>VLOOKUP(A719,[3]Sheet1!$A$2:$N$2106,14,FALSE)</f>
        <v>1.1599999999999999</v>
      </c>
      <c r="AO719">
        <f>VLOOKUP(A719,[3]Sheet1!$A$2:$O$2106,15,FALSE)</f>
        <v>5.15</v>
      </c>
      <c r="AP719">
        <f>VLOOKUP(A719,[3]Sheet1!$A$2:$P$2105,16,FALSE)</f>
        <v>0</v>
      </c>
      <c r="AQ719">
        <f>VLOOKUP(A719, [3]Sheet1!$A$2:$Q$2106, 17,FALSE)</f>
        <v>1589</v>
      </c>
    </row>
    <row r="720" spans="1:43" x14ac:dyDescent="0.2">
      <c r="A720" s="10">
        <v>1208250</v>
      </c>
      <c r="B720" s="10">
        <v>60057460</v>
      </c>
      <c r="C720" s="11">
        <v>4140</v>
      </c>
      <c r="D720" s="10" t="s">
        <v>46</v>
      </c>
      <c r="E720" s="17">
        <v>44174</v>
      </c>
      <c r="F720" s="13" t="str">
        <f>VLOOKUP(A720,[1]Sheet1!$K$2:$T$827,2,FALSE)</f>
        <v>VD02</v>
      </c>
      <c r="G720" s="13" t="str">
        <f>IFERROR(#REF!, "no")</f>
        <v>no</v>
      </c>
      <c r="H720" s="10">
        <v>16</v>
      </c>
      <c r="I720" s="10">
        <v>1.44</v>
      </c>
      <c r="J720" s="10">
        <v>0.69</v>
      </c>
      <c r="K720" s="10">
        <v>-0.75</v>
      </c>
      <c r="L720" s="10">
        <v>13</v>
      </c>
      <c r="M720" s="10">
        <v>12</v>
      </c>
      <c r="N720" s="10">
        <v>3.5876014232635498</v>
      </c>
      <c r="O720" s="10">
        <v>2.3935213088989298</v>
      </c>
      <c r="P720" s="10">
        <v>0.47481971979141202</v>
      </c>
      <c r="Q720" s="10">
        <v>-0.116776779294014</v>
      </c>
      <c r="R720" s="13">
        <f>VLOOKUP(A720,'Valores KF'!$C$2:$D$1018,2,)</f>
        <v>0.77</v>
      </c>
      <c r="S720" s="13">
        <f>VLOOKUP(A720,'[2]PESO DE COLADA DIC19-DIC-20'!$A$2:$D$2105,4, FALSE)</f>
        <v>55430</v>
      </c>
      <c r="T720" s="13">
        <f>VLOOKUP(A720,[1]Sheet1!$F$2:$H$1001,3,FALSE)</f>
        <v>1885.9551169022</v>
      </c>
      <c r="U720" s="13">
        <f>VLOOKUP(A720,[1]Sheet1!$K$2:$T$827, 3,FALSE)</f>
        <v>0.41199999999999998</v>
      </c>
      <c r="V720" s="13">
        <f>VLOOKUP(A720,[1]Sheet1!$K$2:$T$827, 4,FALSE)</f>
        <v>0.314</v>
      </c>
      <c r="W720" s="13">
        <f>VLOOKUP(A720, [1]Sheet1!$K$2:$T$827,5,FALSE)</f>
        <v>0.86399999999999999</v>
      </c>
      <c r="X720" s="13">
        <f>VLOOKUP(A720, [1]Sheet1!$K$2:$T$827,6,FALSE)</f>
        <v>1.2500000000000001E-2</v>
      </c>
      <c r="Y720" s="13">
        <f>VLOOKUP(A720, [1]Sheet1!$K$2:$T$827,7,FALSE)</f>
        <v>9.8900000000000008E-4</v>
      </c>
      <c r="Z720" s="13">
        <f>VLOOKUP(A720, [1]Sheet1!$K$2:$T$827,8,FALSE)</f>
        <v>1.06</v>
      </c>
      <c r="AA720" s="13">
        <f>VLOOKUP(A720, [1]Sheet1!$K$2:$T$827,9,FALSE)</f>
        <v>0.185</v>
      </c>
      <c r="AB720" s="13">
        <f>VLOOKUP(A720, [1]Sheet1!$K$2:$T$827,10,FALSE)</f>
        <v>2.5499999999999998E-2</v>
      </c>
      <c r="AC720" s="13">
        <f>VLOOKUP(A720,[4]Sheet1!$A$2:$D$651,4,FALSE)</f>
        <v>1.28874</v>
      </c>
      <c r="AD720" s="13">
        <f>VLOOKUP(A720,[4]Sheet1!$A$2:$E$651,5,FALSE)</f>
        <v>0.66006900000000002</v>
      </c>
      <c r="AE720" s="13">
        <f>VLOOKUP(A720,[4]Sheet1!$A$2:$F$651,6,FALSE)</f>
        <v>1600.83</v>
      </c>
      <c r="AF720">
        <f>VLOOKUP(A720,[3]Sheet1!$A$2:$F$2106,6, FALSE)</f>
        <v>53257</v>
      </c>
      <c r="AG720">
        <f>VLOOKUP(A720,[3]Sheet1!$A$2:$G$2106,7,FALSE)</f>
        <v>1</v>
      </c>
      <c r="AH720">
        <f>VLOOKUP(A720,[3]Sheet1!$A$2:$H$2105,8,FALSE)</f>
        <v>1673</v>
      </c>
      <c r="AI720">
        <f>VLOOKUP(A720,[3]Sheet1!$A$2:$I$2106,9,FALSE)</f>
        <v>56</v>
      </c>
      <c r="AJ720">
        <f>VLOOKUP(A720,[3]Sheet1!$A$2:$K$2105,10,FALSE)</f>
        <v>22</v>
      </c>
      <c r="AK720">
        <f>VLOOKUP(A720,[3]Sheet1!$A$2:$K$2105,11,FALSE)</f>
        <v>34</v>
      </c>
      <c r="AL720">
        <f>VLOOKUP(A720,[3]Sheet1!$A$2:$L$2106,12,FALSE)</f>
        <v>6</v>
      </c>
      <c r="AM720">
        <f>VLOOKUP(A720, [3]Sheet1!$A$2:$M$2105,13,FALSE)</f>
        <v>16</v>
      </c>
      <c r="AN720">
        <f>VLOOKUP(A720,[3]Sheet1!$A$2:$N$2106,14,FALSE)</f>
        <v>0.99</v>
      </c>
      <c r="AO720">
        <f>VLOOKUP(A720,[3]Sheet1!$A$2:$O$2106,15,FALSE)</f>
        <v>2.12</v>
      </c>
      <c r="AP720">
        <f>VLOOKUP(A720,[3]Sheet1!$A$2:$P$2105,16,FALSE)</f>
        <v>0</v>
      </c>
      <c r="AQ720">
        <f>VLOOKUP(A720, [3]Sheet1!$A$2:$Q$2106, 17,FALSE)</f>
        <v>1578</v>
      </c>
    </row>
    <row r="721" spans="1:43" x14ac:dyDescent="0.2">
      <c r="A721" s="10">
        <v>1208251</v>
      </c>
      <c r="B721" s="10">
        <v>60057682</v>
      </c>
      <c r="C721" s="11" t="s">
        <v>55</v>
      </c>
      <c r="D721" s="10" t="s">
        <v>63</v>
      </c>
      <c r="E721" s="17">
        <v>44174</v>
      </c>
      <c r="F721" s="13" t="str">
        <f>VLOOKUP(A721,[1]Sheet1!$K$2:$T$827,2,FALSE)</f>
        <v>VD02</v>
      </c>
      <c r="G721" s="13" t="str">
        <f>IFERROR(#REF!, "no")</f>
        <v>no</v>
      </c>
      <c r="H721" s="10">
        <v>21</v>
      </c>
      <c r="I721" s="10">
        <v>0.99</v>
      </c>
      <c r="J721" s="10">
        <v>0.69</v>
      </c>
      <c r="K721" s="10">
        <v>-0.3</v>
      </c>
      <c r="L721" s="10">
        <v>14</v>
      </c>
      <c r="M721" s="10">
        <v>14</v>
      </c>
      <c r="N721" s="10">
        <v>-0.36388573050499001</v>
      </c>
      <c r="O721" s="10">
        <v>2.2367799282074001</v>
      </c>
      <c r="P721" s="10">
        <v>0.18514077365398399</v>
      </c>
      <c r="Q721" s="10">
        <v>-0.13320069015026101</v>
      </c>
      <c r="R721" s="13">
        <f>VLOOKUP(A721,'Valores KF'!$C$2:$D$1018,2,)</f>
        <v>0.77</v>
      </c>
      <c r="S721" s="13">
        <f>VLOOKUP(A721,'[2]PESO DE COLADA DIC19-DIC-20'!$A$2:$D$2105,4, FALSE)</f>
        <v>52281</v>
      </c>
      <c r="T721" s="13">
        <f>VLOOKUP(A721,[1]Sheet1!$F$2:$H$1001,3,FALSE)</f>
        <v>1881.9100873919001</v>
      </c>
      <c r="U721" s="13">
        <f>VLOOKUP(A721,[1]Sheet1!$K$2:$T$827, 3,FALSE)</f>
        <v>0.42099999999999999</v>
      </c>
      <c r="V721" s="13">
        <f>VLOOKUP(A721,[1]Sheet1!$K$2:$T$827, 4,FALSE)</f>
        <v>0.28699999999999998</v>
      </c>
      <c r="W721" s="13">
        <f>VLOOKUP(A721, [1]Sheet1!$K$2:$T$827,5,FALSE)</f>
        <v>0.78200000000000003</v>
      </c>
      <c r="X721" s="13">
        <f>VLOOKUP(A721, [1]Sheet1!$K$2:$T$827,6,FALSE)</f>
        <v>1.06E-2</v>
      </c>
      <c r="Y721" s="13">
        <f>VLOOKUP(A721, [1]Sheet1!$K$2:$T$827,7,FALSE)</f>
        <v>8.7200000000000003E-3</v>
      </c>
      <c r="Z721" s="13">
        <f>VLOOKUP(A721, [1]Sheet1!$K$2:$T$827,8,FALSE)</f>
        <v>0.86499999999999999</v>
      </c>
      <c r="AA721" s="13">
        <f>VLOOKUP(A721, [1]Sheet1!$K$2:$T$827,9,FALSE)</f>
        <v>1.72</v>
      </c>
      <c r="AB721" s="13">
        <f>VLOOKUP(A721, [1]Sheet1!$K$2:$T$827,10,FALSE)</f>
        <v>2.3099999999999999E-2</v>
      </c>
      <c r="AC721" s="13">
        <f>VLOOKUP(A721,[4]Sheet1!$A$2:$D$651,4,FALSE)</f>
        <v>1.3533900000000001</v>
      </c>
      <c r="AD721" s="13">
        <f>VLOOKUP(A721,[4]Sheet1!$A$2:$E$651,5,FALSE)</f>
        <v>1.1665399999999999</v>
      </c>
      <c r="AE721" s="13">
        <f>VLOOKUP(A721,[4]Sheet1!$A$2:$F$651,6,FALSE)</f>
        <v>1596.2</v>
      </c>
      <c r="AF721">
        <f>VLOOKUP(A721,[3]Sheet1!$A$2:$F$2106,6, FALSE)</f>
        <v>51414.99</v>
      </c>
      <c r="AG721">
        <f>VLOOKUP(A721,[3]Sheet1!$A$2:$G$2106,7,FALSE)</f>
        <v>1</v>
      </c>
      <c r="AH721">
        <f>VLOOKUP(A721,[3]Sheet1!$A$2:$H$2105,8,FALSE)</f>
        <v>1676</v>
      </c>
      <c r="AI721">
        <f>VLOOKUP(A721,[3]Sheet1!$A$2:$I$2106,9,FALSE)</f>
        <v>57</v>
      </c>
      <c r="AJ721">
        <f>VLOOKUP(A721,[3]Sheet1!$A$2:$K$2105,10,FALSE)</f>
        <v>27</v>
      </c>
      <c r="AK721">
        <f>VLOOKUP(A721,[3]Sheet1!$A$2:$K$2105,11,FALSE)</f>
        <v>30</v>
      </c>
      <c r="AL721">
        <f>VLOOKUP(A721,[3]Sheet1!$A$2:$L$2106,12,FALSE)</f>
        <v>6</v>
      </c>
      <c r="AM721">
        <f>VLOOKUP(A721, [3]Sheet1!$A$2:$M$2105,13,FALSE)</f>
        <v>21</v>
      </c>
      <c r="AN721">
        <f>VLOOKUP(A721,[3]Sheet1!$A$2:$N$2106,14,FALSE)</f>
        <v>1.01</v>
      </c>
      <c r="AO721">
        <f>VLOOKUP(A721,[3]Sheet1!$A$2:$O$2106,15,FALSE)</f>
        <v>4.88</v>
      </c>
      <c r="AP721">
        <f>VLOOKUP(A721,[3]Sheet1!$A$2:$P$2105,16,FALSE)</f>
        <v>0</v>
      </c>
      <c r="AQ721">
        <f>VLOOKUP(A721, [3]Sheet1!$A$2:$Q$2106, 17,FALSE)</f>
        <v>1563</v>
      </c>
    </row>
    <row r="722" spans="1:43" x14ac:dyDescent="0.2">
      <c r="A722" s="10">
        <v>1208252</v>
      </c>
      <c r="B722" s="10">
        <v>60057472</v>
      </c>
      <c r="C722" s="11" t="s">
        <v>78</v>
      </c>
      <c r="D722" s="10" t="s">
        <v>56</v>
      </c>
      <c r="E722" s="17">
        <v>44174</v>
      </c>
      <c r="F722" s="13" t="str">
        <f>VLOOKUP(A722,[1]Sheet1!$K$2:$T$827,2,FALSE)</f>
        <v>VD03</v>
      </c>
      <c r="G722" s="13" t="s">
        <v>69</v>
      </c>
      <c r="H722" s="10">
        <v>10</v>
      </c>
      <c r="I722" s="10">
        <v>1</v>
      </c>
      <c r="J722" s="10">
        <v>1.26</v>
      </c>
      <c r="K722" s="10">
        <v>0.26</v>
      </c>
      <c r="L722" s="10">
        <v>17</v>
      </c>
      <c r="M722" s="10">
        <v>7</v>
      </c>
      <c r="N722" s="10">
        <v>13.3979187011719</v>
      </c>
      <c r="O722" s="10">
        <v>2.5019106864929199</v>
      </c>
      <c r="P722" s="10">
        <v>1.9615852832794201</v>
      </c>
      <c r="Q722" s="10">
        <v>0.64311289787292503</v>
      </c>
      <c r="R722" s="13">
        <f>VLOOKUP(A722,'Valores KF'!$C$2:$D$1018,2,)</f>
        <v>0.84</v>
      </c>
      <c r="S722" s="13">
        <f>VLOOKUP(A722,'[2]PESO DE COLADA DIC19-DIC-20'!$A$2:$D$2105,4, FALSE)</f>
        <v>58957</v>
      </c>
      <c r="T722" s="13">
        <f>VLOOKUP(A722,[1]Sheet1!$F$2:$H$1001,3,FALSE)</f>
        <v>1863.17333080819</v>
      </c>
      <c r="U722" s="13">
        <f>VLOOKUP(A722,[1]Sheet1!$K$2:$T$827, 3,FALSE)</f>
        <v>0.108</v>
      </c>
      <c r="V722" s="13">
        <f>VLOOKUP(A722,[1]Sheet1!$K$2:$T$827, 4,FALSE)</f>
        <v>0.187</v>
      </c>
      <c r="W722" s="13">
        <f>VLOOKUP(A722, [1]Sheet1!$K$2:$T$827,5,FALSE)</f>
        <v>0.69899999999999995</v>
      </c>
      <c r="X722" s="13">
        <f>VLOOKUP(A722, [1]Sheet1!$K$2:$T$827,6,FALSE)</f>
        <v>2.5000000000000001E-2</v>
      </c>
      <c r="Y722" s="13">
        <f>VLOOKUP(A722, [1]Sheet1!$K$2:$T$827,7,FALSE)</f>
        <v>4.1599999999999996E-3</v>
      </c>
      <c r="Z722" s="13">
        <f>VLOOKUP(A722, [1]Sheet1!$K$2:$T$827,8,FALSE)</f>
        <v>12.07</v>
      </c>
      <c r="AA722" s="13">
        <f>VLOOKUP(A722, [1]Sheet1!$K$2:$T$827,9,FALSE)</f>
        <v>0.35299999999999998</v>
      </c>
      <c r="AB722" s="13">
        <f>VLOOKUP(A722, [1]Sheet1!$K$2:$T$827,10,FALSE)</f>
        <v>1.7000000000000001E-2</v>
      </c>
      <c r="AC722" s="13">
        <f>VLOOKUP(A722,[4]Sheet1!$A$2:$D$651,4,FALSE)</f>
        <v>1.2155199999999999</v>
      </c>
      <c r="AD722" s="13">
        <f>VLOOKUP(A722,[4]Sheet1!$A$2:$E$651,5,FALSE)</f>
        <v>1.81073</v>
      </c>
      <c r="AE722" s="13">
        <f>VLOOKUP(A722,[4]Sheet1!$A$2:$F$651,6,FALSE)</f>
        <v>1594.66</v>
      </c>
      <c r="AF722">
        <f>VLOOKUP(A722,[3]Sheet1!$A$2:$F$2106,6, FALSE)</f>
        <v>55404</v>
      </c>
      <c r="AG722">
        <f>VLOOKUP(A722,[3]Sheet1!$A$2:$G$2106,7,FALSE)</f>
        <v>1</v>
      </c>
      <c r="AH722">
        <f>VLOOKUP(A722,[3]Sheet1!$A$2:$H$2105,8,FALSE)</f>
        <v>1646</v>
      </c>
      <c r="AI722">
        <f>VLOOKUP(A722,[3]Sheet1!$A$2:$I$2106,9,FALSE)</f>
        <v>126</v>
      </c>
      <c r="AJ722">
        <f>VLOOKUP(A722,[3]Sheet1!$A$2:$K$2105,10,FALSE)</f>
        <v>62</v>
      </c>
      <c r="AK722">
        <f>VLOOKUP(A722,[3]Sheet1!$A$2:$K$2105,11,FALSE)</f>
        <v>64</v>
      </c>
      <c r="AL722">
        <f>VLOOKUP(A722,[3]Sheet1!$A$2:$L$2106,12,FALSE)</f>
        <v>52</v>
      </c>
      <c r="AM722">
        <f>VLOOKUP(A722, [3]Sheet1!$A$2:$M$2105,13,FALSE)</f>
        <v>10</v>
      </c>
      <c r="AN722">
        <f>VLOOKUP(A722,[3]Sheet1!$A$2:$N$2106,14,FALSE)</f>
        <v>0.84</v>
      </c>
      <c r="AO722">
        <f>VLOOKUP(A722,[3]Sheet1!$A$2:$O$2106,15,FALSE)</f>
        <v>5.04</v>
      </c>
      <c r="AP722">
        <f>VLOOKUP(A722,[3]Sheet1!$A$2:$P$2105,16,FALSE)</f>
        <v>5.0199999999999996</v>
      </c>
      <c r="AQ722">
        <f>VLOOKUP(A722, [3]Sheet1!$A$2:$Q$2106, 17,FALSE)</f>
        <v>1563</v>
      </c>
    </row>
    <row r="723" spans="1:43" x14ac:dyDescent="0.2">
      <c r="A723" s="10">
        <v>1208253</v>
      </c>
      <c r="B723" s="10">
        <v>60057670</v>
      </c>
      <c r="C723" s="11" t="s">
        <v>95</v>
      </c>
      <c r="D723" s="10" t="s">
        <v>53</v>
      </c>
      <c r="E723" s="17">
        <v>44174</v>
      </c>
      <c r="F723" s="13" t="str">
        <f>VLOOKUP(A723,[1]Sheet1!$K$2:$T$827,2,FALSE)</f>
        <v>VD05</v>
      </c>
      <c r="G723" s="13" t="s">
        <v>69</v>
      </c>
      <c r="H723" s="10">
        <v>29</v>
      </c>
      <c r="I723" s="10">
        <v>0.97</v>
      </c>
      <c r="J723" s="10">
        <v>0.97</v>
      </c>
      <c r="K723" s="10">
        <v>0</v>
      </c>
      <c r="L723" s="10">
        <v>26</v>
      </c>
      <c r="M723" s="10">
        <v>25</v>
      </c>
      <c r="N723" s="10">
        <v>7.0746426582336399</v>
      </c>
      <c r="O723" s="10">
        <v>2.3425593376159699</v>
      </c>
      <c r="P723" s="10">
        <v>1.3801465034484901</v>
      </c>
      <c r="Q723" s="10">
        <v>0.24933433532714799</v>
      </c>
      <c r="R723" s="13">
        <f>VLOOKUP(A723,'Valores KF'!$C$2:$D$1018,2,)</f>
        <v>0.88</v>
      </c>
      <c r="S723" s="13">
        <f>VLOOKUP(A723,'[2]PESO DE COLADA DIC19-DIC-20'!$A$2:$D$2105,4, FALSE)</f>
        <v>55605</v>
      </c>
      <c r="T723" s="13">
        <f>VLOOKUP(A723,[1]Sheet1!$F$2:$H$1001,3,FALSE)</f>
        <v>1861.5904044665399</v>
      </c>
      <c r="U723" s="13">
        <f>VLOOKUP(A723,[1]Sheet1!$K$2:$T$827, 3,FALSE)</f>
        <v>3.95E-2</v>
      </c>
      <c r="V723" s="13">
        <f>VLOOKUP(A723,[1]Sheet1!$K$2:$T$827, 4,FALSE)</f>
        <v>0.27200000000000002</v>
      </c>
      <c r="W723" s="13">
        <f>VLOOKUP(A723, [1]Sheet1!$K$2:$T$827,5,FALSE)</f>
        <v>1.33</v>
      </c>
      <c r="X723" s="13">
        <f>VLOOKUP(A723, [1]Sheet1!$K$2:$T$827,6,FALSE)</f>
        <v>3.49E-2</v>
      </c>
      <c r="Y723" s="13">
        <f>VLOOKUP(A723, [1]Sheet1!$K$2:$T$827,7,FALSE)</f>
        <v>5.7099999999999998E-3</v>
      </c>
      <c r="Z723" s="13">
        <f>VLOOKUP(A723, [1]Sheet1!$K$2:$T$827,8,FALSE)</f>
        <v>17.43</v>
      </c>
      <c r="AA723" s="13">
        <f>VLOOKUP(A723, [1]Sheet1!$K$2:$T$827,9,FALSE)</f>
        <v>9.0500000000000007</v>
      </c>
      <c r="AB723" s="13">
        <f>VLOOKUP(A723, [1]Sheet1!$K$2:$T$827,10,FALSE)</f>
        <v>1.0800000000000001E-2</v>
      </c>
      <c r="AC723" s="13">
        <f>VLOOKUP(A723,[4]Sheet1!$A$2:$D$651,4,FALSE)</f>
        <v>1.08571</v>
      </c>
      <c r="AD723" s="13">
        <f>VLOOKUP(A723,[4]Sheet1!$A$2:$E$651,5,FALSE)</f>
        <v>4.9515900000000004</v>
      </c>
      <c r="AE723" s="13">
        <f>VLOOKUP(A723,[4]Sheet1!$A$2:$F$651,6,FALSE)</f>
        <v>1597.2</v>
      </c>
      <c r="AF723">
        <f>VLOOKUP(A723,[3]Sheet1!$A$2:$F$2106,6, FALSE)</f>
        <v>61127</v>
      </c>
      <c r="AG723">
        <f>VLOOKUP(A723,[3]Sheet1!$A$2:$G$2106,7,FALSE)</f>
        <v>1</v>
      </c>
      <c r="AH723">
        <f>VLOOKUP(A723,[3]Sheet1!$A$2:$H$2105,8,FALSE)</f>
        <v>1652</v>
      </c>
      <c r="AI723">
        <f>VLOOKUP(A723,[3]Sheet1!$A$2:$I$2106,9,FALSE)</f>
        <v>186</v>
      </c>
      <c r="AJ723">
        <f>VLOOKUP(A723,[3]Sheet1!$A$2:$K$2105,10,FALSE)</f>
        <v>106</v>
      </c>
      <c r="AK723">
        <f>VLOOKUP(A723,[3]Sheet1!$A$2:$K$2105,11,FALSE)</f>
        <v>80</v>
      </c>
      <c r="AL723">
        <f>VLOOKUP(A723,[3]Sheet1!$A$2:$L$2106,12,FALSE)</f>
        <v>77</v>
      </c>
      <c r="AM723">
        <f>VLOOKUP(A723, [3]Sheet1!$A$2:$M$2105,13,FALSE)</f>
        <v>29</v>
      </c>
      <c r="AN723">
        <f>VLOOKUP(A723,[3]Sheet1!$A$2:$N$2106,14,FALSE)</f>
        <v>0.91</v>
      </c>
      <c r="AO723">
        <f>VLOOKUP(A723,[3]Sheet1!$A$2:$O$2106,15,FALSE)</f>
        <v>12.15</v>
      </c>
      <c r="AP723">
        <f>VLOOKUP(A723,[3]Sheet1!$A$2:$P$2105,16,FALSE)</f>
        <v>8.09</v>
      </c>
      <c r="AQ723">
        <f>VLOOKUP(A723, [3]Sheet1!$A$2:$Q$2106, 17,FALSE)</f>
        <v>1539</v>
      </c>
    </row>
    <row r="724" spans="1:43" x14ac:dyDescent="0.2">
      <c r="A724" s="10">
        <v>1208254</v>
      </c>
      <c r="B724" s="10">
        <v>60057687</v>
      </c>
      <c r="C724" s="11" t="s">
        <v>95</v>
      </c>
      <c r="D724" s="10" t="s">
        <v>56</v>
      </c>
      <c r="E724" s="17">
        <v>44174</v>
      </c>
      <c r="F724" s="13" t="str">
        <f>VLOOKUP(A724,[1]Sheet1!$K$2:$T$827,2,FALSE)</f>
        <v>VD06</v>
      </c>
      <c r="G724" s="13" t="s">
        <v>69</v>
      </c>
      <c r="H724" s="10">
        <v>34</v>
      </c>
      <c r="I724" s="10">
        <v>1.27</v>
      </c>
      <c r="J724" s="10">
        <v>1.27</v>
      </c>
      <c r="K724" s="10">
        <v>0</v>
      </c>
      <c r="L724" s="10">
        <v>16</v>
      </c>
      <c r="M724" s="10">
        <v>19</v>
      </c>
      <c r="N724" s="10">
        <v>5.3710680007934597</v>
      </c>
      <c r="O724" s="10">
        <v>2.7178206443786599</v>
      </c>
      <c r="P724" s="10">
        <v>0.693248271942139</v>
      </c>
      <c r="Q724" s="10">
        <v>0.54754334688186601</v>
      </c>
      <c r="R724" s="13">
        <f>VLOOKUP(A724,'Valores KF'!$C$2:$D$1018,2,)</f>
        <v>0.88</v>
      </c>
      <c r="S724" s="13">
        <f>VLOOKUP(A724,'[2]PESO DE COLADA DIC19-DIC-20'!$A$2:$D$2105,4, FALSE)</f>
        <v>61827</v>
      </c>
      <c r="T724" s="13">
        <f>VLOOKUP(A724,[1]Sheet1!$F$2:$H$1001,3,FALSE)</f>
        <v>1861.56500351099</v>
      </c>
      <c r="U724" s="13">
        <f>VLOOKUP(A724,[1]Sheet1!$K$2:$T$827, 3,FALSE)</f>
        <v>4.1599999999999998E-2</v>
      </c>
      <c r="V724" s="13">
        <f>VLOOKUP(A724,[1]Sheet1!$K$2:$T$827, 4,FALSE)</f>
        <v>0.32700000000000001</v>
      </c>
      <c r="W724" s="13">
        <f>VLOOKUP(A724, [1]Sheet1!$K$2:$T$827,5,FALSE)</f>
        <v>1.36</v>
      </c>
      <c r="X724" s="13">
        <f>VLOOKUP(A724, [1]Sheet1!$K$2:$T$827,6,FALSE)</f>
        <v>3.5499999999999997E-2</v>
      </c>
      <c r="Y724" s="13">
        <f>VLOOKUP(A724, [1]Sheet1!$K$2:$T$827,7,FALSE)</f>
        <v>2.64E-3</v>
      </c>
      <c r="Z724" s="13">
        <f>VLOOKUP(A724, [1]Sheet1!$K$2:$T$827,8,FALSE)</f>
        <v>17.29</v>
      </c>
      <c r="AA724" s="13">
        <f>VLOOKUP(A724, [1]Sheet1!$K$2:$T$827,9,FALSE)</f>
        <v>9.01</v>
      </c>
      <c r="AB724" s="13">
        <f>VLOOKUP(A724, [1]Sheet1!$K$2:$T$827,10,FALSE)</f>
        <v>1.5299999999999999E-2</v>
      </c>
      <c r="AC724" s="13">
        <f>VLOOKUP(A724,[4]Sheet1!$A$2:$D$651,4,FALSE)</f>
        <v>0.98938700000000002</v>
      </c>
      <c r="AD724" s="13">
        <f>VLOOKUP(A724,[4]Sheet1!$A$2:$E$651,5,FALSE)</f>
        <v>3.74478</v>
      </c>
      <c r="AE724" s="13">
        <f>VLOOKUP(A724,[4]Sheet1!$A$2:$F$651,6,FALSE)</f>
        <v>1599.62</v>
      </c>
      <c r="AF724">
        <f>VLOOKUP(A724,[3]Sheet1!$A$2:$F$2106,6, FALSE)</f>
        <v>62571</v>
      </c>
      <c r="AG724">
        <f>VLOOKUP(A724,[3]Sheet1!$A$2:$G$2106,7,FALSE)</f>
        <v>1</v>
      </c>
      <c r="AH724">
        <f>VLOOKUP(A724,[3]Sheet1!$A$2:$H$2105,8,FALSE)</f>
        <v>1660</v>
      </c>
      <c r="AI724">
        <f>VLOOKUP(A724,[3]Sheet1!$A$2:$I$2106,9,FALSE)</f>
        <v>204</v>
      </c>
      <c r="AJ724">
        <f>VLOOKUP(A724,[3]Sheet1!$A$2:$K$2105,10,FALSE)</f>
        <v>113</v>
      </c>
      <c r="AK724">
        <f>VLOOKUP(A724,[3]Sheet1!$A$2:$K$2105,11,FALSE)</f>
        <v>91</v>
      </c>
      <c r="AL724">
        <f>VLOOKUP(A724,[3]Sheet1!$A$2:$L$2106,12,FALSE)</f>
        <v>79</v>
      </c>
      <c r="AM724">
        <f>VLOOKUP(A724, [3]Sheet1!$A$2:$M$2105,13,FALSE)</f>
        <v>34</v>
      </c>
      <c r="AN724">
        <f>VLOOKUP(A724,[3]Sheet1!$A$2:$N$2106,14,FALSE)</f>
        <v>0.75</v>
      </c>
      <c r="AO724">
        <f>VLOOKUP(A724,[3]Sheet1!$A$2:$O$2106,15,FALSE)</f>
        <v>12.92</v>
      </c>
      <c r="AP724">
        <f>VLOOKUP(A724,[3]Sheet1!$A$2:$P$2105,16,FALSE)</f>
        <v>14.42</v>
      </c>
      <c r="AQ724">
        <f>VLOOKUP(A724, [3]Sheet1!$A$2:$Q$2106, 17,FALSE)</f>
        <v>1540</v>
      </c>
    </row>
    <row r="725" spans="1:43" x14ac:dyDescent="0.2">
      <c r="A725" s="10">
        <v>1208255</v>
      </c>
      <c r="B725" s="10">
        <v>60057021</v>
      </c>
      <c r="C725" s="11" t="s">
        <v>108</v>
      </c>
      <c r="D725" s="10" t="s">
        <v>53</v>
      </c>
      <c r="E725" s="17">
        <v>44174</v>
      </c>
      <c r="F725" s="13" t="str">
        <f>VLOOKUP(A725,[1]Sheet1!$K$2:$T$827,2,FALSE)</f>
        <v>VD06</v>
      </c>
      <c r="G725" s="13" t="s">
        <v>69</v>
      </c>
      <c r="H725" s="10">
        <v>29</v>
      </c>
      <c r="I725" s="10">
        <v>1.22</v>
      </c>
      <c r="J725" s="10">
        <v>1.22</v>
      </c>
      <c r="K725" s="10">
        <v>0</v>
      </c>
      <c r="L725" s="10">
        <v>29</v>
      </c>
      <c r="M725" s="10">
        <v>19</v>
      </c>
      <c r="N725" s="10">
        <v>7.2505545616149902</v>
      </c>
      <c r="O725" s="10">
        <v>2.5894207954406698</v>
      </c>
      <c r="P725" s="10">
        <v>0.82929712533950795</v>
      </c>
      <c r="Q725" s="10">
        <v>0.80136132240295399</v>
      </c>
      <c r="R725" s="13">
        <f>VLOOKUP(A725,'Valores KF'!$C$2:$D$1018,2,)</f>
        <v>0.87</v>
      </c>
      <c r="S725" s="13">
        <f>VLOOKUP(A725,'[2]PESO DE COLADA DIC19-DIC-20'!$A$2:$D$2105,4, FALSE)</f>
        <v>58668</v>
      </c>
      <c r="T725" s="13">
        <f>VLOOKUP(A725,[1]Sheet1!$F$2:$H$1001,3,FALSE)</f>
        <v>1847.2210226889999</v>
      </c>
      <c r="U725" s="13">
        <f>VLOOKUP(A725,[1]Sheet1!$K$2:$T$827, 3,FALSE)</f>
        <v>2.7799999999999998E-2</v>
      </c>
      <c r="V725" s="13">
        <f>VLOOKUP(A725,[1]Sheet1!$K$2:$T$827, 4,FALSE)</f>
        <v>0.27500000000000002</v>
      </c>
      <c r="W725" s="13">
        <f>VLOOKUP(A725, [1]Sheet1!$K$2:$T$827,5,FALSE)</f>
        <v>1.4</v>
      </c>
      <c r="X725" s="13">
        <f>VLOOKUP(A725, [1]Sheet1!$K$2:$T$827,6,FALSE)</f>
        <v>3.2000000000000001E-2</v>
      </c>
      <c r="Y725" s="13">
        <f>VLOOKUP(A725, [1]Sheet1!$K$2:$T$827,7,FALSE)</f>
        <v>3.1199999999999999E-3</v>
      </c>
      <c r="Z725" s="13">
        <f>VLOOKUP(A725, [1]Sheet1!$K$2:$T$827,8,FALSE)</f>
        <v>16.78</v>
      </c>
      <c r="AA725" s="13">
        <f>VLOOKUP(A725, [1]Sheet1!$K$2:$T$827,9,FALSE)</f>
        <v>10.01</v>
      </c>
      <c r="AB725" s="13">
        <f>VLOOKUP(A725, [1]Sheet1!$K$2:$T$827,10,FALSE)</f>
        <v>4.1999999999999997E-3</v>
      </c>
      <c r="AC725" s="13">
        <f>VLOOKUP(A725,[4]Sheet1!$A$2:$D$651,4,FALSE)</f>
        <v>1.1084700000000001</v>
      </c>
      <c r="AD725" s="13">
        <f>VLOOKUP(A725,[4]Sheet1!$A$2:$E$651,5,FALSE)</f>
        <v>11.0267</v>
      </c>
      <c r="AE725" s="13">
        <f>VLOOKUP(A725,[4]Sheet1!$A$2:$F$651,6,FALSE)</f>
        <v>1589.28</v>
      </c>
      <c r="AF725">
        <f>VLOOKUP(A725,[3]Sheet1!$A$2:$F$2106,6, FALSE)</f>
        <v>61969</v>
      </c>
      <c r="AG725">
        <f>VLOOKUP(A725,[3]Sheet1!$A$2:$G$2106,7,FALSE)</f>
        <v>1</v>
      </c>
      <c r="AH725">
        <f>VLOOKUP(A725,[3]Sheet1!$A$2:$H$2105,8,FALSE)</f>
        <v>1666</v>
      </c>
      <c r="AI725">
        <f>VLOOKUP(A725,[3]Sheet1!$A$2:$I$2106,9,FALSE)</f>
        <v>215</v>
      </c>
      <c r="AJ725">
        <f>VLOOKUP(A725,[3]Sheet1!$A$2:$K$2105,10,FALSE)</f>
        <v>103</v>
      </c>
      <c r="AK725">
        <f>VLOOKUP(A725,[3]Sheet1!$A$2:$K$2105,11,FALSE)</f>
        <v>112</v>
      </c>
      <c r="AL725">
        <f>VLOOKUP(A725,[3]Sheet1!$A$2:$L$2106,12,FALSE)</f>
        <v>74</v>
      </c>
      <c r="AM725">
        <f>VLOOKUP(A725, [3]Sheet1!$A$2:$M$2105,13,FALSE)</f>
        <v>29</v>
      </c>
      <c r="AN725">
        <f>VLOOKUP(A725,[3]Sheet1!$A$2:$N$2106,14,FALSE)</f>
        <v>0.92</v>
      </c>
      <c r="AO725">
        <f>VLOOKUP(A725,[3]Sheet1!$A$2:$O$2106,15,FALSE)</f>
        <v>23.76</v>
      </c>
      <c r="AP725">
        <f>VLOOKUP(A725,[3]Sheet1!$A$2:$P$2105,16,FALSE)</f>
        <v>1.93</v>
      </c>
      <c r="AQ725">
        <f>VLOOKUP(A725, [3]Sheet1!$A$2:$Q$2106, 17,FALSE)</f>
        <v>1525</v>
      </c>
    </row>
    <row r="726" spans="1:43" x14ac:dyDescent="0.2">
      <c r="A726" s="10">
        <v>1208256</v>
      </c>
      <c r="B726" s="10">
        <v>60057373</v>
      </c>
      <c r="C726" s="11" t="s">
        <v>94</v>
      </c>
      <c r="D726" s="10" t="s">
        <v>46</v>
      </c>
      <c r="E726" s="17">
        <v>44174</v>
      </c>
      <c r="F726" s="13" t="str">
        <f>VLOOKUP(A726,[1]Sheet1!$K$2:$T$827,2,FALSE)</f>
        <v>VD05</v>
      </c>
      <c r="G726" s="13" t="s">
        <v>69</v>
      </c>
      <c r="H726" s="10">
        <v>41</v>
      </c>
      <c r="I726" s="10">
        <v>0.94</v>
      </c>
      <c r="J726" s="10">
        <v>0.91</v>
      </c>
      <c r="K726" s="10">
        <v>-0.03</v>
      </c>
      <c r="L726" s="10">
        <v>15</v>
      </c>
      <c r="M726" s="10">
        <v>35</v>
      </c>
      <c r="N726" s="10">
        <v>4.7979640960693404</v>
      </c>
      <c r="O726" s="10">
        <v>2.4882731437683101</v>
      </c>
      <c r="P726" s="10">
        <v>1.8754180669784499</v>
      </c>
      <c r="Q726" s="10">
        <v>1.1192536354064899</v>
      </c>
      <c r="R726" s="13">
        <f>VLOOKUP(A726,'Valores KF'!$C$2:$D$1018,2,)</f>
        <v>0.88</v>
      </c>
      <c r="S726" s="13">
        <f>VLOOKUP(A726,'[2]PESO DE COLADA DIC19-DIC-20'!$A$2:$D$2105,4, FALSE)</f>
        <v>53133</v>
      </c>
      <c r="T726" s="13">
        <f>VLOOKUP(A726,[1]Sheet1!$F$2:$H$1001,3,FALSE)</f>
        <v>1855.88488235728</v>
      </c>
      <c r="U726" s="13">
        <f>VLOOKUP(A726,[1]Sheet1!$K$2:$T$827, 3,FALSE)</f>
        <v>2.6700000000000002E-2</v>
      </c>
      <c r="V726" s="13">
        <f>VLOOKUP(A726,[1]Sheet1!$K$2:$T$827, 4,FALSE)</f>
        <v>0.21099999999999999</v>
      </c>
      <c r="W726" s="13">
        <f>VLOOKUP(A726, [1]Sheet1!$K$2:$T$827,5,FALSE)</f>
        <v>1.41</v>
      </c>
      <c r="X726" s="13">
        <f>VLOOKUP(A726, [1]Sheet1!$K$2:$T$827,6,FALSE)</f>
        <v>3.2800000000000003E-2</v>
      </c>
      <c r="Y726" s="13">
        <f>VLOOKUP(A726, [1]Sheet1!$K$2:$T$827,7,FALSE)</f>
        <v>3.7599999999999999E-3</v>
      </c>
      <c r="Z726" s="13">
        <f>VLOOKUP(A726, [1]Sheet1!$K$2:$T$827,8,FALSE)</f>
        <v>18.37</v>
      </c>
      <c r="AA726" s="13">
        <f>VLOOKUP(A726, [1]Sheet1!$K$2:$T$827,9,FALSE)</f>
        <v>8.91</v>
      </c>
      <c r="AB726" s="13">
        <f>VLOOKUP(A726, [1]Sheet1!$K$2:$T$827,10,FALSE)</f>
        <v>9.7000000000000003E-3</v>
      </c>
      <c r="AC726" s="13">
        <f>VLOOKUP(A726,[4]Sheet1!$A$2:$D$651,4,FALSE)</f>
        <v>1.16767</v>
      </c>
      <c r="AD726" s="13">
        <f>VLOOKUP(A726,[4]Sheet1!$A$2:$E$651,5,FALSE)</f>
        <v>5.4618700000000002</v>
      </c>
      <c r="AE726" s="13">
        <f>VLOOKUP(A726,[4]Sheet1!$A$2:$F$651,6,FALSE)</f>
        <v>1582.89</v>
      </c>
      <c r="AF726">
        <f>VLOOKUP(A726,[3]Sheet1!$A$2:$F$2106,6, FALSE)</f>
        <v>57893</v>
      </c>
      <c r="AG726">
        <f>VLOOKUP(A726,[3]Sheet1!$A$2:$G$2106,7,FALSE)</f>
        <v>1</v>
      </c>
      <c r="AH726">
        <f>VLOOKUP(A726,[3]Sheet1!$A$2:$H$2105,8,FALSE)</f>
        <v>1633</v>
      </c>
      <c r="AI726">
        <f>VLOOKUP(A726,[3]Sheet1!$A$2:$I$2106,9,FALSE)</f>
        <v>273</v>
      </c>
      <c r="AJ726">
        <f>VLOOKUP(A726,[3]Sheet1!$A$2:$K$2105,10,FALSE)</f>
        <v>135</v>
      </c>
      <c r="AK726">
        <f>VLOOKUP(A726,[3]Sheet1!$A$2:$K$2105,11,FALSE)</f>
        <v>138</v>
      </c>
      <c r="AL726">
        <f>VLOOKUP(A726,[3]Sheet1!$A$2:$L$2106,12,FALSE)</f>
        <v>94</v>
      </c>
      <c r="AM726">
        <f>VLOOKUP(A726, [3]Sheet1!$A$2:$M$2105,13,FALSE)</f>
        <v>41</v>
      </c>
      <c r="AN726">
        <f>VLOOKUP(A726,[3]Sheet1!$A$2:$N$2106,14,FALSE)</f>
        <v>0.79</v>
      </c>
      <c r="AO726">
        <f>VLOOKUP(A726,[3]Sheet1!$A$2:$O$2106,15,FALSE)</f>
        <v>16.22</v>
      </c>
      <c r="AP726">
        <f>VLOOKUP(A726,[3]Sheet1!$A$2:$P$2105,16,FALSE)</f>
        <v>27.52</v>
      </c>
      <c r="AQ726">
        <f>VLOOKUP(A726, [3]Sheet1!$A$2:$Q$2106, 17,FALSE)</f>
        <v>1521</v>
      </c>
    </row>
    <row r="727" spans="1:43" x14ac:dyDescent="0.2">
      <c r="A727" s="10">
        <v>1208257</v>
      </c>
      <c r="B727" s="10">
        <v>60057466</v>
      </c>
      <c r="C727" s="11">
        <v>4340</v>
      </c>
      <c r="D727" s="10" t="s">
        <v>56</v>
      </c>
      <c r="E727" s="17">
        <v>44175</v>
      </c>
      <c r="F727" s="13" t="str">
        <f>VLOOKUP(A727,[1]Sheet1!$K$2:$T$827,2,FALSE)</f>
        <v>VD04</v>
      </c>
      <c r="G727" s="13" t="str">
        <f>IFERROR(#REF!, "no")</f>
        <v>no</v>
      </c>
      <c r="H727" s="10">
        <v>28</v>
      </c>
      <c r="I727" s="10">
        <v>1.1499999999999999</v>
      </c>
      <c r="J727" s="10">
        <v>0.67</v>
      </c>
      <c r="K727" s="10">
        <v>-0.48</v>
      </c>
      <c r="L727" s="10">
        <v>21</v>
      </c>
      <c r="M727" s="10">
        <v>0</v>
      </c>
      <c r="N727" s="10">
        <v>-8.9017264544963795E-2</v>
      </c>
      <c r="O727" s="10">
        <v>2.3557808399200399</v>
      </c>
      <c r="P727" s="10">
        <v>2.4935245513915998</v>
      </c>
      <c r="Q727" s="10">
        <v>6.82863092422485</v>
      </c>
      <c r="R727" s="13">
        <f>VLOOKUP(A727,'Valores KF'!$C$2:$D$1018,2,)</f>
        <v>0.76</v>
      </c>
      <c r="S727" s="13">
        <f>VLOOKUP(A727,'[2]PESO DE COLADA DIC19-DIC-20'!$A$2:$D$2105,4, FALSE)</f>
        <v>58489</v>
      </c>
      <c r="T727" s="13">
        <f>VLOOKUP(A727,[1]Sheet1!$F$2:$H$1001,3,FALSE)</f>
        <v>1865.59646043151</v>
      </c>
      <c r="U727" s="13">
        <f>VLOOKUP(A727,[1]Sheet1!$K$2:$T$827, 3,FALSE)</f>
        <v>0.41199999999999998</v>
      </c>
      <c r="V727" s="13">
        <f>VLOOKUP(A727,[1]Sheet1!$K$2:$T$827, 4,FALSE)</f>
        <v>0.18099999999999999</v>
      </c>
      <c r="W727" s="13">
        <f>VLOOKUP(A727, [1]Sheet1!$K$2:$T$827,5,FALSE)</f>
        <v>0.76700000000000002</v>
      </c>
      <c r="X727" s="13">
        <f>VLOOKUP(A727, [1]Sheet1!$K$2:$T$827,6,FALSE)</f>
        <v>1.0699999999999999E-2</v>
      </c>
      <c r="Y727" s="13">
        <f>VLOOKUP(A727, [1]Sheet1!$K$2:$T$827,7,FALSE)</f>
        <v>1.7899999999999999E-2</v>
      </c>
      <c r="Z727" s="13">
        <f>VLOOKUP(A727, [1]Sheet1!$K$2:$T$827,8,FALSE)</f>
        <v>0.83799999999999997</v>
      </c>
      <c r="AA727" s="13">
        <f>VLOOKUP(A727, [1]Sheet1!$K$2:$T$827,9,FALSE)</f>
        <v>1.73</v>
      </c>
      <c r="AB727" s="13">
        <f>VLOOKUP(A727, [1]Sheet1!$K$2:$T$827,10,FALSE)</f>
        <v>1.9E-2</v>
      </c>
      <c r="AC727" s="13">
        <f>VLOOKUP(A727,[4]Sheet1!$A$2:$D$651,4,FALSE)</f>
        <v>1.4074899999999999</v>
      </c>
      <c r="AD727" s="13">
        <f>VLOOKUP(A727,[4]Sheet1!$A$2:$E$651,5,FALSE)</f>
        <v>6.8965800000000002</v>
      </c>
      <c r="AE727" s="13">
        <f>VLOOKUP(A727,[4]Sheet1!$A$2:$F$651,6,FALSE)</f>
        <v>1575.34</v>
      </c>
      <c r="AF727">
        <f>VLOOKUP(A727,[3]Sheet1!$A$2:$F$2106,6, FALSE)</f>
        <v>57912</v>
      </c>
      <c r="AG727">
        <f>VLOOKUP(A727,[3]Sheet1!$A$2:$G$2106,7,FALSE)</f>
        <v>2</v>
      </c>
      <c r="AH727">
        <f>VLOOKUP(A727,[3]Sheet1!$A$2:$H$2105,8,FALSE)</f>
        <v>1667</v>
      </c>
      <c r="AI727">
        <f>VLOOKUP(A727,[3]Sheet1!$A$2:$I$2106,9,FALSE)</f>
        <v>142</v>
      </c>
      <c r="AJ727">
        <f>VLOOKUP(A727,[3]Sheet1!$A$2:$K$2105,10,FALSE)</f>
        <v>60</v>
      </c>
      <c r="AK727">
        <f>VLOOKUP(A727,[3]Sheet1!$A$2:$K$2105,11,FALSE)</f>
        <v>82</v>
      </c>
      <c r="AL727">
        <f>VLOOKUP(A727,[3]Sheet1!$A$2:$L$2106,12,FALSE)</f>
        <v>32</v>
      </c>
      <c r="AM727">
        <f>VLOOKUP(A727, [3]Sheet1!$A$2:$M$2105,13,FALSE)</f>
        <v>28</v>
      </c>
      <c r="AN727">
        <f>VLOOKUP(A727,[3]Sheet1!$A$2:$N$2106,14,FALSE)</f>
        <v>1.01</v>
      </c>
      <c r="AO727">
        <f>VLOOKUP(A727,[3]Sheet1!$A$2:$O$2106,15,FALSE)</f>
        <v>10.52</v>
      </c>
      <c r="AP727">
        <f>VLOOKUP(A727,[3]Sheet1!$A$2:$P$2105,16,FALSE)</f>
        <v>0</v>
      </c>
      <c r="AQ727">
        <f>VLOOKUP(A727, [3]Sheet1!$A$2:$Q$2106, 17,FALSE)</f>
        <v>1561</v>
      </c>
    </row>
    <row r="728" spans="1:43" x14ac:dyDescent="0.2">
      <c r="A728" s="10">
        <v>1208258</v>
      </c>
      <c r="B728" s="10">
        <v>60057611</v>
      </c>
      <c r="C728" s="11" t="s">
        <v>55</v>
      </c>
      <c r="D728" s="10" t="s">
        <v>53</v>
      </c>
      <c r="E728" s="17">
        <v>44175</v>
      </c>
      <c r="F728" s="13" t="str">
        <f>VLOOKUP(A728,[1]Sheet1!$K$2:$T$827,2,FALSE)</f>
        <v>VD02</v>
      </c>
      <c r="G728" s="13" t="str">
        <f>IFERROR(#REF!, "no")</f>
        <v>no</v>
      </c>
      <c r="H728" s="10">
        <v>24</v>
      </c>
      <c r="I728" s="10">
        <v>0.98</v>
      </c>
      <c r="J728" s="10">
        <v>1.1399999999999999</v>
      </c>
      <c r="K728" s="10">
        <v>0.16</v>
      </c>
      <c r="L728" s="10">
        <v>18</v>
      </c>
      <c r="M728" s="10">
        <v>17</v>
      </c>
      <c r="N728" s="10">
        <v>9.8281946182250994</v>
      </c>
      <c r="O728" s="10">
        <v>1.9846104383468599</v>
      </c>
      <c r="P728" s="10">
        <v>2.0652658939361599</v>
      </c>
      <c r="Q728" s="10">
        <v>6.9477632641792297E-2</v>
      </c>
      <c r="R728" s="13">
        <f>VLOOKUP(A728,'Valores KF'!$C$2:$D$1018,2,)</f>
        <v>0.75</v>
      </c>
      <c r="S728" s="13">
        <f>VLOOKUP(A728,'[2]PESO DE COLADA DIC19-DIC-20'!$A$2:$D$2105,4, FALSE)</f>
        <v>51735</v>
      </c>
      <c r="T728" s="13">
        <f>VLOOKUP(A728,[1]Sheet1!$F$2:$H$1001,3,FALSE)</f>
        <v>1862.8532915923799</v>
      </c>
      <c r="U728" s="13">
        <f>VLOOKUP(A728,[1]Sheet1!$K$2:$T$827, 3,FALSE)</f>
        <v>0.41</v>
      </c>
      <c r="V728" s="13">
        <f>VLOOKUP(A728,[1]Sheet1!$K$2:$T$827, 4,FALSE)</f>
        <v>0.27600000000000002</v>
      </c>
      <c r="W728" s="13">
        <f>VLOOKUP(A728, [1]Sheet1!$K$2:$T$827,5,FALSE)</f>
        <v>0.77700000000000002</v>
      </c>
      <c r="X728" s="13">
        <f>VLOOKUP(A728, [1]Sheet1!$K$2:$T$827,6,FALSE)</f>
        <v>8.6999999999999994E-3</v>
      </c>
      <c r="Y728" s="13">
        <f>VLOOKUP(A728, [1]Sheet1!$K$2:$T$827,7,FALSE)</f>
        <v>9.4400000000000005E-3</v>
      </c>
      <c r="Z728" s="13">
        <f>VLOOKUP(A728, [1]Sheet1!$K$2:$T$827,8,FALSE)</f>
        <v>0.88500000000000001</v>
      </c>
      <c r="AA728" s="13">
        <f>VLOOKUP(A728, [1]Sheet1!$K$2:$T$827,9,FALSE)</f>
        <v>1.67</v>
      </c>
      <c r="AB728" s="13">
        <f>VLOOKUP(A728, [1]Sheet1!$K$2:$T$827,10,FALSE)</f>
        <v>3.1E-2</v>
      </c>
      <c r="AC728" s="13">
        <f>VLOOKUP(A728,[4]Sheet1!$A$2:$D$651,4,FALSE)</f>
        <v>1.19448</v>
      </c>
      <c r="AD728" s="13">
        <f>VLOOKUP(A728,[4]Sheet1!$A$2:$E$651,5,FALSE)</f>
        <v>1.10836</v>
      </c>
      <c r="AE728" s="13">
        <f>VLOOKUP(A728,[4]Sheet1!$A$2:$F$651,6,FALSE)</f>
        <v>1588.46</v>
      </c>
      <c r="AF728">
        <f>VLOOKUP(A728,[3]Sheet1!$A$2:$F$2106,6, FALSE)</f>
        <v>51732</v>
      </c>
      <c r="AG728">
        <f>VLOOKUP(A728,[3]Sheet1!$A$2:$G$2106,7,FALSE)</f>
        <v>1</v>
      </c>
      <c r="AH728">
        <f>VLOOKUP(A728,[3]Sheet1!$A$2:$H$2105,8,FALSE)</f>
        <v>1661</v>
      </c>
      <c r="AI728">
        <f>VLOOKUP(A728,[3]Sheet1!$A$2:$I$2106,9,FALSE)</f>
        <v>81</v>
      </c>
      <c r="AJ728">
        <f>VLOOKUP(A728,[3]Sheet1!$A$2:$K$2105,10,FALSE)</f>
        <v>30</v>
      </c>
      <c r="AK728">
        <f>VLOOKUP(A728,[3]Sheet1!$A$2:$K$2105,11,FALSE)</f>
        <v>51</v>
      </c>
      <c r="AL728">
        <f>VLOOKUP(A728,[3]Sheet1!$A$2:$L$2106,12,FALSE)</f>
        <v>6</v>
      </c>
      <c r="AM728">
        <f>VLOOKUP(A728, [3]Sheet1!$A$2:$M$2105,13,FALSE)</f>
        <v>24</v>
      </c>
      <c r="AN728">
        <f>VLOOKUP(A728,[3]Sheet1!$A$2:$N$2106,14,FALSE)</f>
        <v>1.02</v>
      </c>
      <c r="AO728">
        <f>VLOOKUP(A728,[3]Sheet1!$A$2:$O$2106,15,FALSE)</f>
        <v>7.22</v>
      </c>
      <c r="AP728">
        <f>VLOOKUP(A728,[3]Sheet1!$A$2:$P$2105,16,FALSE)</f>
        <v>0</v>
      </c>
      <c r="AQ728">
        <f>VLOOKUP(A728, [3]Sheet1!$A$2:$Q$2106, 17,FALSE)</f>
        <v>1557</v>
      </c>
    </row>
    <row r="729" spans="1:43" x14ac:dyDescent="0.2">
      <c r="A729" s="10">
        <v>1208259</v>
      </c>
      <c r="B729" s="10">
        <v>60057676</v>
      </c>
      <c r="C729" s="11" t="s">
        <v>55</v>
      </c>
      <c r="D729" s="10" t="s">
        <v>61</v>
      </c>
      <c r="E729" s="17">
        <v>44175</v>
      </c>
      <c r="F729" s="13" t="str">
        <f>VLOOKUP(A729,[1]Sheet1!$K$2:$T$827,2,FALSE)</f>
        <v>VD02</v>
      </c>
      <c r="G729" s="13" t="str">
        <f>IFERROR(#REF!, "no")</f>
        <v>no</v>
      </c>
      <c r="H729" s="10">
        <v>20</v>
      </c>
      <c r="I729" s="10">
        <v>0</v>
      </c>
      <c r="J729" s="10">
        <v>1.34</v>
      </c>
      <c r="K729" s="10">
        <v>1.34</v>
      </c>
      <c r="L729" s="10">
        <v>19</v>
      </c>
      <c r="M729" s="10">
        <v>13</v>
      </c>
      <c r="N729" s="10">
        <v>3.9804415702819802</v>
      </c>
      <c r="O729" s="10">
        <v>2.5570094585418701</v>
      </c>
      <c r="P729" s="10">
        <v>0.57735186815261796</v>
      </c>
      <c r="Q729" s="10">
        <v>-1.20626408606768E-2</v>
      </c>
      <c r="R729" s="13">
        <f>VLOOKUP(A729,'Valores KF'!$C$2:$D$1018,2,)</f>
        <v>0.75</v>
      </c>
      <c r="S729" s="13">
        <f>VLOOKUP(A729,'[2]PESO DE COLADA DIC19-DIC-20'!$A$2:$D$2105,4, FALSE)</f>
        <v>51469</v>
      </c>
      <c r="T729" s="13">
        <f>VLOOKUP(A729,[1]Sheet1!$F$2:$H$1001,3,FALSE)</f>
        <v>1863.08670618623</v>
      </c>
      <c r="U729" s="13">
        <f>VLOOKUP(A729,[1]Sheet1!$K$2:$T$827, 3,FALSE)</f>
        <v>0.40799999999999997</v>
      </c>
      <c r="V729" s="13">
        <f>VLOOKUP(A729,[1]Sheet1!$K$2:$T$827, 4,FALSE)</f>
        <v>0.23100000000000001</v>
      </c>
      <c r="W729" s="13">
        <f>VLOOKUP(A729, [1]Sheet1!$K$2:$T$827,5,FALSE)</f>
        <v>0.747</v>
      </c>
      <c r="X729" s="13">
        <f>VLOOKUP(A729, [1]Sheet1!$K$2:$T$827,6,FALSE)</f>
        <v>7.7999999999999996E-3</v>
      </c>
      <c r="Y729" s="13">
        <f>VLOOKUP(A729, [1]Sheet1!$K$2:$T$827,7,FALSE)</f>
        <v>6.9100000000000003E-3</v>
      </c>
      <c r="Z729" s="13">
        <f>VLOOKUP(A729, [1]Sheet1!$K$2:$T$827,8,FALSE)</f>
        <v>0.875</v>
      </c>
      <c r="AA729" s="13">
        <f>VLOOKUP(A729, [1]Sheet1!$K$2:$T$827,9,FALSE)</f>
        <v>1.69</v>
      </c>
      <c r="AB729" s="13">
        <f>VLOOKUP(A729, [1]Sheet1!$K$2:$T$827,10,FALSE)</f>
        <v>2.8199999999999999E-2</v>
      </c>
      <c r="AC729" s="13">
        <f>VLOOKUP(A729,[4]Sheet1!$A$2:$D$651,4,FALSE)</f>
        <v>1.2067099999999999</v>
      </c>
      <c r="AD729" s="13">
        <f>VLOOKUP(A729,[4]Sheet1!$A$2:$E$651,5,FALSE)</f>
        <v>0.83720300000000003</v>
      </c>
      <c r="AE729" s="13">
        <f>VLOOKUP(A729,[4]Sheet1!$A$2:$F$651,6,FALSE)</f>
        <v>1589.38</v>
      </c>
      <c r="AF729">
        <f>VLOOKUP(A729,[3]Sheet1!$A$2:$F$2106,6, FALSE)</f>
        <v>50956</v>
      </c>
      <c r="AG729">
        <f>VLOOKUP(A729,[3]Sheet1!$A$2:$G$2106,7,FALSE)</f>
        <v>2</v>
      </c>
      <c r="AH729">
        <f>VLOOKUP(A729,[3]Sheet1!$A$2:$H$2105,8,FALSE)</f>
        <v>0</v>
      </c>
      <c r="AI729">
        <f>VLOOKUP(A729,[3]Sheet1!$A$2:$I$2106,9,FALSE)</f>
        <v>63</v>
      </c>
      <c r="AJ729">
        <f>VLOOKUP(A729,[3]Sheet1!$A$2:$K$2105,10,FALSE)</f>
        <v>26</v>
      </c>
      <c r="AK729">
        <f>VLOOKUP(A729,[3]Sheet1!$A$2:$K$2105,11,FALSE)</f>
        <v>37</v>
      </c>
      <c r="AL729">
        <f>VLOOKUP(A729,[3]Sheet1!$A$2:$L$2106,12,FALSE)</f>
        <v>6</v>
      </c>
      <c r="AM729">
        <f>VLOOKUP(A729, [3]Sheet1!$A$2:$M$2105,13,FALSE)</f>
        <v>20</v>
      </c>
      <c r="AN729">
        <f>VLOOKUP(A729,[3]Sheet1!$A$2:$N$2106,14,FALSE)</f>
        <v>0.87</v>
      </c>
      <c r="AO729">
        <f>VLOOKUP(A729,[3]Sheet1!$A$2:$O$2106,15,FALSE)</f>
        <v>4.54</v>
      </c>
      <c r="AP729">
        <f>VLOOKUP(A729,[3]Sheet1!$A$2:$P$2105,16,FALSE)</f>
        <v>0</v>
      </c>
      <c r="AQ729">
        <f>VLOOKUP(A729, [3]Sheet1!$A$2:$Q$2106, 17,FALSE)</f>
        <v>1571</v>
      </c>
    </row>
    <row r="730" spans="1:43" x14ac:dyDescent="0.2">
      <c r="A730" s="10">
        <v>1208260</v>
      </c>
      <c r="B730" s="10">
        <v>60057395</v>
      </c>
      <c r="C730" s="11" t="s">
        <v>43</v>
      </c>
      <c r="D730" s="10" t="s">
        <v>46</v>
      </c>
      <c r="E730" s="17">
        <v>44175</v>
      </c>
      <c r="F730" s="13" t="str">
        <f>VLOOKUP(A730,[1]Sheet1!$K$2:$T$827,2,FALSE)</f>
        <v>VD02</v>
      </c>
      <c r="G730" s="13" t="str">
        <f>IFERROR(#REF!, "no")</f>
        <v>no</v>
      </c>
      <c r="H730" s="10">
        <v>17</v>
      </c>
      <c r="I730" s="10">
        <v>1.29</v>
      </c>
      <c r="J730" s="10">
        <v>1.46</v>
      </c>
      <c r="K730" s="10">
        <v>0.17</v>
      </c>
      <c r="L730" s="10">
        <v>21</v>
      </c>
      <c r="M730" s="10">
        <v>6</v>
      </c>
      <c r="N730" s="10">
        <v>6.1656160354614302</v>
      </c>
      <c r="O730" s="10">
        <v>1.67330539226532</v>
      </c>
      <c r="P730" s="10">
        <v>0.49335110187530501</v>
      </c>
      <c r="Q730" s="10">
        <v>-5.5350530892610598E-2</v>
      </c>
      <c r="R730" s="13">
        <f>VLOOKUP(A730,'Valores KF'!$C$2:$D$1018,2,)</f>
        <v>0.76</v>
      </c>
      <c r="S730" s="13">
        <f>VLOOKUP(A730,'[2]PESO DE COLADA DIC19-DIC-20'!$A$2:$D$2105,4, FALSE)</f>
        <v>53097</v>
      </c>
      <c r="T730" s="13">
        <f>VLOOKUP(A730,[1]Sheet1!$F$2:$H$1001,3,FALSE)</f>
        <v>1871.1734753978801</v>
      </c>
      <c r="U730" s="13">
        <f>VLOOKUP(A730,[1]Sheet1!$K$2:$T$827, 3,FALSE)</f>
        <v>0.433</v>
      </c>
      <c r="V730" s="13">
        <f>VLOOKUP(A730,[1]Sheet1!$K$2:$T$827, 4,FALSE)</f>
        <v>0.16200000000000001</v>
      </c>
      <c r="W730" s="13">
        <f>VLOOKUP(A730, [1]Sheet1!$K$2:$T$827,5,FALSE)</f>
        <v>0.72199999999999998</v>
      </c>
      <c r="X730" s="13">
        <f>VLOOKUP(A730, [1]Sheet1!$K$2:$T$827,6,FALSE)</f>
        <v>9.7999999999999997E-3</v>
      </c>
      <c r="Y730" s="13">
        <f>VLOOKUP(A730, [1]Sheet1!$K$2:$T$827,7,FALSE)</f>
        <v>1.57E-3</v>
      </c>
      <c r="Z730" s="13">
        <f>VLOOKUP(A730, [1]Sheet1!$K$2:$T$827,8,FALSE)</f>
        <v>1.1299999999999999</v>
      </c>
      <c r="AA730" s="13">
        <f>VLOOKUP(A730, [1]Sheet1!$K$2:$T$827,9,FALSE)</f>
        <v>0.20699999999999999</v>
      </c>
      <c r="AB730" s="13">
        <f>VLOOKUP(A730, [1]Sheet1!$K$2:$T$827,10,FALSE)</f>
        <v>2.64E-2</v>
      </c>
      <c r="AC730" s="13">
        <f>VLOOKUP(A730,[4]Sheet1!$A$2:$D$651,4,FALSE)</f>
        <v>1.5213099999999999</v>
      </c>
      <c r="AD730" s="13">
        <f>VLOOKUP(A730,[4]Sheet1!$A$2:$E$651,5,FALSE)</f>
        <v>1.05905</v>
      </c>
      <c r="AE730" s="13">
        <f>VLOOKUP(A730,[4]Sheet1!$A$2:$F$651,6,FALSE)</f>
        <v>1593.08</v>
      </c>
      <c r="AF730">
        <f>VLOOKUP(A730,[3]Sheet1!$A$2:$F$2106,6, FALSE)</f>
        <v>53645</v>
      </c>
      <c r="AG730">
        <f>VLOOKUP(A730,[3]Sheet1!$A$2:$G$2106,7,FALSE)</f>
        <v>1</v>
      </c>
      <c r="AH730">
        <f>VLOOKUP(A730,[3]Sheet1!$A$2:$H$2105,8,FALSE)</f>
        <v>1655</v>
      </c>
      <c r="AI730">
        <f>VLOOKUP(A730,[3]Sheet1!$A$2:$I$2106,9,FALSE)</f>
        <v>57</v>
      </c>
      <c r="AJ730">
        <f>VLOOKUP(A730,[3]Sheet1!$A$2:$K$2105,10,FALSE)</f>
        <v>23</v>
      </c>
      <c r="AK730">
        <f>VLOOKUP(A730,[3]Sheet1!$A$2:$K$2105,11,FALSE)</f>
        <v>34</v>
      </c>
      <c r="AL730">
        <f>VLOOKUP(A730,[3]Sheet1!$A$2:$L$2106,12,FALSE)</f>
        <v>6</v>
      </c>
      <c r="AM730">
        <f>VLOOKUP(A730, [3]Sheet1!$A$2:$M$2105,13,FALSE)</f>
        <v>17</v>
      </c>
      <c r="AN730">
        <f>VLOOKUP(A730,[3]Sheet1!$A$2:$N$2106,14,FALSE)</f>
        <v>1.17</v>
      </c>
      <c r="AO730">
        <f>VLOOKUP(A730,[3]Sheet1!$A$2:$O$2106,15,FALSE)</f>
        <v>4.3</v>
      </c>
      <c r="AP730">
        <f>VLOOKUP(A730,[3]Sheet1!$A$2:$P$2105,16,FALSE)</f>
        <v>0</v>
      </c>
      <c r="AQ730">
        <f>VLOOKUP(A730, [3]Sheet1!$A$2:$Q$2106, 17,FALSE)</f>
        <v>1576</v>
      </c>
    </row>
    <row r="731" spans="1:43" x14ac:dyDescent="0.2">
      <c r="A731" s="10">
        <v>1208261</v>
      </c>
      <c r="B731" s="10">
        <v>60057321</v>
      </c>
      <c r="C731" s="11" t="s">
        <v>43</v>
      </c>
      <c r="D731" s="10" t="s">
        <v>44</v>
      </c>
      <c r="E731" s="17">
        <v>44175</v>
      </c>
      <c r="F731" s="13" t="str">
        <f>VLOOKUP(A731,[1]Sheet1!$K$2:$T$827,2,FALSE)</f>
        <v>VD02</v>
      </c>
      <c r="G731" s="13" t="str">
        <f>IFERROR(#REF!, "no")</f>
        <v>no</v>
      </c>
      <c r="H731" s="10">
        <v>20</v>
      </c>
      <c r="I731" s="10">
        <v>1.02</v>
      </c>
      <c r="J731" s="10">
        <v>1.02</v>
      </c>
      <c r="K731" s="10">
        <v>0</v>
      </c>
      <c r="L731" s="10">
        <v>16</v>
      </c>
      <c r="M731" s="10">
        <v>8</v>
      </c>
      <c r="N731" s="10">
        <v>9.3299741744995099</v>
      </c>
      <c r="O731" s="10">
        <v>1.25707352161407</v>
      </c>
      <c r="P731" s="10">
        <v>0.90920960903167702</v>
      </c>
      <c r="Q731" s="10">
        <v>-9.5315106213092804E-2</v>
      </c>
      <c r="R731" s="13">
        <f>VLOOKUP(A731,'Valores KF'!$C$2:$D$1018,2,)</f>
        <v>0.76</v>
      </c>
      <c r="S731" s="13">
        <f>VLOOKUP(A731,'[2]PESO DE COLADA DIC19-DIC-20'!$A$2:$D$2105,4, FALSE)</f>
        <v>54742</v>
      </c>
      <c r="T731" s="13">
        <f>VLOOKUP(A731,[1]Sheet1!$F$2:$H$1001,3,FALSE)</f>
        <v>1870.9309952666199</v>
      </c>
      <c r="U731" s="13">
        <f>VLOOKUP(A731,[1]Sheet1!$K$2:$T$827, 3,FALSE)</f>
        <v>0.41799999999999998</v>
      </c>
      <c r="V731" s="13">
        <f>VLOOKUP(A731,[1]Sheet1!$K$2:$T$827, 4,FALSE)</f>
        <v>0.20499999999999999</v>
      </c>
      <c r="W731" s="13">
        <f>VLOOKUP(A731, [1]Sheet1!$K$2:$T$827,5,FALSE)</f>
        <v>0.86899999999999999</v>
      </c>
      <c r="X731" s="13">
        <f>VLOOKUP(A731, [1]Sheet1!$K$2:$T$827,6,FALSE)</f>
        <v>0.01</v>
      </c>
      <c r="Y731" s="13">
        <f>VLOOKUP(A731, [1]Sheet1!$K$2:$T$827,7,FALSE)</f>
        <v>4.8299999999999998E-4</v>
      </c>
      <c r="Z731" s="13">
        <f>VLOOKUP(A731, [1]Sheet1!$K$2:$T$827,8,FALSE)</f>
        <v>0.94799999999999995</v>
      </c>
      <c r="AA731" s="13">
        <f>VLOOKUP(A731, [1]Sheet1!$K$2:$T$827,9,FALSE)</f>
        <v>0.16800000000000001</v>
      </c>
      <c r="AB731" s="13">
        <f>VLOOKUP(A731, [1]Sheet1!$K$2:$T$827,10,FALSE)</f>
        <v>2.58E-2</v>
      </c>
      <c r="AC731" s="13">
        <f>VLOOKUP(A731,[4]Sheet1!$A$2:$D$651,4,FALSE)</f>
        <v>1.4873400000000001</v>
      </c>
      <c r="AD731" s="13">
        <f>VLOOKUP(A731,[4]Sheet1!$A$2:$E$651,5,FALSE)</f>
        <v>1.74261</v>
      </c>
      <c r="AE731" s="13">
        <f>VLOOKUP(A731,[4]Sheet1!$A$2:$F$651,6,FALSE)</f>
        <v>1603.03</v>
      </c>
      <c r="AF731">
        <f>VLOOKUP(A731,[3]Sheet1!$A$2:$F$2106,6, FALSE)</f>
        <v>54318</v>
      </c>
      <c r="AG731">
        <f>VLOOKUP(A731,[3]Sheet1!$A$2:$G$2106,7,FALSE)</f>
        <v>1</v>
      </c>
      <c r="AH731">
        <f>VLOOKUP(A731,[3]Sheet1!$A$2:$H$2105,8,FALSE)</f>
        <v>1655</v>
      </c>
      <c r="AI731">
        <f>VLOOKUP(A731,[3]Sheet1!$A$2:$I$2106,9,FALSE)</f>
        <v>61</v>
      </c>
      <c r="AJ731">
        <f>VLOOKUP(A731,[3]Sheet1!$A$2:$K$2105,10,FALSE)</f>
        <v>28</v>
      </c>
      <c r="AK731">
        <f>VLOOKUP(A731,[3]Sheet1!$A$2:$K$2105,11,FALSE)</f>
        <v>33</v>
      </c>
      <c r="AL731">
        <f>VLOOKUP(A731,[3]Sheet1!$A$2:$L$2106,12,FALSE)</f>
        <v>8</v>
      </c>
      <c r="AM731">
        <f>VLOOKUP(A731, [3]Sheet1!$A$2:$M$2105,13,FALSE)</f>
        <v>20</v>
      </c>
      <c r="AN731">
        <f>VLOOKUP(A731,[3]Sheet1!$A$2:$N$2106,14,FALSE)</f>
        <v>1.17</v>
      </c>
      <c r="AO731">
        <f>VLOOKUP(A731,[3]Sheet1!$A$2:$O$2106,15,FALSE)</f>
        <v>7.49</v>
      </c>
      <c r="AP731">
        <f>VLOOKUP(A731,[3]Sheet1!$A$2:$P$2105,16,FALSE)</f>
        <v>0</v>
      </c>
      <c r="AQ731">
        <f>VLOOKUP(A731, [3]Sheet1!$A$2:$Q$2106, 17,FALSE)</f>
        <v>1579</v>
      </c>
    </row>
    <row r="732" spans="1:43" x14ac:dyDescent="0.2">
      <c r="A732" s="10">
        <v>1208262</v>
      </c>
      <c r="B732" s="10">
        <v>60057693</v>
      </c>
      <c r="C732" s="11">
        <v>4130</v>
      </c>
      <c r="D732" s="10" t="s">
        <v>53</v>
      </c>
      <c r="E732" s="17">
        <v>44175</v>
      </c>
      <c r="F732" s="13" t="str">
        <f>VLOOKUP(A732,[1]Sheet1!$K$2:$T$827,2,FALSE)</f>
        <v>VD02</v>
      </c>
      <c r="G732" s="13" t="str">
        <f>IFERROR(#REF!, "no")</f>
        <v>no</v>
      </c>
      <c r="H732" s="10">
        <v>19</v>
      </c>
      <c r="I732" s="10">
        <v>1.1200000000000001</v>
      </c>
      <c r="J732" s="10">
        <v>1.27</v>
      </c>
      <c r="K732" s="10">
        <v>0.15</v>
      </c>
      <c r="L732" s="10">
        <v>20</v>
      </c>
      <c r="M732" s="10">
        <v>11</v>
      </c>
      <c r="N732" s="10">
        <v>4.3421449661254901</v>
      </c>
      <c r="O732" s="10">
        <v>1.42472803592682</v>
      </c>
      <c r="P732" s="10">
        <v>0.69929492473602295</v>
      </c>
      <c r="Q732" s="10">
        <v>-2.1632777526974699E-2</v>
      </c>
      <c r="R732" s="13">
        <f>VLOOKUP(A732,'Valores KF'!$C$2:$D$1018,2,)</f>
        <v>0.76</v>
      </c>
      <c r="S732" s="13">
        <f>VLOOKUP(A732,'[2]PESO DE COLADA DIC19-DIC-20'!$A$2:$D$2105,4, FALSE)</f>
        <v>53606</v>
      </c>
      <c r="T732" s="13">
        <f>VLOOKUP(A732,[1]Sheet1!$F$2:$H$1001,3,FALSE)</f>
        <v>1858.3614213265901</v>
      </c>
      <c r="U732" s="13">
        <f>VLOOKUP(A732,[1]Sheet1!$K$2:$T$827, 3,FALSE)</f>
        <v>0.318</v>
      </c>
      <c r="V732" s="13">
        <f>VLOOKUP(A732,[1]Sheet1!$K$2:$T$827, 4,FALSE)</f>
        <v>0.30399999999999999</v>
      </c>
      <c r="W732" s="13">
        <f>VLOOKUP(A732, [1]Sheet1!$K$2:$T$827,5,FALSE)</f>
        <v>0.56000000000000005</v>
      </c>
      <c r="X732" s="13">
        <f>VLOOKUP(A732, [1]Sheet1!$K$2:$T$827,6,FALSE)</f>
        <v>6.6E-3</v>
      </c>
      <c r="Y732" s="13">
        <f>VLOOKUP(A732, [1]Sheet1!$K$2:$T$827,7,FALSE)</f>
        <v>7.7899999999999996E-4</v>
      </c>
      <c r="Z732" s="13">
        <f>VLOOKUP(A732, [1]Sheet1!$K$2:$T$827,8,FALSE)</f>
        <v>1.07</v>
      </c>
      <c r="AA732" s="13">
        <f>VLOOKUP(A732, [1]Sheet1!$K$2:$T$827,9,FALSE)</f>
        <v>0.23</v>
      </c>
      <c r="AB732" s="13">
        <f>VLOOKUP(A732, [1]Sheet1!$K$2:$T$827,10,FALSE)</f>
        <v>3.4599999999999999E-2</v>
      </c>
      <c r="AC732" s="13">
        <f>VLOOKUP(A732,[4]Sheet1!$A$2:$D$651,4,FALSE)</f>
        <v>1.36626</v>
      </c>
      <c r="AD732" s="13">
        <f>VLOOKUP(A732,[4]Sheet1!$A$2:$E$651,5,FALSE)</f>
        <v>1.29314</v>
      </c>
      <c r="AE732" s="13">
        <f>VLOOKUP(A732,[4]Sheet1!$A$2:$F$651,6,FALSE)</f>
        <v>1570.36</v>
      </c>
      <c r="AF732">
        <f>VLOOKUP(A732,[3]Sheet1!$A$2:$F$2106,6, FALSE)</f>
        <v>52380</v>
      </c>
      <c r="AG732">
        <f>VLOOKUP(A732,[3]Sheet1!$A$2:$G$2106,7,FALSE)</f>
        <v>1</v>
      </c>
      <c r="AH732">
        <f>VLOOKUP(A732,[3]Sheet1!$A$2:$H$2105,8,FALSE)</f>
        <v>1643</v>
      </c>
      <c r="AI732">
        <f>VLOOKUP(A732,[3]Sheet1!$A$2:$I$2106,9,FALSE)</f>
        <v>42</v>
      </c>
      <c r="AJ732">
        <f>VLOOKUP(A732,[3]Sheet1!$A$2:$K$2105,10,FALSE)</f>
        <v>24</v>
      </c>
      <c r="AK732">
        <f>VLOOKUP(A732,[3]Sheet1!$A$2:$K$2105,11,FALSE)</f>
        <v>18</v>
      </c>
      <c r="AL732">
        <f>VLOOKUP(A732,[3]Sheet1!$A$2:$L$2106,12,FALSE)</f>
        <v>5</v>
      </c>
      <c r="AM732">
        <f>VLOOKUP(A732, [3]Sheet1!$A$2:$M$2105,13,FALSE)</f>
        <v>19</v>
      </c>
      <c r="AN732">
        <f>VLOOKUP(A732,[3]Sheet1!$A$2:$N$2106,14,FALSE)</f>
        <v>1.1200000000000001</v>
      </c>
      <c r="AO732">
        <f>VLOOKUP(A732,[3]Sheet1!$A$2:$O$2106,15,FALSE)</f>
        <v>4.12</v>
      </c>
      <c r="AP732">
        <f>VLOOKUP(A732,[3]Sheet1!$A$2:$P$2105,16,FALSE)</f>
        <v>0</v>
      </c>
      <c r="AQ732">
        <f>VLOOKUP(A732, [3]Sheet1!$A$2:$Q$2106, 17,FALSE)</f>
        <v>1567</v>
      </c>
    </row>
    <row r="733" spans="1:43" x14ac:dyDescent="0.2">
      <c r="A733" s="10">
        <v>1208263</v>
      </c>
      <c r="B733" s="10">
        <v>60057898</v>
      </c>
      <c r="C733" s="11">
        <v>4340</v>
      </c>
      <c r="D733" s="10" t="s">
        <v>48</v>
      </c>
      <c r="E733" s="17">
        <v>44175</v>
      </c>
      <c r="F733" s="13" t="str">
        <f>VLOOKUP(A733,[1]Sheet1!$K$2:$T$827,2,FALSE)</f>
        <v>VD02</v>
      </c>
      <c r="G733" s="13" t="str">
        <f>IFERROR(#REF!, "no")</f>
        <v>no</v>
      </c>
      <c r="H733" s="10">
        <v>27</v>
      </c>
      <c r="I733" s="10">
        <v>0.89</v>
      </c>
      <c r="J733" s="10">
        <v>0.82</v>
      </c>
      <c r="K733" s="10">
        <v>-7.0000000000000007E-2</v>
      </c>
      <c r="L733" s="10">
        <v>17</v>
      </c>
      <c r="M733" s="10">
        <v>18</v>
      </c>
      <c r="N733" s="10">
        <v>1.4432945251464799</v>
      </c>
      <c r="O733" s="10">
        <v>1.3351194858551001</v>
      </c>
      <c r="P733" s="10">
        <v>0.62122291326522805</v>
      </c>
      <c r="Q733" s="10">
        <v>-5.3440488874912297E-2</v>
      </c>
      <c r="R733" s="13">
        <f>VLOOKUP(A733,'Valores KF'!$C$2:$D$1018,2,)</f>
        <v>0.75</v>
      </c>
      <c r="S733" s="13">
        <f>VLOOKUP(A733,'[2]PESO DE COLADA DIC19-DIC-20'!$A$2:$D$2105,4, FALSE)</f>
        <v>53594</v>
      </c>
      <c r="T733" s="13">
        <f>VLOOKUP(A733,[1]Sheet1!$F$2:$H$1001,3,FALSE)</f>
        <v>1859.0072571610999</v>
      </c>
      <c r="U733" s="13">
        <f>VLOOKUP(A733,[1]Sheet1!$K$2:$T$827, 3,FALSE)</f>
        <v>0.41499999999999998</v>
      </c>
      <c r="V733" s="13">
        <f>VLOOKUP(A733,[1]Sheet1!$K$2:$T$827, 4,FALSE)</f>
        <v>0.17699999999999999</v>
      </c>
      <c r="W733" s="13">
        <f>VLOOKUP(A733, [1]Sheet1!$K$2:$T$827,5,FALSE)</f>
        <v>0.79100000000000004</v>
      </c>
      <c r="X733" s="13">
        <f>VLOOKUP(A733, [1]Sheet1!$K$2:$T$827,6,FALSE)</f>
        <v>7.3000000000000001E-3</v>
      </c>
      <c r="Y733" s="13">
        <f>VLOOKUP(A733, [1]Sheet1!$K$2:$T$827,7,FALSE)</f>
        <v>1.44E-2</v>
      </c>
      <c r="Z733" s="13">
        <f>VLOOKUP(A733, [1]Sheet1!$K$2:$T$827,8,FALSE)</f>
        <v>0.86299999999999999</v>
      </c>
      <c r="AA733" s="13">
        <f>VLOOKUP(A733, [1]Sheet1!$K$2:$T$827,9,FALSE)</f>
        <v>1.73</v>
      </c>
      <c r="AB733" s="13">
        <f>VLOOKUP(A733, [1]Sheet1!$K$2:$T$827,10,FALSE)</f>
        <v>2.6499999999999999E-2</v>
      </c>
      <c r="AC733" s="13">
        <f>VLOOKUP(A733,[4]Sheet1!$A$2:$D$651,4,FALSE)</f>
        <v>1.33453</v>
      </c>
      <c r="AD733" s="13">
        <f>VLOOKUP(A733,[4]Sheet1!$A$2:$E$651,5,FALSE)</f>
        <v>1.79074</v>
      </c>
      <c r="AE733" s="13">
        <f>VLOOKUP(A733,[4]Sheet1!$A$2:$F$651,6,FALSE)</f>
        <v>1581</v>
      </c>
      <c r="AF733">
        <f>VLOOKUP(A733,[3]Sheet1!$A$2:$F$2106,6, FALSE)</f>
        <v>52977.01</v>
      </c>
      <c r="AG733">
        <f>VLOOKUP(A733,[3]Sheet1!$A$2:$G$2106,7,FALSE)</f>
        <v>1</v>
      </c>
      <c r="AH733">
        <f>VLOOKUP(A733,[3]Sheet1!$A$2:$H$2105,8,FALSE)</f>
        <v>1662</v>
      </c>
      <c r="AI733">
        <f>VLOOKUP(A733,[3]Sheet1!$A$2:$I$2106,9,FALSE)</f>
        <v>59</v>
      </c>
      <c r="AJ733">
        <f>VLOOKUP(A733,[3]Sheet1!$A$2:$K$2105,10,FALSE)</f>
        <v>32</v>
      </c>
      <c r="AK733">
        <f>VLOOKUP(A733,[3]Sheet1!$A$2:$K$2105,11,FALSE)</f>
        <v>27</v>
      </c>
      <c r="AL733">
        <f>VLOOKUP(A733,[3]Sheet1!$A$2:$L$2106,12,FALSE)</f>
        <v>5</v>
      </c>
      <c r="AM733">
        <f>VLOOKUP(A733, [3]Sheet1!$A$2:$M$2105,13,FALSE)</f>
        <v>27</v>
      </c>
      <c r="AN733">
        <f>VLOOKUP(A733,[3]Sheet1!$A$2:$N$2106,14,FALSE)</f>
        <v>1.1100000000000001</v>
      </c>
      <c r="AO733">
        <f>VLOOKUP(A733,[3]Sheet1!$A$2:$O$2106,15,FALSE)</f>
        <v>6.31</v>
      </c>
      <c r="AP733">
        <f>VLOOKUP(A733,[3]Sheet1!$A$2:$P$2105,16,FALSE)</f>
        <v>0</v>
      </c>
      <c r="AQ733">
        <f>VLOOKUP(A733, [3]Sheet1!$A$2:$Q$2106, 17,FALSE)</f>
        <v>1561</v>
      </c>
    </row>
    <row r="734" spans="1:43" x14ac:dyDescent="0.2">
      <c r="A734" s="10">
        <v>1208264</v>
      </c>
      <c r="B734" s="10">
        <v>60057327</v>
      </c>
      <c r="C734" s="11" t="s">
        <v>43</v>
      </c>
      <c r="D734" s="10" t="s">
        <v>44</v>
      </c>
      <c r="E734" s="17">
        <v>44176</v>
      </c>
      <c r="F734" s="13" t="str">
        <f>VLOOKUP(A734,[1]Sheet1!$K$2:$T$827,2,FALSE)</f>
        <v>VD02</v>
      </c>
      <c r="G734" s="13" t="str">
        <f>IFERROR(#REF!, "no")</f>
        <v>no</v>
      </c>
      <c r="H734" s="10">
        <v>25</v>
      </c>
      <c r="I734" s="10">
        <v>0.94</v>
      </c>
      <c r="J734" s="10">
        <v>1.1000000000000001</v>
      </c>
      <c r="K734" s="10">
        <v>0.16</v>
      </c>
      <c r="L734" s="10">
        <v>17</v>
      </c>
      <c r="M734" s="10">
        <v>2</v>
      </c>
      <c r="N734" s="10">
        <v>0.95839726924896196</v>
      </c>
      <c r="O734" s="10">
        <v>0.81710785627365101</v>
      </c>
      <c r="P734" s="10">
        <v>0.20681154727935799</v>
      </c>
      <c r="Q734" s="10">
        <v>-7.0592202246189104E-2</v>
      </c>
      <c r="R734" s="13">
        <f>VLOOKUP(A734,'Valores KF'!$C$2:$D$1018,2,)</f>
        <v>0.75</v>
      </c>
      <c r="S734" s="13">
        <f>VLOOKUP(A734,'[2]PESO DE COLADA DIC19-DIC-20'!$A$2:$D$2105,4, FALSE)</f>
        <v>55272</v>
      </c>
      <c r="T734" s="13">
        <f>VLOOKUP(A734,[1]Sheet1!$F$2:$H$1001,3,FALSE)</f>
        <v>1863.46366055305</v>
      </c>
      <c r="U734" s="13">
        <f>VLOOKUP(A734,[1]Sheet1!$K$2:$T$827, 3,FALSE)</f>
        <v>0.42299999999999999</v>
      </c>
      <c r="V734" s="13">
        <f>VLOOKUP(A734,[1]Sheet1!$K$2:$T$827, 4,FALSE)</f>
        <v>0.14399999999999999</v>
      </c>
      <c r="W734" s="13">
        <f>VLOOKUP(A734, [1]Sheet1!$K$2:$T$827,5,FALSE)</f>
        <v>0.84599999999999997</v>
      </c>
      <c r="X734" s="13">
        <f>VLOOKUP(A734, [1]Sheet1!$K$2:$T$827,6,FALSE)</f>
        <v>1.0800000000000001E-2</v>
      </c>
      <c r="Y734" s="13">
        <f>VLOOKUP(A734, [1]Sheet1!$K$2:$T$827,7,FALSE)</f>
        <v>1.65E-3</v>
      </c>
      <c r="Z734" s="13">
        <f>VLOOKUP(A734, [1]Sheet1!$K$2:$T$827,8,FALSE)</f>
        <v>0.98499999999999999</v>
      </c>
      <c r="AA734" s="13">
        <f>VLOOKUP(A734, [1]Sheet1!$K$2:$T$827,9,FALSE)</f>
        <v>0.186</v>
      </c>
      <c r="AB734" s="13">
        <f>VLOOKUP(A734, [1]Sheet1!$K$2:$T$827,10,FALSE)</f>
        <v>2.1100000000000001E-2</v>
      </c>
      <c r="AC734" s="13">
        <f>VLOOKUP(A734,[4]Sheet1!$A$2:$D$651,4,FALSE)</f>
        <v>1.6896899999999999</v>
      </c>
      <c r="AD734" s="13">
        <f>VLOOKUP(A734,[4]Sheet1!$A$2:$E$651,5,FALSE)</f>
        <v>3.0402</v>
      </c>
      <c r="AE734" s="13">
        <f>VLOOKUP(A734,[4]Sheet1!$A$2:$F$651,6,FALSE)</f>
        <v>1578.9</v>
      </c>
      <c r="AF734">
        <f>VLOOKUP(A734,[3]Sheet1!$A$2:$F$2106,6, FALSE)</f>
        <v>55190</v>
      </c>
      <c r="AG734">
        <f>VLOOKUP(A734,[3]Sheet1!$A$2:$G$2106,7,FALSE)</f>
        <v>1</v>
      </c>
      <c r="AH734">
        <f>VLOOKUP(A734,[3]Sheet1!$A$2:$H$2105,8,FALSE)</f>
        <v>1664</v>
      </c>
      <c r="AI734">
        <f>VLOOKUP(A734,[3]Sheet1!$A$2:$I$2106,9,FALSE)</f>
        <v>56</v>
      </c>
      <c r="AJ734">
        <f>VLOOKUP(A734,[3]Sheet1!$A$2:$K$2105,10,FALSE)</f>
        <v>30</v>
      </c>
      <c r="AK734">
        <f>VLOOKUP(A734,[3]Sheet1!$A$2:$K$2105,11,FALSE)</f>
        <v>26</v>
      </c>
      <c r="AL734">
        <f>VLOOKUP(A734,[3]Sheet1!$A$2:$L$2106,12,FALSE)</f>
        <v>5</v>
      </c>
      <c r="AM734">
        <f>VLOOKUP(A734, [3]Sheet1!$A$2:$M$2105,13,FALSE)</f>
        <v>25</v>
      </c>
      <c r="AN734">
        <f>VLOOKUP(A734,[3]Sheet1!$A$2:$N$2106,14,FALSE)</f>
        <v>1.31</v>
      </c>
      <c r="AO734">
        <f>VLOOKUP(A734,[3]Sheet1!$A$2:$O$2106,15,FALSE)</f>
        <v>10.31</v>
      </c>
      <c r="AP734">
        <f>VLOOKUP(A734,[3]Sheet1!$A$2:$P$2105,16,FALSE)</f>
        <v>0</v>
      </c>
      <c r="AQ734">
        <f>VLOOKUP(A734, [3]Sheet1!$A$2:$Q$2106, 17,FALSE)</f>
        <v>1576</v>
      </c>
    </row>
    <row r="735" spans="1:43" x14ac:dyDescent="0.2">
      <c r="A735" s="10">
        <v>1208265</v>
      </c>
      <c r="B735" s="10">
        <v>60057454</v>
      </c>
      <c r="C735" s="11">
        <v>4140</v>
      </c>
      <c r="D735" s="10" t="s">
        <v>59</v>
      </c>
      <c r="E735" s="17">
        <v>44176</v>
      </c>
      <c r="F735" s="13" t="str">
        <f>VLOOKUP(A735,[1]Sheet1!$K$2:$T$827,2,FALSE)</f>
        <v>VD02</v>
      </c>
      <c r="G735" s="13" t="str">
        <f>IFERROR(#REF!, "no")</f>
        <v>no</v>
      </c>
      <c r="H735" s="10">
        <v>22</v>
      </c>
      <c r="I735" s="10">
        <v>1.02</v>
      </c>
      <c r="J735" s="10">
        <v>1.22</v>
      </c>
      <c r="K735" s="10">
        <v>0.2</v>
      </c>
      <c r="L735" s="10">
        <v>17</v>
      </c>
      <c r="M735" s="10">
        <v>0</v>
      </c>
      <c r="N735" s="10">
        <v>2.7149605751037602</v>
      </c>
      <c r="O735" s="10">
        <v>-0.18766528367996199</v>
      </c>
      <c r="P735" s="10">
        <v>0.423485547304153</v>
      </c>
      <c r="Q735" s="10">
        <v>-9.5622584223747295E-2</v>
      </c>
      <c r="R735" s="13">
        <f>VLOOKUP(A735,'Valores KF'!$C$2:$D$1018,2,)</f>
        <v>0.75</v>
      </c>
      <c r="S735" s="13">
        <f>VLOOKUP(A735,'[2]PESO DE COLADA DIC19-DIC-20'!$A$2:$D$2105,4, FALSE)</f>
        <v>55859</v>
      </c>
      <c r="T735" s="13">
        <f>VLOOKUP(A735,[1]Sheet1!$F$2:$H$1001,3,FALSE)</f>
        <v>1865.5046139804999</v>
      </c>
      <c r="U735" s="13">
        <f>VLOOKUP(A735,[1]Sheet1!$K$2:$T$827, 3,FALSE)</f>
        <v>0.41499999999999998</v>
      </c>
      <c r="V735" s="13">
        <f>VLOOKUP(A735,[1]Sheet1!$K$2:$T$827, 4,FALSE)</f>
        <v>0.25</v>
      </c>
      <c r="W735" s="13">
        <f>VLOOKUP(A735, [1]Sheet1!$K$2:$T$827,5,FALSE)</f>
        <v>0.85599999999999998</v>
      </c>
      <c r="X735" s="13">
        <f>VLOOKUP(A735, [1]Sheet1!$K$2:$T$827,6,FALSE)</f>
        <v>1.2800000000000001E-2</v>
      </c>
      <c r="Y735" s="13">
        <f>VLOOKUP(A735, [1]Sheet1!$K$2:$T$827,7,FALSE)</f>
        <v>8.7500000000000002E-4</v>
      </c>
      <c r="Z735" s="13">
        <f>VLOOKUP(A735, [1]Sheet1!$K$2:$T$827,8,FALSE)</f>
        <v>1.1000000000000001</v>
      </c>
      <c r="AA735" s="13">
        <f>VLOOKUP(A735, [1]Sheet1!$K$2:$T$827,9,FALSE)</f>
        <v>0.13600000000000001</v>
      </c>
      <c r="AB735" s="13">
        <f>VLOOKUP(A735, [1]Sheet1!$K$2:$T$827,10,FALSE)</f>
        <v>2.5700000000000001E-2</v>
      </c>
      <c r="AC735" s="13">
        <f>VLOOKUP(A735,[4]Sheet1!$A$2:$D$651,4,FALSE)</f>
        <v>1.8591599999999999</v>
      </c>
      <c r="AD735" s="13">
        <f>VLOOKUP(A735,[4]Sheet1!$A$2:$E$651,5,FALSE)</f>
        <v>3.3852699999999998</v>
      </c>
      <c r="AE735" s="13">
        <f>VLOOKUP(A735,[4]Sheet1!$A$2:$F$651,6,FALSE)</f>
        <v>1592.56</v>
      </c>
      <c r="AF735">
        <f>VLOOKUP(A735,[3]Sheet1!$A$2:$F$2106,6, FALSE)</f>
        <v>55554</v>
      </c>
      <c r="AG735">
        <f>VLOOKUP(A735,[3]Sheet1!$A$2:$G$2106,7,FALSE)</f>
        <v>1</v>
      </c>
      <c r="AH735">
        <f>VLOOKUP(A735,[3]Sheet1!$A$2:$H$2105,8,FALSE)</f>
        <v>1664</v>
      </c>
      <c r="AI735">
        <f>VLOOKUP(A735,[3]Sheet1!$A$2:$I$2106,9,FALSE)</f>
        <v>49</v>
      </c>
      <c r="AJ735">
        <f>VLOOKUP(A735,[3]Sheet1!$A$2:$K$2105,10,FALSE)</f>
        <v>29</v>
      </c>
      <c r="AK735">
        <f>VLOOKUP(A735,[3]Sheet1!$A$2:$K$2105,11,FALSE)</f>
        <v>20</v>
      </c>
      <c r="AL735">
        <f>VLOOKUP(A735,[3]Sheet1!$A$2:$L$2106,12,FALSE)</f>
        <v>7</v>
      </c>
      <c r="AM735">
        <f>VLOOKUP(A735, [3]Sheet1!$A$2:$M$2105,13,FALSE)</f>
        <v>22</v>
      </c>
      <c r="AN735">
        <f>VLOOKUP(A735,[3]Sheet1!$A$2:$N$2106,14,FALSE)</f>
        <v>1.43</v>
      </c>
      <c r="AO735">
        <f>VLOOKUP(A735,[3]Sheet1!$A$2:$O$2106,15,FALSE)</f>
        <v>11.2</v>
      </c>
      <c r="AP735">
        <f>VLOOKUP(A735,[3]Sheet1!$A$2:$P$2105,16,FALSE)</f>
        <v>0</v>
      </c>
      <c r="AQ735">
        <f>VLOOKUP(A735, [3]Sheet1!$A$2:$Q$2106, 17,FALSE)</f>
        <v>1581</v>
      </c>
    </row>
    <row r="736" spans="1:43" x14ac:dyDescent="0.2">
      <c r="A736" s="10">
        <v>1208266</v>
      </c>
      <c r="B736" s="10">
        <v>60057478</v>
      </c>
      <c r="C736" s="11">
        <v>4130</v>
      </c>
      <c r="D736" s="10" t="s">
        <v>63</v>
      </c>
      <c r="E736" s="17">
        <v>44176</v>
      </c>
      <c r="F736" s="13" t="str">
        <f>VLOOKUP(A736,[1]Sheet1!$K$2:$T$827,2,FALSE)</f>
        <v>VD02</v>
      </c>
      <c r="G736" s="13" t="str">
        <f>IFERROR(#REF!, "no")</f>
        <v>no</v>
      </c>
      <c r="H736" s="10">
        <v>22</v>
      </c>
      <c r="I736" s="10">
        <v>0.98</v>
      </c>
      <c r="J736" s="10">
        <v>0.98</v>
      </c>
      <c r="K736" s="10">
        <v>0</v>
      </c>
      <c r="L736" s="10">
        <v>16</v>
      </c>
      <c r="M736" s="10">
        <v>12</v>
      </c>
      <c r="N736" s="10">
        <v>3.38648462295532</v>
      </c>
      <c r="O736" s="10">
        <v>0.58652985095977805</v>
      </c>
      <c r="P736" s="10">
        <v>0.59143286943435702</v>
      </c>
      <c r="Q736" s="10">
        <v>-9.1729015111923204E-2</v>
      </c>
      <c r="R736" s="13">
        <f>VLOOKUP(A736,'Valores KF'!$C$2:$D$1018,2,)</f>
        <v>0.77</v>
      </c>
      <c r="S736" s="13">
        <f>VLOOKUP(A736,'[2]PESO DE COLADA DIC19-DIC-20'!$A$2:$D$2105,4, FALSE)</f>
        <v>55310</v>
      </c>
      <c r="T736" s="13">
        <f>VLOOKUP(A736,[1]Sheet1!$F$2:$H$1001,3,FALSE)</f>
        <v>1874.58406828649</v>
      </c>
      <c r="U736" s="13">
        <f>VLOOKUP(A736,[1]Sheet1!$K$2:$T$827, 3,FALSE)</f>
        <v>0.32</v>
      </c>
      <c r="V736" s="13">
        <f>VLOOKUP(A736,[1]Sheet1!$K$2:$T$827, 4,FALSE)</f>
        <v>0.314</v>
      </c>
      <c r="W736" s="13">
        <f>VLOOKUP(A736, [1]Sheet1!$K$2:$T$827,5,FALSE)</f>
        <v>0.56699999999999995</v>
      </c>
      <c r="X736" s="13">
        <f>VLOOKUP(A736, [1]Sheet1!$K$2:$T$827,6,FALSE)</f>
        <v>7.9000000000000008E-3</v>
      </c>
      <c r="Y736" s="13">
        <f>VLOOKUP(A736, [1]Sheet1!$K$2:$T$827,7,FALSE)</f>
        <v>1.6299999999999999E-3</v>
      </c>
      <c r="Z736" s="13">
        <f>VLOOKUP(A736, [1]Sheet1!$K$2:$T$827,8,FALSE)</f>
        <v>1.05</v>
      </c>
      <c r="AA736" s="13">
        <f>VLOOKUP(A736, [1]Sheet1!$K$2:$T$827,9,FALSE)</f>
        <v>0.20699999999999999</v>
      </c>
      <c r="AB736" s="13">
        <f>VLOOKUP(A736, [1]Sheet1!$K$2:$T$827,10,FALSE)</f>
        <v>3.0200000000000001E-2</v>
      </c>
      <c r="AC736" s="13">
        <f>VLOOKUP(A736,[4]Sheet1!$A$2:$D$651,4,FALSE)</f>
        <v>1.38988</v>
      </c>
      <c r="AD736" s="13">
        <f>VLOOKUP(A736,[4]Sheet1!$A$2:$E$651,5,FALSE)</f>
        <v>1.7680899999999999</v>
      </c>
      <c r="AE736" s="13">
        <f>VLOOKUP(A736,[4]Sheet1!$A$2:$F$651,6,FALSE)</f>
        <v>1599.12</v>
      </c>
      <c r="AF736">
        <f>VLOOKUP(A736,[3]Sheet1!$A$2:$F$2106,6, FALSE)</f>
        <v>54545</v>
      </c>
      <c r="AG736">
        <f>VLOOKUP(A736,[3]Sheet1!$A$2:$G$2106,7,FALSE)</f>
        <v>1</v>
      </c>
      <c r="AH736">
        <f>VLOOKUP(A736,[3]Sheet1!$A$2:$H$2105,8,FALSE)</f>
        <v>1671</v>
      </c>
      <c r="AI736">
        <f>VLOOKUP(A736,[3]Sheet1!$A$2:$I$2106,9,FALSE)</f>
        <v>53</v>
      </c>
      <c r="AJ736">
        <f>VLOOKUP(A736,[3]Sheet1!$A$2:$K$2105,10,FALSE)</f>
        <v>29</v>
      </c>
      <c r="AK736">
        <f>VLOOKUP(A736,[3]Sheet1!$A$2:$K$2105,11,FALSE)</f>
        <v>24</v>
      </c>
      <c r="AL736">
        <f>VLOOKUP(A736,[3]Sheet1!$A$2:$L$2106,12,FALSE)</f>
        <v>7</v>
      </c>
      <c r="AM736">
        <f>VLOOKUP(A736, [3]Sheet1!$A$2:$M$2105,13,FALSE)</f>
        <v>22</v>
      </c>
      <c r="AN736">
        <f>VLOOKUP(A736,[3]Sheet1!$A$2:$N$2106,14,FALSE)</f>
        <v>1.1100000000000001</v>
      </c>
      <c r="AO736">
        <f>VLOOKUP(A736,[3]Sheet1!$A$2:$O$2106,15,FALSE)</f>
        <v>6.37</v>
      </c>
      <c r="AP736">
        <f>VLOOKUP(A736,[3]Sheet1!$A$2:$P$2105,16,FALSE)</f>
        <v>0</v>
      </c>
      <c r="AQ736">
        <f>VLOOKUP(A736, [3]Sheet1!$A$2:$Q$2106, 17,FALSE)</f>
        <v>1586</v>
      </c>
    </row>
    <row r="737" spans="1:43" x14ac:dyDescent="0.2">
      <c r="A737" s="10">
        <v>1208267</v>
      </c>
      <c r="B737" s="10">
        <v>60057448</v>
      </c>
      <c r="C737" s="11">
        <v>4130</v>
      </c>
      <c r="D737" s="10" t="s">
        <v>59</v>
      </c>
      <c r="E737" s="17">
        <v>44176</v>
      </c>
      <c r="F737" s="13" t="str">
        <f>VLOOKUP(A737,[1]Sheet1!$K$2:$T$827,2,FALSE)</f>
        <v>VD02</v>
      </c>
      <c r="G737" s="13" t="str">
        <f>IFERROR(#REF!, "no")</f>
        <v>no</v>
      </c>
      <c r="H737" s="10">
        <v>21</v>
      </c>
      <c r="I737" s="10">
        <v>1.02</v>
      </c>
      <c r="J737" s="10">
        <v>1.02</v>
      </c>
      <c r="K737" s="10">
        <v>0</v>
      </c>
      <c r="L737" s="10">
        <v>18</v>
      </c>
      <c r="M737" s="10">
        <v>1</v>
      </c>
      <c r="N737" s="10">
        <v>2.0540189743042001</v>
      </c>
      <c r="O737" s="10">
        <v>-0.123588159680367</v>
      </c>
      <c r="P737" s="10">
        <v>0.66200131177902199</v>
      </c>
      <c r="Q737" s="10">
        <v>-0.11331017315387699</v>
      </c>
      <c r="R737" s="13">
        <f>VLOOKUP(A737,'Valores KF'!$C$2:$D$1018,2,)</f>
        <v>0.78</v>
      </c>
      <c r="S737" s="13">
        <f>VLOOKUP(A737,'[2]PESO DE COLADA DIC19-DIC-20'!$A$2:$D$2105,4, FALSE)</f>
        <v>58492</v>
      </c>
      <c r="T737" s="13">
        <f>VLOOKUP(A737,[1]Sheet1!$F$2:$H$1001,3,FALSE)</f>
        <v>1888.0216158728699</v>
      </c>
      <c r="U737" s="13">
        <f>VLOOKUP(A737,[1]Sheet1!$K$2:$T$827, 3,FALSE)</f>
        <v>0.317</v>
      </c>
      <c r="V737" s="13">
        <f>VLOOKUP(A737,[1]Sheet1!$K$2:$T$827, 4,FALSE)</f>
        <v>0.34100000000000003</v>
      </c>
      <c r="W737" s="13">
        <f>VLOOKUP(A737, [1]Sheet1!$K$2:$T$827,5,FALSE)</f>
        <v>0.57399999999999995</v>
      </c>
      <c r="X737" s="13">
        <f>VLOOKUP(A737, [1]Sheet1!$K$2:$T$827,6,FALSE)</f>
        <v>7.3000000000000001E-3</v>
      </c>
      <c r="Y737" s="13">
        <f>VLOOKUP(A737, [1]Sheet1!$K$2:$T$827,7,FALSE)</f>
        <v>1.23E-3</v>
      </c>
      <c r="Z737" s="13">
        <f>VLOOKUP(A737, [1]Sheet1!$K$2:$T$827,8,FALSE)</f>
        <v>1.08</v>
      </c>
      <c r="AA737" s="13">
        <f>VLOOKUP(A737, [1]Sheet1!$K$2:$T$827,9,FALSE)</f>
        <v>0.22900000000000001</v>
      </c>
      <c r="AB737" s="13">
        <f>VLOOKUP(A737, [1]Sheet1!$K$2:$T$827,10,FALSE)</f>
        <v>2.87E-2</v>
      </c>
      <c r="AC737" s="13">
        <f>VLOOKUP(A737,[4]Sheet1!$A$2:$D$651,4,FALSE)</f>
        <v>1.65167</v>
      </c>
      <c r="AD737" s="13">
        <f>VLOOKUP(A737,[4]Sheet1!$A$2:$E$651,5,FALSE)</f>
        <v>2.4373100000000001</v>
      </c>
      <c r="AE737" s="13">
        <f>VLOOKUP(A737,[4]Sheet1!$A$2:$F$651,6,FALSE)</f>
        <v>1607.43</v>
      </c>
      <c r="AF737">
        <f>VLOOKUP(A737,[3]Sheet1!$A$2:$F$2106,6, FALSE)</f>
        <v>58077</v>
      </c>
      <c r="AG737">
        <f>VLOOKUP(A737,[3]Sheet1!$A$2:$G$2106,7,FALSE)</f>
        <v>1</v>
      </c>
      <c r="AH737">
        <f>VLOOKUP(A737,[3]Sheet1!$A$2:$H$2105,8,FALSE)</f>
        <v>1683</v>
      </c>
      <c r="AI737">
        <f>VLOOKUP(A737,[3]Sheet1!$A$2:$I$2106,9,FALSE)</f>
        <v>48</v>
      </c>
      <c r="AJ737">
        <f>VLOOKUP(A737,[3]Sheet1!$A$2:$K$2105,10,FALSE)</f>
        <v>27</v>
      </c>
      <c r="AK737">
        <f>VLOOKUP(A737,[3]Sheet1!$A$2:$K$2105,11,FALSE)</f>
        <v>21</v>
      </c>
      <c r="AL737">
        <f>VLOOKUP(A737,[3]Sheet1!$A$2:$L$2106,12,FALSE)</f>
        <v>6</v>
      </c>
      <c r="AM737">
        <f>VLOOKUP(A737, [3]Sheet1!$A$2:$M$2105,13,FALSE)</f>
        <v>21</v>
      </c>
      <c r="AN737">
        <f>VLOOKUP(A737,[3]Sheet1!$A$2:$N$2106,14,FALSE)</f>
        <v>1.45</v>
      </c>
      <c r="AO737">
        <f>VLOOKUP(A737,[3]Sheet1!$A$2:$O$2106,15,FALSE)</f>
        <v>8.14</v>
      </c>
      <c r="AP737">
        <f>VLOOKUP(A737,[3]Sheet1!$A$2:$P$2105,16,FALSE)</f>
        <v>0</v>
      </c>
      <c r="AQ737">
        <f>VLOOKUP(A737, [3]Sheet1!$A$2:$Q$2106, 17,FALSE)</f>
        <v>1593</v>
      </c>
    </row>
    <row r="738" spans="1:43" x14ac:dyDescent="0.2">
      <c r="A738" s="10">
        <v>1208268</v>
      </c>
      <c r="B738" s="10">
        <v>60057407</v>
      </c>
      <c r="C738" s="11">
        <v>4140</v>
      </c>
      <c r="D738" s="10" t="s">
        <v>53</v>
      </c>
      <c r="E738" s="17">
        <v>44176</v>
      </c>
      <c r="F738" s="13" t="str">
        <f>VLOOKUP(A738,[1]Sheet1!$K$2:$T$827,2,FALSE)</f>
        <v>VD02</v>
      </c>
      <c r="G738" s="13" t="str">
        <f>IFERROR(#REF!, "no")</f>
        <v>no</v>
      </c>
      <c r="H738" s="10">
        <v>23</v>
      </c>
      <c r="I738" s="10">
        <v>0.94</v>
      </c>
      <c r="J738" s="10">
        <v>1.1399999999999999</v>
      </c>
      <c r="K738" s="10">
        <v>0.2</v>
      </c>
      <c r="L738" s="10">
        <v>21</v>
      </c>
      <c r="M738" s="10">
        <v>13</v>
      </c>
      <c r="N738" s="10">
        <v>1.02595686912537</v>
      </c>
      <c r="O738" s="10">
        <v>-0.16006588935852101</v>
      </c>
      <c r="P738" s="10">
        <v>0.11542696505785</v>
      </c>
      <c r="Q738" s="10">
        <v>-0.12139042466878899</v>
      </c>
      <c r="R738" s="13">
        <f>VLOOKUP(A738,'Valores KF'!$C$2:$D$1018,2,)</f>
        <v>0.73</v>
      </c>
      <c r="S738" s="13">
        <f>VLOOKUP(A738,'[2]PESO DE COLADA DIC19-DIC-20'!$A$2:$D$2105,4, FALSE)</f>
        <v>54667</v>
      </c>
      <c r="T738" s="13">
        <f>VLOOKUP(A738,[1]Sheet1!$F$2:$H$1001,3,FALSE)</f>
        <v>1850.66853902294</v>
      </c>
      <c r="U738" s="13">
        <f>VLOOKUP(A738,[1]Sheet1!$K$2:$T$827, 3,FALSE)</f>
        <v>0.41099999999999998</v>
      </c>
      <c r="V738" s="13">
        <f>VLOOKUP(A738,[1]Sheet1!$K$2:$T$827, 4,FALSE)</f>
        <v>0.29499999999999998</v>
      </c>
      <c r="W738" s="13">
        <f>VLOOKUP(A738, [1]Sheet1!$K$2:$T$827,5,FALSE)</f>
        <v>0.86199999999999999</v>
      </c>
      <c r="X738" s="13">
        <f>VLOOKUP(A738, [1]Sheet1!$K$2:$T$827,6,FALSE)</f>
        <v>8.9999999999999993E-3</v>
      </c>
      <c r="Y738" s="13">
        <f>VLOOKUP(A738, [1]Sheet1!$K$2:$T$827,7,FALSE)</f>
        <v>6.0300000000000002E-4</v>
      </c>
      <c r="Z738" s="13">
        <f>VLOOKUP(A738, [1]Sheet1!$K$2:$T$827,8,FALSE)</f>
        <v>1.08</v>
      </c>
      <c r="AA738" s="13">
        <f>VLOOKUP(A738, [1]Sheet1!$K$2:$T$827,9,FALSE)</f>
        <v>0.13100000000000001</v>
      </c>
      <c r="AB738" s="13">
        <f>VLOOKUP(A738, [1]Sheet1!$K$2:$T$827,10,FALSE)</f>
        <v>3.3799999999999997E-2</v>
      </c>
      <c r="AC738" s="13">
        <f>VLOOKUP(A738,[4]Sheet1!$A$2:$D$651,4,FALSE)</f>
        <v>1.4770799999999999</v>
      </c>
      <c r="AD738" s="13">
        <f>VLOOKUP(A738,[4]Sheet1!$A$2:$E$651,5,FALSE)</f>
        <v>2.1838500000000001</v>
      </c>
      <c r="AE738" s="13">
        <f>VLOOKUP(A738,[4]Sheet1!$A$2:$F$651,6,FALSE)</f>
        <v>1610.99</v>
      </c>
      <c r="AF738">
        <f>VLOOKUP(A738,[3]Sheet1!$A$2:$F$2106,6, FALSE)</f>
        <v>54080.01</v>
      </c>
      <c r="AG738">
        <f>VLOOKUP(A738,[3]Sheet1!$A$2:$G$2106,7,FALSE)</f>
        <v>1</v>
      </c>
      <c r="AH738">
        <f>VLOOKUP(A738,[3]Sheet1!$A$2:$H$2105,8,FALSE)</f>
        <v>1650</v>
      </c>
      <c r="AI738">
        <f>VLOOKUP(A738,[3]Sheet1!$A$2:$I$2106,9,FALSE)</f>
        <v>61</v>
      </c>
      <c r="AJ738">
        <f>VLOOKUP(A738,[3]Sheet1!$A$2:$K$2105,10,FALSE)</f>
        <v>30</v>
      </c>
      <c r="AK738">
        <f>VLOOKUP(A738,[3]Sheet1!$A$2:$K$2105,11,FALSE)</f>
        <v>31</v>
      </c>
      <c r="AL738">
        <f>VLOOKUP(A738,[3]Sheet1!$A$2:$L$2106,12,FALSE)</f>
        <v>7</v>
      </c>
      <c r="AM738">
        <f>VLOOKUP(A738, [3]Sheet1!$A$2:$M$2105,13,FALSE)</f>
        <v>23</v>
      </c>
      <c r="AN738">
        <f>VLOOKUP(A738,[3]Sheet1!$A$2:$N$2106,14,FALSE)</f>
        <v>1.1000000000000001</v>
      </c>
      <c r="AO738">
        <f>VLOOKUP(A738,[3]Sheet1!$A$2:$O$2106,15,FALSE)</f>
        <v>8.56</v>
      </c>
      <c r="AP738">
        <f>VLOOKUP(A738,[3]Sheet1!$A$2:$P$2105,16,FALSE)</f>
        <v>0</v>
      </c>
      <c r="AQ738">
        <f>VLOOKUP(A738, [3]Sheet1!$A$2:$Q$2106, 17,FALSE)</f>
        <v>1552</v>
      </c>
    </row>
    <row r="739" spans="1:43" x14ac:dyDescent="0.2">
      <c r="A739" s="10">
        <v>1208269</v>
      </c>
      <c r="B739" s="10">
        <v>60057566</v>
      </c>
      <c r="C739" s="11" t="s">
        <v>54</v>
      </c>
      <c r="D739" s="10" t="s">
        <v>44</v>
      </c>
      <c r="E739" s="17">
        <v>44176</v>
      </c>
      <c r="F739" s="13" t="str">
        <f>VLOOKUP(A739,[1]Sheet1!$K$2:$T$827,2,FALSE)</f>
        <v>VD04</v>
      </c>
      <c r="G739" s="13" t="str">
        <f>IFERROR(#REF!, "no")</f>
        <v>no</v>
      </c>
      <c r="H739" s="10">
        <v>36</v>
      </c>
      <c r="I739" s="10">
        <v>1.23</v>
      </c>
      <c r="J739" s="10">
        <v>1.75</v>
      </c>
      <c r="K739" s="10">
        <v>0.52</v>
      </c>
      <c r="L739" s="10">
        <v>19</v>
      </c>
      <c r="M739" s="10">
        <v>14</v>
      </c>
      <c r="N739" s="10">
        <v>7.9180169105529803</v>
      </c>
      <c r="O739" s="10">
        <v>0.77064341306686401</v>
      </c>
      <c r="P739" s="10">
        <v>0.16635082662105599</v>
      </c>
      <c r="Q739" s="10">
        <v>-0.10885981470346499</v>
      </c>
      <c r="R739" s="13">
        <f>VLOOKUP(A739,'Valores KF'!$C$2:$D$1018,2,)</f>
        <v>0.8</v>
      </c>
      <c r="S739" s="13">
        <f>VLOOKUP(A739,'[2]PESO DE COLADA DIC19-DIC-20'!$A$2:$D$2105,4, FALSE)</f>
        <v>51283</v>
      </c>
      <c r="T739" s="13">
        <f>VLOOKUP(A739,[1]Sheet1!$F$2:$H$1001,3,FALSE)</f>
        <v>1887.7032668161401</v>
      </c>
      <c r="U739" s="13">
        <f>VLOOKUP(A739,[1]Sheet1!$K$2:$T$827, 3,FALSE)</f>
        <v>0.121</v>
      </c>
      <c r="V739" s="13">
        <f>VLOOKUP(A739,[1]Sheet1!$K$2:$T$827, 4,FALSE)</f>
        <v>0.14599999999999999</v>
      </c>
      <c r="W739" s="13">
        <f>VLOOKUP(A739, [1]Sheet1!$K$2:$T$827,5,FALSE)</f>
        <v>1.1100000000000001</v>
      </c>
      <c r="X739" s="13">
        <f>VLOOKUP(A739, [1]Sheet1!$K$2:$T$827,6,FALSE)</f>
        <v>9.2999999999999992E-3</v>
      </c>
      <c r="Y739" s="13">
        <f>VLOOKUP(A739, [1]Sheet1!$K$2:$T$827,7,FALSE)</f>
        <v>5.1399999999999996E-3</v>
      </c>
      <c r="Z739" s="13">
        <f>VLOOKUP(A739, [1]Sheet1!$K$2:$T$827,8,FALSE)</f>
        <v>0.21</v>
      </c>
      <c r="AA739" s="13">
        <f>VLOOKUP(A739, [1]Sheet1!$K$2:$T$827,9,FALSE)</f>
        <v>0.24299999999999999</v>
      </c>
      <c r="AB739" s="13">
        <f>VLOOKUP(A739, [1]Sheet1!$K$2:$T$827,10,FALSE)</f>
        <v>2.98E-2</v>
      </c>
      <c r="AC739" s="13">
        <f>VLOOKUP(A739,[4]Sheet1!$A$2:$D$651,4,FALSE)</f>
        <v>1.2329300000000001</v>
      </c>
      <c r="AD739" s="13">
        <f>VLOOKUP(A739,[4]Sheet1!$A$2:$E$651,5,FALSE)</f>
        <v>0.94730899999999996</v>
      </c>
      <c r="AE739" s="13">
        <f>VLOOKUP(A739,[4]Sheet1!$A$2:$F$651,6,FALSE)</f>
        <v>1617.98</v>
      </c>
      <c r="AF739">
        <f>VLOOKUP(A739,[3]Sheet1!$A$2:$F$2106,6, FALSE)</f>
        <v>52513.01</v>
      </c>
      <c r="AG739">
        <f>VLOOKUP(A739,[3]Sheet1!$A$2:$G$2106,7,FALSE)</f>
        <v>2</v>
      </c>
      <c r="AH739">
        <f>VLOOKUP(A739,[3]Sheet1!$A$2:$H$2105,8,FALSE)</f>
        <v>1689</v>
      </c>
      <c r="AI739">
        <f>VLOOKUP(A739,[3]Sheet1!$A$2:$I$2106,9,FALSE)</f>
        <v>116</v>
      </c>
      <c r="AJ739">
        <f>VLOOKUP(A739,[3]Sheet1!$A$2:$K$2105,10,FALSE)</f>
        <v>48</v>
      </c>
      <c r="AK739">
        <f>VLOOKUP(A739,[3]Sheet1!$A$2:$K$2105,11,FALSE)</f>
        <v>68</v>
      </c>
      <c r="AL739">
        <f>VLOOKUP(A739,[3]Sheet1!$A$2:$L$2106,12,FALSE)</f>
        <v>12</v>
      </c>
      <c r="AM739">
        <f>VLOOKUP(A739, [3]Sheet1!$A$2:$M$2105,13,FALSE)</f>
        <v>36</v>
      </c>
      <c r="AN739">
        <f>VLOOKUP(A739,[3]Sheet1!$A$2:$N$2106,14,FALSE)</f>
        <v>0.95</v>
      </c>
      <c r="AO739">
        <f>VLOOKUP(A739,[3]Sheet1!$A$2:$O$2106,15,FALSE)</f>
        <v>5.59</v>
      </c>
      <c r="AP739">
        <f>VLOOKUP(A739,[3]Sheet1!$A$2:$P$2105,16,FALSE)</f>
        <v>6.14</v>
      </c>
      <c r="AQ739">
        <f>VLOOKUP(A739, [3]Sheet1!$A$2:$Q$2106, 17,FALSE)</f>
        <v>1601</v>
      </c>
    </row>
    <row r="740" spans="1:43" x14ac:dyDescent="0.2">
      <c r="A740" s="10">
        <v>1208270</v>
      </c>
      <c r="B740" s="10">
        <v>60057436</v>
      </c>
      <c r="C740" s="11" t="s">
        <v>47</v>
      </c>
      <c r="D740" s="10" t="s">
        <v>53</v>
      </c>
      <c r="E740" s="17">
        <v>44176</v>
      </c>
      <c r="F740" s="13" t="str">
        <f>VLOOKUP(A740,[1]Sheet1!$K$2:$T$827,2,FALSE)</f>
        <v>VD02</v>
      </c>
      <c r="G740" s="13" t="str">
        <f>IFERROR(#REF!, "no")</f>
        <v>no</v>
      </c>
      <c r="H740" s="10">
        <v>21</v>
      </c>
      <c r="I740" s="10">
        <v>1.1599999999999999</v>
      </c>
      <c r="J740" s="10">
        <v>1.07</v>
      </c>
      <c r="K740" s="10">
        <v>-0.09</v>
      </c>
      <c r="L740" s="10">
        <v>15</v>
      </c>
      <c r="M740" s="10">
        <v>15</v>
      </c>
      <c r="N740" s="10">
        <v>8.5137491226196307</v>
      </c>
      <c r="O740" s="10">
        <v>1.0402983427047701</v>
      </c>
      <c r="P740" s="10">
        <v>0.366402357816696</v>
      </c>
      <c r="Q740" s="10">
        <v>-0.103614196181297</v>
      </c>
      <c r="R740" s="13">
        <f>VLOOKUP(A740,'Valores KF'!$C$2:$D$1018,2,)</f>
        <v>0.8</v>
      </c>
      <c r="S740" s="13">
        <f>VLOOKUP(A740,'[2]PESO DE COLADA DIC19-DIC-20'!$A$2:$D$2105,4, FALSE)</f>
        <v>54075</v>
      </c>
      <c r="T740" s="13">
        <f>VLOOKUP(A740,[1]Sheet1!$F$2:$H$1001,3,FALSE)</f>
        <v>1890.14934102498</v>
      </c>
      <c r="U740" s="13">
        <f>VLOOKUP(A740,[1]Sheet1!$K$2:$T$827, 3,FALSE)</f>
        <v>0.16400000000000001</v>
      </c>
      <c r="V740" s="13">
        <f>VLOOKUP(A740,[1]Sheet1!$K$2:$T$827, 4,FALSE)</f>
        <v>0.19500000000000001</v>
      </c>
      <c r="W740" s="13">
        <f>VLOOKUP(A740, [1]Sheet1!$K$2:$T$827,5,FALSE)</f>
        <v>1.1200000000000001</v>
      </c>
      <c r="X740" s="13">
        <f>VLOOKUP(A740, [1]Sheet1!$K$2:$T$827,6,FALSE)</f>
        <v>1.04E-2</v>
      </c>
      <c r="Y740" s="13">
        <f>VLOOKUP(A740, [1]Sheet1!$K$2:$T$827,7,FALSE)</f>
        <v>9.9900000000000006E-3</v>
      </c>
      <c r="Z740" s="13">
        <f>VLOOKUP(A740, [1]Sheet1!$K$2:$T$827,8,FALSE)</f>
        <v>0.14499999999999999</v>
      </c>
      <c r="AA740" s="13">
        <f>VLOOKUP(A740, [1]Sheet1!$K$2:$T$827,9,FALSE)</f>
        <v>0.23100000000000001</v>
      </c>
      <c r="AB740" s="13">
        <f>VLOOKUP(A740, [1]Sheet1!$K$2:$T$827,10,FALSE)</f>
        <v>3.95E-2</v>
      </c>
      <c r="AC740" s="13">
        <f>VLOOKUP(A740,[4]Sheet1!$A$2:$D$651,4,FALSE)</f>
        <v>1.13049</v>
      </c>
      <c r="AD740" s="13">
        <f>VLOOKUP(A740,[4]Sheet1!$A$2:$E$651,5,FALSE)</f>
        <v>0.90298199999999995</v>
      </c>
      <c r="AE740" s="13">
        <f>VLOOKUP(A740,[4]Sheet1!$A$2:$F$651,6,FALSE)</f>
        <v>1608.73</v>
      </c>
      <c r="AF740">
        <f>VLOOKUP(A740,[3]Sheet1!$A$2:$F$2106,6, FALSE)</f>
        <v>54736</v>
      </c>
      <c r="AG740">
        <f>VLOOKUP(A740,[3]Sheet1!$A$2:$G$2106,7,FALSE)</f>
        <v>1</v>
      </c>
      <c r="AH740">
        <f>VLOOKUP(A740,[3]Sheet1!$A$2:$H$2105,8,FALSE)</f>
        <v>1679</v>
      </c>
      <c r="AI740">
        <f>VLOOKUP(A740,[3]Sheet1!$A$2:$I$2106,9,FALSE)</f>
        <v>66</v>
      </c>
      <c r="AJ740">
        <f>VLOOKUP(A740,[3]Sheet1!$A$2:$K$2105,10,FALSE)</f>
        <v>26</v>
      </c>
      <c r="AK740">
        <f>VLOOKUP(A740,[3]Sheet1!$A$2:$K$2105,11,FALSE)</f>
        <v>40</v>
      </c>
      <c r="AL740">
        <f>VLOOKUP(A740,[3]Sheet1!$A$2:$L$2106,12,FALSE)</f>
        <v>5</v>
      </c>
      <c r="AM740">
        <f>VLOOKUP(A740, [3]Sheet1!$A$2:$M$2105,13,FALSE)</f>
        <v>21</v>
      </c>
      <c r="AN740">
        <f>VLOOKUP(A740,[3]Sheet1!$A$2:$N$2106,14,FALSE)</f>
        <v>0.8</v>
      </c>
      <c r="AO740">
        <f>VLOOKUP(A740,[3]Sheet1!$A$2:$O$2106,15,FALSE)</f>
        <v>6.66</v>
      </c>
      <c r="AP740">
        <f>VLOOKUP(A740,[3]Sheet1!$A$2:$P$2105,16,FALSE)</f>
        <v>0</v>
      </c>
      <c r="AQ740">
        <f>VLOOKUP(A740, [3]Sheet1!$A$2:$Q$2106, 17,FALSE)</f>
        <v>1580</v>
      </c>
    </row>
    <row r="741" spans="1:43" x14ac:dyDescent="0.2">
      <c r="A741" s="10">
        <v>1208271</v>
      </c>
      <c r="B741" s="10">
        <v>60057442</v>
      </c>
      <c r="C741" s="11" t="s">
        <v>47</v>
      </c>
      <c r="D741" s="10" t="s">
        <v>48</v>
      </c>
      <c r="E741" s="17">
        <v>44176</v>
      </c>
      <c r="F741" s="13" t="str">
        <f>VLOOKUP(A741,[1]Sheet1!$K$2:$T$827,2,FALSE)</f>
        <v>VD03</v>
      </c>
      <c r="G741" s="13" t="str">
        <f>IFERROR(#REF!, "no")</f>
        <v>no</v>
      </c>
      <c r="H741" s="10">
        <v>20</v>
      </c>
      <c r="I741" s="10">
        <v>1.1200000000000001</v>
      </c>
      <c r="J741" s="10">
        <v>1.22</v>
      </c>
      <c r="K741" s="10">
        <v>0.1</v>
      </c>
      <c r="L741" s="10">
        <v>16</v>
      </c>
      <c r="M741" s="10">
        <v>13</v>
      </c>
      <c r="N741" s="10">
        <v>7.3036241531372097</v>
      </c>
      <c r="O741" s="10">
        <v>0.88336569070815996</v>
      </c>
      <c r="P741" s="10">
        <v>0.31440553069114702</v>
      </c>
      <c r="Q741" s="10">
        <v>-0.116810217499733</v>
      </c>
      <c r="R741" s="13">
        <f>VLOOKUP(A741,'Valores KF'!$C$2:$D$1018,2,)</f>
        <v>0.8</v>
      </c>
      <c r="S741" s="13">
        <f>VLOOKUP(A741,'[2]PESO DE COLADA DIC19-DIC-20'!$A$2:$D$2105,4, FALSE)</f>
        <v>54267</v>
      </c>
      <c r="T741" s="13">
        <f>VLOOKUP(A741,[1]Sheet1!$F$2:$H$1001,3,FALSE)</f>
        <v>1888.84289171155</v>
      </c>
      <c r="U741" s="13">
        <f>VLOOKUP(A741,[1]Sheet1!$K$2:$T$827, 3,FALSE)</f>
        <v>0.157</v>
      </c>
      <c r="V741" s="13">
        <f>VLOOKUP(A741,[1]Sheet1!$K$2:$T$827, 4,FALSE)</f>
        <v>0.16</v>
      </c>
      <c r="W741" s="13">
        <f>VLOOKUP(A741, [1]Sheet1!$K$2:$T$827,5,FALSE)</f>
        <v>1.1100000000000001</v>
      </c>
      <c r="X741" s="13">
        <f>VLOOKUP(A741, [1]Sheet1!$K$2:$T$827,6,FALSE)</f>
        <v>1.0500000000000001E-2</v>
      </c>
      <c r="Y741" s="13">
        <f>VLOOKUP(A741, [1]Sheet1!$K$2:$T$827,7,FALSE)</f>
        <v>8.7299999999999999E-3</v>
      </c>
      <c r="Z741" s="13">
        <f>VLOOKUP(A741, [1]Sheet1!$K$2:$T$827,8,FALSE)</f>
        <v>0.13500000000000001</v>
      </c>
      <c r="AA741" s="13">
        <f>VLOOKUP(A741, [1]Sheet1!$K$2:$T$827,9,FALSE)</f>
        <v>0.23300000000000001</v>
      </c>
      <c r="AB741" s="13">
        <f>VLOOKUP(A741, [1]Sheet1!$K$2:$T$827,10,FALSE)</f>
        <v>2.7900000000000001E-2</v>
      </c>
      <c r="AC741" s="13">
        <f>VLOOKUP(A741,[4]Sheet1!$A$2:$D$651,4,FALSE)</f>
        <v>1.32382</v>
      </c>
      <c r="AD741" s="13">
        <f>VLOOKUP(A741,[4]Sheet1!$A$2:$E$651,5,FALSE)</f>
        <v>1.1769700000000001</v>
      </c>
      <c r="AE741" s="13">
        <f>VLOOKUP(A741,[4]Sheet1!$A$2:$F$651,6,FALSE)</f>
        <v>1620.73</v>
      </c>
      <c r="AF741">
        <f>VLOOKUP(A741,[3]Sheet1!$A$2:$F$2106,6, FALSE)</f>
        <v>54950</v>
      </c>
      <c r="AG741">
        <f>VLOOKUP(A741,[3]Sheet1!$A$2:$G$2106,7,FALSE)</f>
        <v>1</v>
      </c>
      <c r="AH741">
        <f>VLOOKUP(A741,[3]Sheet1!$A$2:$H$2105,8,FALSE)</f>
        <v>1676</v>
      </c>
      <c r="AI741">
        <f>VLOOKUP(A741,[3]Sheet1!$A$2:$I$2106,9,FALSE)</f>
        <v>65</v>
      </c>
      <c r="AJ741">
        <f>VLOOKUP(A741,[3]Sheet1!$A$2:$K$2105,10,FALSE)</f>
        <v>25</v>
      </c>
      <c r="AK741">
        <f>VLOOKUP(A741,[3]Sheet1!$A$2:$K$2105,11,FALSE)</f>
        <v>40</v>
      </c>
      <c r="AL741">
        <f>VLOOKUP(A741,[3]Sheet1!$A$2:$L$2106,12,FALSE)</f>
        <v>5</v>
      </c>
      <c r="AM741">
        <f>VLOOKUP(A741, [3]Sheet1!$A$2:$M$2105,13,FALSE)</f>
        <v>20</v>
      </c>
      <c r="AN741">
        <f>VLOOKUP(A741,[3]Sheet1!$A$2:$N$2106,14,FALSE)</f>
        <v>0.98</v>
      </c>
      <c r="AO741">
        <f>VLOOKUP(A741,[3]Sheet1!$A$2:$O$2106,15,FALSE)</f>
        <v>5.71</v>
      </c>
      <c r="AP741">
        <f>VLOOKUP(A741,[3]Sheet1!$A$2:$P$2105,16,FALSE)</f>
        <v>0</v>
      </c>
      <c r="AQ741">
        <f>VLOOKUP(A741, [3]Sheet1!$A$2:$Q$2106, 17,FALSE)</f>
        <v>1585</v>
      </c>
    </row>
    <row r="742" spans="1:43" x14ac:dyDescent="0.2">
      <c r="A742" s="10">
        <v>1208272</v>
      </c>
      <c r="B742" s="10">
        <v>60057424</v>
      </c>
      <c r="C742" s="11" t="s">
        <v>47</v>
      </c>
      <c r="D742" s="10" t="s">
        <v>44</v>
      </c>
      <c r="E742" s="17">
        <v>44176</v>
      </c>
      <c r="F742" s="13" t="str">
        <f>VLOOKUP(A742,[1]Sheet1!$K$2:$T$827,2,FALSE)</f>
        <v>VD02</v>
      </c>
      <c r="G742" s="13" t="str">
        <f>IFERROR(#REF!, "no")</f>
        <v>no</v>
      </c>
      <c r="H742" s="10">
        <v>19</v>
      </c>
      <c r="I742" s="10">
        <v>1.27</v>
      </c>
      <c r="J742" s="10">
        <v>1.39</v>
      </c>
      <c r="K742" s="10">
        <v>0.12</v>
      </c>
      <c r="L742" s="10">
        <v>20</v>
      </c>
      <c r="M742" s="10">
        <v>11</v>
      </c>
      <c r="N742" s="10">
        <v>6.6833000183105504</v>
      </c>
      <c r="O742" s="10">
        <v>0.85439950227737405</v>
      </c>
      <c r="P742" s="10">
        <v>0.13617411255836501</v>
      </c>
      <c r="Q742" s="10">
        <v>-0.101270273327827</v>
      </c>
      <c r="R742" s="13">
        <f>VLOOKUP(A742,'Valores KF'!$C$2:$D$1018,2,)</f>
        <v>0.8</v>
      </c>
      <c r="S742" s="13">
        <f>VLOOKUP(A742,'[2]PESO DE COLADA DIC19-DIC-20'!$A$2:$D$2105,4, FALSE)</f>
        <v>56472</v>
      </c>
      <c r="T742" s="13">
        <f>VLOOKUP(A742,[1]Sheet1!$F$2:$H$1001,3,FALSE)</f>
        <v>1892.4653916524401</v>
      </c>
      <c r="U742" s="13">
        <f>VLOOKUP(A742,[1]Sheet1!$K$2:$T$827, 3,FALSE)</f>
        <v>0.161</v>
      </c>
      <c r="V742" s="13">
        <f>VLOOKUP(A742,[1]Sheet1!$K$2:$T$827, 4,FALSE)</f>
        <v>0.16200000000000001</v>
      </c>
      <c r="W742" s="13">
        <f>VLOOKUP(A742, [1]Sheet1!$K$2:$T$827,5,FALSE)</f>
        <v>1.1000000000000001</v>
      </c>
      <c r="X742" s="13">
        <f>VLOOKUP(A742, [1]Sheet1!$K$2:$T$827,6,FALSE)</f>
        <v>9.4999999999999998E-3</v>
      </c>
      <c r="Y742" s="13">
        <f>VLOOKUP(A742, [1]Sheet1!$K$2:$T$827,7,FALSE)</f>
        <v>1.41E-3</v>
      </c>
      <c r="Z742" s="13">
        <f>VLOOKUP(A742, [1]Sheet1!$K$2:$T$827,8,FALSE)</f>
        <v>0.11899999999999999</v>
      </c>
      <c r="AA742" s="13">
        <f>VLOOKUP(A742, [1]Sheet1!$K$2:$T$827,9,FALSE)</f>
        <v>0.23699999999999999</v>
      </c>
      <c r="AB742" s="13">
        <f>VLOOKUP(A742, [1]Sheet1!$K$2:$T$827,10,FALSE)</f>
        <v>3.3599999999999998E-2</v>
      </c>
      <c r="AC742" s="13">
        <f>VLOOKUP(A742,[4]Sheet1!$A$2:$D$651,4,FALSE)</f>
        <v>1.33657</v>
      </c>
      <c r="AD742" s="13">
        <f>VLOOKUP(A742,[4]Sheet1!$A$2:$E$651,5,FALSE)</f>
        <v>1.00901</v>
      </c>
      <c r="AE742" s="13">
        <f>VLOOKUP(A742,[4]Sheet1!$A$2:$F$651,6,FALSE)</f>
        <v>1607.16</v>
      </c>
      <c r="AF742">
        <f>VLOOKUP(A742,[3]Sheet1!$A$2:$F$2106,6, FALSE)</f>
        <v>57092</v>
      </c>
      <c r="AG742">
        <f>VLOOKUP(A742,[3]Sheet1!$A$2:$G$2106,7,FALSE)</f>
        <v>1</v>
      </c>
      <c r="AH742">
        <f>VLOOKUP(A742,[3]Sheet1!$A$2:$H$2105,8,FALSE)</f>
        <v>1678</v>
      </c>
      <c r="AI742">
        <f>VLOOKUP(A742,[3]Sheet1!$A$2:$I$2106,9,FALSE)</f>
        <v>54</v>
      </c>
      <c r="AJ742">
        <f>VLOOKUP(A742,[3]Sheet1!$A$2:$K$2105,10,FALSE)</f>
        <v>24</v>
      </c>
      <c r="AK742">
        <f>VLOOKUP(A742,[3]Sheet1!$A$2:$K$2105,11,FALSE)</f>
        <v>30</v>
      </c>
      <c r="AL742">
        <f>VLOOKUP(A742,[3]Sheet1!$A$2:$L$2106,12,FALSE)</f>
        <v>5</v>
      </c>
      <c r="AM742">
        <f>VLOOKUP(A742, [3]Sheet1!$A$2:$M$2105,13,FALSE)</f>
        <v>19</v>
      </c>
      <c r="AN742">
        <f>VLOOKUP(A742,[3]Sheet1!$A$2:$N$2106,14,FALSE)</f>
        <v>0.98</v>
      </c>
      <c r="AO742">
        <f>VLOOKUP(A742,[3]Sheet1!$A$2:$O$2106,15,FALSE)</f>
        <v>3.67</v>
      </c>
      <c r="AP742">
        <f>VLOOKUP(A742,[3]Sheet1!$A$2:$P$2105,16,FALSE)</f>
        <v>0</v>
      </c>
      <c r="AQ742">
        <f>VLOOKUP(A742, [3]Sheet1!$A$2:$Q$2106, 17,FALSE)</f>
        <v>1593</v>
      </c>
    </row>
    <row r="743" spans="1:43" x14ac:dyDescent="0.2">
      <c r="A743" s="10">
        <v>1208273</v>
      </c>
      <c r="B743" s="10">
        <v>60057714</v>
      </c>
      <c r="C743" s="11" t="s">
        <v>102</v>
      </c>
      <c r="D743" s="10" t="s">
        <v>63</v>
      </c>
      <c r="E743" s="17">
        <v>44176</v>
      </c>
      <c r="F743" s="13" t="str">
        <f>VLOOKUP(A743,[1]Sheet1!$K$2:$T$827,2,FALSE)</f>
        <v>VD04</v>
      </c>
      <c r="G743" s="13" t="str">
        <f>IFERROR(#REF!, "no")</f>
        <v>no</v>
      </c>
      <c r="H743" s="10">
        <v>21</v>
      </c>
      <c r="I743" s="10">
        <v>1.02</v>
      </c>
      <c r="J743" s="10">
        <v>1.1599999999999999</v>
      </c>
      <c r="K743" s="10">
        <v>0.14000000000000001</v>
      </c>
      <c r="L743" s="10">
        <v>13</v>
      </c>
      <c r="M743" s="10">
        <v>14</v>
      </c>
      <c r="N743" s="10">
        <v>4.78513479232788</v>
      </c>
      <c r="O743" s="10">
        <v>0.84649288654327404</v>
      </c>
      <c r="P743" s="10">
        <v>0.504611015319824</v>
      </c>
      <c r="Q743" s="10">
        <v>-3.4250389784574502E-2</v>
      </c>
      <c r="R743" s="13">
        <f>VLOOKUP(A743,'Valores KF'!$C$2:$D$1018,2,)</f>
        <v>0.76</v>
      </c>
      <c r="S743" s="13">
        <f>VLOOKUP(A743,'[2]PESO DE COLADA DIC19-DIC-20'!$A$2:$D$2105,4, FALSE)</f>
        <v>50377</v>
      </c>
      <c r="T743" s="13">
        <f>VLOOKUP(A743,[1]Sheet1!$F$2:$H$1001,3,FALSE)</f>
        <v>1867.8279030492599</v>
      </c>
      <c r="U743" s="13">
        <f>VLOOKUP(A743,[1]Sheet1!$K$2:$T$827, 3,FALSE)</f>
        <v>0.41299999999999998</v>
      </c>
      <c r="V743" s="13">
        <f>VLOOKUP(A743,[1]Sheet1!$K$2:$T$827, 4,FALSE)</f>
        <v>0.161</v>
      </c>
      <c r="W743" s="13">
        <f>VLOOKUP(A743, [1]Sheet1!$K$2:$T$827,5,FALSE)</f>
        <v>0.96</v>
      </c>
      <c r="X743" s="13">
        <f>VLOOKUP(A743, [1]Sheet1!$K$2:$T$827,6,FALSE)</f>
        <v>8.3999999999999995E-3</v>
      </c>
      <c r="Y743" s="13">
        <f>VLOOKUP(A743, [1]Sheet1!$K$2:$T$827,7,FALSE)</f>
        <v>1.41E-3</v>
      </c>
      <c r="Z743" s="13">
        <f>VLOOKUP(A743, [1]Sheet1!$K$2:$T$827,8,FALSE)</f>
        <v>1.05</v>
      </c>
      <c r="AA743" s="13">
        <f>VLOOKUP(A743, [1]Sheet1!$K$2:$T$827,9,FALSE)</f>
        <v>0.20599999999999999</v>
      </c>
      <c r="AB743" s="13">
        <f>VLOOKUP(A743, [1]Sheet1!$K$2:$T$827,10,FALSE)</f>
        <v>2.2499999999999999E-2</v>
      </c>
      <c r="AC743" s="13">
        <f>VLOOKUP(A743,[4]Sheet1!$A$2:$D$651,4,FALSE)</f>
        <v>1.3468899999999999</v>
      </c>
      <c r="AD743" s="13">
        <f>VLOOKUP(A743,[4]Sheet1!$A$2:$E$651,5,FALSE)</f>
        <v>1.0955600000000001</v>
      </c>
      <c r="AE743" s="13">
        <f>VLOOKUP(A743,[4]Sheet1!$A$2:$F$651,6,FALSE)</f>
        <v>1596.34</v>
      </c>
      <c r="AF743">
        <f>VLOOKUP(A743,[3]Sheet1!$A$2:$F$2106,6, FALSE)</f>
        <v>50548</v>
      </c>
      <c r="AG743">
        <f>VLOOKUP(A743,[3]Sheet1!$A$2:$G$2106,7,FALSE)</f>
        <v>1</v>
      </c>
      <c r="AH743">
        <f>VLOOKUP(A743,[3]Sheet1!$A$2:$H$2105,8,FALSE)</f>
        <v>1658</v>
      </c>
      <c r="AI743">
        <f>VLOOKUP(A743,[3]Sheet1!$A$2:$I$2106,9,FALSE)</f>
        <v>73</v>
      </c>
      <c r="AJ743">
        <f>VLOOKUP(A743,[3]Sheet1!$A$2:$K$2105,10,FALSE)</f>
        <v>27</v>
      </c>
      <c r="AK743">
        <f>VLOOKUP(A743,[3]Sheet1!$A$2:$K$2105,11,FALSE)</f>
        <v>46</v>
      </c>
      <c r="AL743">
        <f>VLOOKUP(A743,[3]Sheet1!$A$2:$L$2106,12,FALSE)</f>
        <v>6</v>
      </c>
      <c r="AM743">
        <f>VLOOKUP(A743, [3]Sheet1!$A$2:$M$2105,13,FALSE)</f>
        <v>21</v>
      </c>
      <c r="AN743">
        <f>VLOOKUP(A743,[3]Sheet1!$A$2:$N$2106,14,FALSE)</f>
        <v>1.04</v>
      </c>
      <c r="AO743">
        <f>VLOOKUP(A743,[3]Sheet1!$A$2:$O$2106,15,FALSE)</f>
        <v>5.76</v>
      </c>
      <c r="AP743">
        <f>VLOOKUP(A743,[3]Sheet1!$A$2:$P$2105,16,FALSE)</f>
        <v>0</v>
      </c>
      <c r="AQ743">
        <f>VLOOKUP(A743, [3]Sheet1!$A$2:$Q$2106, 17,FALSE)</f>
        <v>1561</v>
      </c>
    </row>
    <row r="744" spans="1:43" x14ac:dyDescent="0.2">
      <c r="A744" s="10">
        <v>1208274</v>
      </c>
      <c r="B744" s="10">
        <v>60057595</v>
      </c>
      <c r="C744" s="11">
        <v>4150</v>
      </c>
      <c r="D744" s="10" t="s">
        <v>56</v>
      </c>
      <c r="E744" s="17">
        <v>44176</v>
      </c>
      <c r="F744" s="13" t="str">
        <f>VLOOKUP(A744,[1]Sheet1!$K$2:$T$827,2,FALSE)</f>
        <v>VD03</v>
      </c>
      <c r="G744" s="13" t="str">
        <f>IFERROR(#REF!, "no")</f>
        <v>no</v>
      </c>
      <c r="H744" s="10">
        <v>21</v>
      </c>
      <c r="I744" s="10">
        <v>1.25</v>
      </c>
      <c r="J744" s="10">
        <v>1.24</v>
      </c>
      <c r="K744" s="10">
        <v>-0.01</v>
      </c>
      <c r="L744" s="10">
        <v>17</v>
      </c>
      <c r="M744" s="10">
        <v>16</v>
      </c>
      <c r="N744" s="10">
        <v>6.0875077247619602</v>
      </c>
      <c r="O744" s="10">
        <v>0.91002446413040206</v>
      </c>
      <c r="P744" s="10">
        <v>0.718364477157593</v>
      </c>
      <c r="Q744" s="10">
        <v>0.10329627245664599</v>
      </c>
      <c r="R744" s="13">
        <f>VLOOKUP(A744,'Valores KF'!$C$2:$D$1018,2,)</f>
        <v>0.74</v>
      </c>
      <c r="S744" s="13">
        <f>VLOOKUP(A744,'[2]PESO DE COLADA DIC19-DIC-20'!$A$2:$D$2105,4, FALSE)</f>
        <v>59118</v>
      </c>
      <c r="T744" s="13">
        <f>VLOOKUP(A744,[1]Sheet1!$F$2:$H$1001,3,FALSE)</f>
        <v>1853.2063822248101</v>
      </c>
      <c r="U744" s="13">
        <f>VLOOKUP(A744,[1]Sheet1!$K$2:$T$827, 3,FALSE)</f>
        <v>0.49299999999999999</v>
      </c>
      <c r="V744" s="13">
        <f>VLOOKUP(A744,[1]Sheet1!$K$2:$T$827, 4,FALSE)</f>
        <v>0.21199999999999999</v>
      </c>
      <c r="W744" s="13">
        <f>VLOOKUP(A744, [1]Sheet1!$K$2:$T$827,5,FALSE)</f>
        <v>0.81599999999999995</v>
      </c>
      <c r="X744" s="13">
        <f>VLOOKUP(A744, [1]Sheet1!$K$2:$T$827,6,FALSE)</f>
        <v>9.5999999999999992E-3</v>
      </c>
      <c r="Y744" s="13">
        <f>VLOOKUP(A744, [1]Sheet1!$K$2:$T$827,7,FALSE)</f>
        <v>1.2E-2</v>
      </c>
      <c r="Z744" s="13">
        <f>VLOOKUP(A744, [1]Sheet1!$K$2:$T$827,8,FALSE)</f>
        <v>0.93100000000000005</v>
      </c>
      <c r="AA744" s="13">
        <f>VLOOKUP(A744, [1]Sheet1!$K$2:$T$827,9,FALSE)</f>
        <v>0.14299999999999999</v>
      </c>
      <c r="AB744" s="13">
        <f>VLOOKUP(A744, [1]Sheet1!$K$2:$T$827,10,FALSE)</f>
        <v>2.3699999999999999E-2</v>
      </c>
      <c r="AC744" s="13">
        <f>VLOOKUP(A744,[4]Sheet1!$A$2:$D$651,4,FALSE)</f>
        <v>1.2487600000000001</v>
      </c>
      <c r="AD744" s="13">
        <f>VLOOKUP(A744,[4]Sheet1!$A$2:$E$651,5,FALSE)</f>
        <v>0.97316599999999998</v>
      </c>
      <c r="AE744" s="13">
        <f>VLOOKUP(A744,[4]Sheet1!$A$2:$F$651,6,FALSE)</f>
        <v>1587.23</v>
      </c>
      <c r="AF744">
        <f>VLOOKUP(A744,[3]Sheet1!$A$2:$F$2106,6, FALSE)</f>
        <v>59415</v>
      </c>
      <c r="AG744">
        <f>VLOOKUP(A744,[3]Sheet1!$A$2:$G$2106,7,FALSE)</f>
        <v>1</v>
      </c>
      <c r="AH744">
        <f>VLOOKUP(A744,[3]Sheet1!$A$2:$H$2105,8,FALSE)</f>
        <v>1646</v>
      </c>
      <c r="AI744">
        <f>VLOOKUP(A744,[3]Sheet1!$A$2:$I$2106,9,FALSE)</f>
        <v>69</v>
      </c>
      <c r="AJ744">
        <f>VLOOKUP(A744,[3]Sheet1!$A$2:$K$2105,10,FALSE)</f>
        <v>28</v>
      </c>
      <c r="AK744">
        <f>VLOOKUP(A744,[3]Sheet1!$A$2:$K$2105,11,FALSE)</f>
        <v>41</v>
      </c>
      <c r="AL744">
        <f>VLOOKUP(A744,[3]Sheet1!$A$2:$L$2106,12,FALSE)</f>
        <v>7</v>
      </c>
      <c r="AM744">
        <f>VLOOKUP(A744, [3]Sheet1!$A$2:$M$2105,13,FALSE)</f>
        <v>21</v>
      </c>
      <c r="AN744">
        <f>VLOOKUP(A744,[3]Sheet1!$A$2:$N$2106,14,FALSE)</f>
        <v>1.02</v>
      </c>
      <c r="AO744">
        <f>VLOOKUP(A744,[3]Sheet1!$A$2:$O$2106,15,FALSE)</f>
        <v>5.65</v>
      </c>
      <c r="AP744">
        <f>VLOOKUP(A744,[3]Sheet1!$A$2:$P$2105,16,FALSE)</f>
        <v>0</v>
      </c>
      <c r="AQ744">
        <f>VLOOKUP(A744, [3]Sheet1!$A$2:$Q$2106, 17,FALSE)</f>
        <v>1559</v>
      </c>
    </row>
    <row r="745" spans="1:43" x14ac:dyDescent="0.2">
      <c r="A745" s="10">
        <v>1208275</v>
      </c>
      <c r="B745" s="10">
        <v>60057401</v>
      </c>
      <c r="C745" s="11">
        <v>4140</v>
      </c>
      <c r="D745" s="10" t="s">
        <v>48</v>
      </c>
      <c r="E745" s="17">
        <v>44176</v>
      </c>
      <c r="F745" s="13" t="str">
        <f>VLOOKUP(A745,[1]Sheet1!$K$2:$T$827,2,FALSE)</f>
        <v>VD02</v>
      </c>
      <c r="G745" s="13" t="str">
        <f>IFERROR(#REF!, "no")</f>
        <v>no</v>
      </c>
      <c r="H745" s="10">
        <v>18</v>
      </c>
      <c r="I745" s="10">
        <v>1.33</v>
      </c>
      <c r="J745" s="10">
        <v>1.29</v>
      </c>
      <c r="K745" s="10">
        <v>-0.04</v>
      </c>
      <c r="L745" s="10">
        <v>19</v>
      </c>
      <c r="M745" s="10">
        <v>13</v>
      </c>
      <c r="N745" s="10">
        <v>7.7965550422668501</v>
      </c>
      <c r="O745" s="10">
        <v>1.20656991004944</v>
      </c>
      <c r="P745" s="10">
        <v>0.40190723538398698</v>
      </c>
      <c r="Q745" s="10">
        <v>1.24679366126657E-2</v>
      </c>
      <c r="R745" s="13">
        <f>VLOOKUP(A745,'Valores KF'!$C$2:$D$1018,2,)</f>
        <v>0.72</v>
      </c>
      <c r="S745" s="13">
        <f>VLOOKUP(A745,'[2]PESO DE COLADA DIC19-DIC-20'!$A$2:$D$2105,4, FALSE)</f>
        <v>56258</v>
      </c>
      <c r="T745" s="13">
        <f>VLOOKUP(A745,[1]Sheet1!$F$2:$H$1001,3,FALSE)</f>
        <v>1830.61250535828</v>
      </c>
      <c r="U745" s="13">
        <f>VLOOKUP(A745,[1]Sheet1!$K$2:$T$827, 3,FALSE)</f>
        <v>0.41399999999999998</v>
      </c>
      <c r="V745" s="13">
        <f>VLOOKUP(A745,[1]Sheet1!$K$2:$T$827, 4,FALSE)</f>
        <v>0.28699999999999998</v>
      </c>
      <c r="W745" s="13">
        <f>VLOOKUP(A745, [1]Sheet1!$K$2:$T$827,5,FALSE)</f>
        <v>0.88400000000000001</v>
      </c>
      <c r="X745" s="13">
        <f>VLOOKUP(A745, [1]Sheet1!$K$2:$T$827,6,FALSE)</f>
        <v>1.1900000000000001E-2</v>
      </c>
      <c r="Y745" s="13">
        <f>VLOOKUP(A745, [1]Sheet1!$K$2:$T$827,7,FALSE)</f>
        <v>2.7000000000000001E-3</v>
      </c>
      <c r="Z745" s="13">
        <f>VLOOKUP(A745, [1]Sheet1!$K$2:$T$827,8,FALSE)</f>
        <v>1.05</v>
      </c>
      <c r="AA745" s="13">
        <f>VLOOKUP(A745, [1]Sheet1!$K$2:$T$827,9,FALSE)</f>
        <v>0.20499999999999999</v>
      </c>
      <c r="AB745" s="13">
        <f>VLOOKUP(A745, [1]Sheet1!$K$2:$T$827,10,FALSE)</f>
        <v>2.75E-2</v>
      </c>
      <c r="AC745" s="13">
        <f>VLOOKUP(A745,[4]Sheet1!$A$2:$D$651,4,FALSE)</f>
        <v>1.2981</v>
      </c>
      <c r="AD745" s="13">
        <f>VLOOKUP(A745,[4]Sheet1!$A$2:$E$651,5,FALSE)</f>
        <v>1.6253500000000001</v>
      </c>
      <c r="AE745" s="13">
        <f>VLOOKUP(A745,[4]Sheet1!$A$2:$F$651,6,FALSE)</f>
        <v>1581.91</v>
      </c>
      <c r="AF745">
        <f>VLOOKUP(A745,[3]Sheet1!$A$2:$F$2106,6, FALSE)</f>
        <v>110287</v>
      </c>
      <c r="AG745">
        <f>VLOOKUP(A745,[3]Sheet1!$A$2:$G$2106,7,FALSE)</f>
        <v>1</v>
      </c>
      <c r="AH745">
        <f>VLOOKUP(A745,[3]Sheet1!$A$2:$H$2105,8,FALSE)</f>
        <v>1613</v>
      </c>
      <c r="AI745">
        <f>VLOOKUP(A745,[3]Sheet1!$A$2:$I$2106,9,FALSE)</f>
        <v>64</v>
      </c>
      <c r="AJ745">
        <f>VLOOKUP(A745,[3]Sheet1!$A$2:$K$2105,10,FALSE)</f>
        <v>24</v>
      </c>
      <c r="AK745">
        <f>VLOOKUP(A745,[3]Sheet1!$A$2:$K$2105,11,FALSE)</f>
        <v>40</v>
      </c>
      <c r="AL745">
        <f>VLOOKUP(A745,[3]Sheet1!$A$2:$L$2106,12,FALSE)</f>
        <v>6</v>
      </c>
      <c r="AM745">
        <f>VLOOKUP(A745, [3]Sheet1!$A$2:$M$2105,13,FALSE)</f>
        <v>18</v>
      </c>
      <c r="AN745">
        <f>VLOOKUP(A745,[3]Sheet1!$A$2:$N$2106,14,FALSE)</f>
        <v>1.0900000000000001</v>
      </c>
      <c r="AO745">
        <f>VLOOKUP(A745,[3]Sheet1!$A$2:$O$2106,15,FALSE)</f>
        <v>4.6900000000000004</v>
      </c>
      <c r="AP745">
        <f>VLOOKUP(A745,[3]Sheet1!$A$2:$P$2105,16,FALSE)</f>
        <v>0</v>
      </c>
      <c r="AQ745">
        <f>VLOOKUP(A745, [3]Sheet1!$A$2:$Q$2106, 17,FALSE)</f>
        <v>1553</v>
      </c>
    </row>
    <row r="746" spans="1:43" x14ac:dyDescent="0.2">
      <c r="A746" s="10">
        <v>1208276</v>
      </c>
      <c r="B746" s="10">
        <v>60057413</v>
      </c>
      <c r="C746" s="11" t="s">
        <v>121</v>
      </c>
      <c r="D746" s="10" t="s">
        <v>53</v>
      </c>
      <c r="E746" s="17">
        <v>44176</v>
      </c>
      <c r="F746" s="13" t="str">
        <f>VLOOKUP(A746,[1]Sheet1!$K$2:$T$827,2,FALSE)</f>
        <v>VD03</v>
      </c>
      <c r="G746" s="13" t="str">
        <f>IFERROR(#REF!, "no")</f>
        <v>no</v>
      </c>
      <c r="H746" s="10">
        <v>20</v>
      </c>
      <c r="I746" s="10">
        <v>1.26</v>
      </c>
      <c r="J746" s="10">
        <v>1.46</v>
      </c>
      <c r="K746" s="10">
        <v>0.2</v>
      </c>
      <c r="L746" s="10">
        <v>20</v>
      </c>
      <c r="M746" s="10">
        <v>14</v>
      </c>
      <c r="N746" s="10">
        <v>6.9872717857360804</v>
      </c>
      <c r="O746" s="10">
        <v>1.48597955703735</v>
      </c>
      <c r="P746" s="10">
        <v>0.81703132390975997</v>
      </c>
      <c r="Q746" s="10">
        <v>1.6032127663493202E-2</v>
      </c>
      <c r="R746" s="13">
        <f>VLOOKUP(A746,'Valores KF'!$C$2:$D$1018,2,)</f>
        <v>0.79</v>
      </c>
      <c r="S746" s="13">
        <f>VLOOKUP(A746,'[2]PESO DE COLADA DIC19-DIC-20'!$A$2:$D$2105,4, FALSE)</f>
        <v>54702</v>
      </c>
      <c r="T746" s="13">
        <f>VLOOKUP(A746,[1]Sheet1!$F$2:$H$1001,3,FALSE)</f>
        <v>1866.0646669856801</v>
      </c>
      <c r="U746" s="13">
        <f>VLOOKUP(A746,[1]Sheet1!$K$2:$T$827, 3,FALSE)</f>
        <v>0.152</v>
      </c>
      <c r="V746" s="13">
        <f>VLOOKUP(A746,[1]Sheet1!$K$2:$T$827, 4,FALSE)</f>
        <v>0.17899999999999999</v>
      </c>
      <c r="W746" s="13">
        <f>VLOOKUP(A746, [1]Sheet1!$K$2:$T$827,5,FALSE)</f>
        <v>0.64900000000000002</v>
      </c>
      <c r="X746" s="13">
        <f>VLOOKUP(A746, [1]Sheet1!$K$2:$T$827,6,FALSE)</f>
        <v>9.2999999999999992E-3</v>
      </c>
      <c r="Y746" s="13">
        <f>VLOOKUP(A746, [1]Sheet1!$K$2:$T$827,7,FALSE)</f>
        <v>7.2399999999999999E-3</v>
      </c>
      <c r="Z746" s="13">
        <f>VLOOKUP(A746, [1]Sheet1!$K$2:$T$827,8,FALSE)</f>
        <v>1.74</v>
      </c>
      <c r="AA746" s="13">
        <f>VLOOKUP(A746, [1]Sheet1!$K$2:$T$827,9,FALSE)</f>
        <v>1.6</v>
      </c>
      <c r="AB746" s="13">
        <f>VLOOKUP(A746, [1]Sheet1!$K$2:$T$827,10,FALSE)</f>
        <v>3.2099999999999997E-2</v>
      </c>
      <c r="AC746" s="13">
        <f>VLOOKUP(A746,[4]Sheet1!$A$2:$D$651,4,FALSE)</f>
        <v>1.2875000000000001</v>
      </c>
      <c r="AD746" s="13">
        <f>VLOOKUP(A746,[4]Sheet1!$A$2:$E$651,5,FALSE)</f>
        <v>2.7758099999999999</v>
      </c>
      <c r="AE746" s="13">
        <f>VLOOKUP(A746,[4]Sheet1!$A$2:$F$651,6,FALSE)</f>
        <v>1597.53</v>
      </c>
      <c r="AF746">
        <f>VLOOKUP(A746,[3]Sheet1!$A$2:$F$2106,6, FALSE)</f>
        <v>53755.99</v>
      </c>
      <c r="AG746">
        <f>VLOOKUP(A746,[3]Sheet1!$A$2:$G$2106,7,FALSE)</f>
        <v>1</v>
      </c>
      <c r="AH746">
        <f>VLOOKUP(A746,[3]Sheet1!$A$2:$H$2105,8,FALSE)</f>
        <v>1653</v>
      </c>
      <c r="AI746">
        <f>VLOOKUP(A746,[3]Sheet1!$A$2:$I$2106,9,FALSE)</f>
        <v>82</v>
      </c>
      <c r="AJ746">
        <f>VLOOKUP(A746,[3]Sheet1!$A$2:$K$2105,10,FALSE)</f>
        <v>26</v>
      </c>
      <c r="AK746">
        <f>VLOOKUP(A746,[3]Sheet1!$A$2:$K$2105,11,FALSE)</f>
        <v>56</v>
      </c>
      <c r="AL746">
        <f>VLOOKUP(A746,[3]Sheet1!$A$2:$L$2106,12,FALSE)</f>
        <v>6</v>
      </c>
      <c r="AM746">
        <f>VLOOKUP(A746, [3]Sheet1!$A$2:$M$2105,13,FALSE)</f>
        <v>20</v>
      </c>
      <c r="AN746">
        <f>VLOOKUP(A746,[3]Sheet1!$A$2:$N$2106,14,FALSE)</f>
        <v>1.04</v>
      </c>
      <c r="AO746">
        <f>VLOOKUP(A746,[3]Sheet1!$A$2:$O$2106,15,FALSE)</f>
        <v>5.44</v>
      </c>
      <c r="AP746">
        <f>VLOOKUP(A746,[3]Sheet1!$A$2:$P$2105,16,FALSE)</f>
        <v>6.04</v>
      </c>
      <c r="AQ746">
        <f>VLOOKUP(A746, [3]Sheet1!$A$2:$Q$2106, 17,FALSE)</f>
        <v>1571</v>
      </c>
    </row>
    <row r="747" spans="1:43" x14ac:dyDescent="0.2">
      <c r="A747" s="10">
        <v>1208277</v>
      </c>
      <c r="B747" s="10">
        <v>60057514</v>
      </c>
      <c r="C747" s="11" t="s">
        <v>58</v>
      </c>
      <c r="D747" s="10" t="s">
        <v>63</v>
      </c>
      <c r="E747" s="17">
        <v>44178</v>
      </c>
      <c r="F747" s="13" t="str">
        <f>VLOOKUP(A747,[1]Sheet1!$K$2:$T$827,2,FALSE)</f>
        <v>VD03</v>
      </c>
      <c r="G747" s="13" t="str">
        <f>IFERROR(#REF!, "no")</f>
        <v>no</v>
      </c>
      <c r="H747" s="10">
        <v>18</v>
      </c>
      <c r="I747" s="10">
        <v>1.19</v>
      </c>
      <c r="J747" s="10">
        <v>1.26</v>
      </c>
      <c r="K747" s="10">
        <v>7.0000000000000007E-2</v>
      </c>
      <c r="L747" s="10">
        <v>13</v>
      </c>
      <c r="M747" s="10">
        <v>8</v>
      </c>
      <c r="N747" s="10">
        <v>8.2162170410156303</v>
      </c>
      <c r="O747" s="10">
        <v>1.07066714763641</v>
      </c>
      <c r="P747" s="10">
        <v>1.09718036651611</v>
      </c>
      <c r="Q747" s="10">
        <v>7.6298736035823794E-2</v>
      </c>
      <c r="R747" s="13">
        <f>VLOOKUP(A747,'Valores KF'!$C$2:$D$1018,2,)</f>
        <v>0.77</v>
      </c>
      <c r="S747" s="13">
        <f>VLOOKUP(A747,'[2]PESO DE COLADA DIC19-DIC-20'!$A$2:$D$2105,4, FALSE)</f>
        <v>50518</v>
      </c>
      <c r="T747" s="13">
        <f>VLOOKUP(A747,[1]Sheet1!$F$2:$H$1001,3,FALSE)</f>
        <v>1881.84113573013</v>
      </c>
      <c r="U747" s="13">
        <f>VLOOKUP(A747,[1]Sheet1!$K$2:$T$827, 3,FALSE)</f>
        <v>0.32700000000000001</v>
      </c>
      <c r="V747" s="13">
        <f>VLOOKUP(A747,[1]Sheet1!$K$2:$T$827, 4,FALSE)</f>
        <v>0.29099999999999998</v>
      </c>
      <c r="W747" s="13">
        <f>VLOOKUP(A747, [1]Sheet1!$K$2:$T$827,5,FALSE)</f>
        <v>0.58499999999999996</v>
      </c>
      <c r="X747" s="13">
        <f>VLOOKUP(A747, [1]Sheet1!$K$2:$T$827,6,FALSE)</f>
        <v>4.3E-3</v>
      </c>
      <c r="Y747" s="13">
        <f>VLOOKUP(A747, [1]Sheet1!$K$2:$T$827,7,FALSE)</f>
        <v>1.5399999999999999E-3</v>
      </c>
      <c r="Z747" s="13">
        <f>VLOOKUP(A747, [1]Sheet1!$K$2:$T$827,8,FALSE)</f>
        <v>1.06</v>
      </c>
      <c r="AA747" s="13">
        <f>VLOOKUP(A747, [1]Sheet1!$K$2:$T$827,9,FALSE)</f>
        <v>0.22600000000000001</v>
      </c>
      <c r="AB747" s="13">
        <f>VLOOKUP(A747, [1]Sheet1!$K$2:$T$827,10,FALSE)</f>
        <v>3.0599999999999999E-2</v>
      </c>
      <c r="AC747" s="13">
        <f>VLOOKUP(A747,[4]Sheet1!$A$2:$D$651,4,FALSE)</f>
        <v>1.44503</v>
      </c>
      <c r="AD747" s="13">
        <f>VLOOKUP(A747,[4]Sheet1!$A$2:$E$651,5,FALSE)</f>
        <v>1.4158900000000001</v>
      </c>
      <c r="AE747" s="13">
        <f>VLOOKUP(A747,[4]Sheet1!$A$2:$F$651,6,FALSE)</f>
        <v>1597.47</v>
      </c>
      <c r="AF747">
        <f>VLOOKUP(A747,[3]Sheet1!$A$2:$F$2106,6, FALSE)</f>
        <v>50599</v>
      </c>
      <c r="AG747">
        <f>VLOOKUP(A747,[3]Sheet1!$A$2:$G$2106,7,FALSE)</f>
        <v>1</v>
      </c>
      <c r="AH747">
        <f>VLOOKUP(A747,[3]Sheet1!$A$2:$H$2105,8,FALSE)</f>
        <v>1649</v>
      </c>
      <c r="AI747">
        <f>VLOOKUP(A747,[3]Sheet1!$A$2:$I$2106,9,FALSE)</f>
        <v>51</v>
      </c>
      <c r="AJ747">
        <f>VLOOKUP(A747,[3]Sheet1!$A$2:$K$2105,10,FALSE)</f>
        <v>25</v>
      </c>
      <c r="AK747">
        <f>VLOOKUP(A747,[3]Sheet1!$A$2:$K$2105,11,FALSE)</f>
        <v>26</v>
      </c>
      <c r="AL747">
        <f>VLOOKUP(A747,[3]Sheet1!$A$2:$L$2106,12,FALSE)</f>
        <v>7</v>
      </c>
      <c r="AM747">
        <f>VLOOKUP(A747, [3]Sheet1!$A$2:$M$2105,13,FALSE)</f>
        <v>18</v>
      </c>
      <c r="AN747">
        <f>VLOOKUP(A747,[3]Sheet1!$A$2:$N$2106,14,FALSE)</f>
        <v>1.25</v>
      </c>
      <c r="AO747">
        <f>VLOOKUP(A747,[3]Sheet1!$A$2:$O$2106,15,FALSE)</f>
        <v>5.01</v>
      </c>
      <c r="AP747">
        <f>VLOOKUP(A747,[3]Sheet1!$A$2:$P$2105,16,FALSE)</f>
        <v>0</v>
      </c>
      <c r="AQ747">
        <f>VLOOKUP(A747, [3]Sheet1!$A$2:$Q$2106, 17,FALSE)</f>
        <v>1586</v>
      </c>
    </row>
    <row r="748" spans="1:43" x14ac:dyDescent="0.2">
      <c r="A748" s="10">
        <v>1208278</v>
      </c>
      <c r="B748" s="10">
        <v>60057708</v>
      </c>
      <c r="C748" s="11" t="s">
        <v>58</v>
      </c>
      <c r="D748" s="10" t="s">
        <v>63</v>
      </c>
      <c r="E748" s="17">
        <v>44178</v>
      </c>
      <c r="F748" s="13" t="str">
        <f>VLOOKUP(A748,[1]Sheet1!$K$2:$T$827,2,FALSE)</f>
        <v>VD02</v>
      </c>
      <c r="G748" s="13" t="str">
        <f>IFERROR(#REF!, "no")</f>
        <v>no</v>
      </c>
      <c r="H748" s="10">
        <v>21</v>
      </c>
      <c r="I748" s="10">
        <v>1.02</v>
      </c>
      <c r="J748" s="10">
        <v>1.02</v>
      </c>
      <c r="K748" s="10">
        <v>0</v>
      </c>
      <c r="L748" s="10">
        <v>12</v>
      </c>
      <c r="M748" s="10">
        <v>14</v>
      </c>
      <c r="N748" s="10">
        <v>10.9688720703125</v>
      </c>
      <c r="O748" s="10">
        <v>1.05747759342194</v>
      </c>
      <c r="P748" s="10">
        <v>0.44799447059631298</v>
      </c>
      <c r="Q748" s="10">
        <v>-8.9903406798839597E-2</v>
      </c>
      <c r="R748" s="13">
        <f>VLOOKUP(A748,'Valores KF'!$C$2:$D$1018,2,)</f>
        <v>0.78</v>
      </c>
      <c r="S748" s="13">
        <f>VLOOKUP(A748,'[2]PESO DE COLADA DIC19-DIC-20'!$A$2:$D$2105,4, FALSE)</f>
        <v>49578</v>
      </c>
      <c r="T748" s="13">
        <f>VLOOKUP(A748,[1]Sheet1!$F$2:$H$1001,3,FALSE)</f>
        <v>1886.35447907048</v>
      </c>
      <c r="U748" s="13">
        <f>VLOOKUP(A748,[1]Sheet1!$K$2:$T$827, 3,FALSE)</f>
        <v>0.317</v>
      </c>
      <c r="V748" s="13">
        <f>VLOOKUP(A748,[1]Sheet1!$K$2:$T$827, 4,FALSE)</f>
        <v>0.28000000000000003</v>
      </c>
      <c r="W748" s="13">
        <f>VLOOKUP(A748, [1]Sheet1!$K$2:$T$827,5,FALSE)</f>
        <v>0.57599999999999996</v>
      </c>
      <c r="X748" s="13">
        <f>VLOOKUP(A748, [1]Sheet1!$K$2:$T$827,6,FALSE)</f>
        <v>7.3000000000000001E-3</v>
      </c>
      <c r="Y748" s="13">
        <f>VLOOKUP(A748, [1]Sheet1!$K$2:$T$827,7,FALSE)</f>
        <v>1.2999999999999999E-3</v>
      </c>
      <c r="Z748" s="13">
        <f>VLOOKUP(A748, [1]Sheet1!$K$2:$T$827,8,FALSE)</f>
        <v>1.07</v>
      </c>
      <c r="AA748" s="13">
        <f>VLOOKUP(A748, [1]Sheet1!$K$2:$T$827,9,FALSE)</f>
        <v>0.24099999999999999</v>
      </c>
      <c r="AB748" s="13">
        <f>VLOOKUP(A748, [1]Sheet1!$K$2:$T$827,10,FALSE)</f>
        <v>2.6499999999999999E-2</v>
      </c>
      <c r="AC748" s="13">
        <f>VLOOKUP(A748,[4]Sheet1!$A$2:$D$651,4,FALSE)</f>
        <v>1.36147</v>
      </c>
      <c r="AD748" s="13">
        <f>VLOOKUP(A748,[4]Sheet1!$A$2:$E$651,5,FALSE)</f>
        <v>1.2393000000000001</v>
      </c>
      <c r="AE748" s="13">
        <f>VLOOKUP(A748,[4]Sheet1!$A$2:$F$651,6,FALSE)</f>
        <v>1608.25</v>
      </c>
      <c r="AF748">
        <f>VLOOKUP(A748,[3]Sheet1!$A$2:$F$2106,6, FALSE)</f>
        <v>49186</v>
      </c>
      <c r="AG748">
        <f>VLOOKUP(A748,[3]Sheet1!$A$2:$G$2106,7,FALSE)</f>
        <v>1</v>
      </c>
      <c r="AH748">
        <f>VLOOKUP(A748,[3]Sheet1!$A$2:$H$2105,8,FALSE)</f>
        <v>1679</v>
      </c>
      <c r="AI748">
        <f>VLOOKUP(A748,[3]Sheet1!$A$2:$I$2106,9,FALSE)</f>
        <v>62</v>
      </c>
      <c r="AJ748">
        <f>VLOOKUP(A748,[3]Sheet1!$A$2:$K$2105,10,FALSE)</f>
        <v>27</v>
      </c>
      <c r="AK748">
        <f>VLOOKUP(A748,[3]Sheet1!$A$2:$K$2105,11,FALSE)</f>
        <v>35</v>
      </c>
      <c r="AL748">
        <f>VLOOKUP(A748,[3]Sheet1!$A$2:$L$2106,12,FALSE)</f>
        <v>6</v>
      </c>
      <c r="AM748">
        <f>VLOOKUP(A748, [3]Sheet1!$A$2:$M$2105,13,FALSE)</f>
        <v>21</v>
      </c>
      <c r="AN748">
        <f>VLOOKUP(A748,[3]Sheet1!$A$2:$N$2106,14,FALSE)</f>
        <v>1.1000000000000001</v>
      </c>
      <c r="AO748">
        <f>VLOOKUP(A748,[3]Sheet1!$A$2:$O$2106,15,FALSE)</f>
        <v>9.5500000000000007</v>
      </c>
      <c r="AP748">
        <f>VLOOKUP(A748,[3]Sheet1!$A$2:$P$2105,16,FALSE)</f>
        <v>0</v>
      </c>
      <c r="AQ748">
        <f>VLOOKUP(A748, [3]Sheet1!$A$2:$Q$2106, 17,FALSE)</f>
        <v>1583</v>
      </c>
    </row>
    <row r="749" spans="1:43" x14ac:dyDescent="0.2">
      <c r="A749" s="10">
        <v>1208279</v>
      </c>
      <c r="B749" s="10">
        <v>60057803</v>
      </c>
      <c r="C749" s="11" t="s">
        <v>58</v>
      </c>
      <c r="D749" s="10" t="s">
        <v>56</v>
      </c>
      <c r="E749" s="17">
        <v>44179</v>
      </c>
      <c r="F749" s="13" t="str">
        <f>VLOOKUP(A749,[1]Sheet1!$K$2:$T$827,2,FALSE)</f>
        <v>VD02</v>
      </c>
      <c r="G749" s="13" t="str">
        <f>IFERROR(#REF!, "no")</f>
        <v>no</v>
      </c>
      <c r="H749" s="10">
        <v>23</v>
      </c>
      <c r="I749" s="10">
        <v>1.06</v>
      </c>
      <c r="J749" s="10">
        <v>1.06</v>
      </c>
      <c r="K749" s="10">
        <v>0</v>
      </c>
      <c r="L749" s="10">
        <v>22</v>
      </c>
      <c r="M749" s="10">
        <v>17</v>
      </c>
      <c r="N749" s="10">
        <v>7.1238279342651403</v>
      </c>
      <c r="O749" s="10">
        <v>1.5151405334472701</v>
      </c>
      <c r="P749" s="10">
        <v>0.84841239452362105</v>
      </c>
      <c r="Q749" s="10">
        <v>-9.3192182481288896E-2</v>
      </c>
      <c r="R749" s="13">
        <f>VLOOKUP(A749,'Valores KF'!$C$2:$D$1018,2,)</f>
        <v>0.76</v>
      </c>
      <c r="S749" s="13">
        <f>VLOOKUP(A749,'[2]PESO DE COLADA DIC19-DIC-20'!$A$2:$D$2105,4, FALSE)</f>
        <v>59252</v>
      </c>
      <c r="T749" s="13">
        <f>VLOOKUP(A749,[1]Sheet1!$F$2:$H$1001,3,FALSE)</f>
        <v>1867.73365010723</v>
      </c>
      <c r="U749" s="13">
        <f>VLOOKUP(A749,[1]Sheet1!$K$2:$T$827, 3,FALSE)</f>
        <v>0.32900000000000001</v>
      </c>
      <c r="V749" s="13">
        <f>VLOOKUP(A749,[1]Sheet1!$K$2:$T$827, 4,FALSE)</f>
        <v>0.29799999999999999</v>
      </c>
      <c r="W749" s="13">
        <f>VLOOKUP(A749, [1]Sheet1!$K$2:$T$827,5,FALSE)</f>
        <v>0.59099999999999997</v>
      </c>
      <c r="X749" s="13">
        <f>VLOOKUP(A749, [1]Sheet1!$K$2:$T$827,6,FALSE)</f>
        <v>5.7999999999999996E-3</v>
      </c>
      <c r="Y749" s="13">
        <f>VLOOKUP(A749, [1]Sheet1!$K$2:$T$827,7,FALSE)</f>
        <v>9.1699999999999995E-4</v>
      </c>
      <c r="Z749" s="13">
        <f>VLOOKUP(A749, [1]Sheet1!$K$2:$T$827,8,FALSE)</f>
        <v>1.0900000000000001</v>
      </c>
      <c r="AA749" s="13">
        <f>VLOOKUP(A749, [1]Sheet1!$K$2:$T$827,9,FALSE)</f>
        <v>0.21299999999999999</v>
      </c>
      <c r="AB749" s="13">
        <f>VLOOKUP(A749, [1]Sheet1!$K$2:$T$827,10,FALSE)</f>
        <v>2.7900000000000001E-2</v>
      </c>
      <c r="AC749" s="13">
        <f>VLOOKUP(A749,[4]Sheet1!$A$2:$D$651,4,FALSE)</f>
        <v>1.2989900000000001</v>
      </c>
      <c r="AD749" s="13">
        <f>VLOOKUP(A749,[4]Sheet1!$A$2:$E$651,5,FALSE)</f>
        <v>1.4804900000000001</v>
      </c>
      <c r="AE749" s="13">
        <f>VLOOKUP(A749,[4]Sheet1!$A$2:$F$651,6,FALSE)</f>
        <v>1587</v>
      </c>
      <c r="AF749">
        <f>VLOOKUP(A749,[3]Sheet1!$A$2:$F$2106,6, FALSE)</f>
        <v>59498</v>
      </c>
      <c r="AG749">
        <f>VLOOKUP(A749,[3]Sheet1!$A$2:$G$2106,7,FALSE)</f>
        <v>1</v>
      </c>
      <c r="AH749">
        <f>VLOOKUP(A749,[3]Sheet1!$A$2:$H$2105,8,FALSE)</f>
        <v>1666</v>
      </c>
      <c r="AI749">
        <f>VLOOKUP(A749,[3]Sheet1!$A$2:$I$2106,9,FALSE)</f>
        <v>60</v>
      </c>
      <c r="AJ749">
        <f>VLOOKUP(A749,[3]Sheet1!$A$2:$K$2105,10,FALSE)</f>
        <v>30</v>
      </c>
      <c r="AK749">
        <f>VLOOKUP(A749,[3]Sheet1!$A$2:$K$2105,11,FALSE)</f>
        <v>30</v>
      </c>
      <c r="AL749">
        <f>VLOOKUP(A749,[3]Sheet1!$A$2:$L$2106,12,FALSE)</f>
        <v>7</v>
      </c>
      <c r="AM749">
        <f>VLOOKUP(A749, [3]Sheet1!$A$2:$M$2105,13,FALSE)</f>
        <v>23</v>
      </c>
      <c r="AN749">
        <f>VLOOKUP(A749,[3]Sheet1!$A$2:$N$2106,14,FALSE)</f>
        <v>1.02</v>
      </c>
      <c r="AO749">
        <f>VLOOKUP(A749,[3]Sheet1!$A$2:$O$2106,15,FALSE)</f>
        <v>5.61</v>
      </c>
      <c r="AP749">
        <f>VLOOKUP(A749,[3]Sheet1!$A$2:$P$2105,16,FALSE)</f>
        <v>0</v>
      </c>
      <c r="AQ749">
        <f>VLOOKUP(A749, [3]Sheet1!$A$2:$Q$2106, 17,FALSE)</f>
        <v>1568</v>
      </c>
    </row>
    <row r="750" spans="1:43" x14ac:dyDescent="0.2">
      <c r="A750" s="10">
        <v>1208280</v>
      </c>
      <c r="B750" s="10">
        <v>60057982</v>
      </c>
      <c r="C750" s="11" t="s">
        <v>58</v>
      </c>
      <c r="D750" s="10" t="s">
        <v>56</v>
      </c>
      <c r="E750" s="17">
        <v>44179</v>
      </c>
      <c r="F750" s="13" t="str">
        <f>VLOOKUP(A750,[1]Sheet1!$K$2:$T$827,2,FALSE)</f>
        <v>VD04</v>
      </c>
      <c r="G750" s="13" t="str">
        <f>IFERROR(#REF!, "no")</f>
        <v>no</v>
      </c>
      <c r="H750" s="10">
        <v>36</v>
      </c>
      <c r="I750" s="10">
        <v>1.05</v>
      </c>
      <c r="J750" s="10">
        <v>1.1000000000000001</v>
      </c>
      <c r="K750" s="10">
        <v>0.05</v>
      </c>
      <c r="L750" s="10">
        <v>16</v>
      </c>
      <c r="M750" s="10">
        <v>0</v>
      </c>
      <c r="N750" s="10">
        <v>4.4257178306579599</v>
      </c>
      <c r="O750" s="10">
        <v>7.6610390096902804E-3</v>
      </c>
      <c r="P750" s="10">
        <v>13.376353263855</v>
      </c>
      <c r="Q750" s="10">
        <v>6.52941846847534</v>
      </c>
      <c r="R750" s="13">
        <f>VLOOKUP(A750,'Valores KF'!$C$2:$D$1018,2,)</f>
        <v>0.78</v>
      </c>
      <c r="S750" s="13">
        <f>VLOOKUP(A750,'[2]PESO DE COLADA DIC19-DIC-20'!$A$2:$D$2105,4, FALSE)</f>
        <v>59541</v>
      </c>
      <c r="T750" s="13">
        <f>VLOOKUP(A750,[1]Sheet1!$F$2:$H$1001,3,FALSE)</f>
        <v>1891.69799069746</v>
      </c>
      <c r="U750" s="13">
        <f>VLOOKUP(A750,[1]Sheet1!$K$2:$T$827, 3,FALSE)</f>
        <v>0.33100000000000002</v>
      </c>
      <c r="V750" s="13">
        <f>VLOOKUP(A750,[1]Sheet1!$K$2:$T$827, 4,FALSE)</f>
        <v>0.29699999999999999</v>
      </c>
      <c r="W750" s="13">
        <f>VLOOKUP(A750, [1]Sheet1!$K$2:$T$827,5,FALSE)</f>
        <v>0.58199999999999996</v>
      </c>
      <c r="X750" s="13">
        <f>VLOOKUP(A750, [1]Sheet1!$K$2:$T$827,6,FALSE)</f>
        <v>6.1999999999999998E-3</v>
      </c>
      <c r="Y750" s="13">
        <f>VLOOKUP(A750, [1]Sheet1!$K$2:$T$827,7,FALSE)</f>
        <v>1.64E-3</v>
      </c>
      <c r="Z750" s="13">
        <f>VLOOKUP(A750, [1]Sheet1!$K$2:$T$827,8,FALSE)</f>
        <v>1.1000000000000001</v>
      </c>
      <c r="AA750" s="13">
        <f>VLOOKUP(A750, [1]Sheet1!$K$2:$T$827,9,FALSE)</f>
        <v>0.223</v>
      </c>
      <c r="AB750" s="13">
        <f>VLOOKUP(A750, [1]Sheet1!$K$2:$T$827,10,FALSE)</f>
        <v>2.1700000000000001E-2</v>
      </c>
      <c r="AC750" s="13">
        <f>VLOOKUP(A750,[4]Sheet1!$A$2:$D$651,4,FALSE)</f>
        <v>1.93727</v>
      </c>
      <c r="AD750" s="13">
        <f>VLOOKUP(A750,[4]Sheet1!$A$2:$E$651,5,FALSE)</f>
        <v>1.44312</v>
      </c>
      <c r="AE750" s="13">
        <f>VLOOKUP(A750,[4]Sheet1!$A$2:$F$651,6,FALSE)</f>
        <v>1616.27</v>
      </c>
      <c r="AF750">
        <f>VLOOKUP(A750,[3]Sheet1!$A$2:$F$2106,6, FALSE)</f>
        <v>59745.01</v>
      </c>
      <c r="AG750">
        <f>VLOOKUP(A750,[3]Sheet1!$A$2:$G$2106,7,FALSE)</f>
        <v>2</v>
      </c>
      <c r="AH750">
        <f>VLOOKUP(A750,[3]Sheet1!$A$2:$H$2105,8,FALSE)</f>
        <v>1668</v>
      </c>
      <c r="AI750">
        <f>VLOOKUP(A750,[3]Sheet1!$A$2:$I$2106,9,FALSE)</f>
        <v>113</v>
      </c>
      <c r="AJ750">
        <f>VLOOKUP(A750,[3]Sheet1!$A$2:$K$2105,10,FALSE)</f>
        <v>49</v>
      </c>
      <c r="AK750">
        <f>VLOOKUP(A750,[3]Sheet1!$A$2:$K$2105,11,FALSE)</f>
        <v>64</v>
      </c>
      <c r="AL750">
        <f>VLOOKUP(A750,[3]Sheet1!$A$2:$L$2106,12,FALSE)</f>
        <v>13</v>
      </c>
      <c r="AM750">
        <f>VLOOKUP(A750, [3]Sheet1!$A$2:$M$2105,13,FALSE)</f>
        <v>36</v>
      </c>
      <c r="AN750">
        <f>VLOOKUP(A750,[3]Sheet1!$A$2:$N$2106,14,FALSE)</f>
        <v>0.98</v>
      </c>
      <c r="AO750">
        <f>VLOOKUP(A750,[3]Sheet1!$A$2:$O$2106,15,FALSE)</f>
        <v>14.3</v>
      </c>
      <c r="AP750">
        <f>VLOOKUP(A750,[3]Sheet1!$A$2:$P$2105,16,FALSE)</f>
        <v>0</v>
      </c>
      <c r="AQ750">
        <f>VLOOKUP(A750, [3]Sheet1!$A$2:$Q$2106, 17,FALSE)</f>
        <v>1574</v>
      </c>
    </row>
    <row r="751" spans="1:43" x14ac:dyDescent="0.2">
      <c r="A751" s="10">
        <v>1208281</v>
      </c>
      <c r="B751" s="10">
        <v>60057782</v>
      </c>
      <c r="C751" s="11">
        <v>4130</v>
      </c>
      <c r="D751" s="10" t="s">
        <v>56</v>
      </c>
      <c r="E751" s="17">
        <v>44179</v>
      </c>
      <c r="F751" s="13" t="str">
        <f>VLOOKUP(A751,[1]Sheet1!$K$2:$T$827,2,FALSE)</f>
        <v>VD03</v>
      </c>
      <c r="G751" s="13" t="str">
        <f>IFERROR(#REF!, "no")</f>
        <v>no</v>
      </c>
      <c r="H751" s="10">
        <v>20</v>
      </c>
      <c r="I751" s="10">
        <v>1.37</v>
      </c>
      <c r="J751" s="10">
        <v>2.1</v>
      </c>
      <c r="K751" s="10">
        <v>0.73</v>
      </c>
      <c r="L751" s="10">
        <v>19</v>
      </c>
      <c r="M751" s="10">
        <v>18</v>
      </c>
      <c r="N751" s="10">
        <v>13.116335868835399</v>
      </c>
      <c r="O751" s="10">
        <v>1.48252785205841</v>
      </c>
      <c r="P751" s="10">
        <v>0.60056126117706299</v>
      </c>
      <c r="Q751" s="10">
        <v>-7.2188518941402394E-2</v>
      </c>
      <c r="R751" s="13">
        <f>VLOOKUP(A751,'Valores KF'!$C$2:$D$1018,2,)</f>
        <v>0.76</v>
      </c>
      <c r="S751" s="13">
        <f>VLOOKUP(A751,'[2]PESO DE COLADA DIC19-DIC-20'!$A$2:$D$2105,4, FALSE)</f>
        <v>59509</v>
      </c>
      <c r="T751" s="13">
        <f>VLOOKUP(A751,[1]Sheet1!$F$2:$H$1001,3,FALSE)</f>
        <v>1868.5422834031399</v>
      </c>
      <c r="U751" s="13">
        <f>VLOOKUP(A751,[1]Sheet1!$K$2:$T$827, 3,FALSE)</f>
        <v>0.32800000000000001</v>
      </c>
      <c r="V751" s="13">
        <f>VLOOKUP(A751,[1]Sheet1!$K$2:$T$827, 4,FALSE)</f>
        <v>0.312</v>
      </c>
      <c r="W751" s="13">
        <f>VLOOKUP(A751, [1]Sheet1!$K$2:$T$827,5,FALSE)</f>
        <v>0.57299999999999995</v>
      </c>
      <c r="X751" s="13">
        <f>VLOOKUP(A751, [1]Sheet1!$K$2:$T$827,6,FALSE)</f>
        <v>6.7999999999999996E-3</v>
      </c>
      <c r="Y751" s="13">
        <f>VLOOKUP(A751, [1]Sheet1!$K$2:$T$827,7,FALSE)</f>
        <v>6.5399999999999996E-4</v>
      </c>
      <c r="Z751" s="13">
        <f>VLOOKUP(A751, [1]Sheet1!$K$2:$T$827,8,FALSE)</f>
        <v>1.08</v>
      </c>
      <c r="AA751" s="13">
        <f>VLOOKUP(A751, [1]Sheet1!$K$2:$T$827,9,FALSE)</f>
        <v>0.215</v>
      </c>
      <c r="AB751" s="13">
        <f>VLOOKUP(A751, [1]Sheet1!$K$2:$T$827,10,FALSE)</f>
        <v>3.8800000000000001E-2</v>
      </c>
      <c r="AC751" s="13">
        <f>VLOOKUP(A751,[4]Sheet1!$A$2:$D$651,4,FALSE)</f>
        <v>1.1689099999999999</v>
      </c>
      <c r="AD751" s="13">
        <f>VLOOKUP(A751,[4]Sheet1!$A$2:$E$651,5,FALSE)</f>
        <v>0.94134799999999996</v>
      </c>
      <c r="AE751" s="13">
        <f>VLOOKUP(A751,[4]Sheet1!$A$2:$F$651,6,FALSE)</f>
        <v>1587.55</v>
      </c>
      <c r="AF751">
        <f>VLOOKUP(A751,[3]Sheet1!$A$2:$F$2106,6, FALSE)</f>
        <v>59915</v>
      </c>
      <c r="AG751">
        <f>VLOOKUP(A751,[3]Sheet1!$A$2:$G$2106,7,FALSE)</f>
        <v>1</v>
      </c>
      <c r="AH751">
        <f>VLOOKUP(A751,[3]Sheet1!$A$2:$H$2105,8,FALSE)</f>
        <v>1658</v>
      </c>
      <c r="AI751">
        <f>VLOOKUP(A751,[3]Sheet1!$A$2:$I$2106,9,FALSE)</f>
        <v>75</v>
      </c>
      <c r="AJ751">
        <f>VLOOKUP(A751,[3]Sheet1!$A$2:$K$2105,10,FALSE)</f>
        <v>26</v>
      </c>
      <c r="AK751">
        <f>VLOOKUP(A751,[3]Sheet1!$A$2:$K$2105,11,FALSE)</f>
        <v>49</v>
      </c>
      <c r="AL751">
        <f>VLOOKUP(A751,[3]Sheet1!$A$2:$L$2106,12,FALSE)</f>
        <v>6</v>
      </c>
      <c r="AM751">
        <f>VLOOKUP(A751, [3]Sheet1!$A$2:$M$2105,13,FALSE)</f>
        <v>20</v>
      </c>
      <c r="AN751">
        <f>VLOOKUP(A751,[3]Sheet1!$A$2:$N$2106,14,FALSE)</f>
        <v>0.98</v>
      </c>
      <c r="AO751">
        <f>VLOOKUP(A751,[3]Sheet1!$A$2:$O$2106,15,FALSE)</f>
        <v>6.47</v>
      </c>
      <c r="AP751">
        <f>VLOOKUP(A751,[3]Sheet1!$A$2:$P$2105,16,FALSE)</f>
        <v>0</v>
      </c>
      <c r="AQ751">
        <f>VLOOKUP(A751, [3]Sheet1!$A$2:$Q$2106, 17,FALSE)</f>
        <v>1574</v>
      </c>
    </row>
    <row r="752" spans="1:43" x14ac:dyDescent="0.2">
      <c r="A752" s="10">
        <v>1208282</v>
      </c>
      <c r="B752" s="10">
        <v>60057945</v>
      </c>
      <c r="C752" s="11" t="s">
        <v>122</v>
      </c>
      <c r="D752" s="10" t="s">
        <v>61</v>
      </c>
      <c r="E752" s="17">
        <v>44179</v>
      </c>
      <c r="F752" s="13" t="str">
        <f>VLOOKUP(A752,[1]Sheet1!$K$2:$T$827,2,FALSE)</f>
        <v>VD03</v>
      </c>
      <c r="G752" s="13" t="str">
        <f>IFERROR(#REF!, "no")</f>
        <v>no</v>
      </c>
      <c r="H752" s="10">
        <v>21</v>
      </c>
      <c r="I752" s="10">
        <v>1.01</v>
      </c>
      <c r="J752" s="10">
        <v>1.1000000000000001</v>
      </c>
      <c r="K752" s="10">
        <v>0.09</v>
      </c>
      <c r="L752" s="10">
        <v>19</v>
      </c>
      <c r="M752" s="10">
        <v>15</v>
      </c>
      <c r="N752" s="10">
        <v>7.2813377380371103</v>
      </c>
      <c r="O752" s="10">
        <v>1.06222689151764</v>
      </c>
      <c r="P752" s="10">
        <v>0.57416075468063399</v>
      </c>
      <c r="Q752" s="10">
        <v>-0.103163681924343</v>
      </c>
      <c r="R752" s="13">
        <f>VLOOKUP(A752,'Valores KF'!$C$2:$D$1018,2,)</f>
        <v>0.78</v>
      </c>
      <c r="S752" s="13">
        <f>VLOOKUP(A752,'[2]PESO DE COLADA DIC19-DIC-20'!$A$2:$D$2105,4, FALSE)</f>
        <v>53438</v>
      </c>
      <c r="T752" s="13">
        <f>VLOOKUP(A752,[1]Sheet1!$F$2:$H$1001,3,FALSE)</f>
        <v>1884.6828537680899</v>
      </c>
      <c r="U752" s="13">
        <f>VLOOKUP(A752,[1]Sheet1!$K$2:$T$827, 3,FALSE)</f>
        <v>0.311</v>
      </c>
      <c r="V752" s="13">
        <f>VLOOKUP(A752,[1]Sheet1!$K$2:$T$827, 4,FALSE)</f>
        <v>0.28599999999999998</v>
      </c>
      <c r="W752" s="13">
        <f>VLOOKUP(A752, [1]Sheet1!$K$2:$T$827,5,FALSE)</f>
        <v>0.90400000000000003</v>
      </c>
      <c r="X752" s="13">
        <f>VLOOKUP(A752, [1]Sheet1!$K$2:$T$827,6,FALSE)</f>
        <v>8.6999999999999994E-3</v>
      </c>
      <c r="Y752" s="13">
        <f>VLOOKUP(A752, [1]Sheet1!$K$2:$T$827,7,FALSE)</f>
        <v>1.1199999999999999E-3</v>
      </c>
      <c r="Z752" s="13">
        <f>VLOOKUP(A752, [1]Sheet1!$K$2:$T$827,8,FALSE)</f>
        <v>0.91800000000000004</v>
      </c>
      <c r="AA752" s="13">
        <f>VLOOKUP(A752, [1]Sheet1!$K$2:$T$827,9,FALSE)</f>
        <v>0.80700000000000005</v>
      </c>
      <c r="AB752" s="13">
        <f>VLOOKUP(A752, [1]Sheet1!$K$2:$T$827,10,FALSE)</f>
        <v>2.8299999999999999E-2</v>
      </c>
      <c r="AC752" s="13">
        <f>VLOOKUP(A752,[4]Sheet1!$A$2:$D$651,4,FALSE)</f>
        <v>1.2705200000000001</v>
      </c>
      <c r="AD752" s="13">
        <f>VLOOKUP(A752,[4]Sheet1!$A$2:$E$651,5,FALSE)</f>
        <v>1.2884899999999999</v>
      </c>
      <c r="AE752" s="13">
        <f>VLOOKUP(A752,[4]Sheet1!$A$2:$F$651,6,FALSE)</f>
        <v>1609.46</v>
      </c>
      <c r="AF752">
        <f>VLOOKUP(A752,[3]Sheet1!$A$2:$F$2106,6, FALSE)</f>
        <v>53382</v>
      </c>
      <c r="AG752">
        <f>VLOOKUP(A752,[3]Sheet1!$A$2:$G$2106,7,FALSE)</f>
        <v>1</v>
      </c>
      <c r="AH752">
        <f>VLOOKUP(A752,[3]Sheet1!$A$2:$H$2105,8,FALSE)</f>
        <v>1681</v>
      </c>
      <c r="AI752">
        <f>VLOOKUP(A752,[3]Sheet1!$A$2:$I$2106,9,FALSE)</f>
        <v>62</v>
      </c>
      <c r="AJ752">
        <f>VLOOKUP(A752,[3]Sheet1!$A$2:$K$2105,10,FALSE)</f>
        <v>29</v>
      </c>
      <c r="AK752">
        <f>VLOOKUP(A752,[3]Sheet1!$A$2:$K$2105,11,FALSE)</f>
        <v>33</v>
      </c>
      <c r="AL752">
        <f>VLOOKUP(A752,[3]Sheet1!$A$2:$L$2106,12,FALSE)</f>
        <v>8</v>
      </c>
      <c r="AM752">
        <f>VLOOKUP(A752, [3]Sheet1!$A$2:$M$2105,13,FALSE)</f>
        <v>21</v>
      </c>
      <c r="AN752">
        <f>VLOOKUP(A752,[3]Sheet1!$A$2:$N$2106,14,FALSE)</f>
        <v>0.97</v>
      </c>
      <c r="AO752">
        <f>VLOOKUP(A752,[3]Sheet1!$A$2:$O$2106,15,FALSE)</f>
        <v>5.75</v>
      </c>
      <c r="AP752">
        <f>VLOOKUP(A752,[3]Sheet1!$A$2:$P$2105,16,FALSE)</f>
        <v>0</v>
      </c>
      <c r="AQ752">
        <f>VLOOKUP(A752, [3]Sheet1!$A$2:$Q$2106, 17,FALSE)</f>
        <v>1581</v>
      </c>
    </row>
    <row r="753" spans="1:43" x14ac:dyDescent="0.2">
      <c r="A753" s="10">
        <v>1208283</v>
      </c>
      <c r="B753" s="10">
        <v>60057909</v>
      </c>
      <c r="C753" s="11" t="s">
        <v>54</v>
      </c>
      <c r="D753" s="10" t="s">
        <v>50</v>
      </c>
      <c r="E753" s="17">
        <v>44179</v>
      </c>
      <c r="F753" s="13" t="str">
        <f>VLOOKUP(A753,[1]Sheet1!$K$2:$T$827,2,FALSE)</f>
        <v>VD03</v>
      </c>
      <c r="G753" s="13" t="str">
        <f>IFERROR(#REF!, "no")</f>
        <v>no</v>
      </c>
      <c r="H753" s="10">
        <v>21</v>
      </c>
      <c r="I753" s="10">
        <v>1.25</v>
      </c>
      <c r="J753" s="10">
        <v>1.32</v>
      </c>
      <c r="K753" s="10">
        <v>7.0000000000000007E-2</v>
      </c>
      <c r="L753" s="10">
        <v>14</v>
      </c>
      <c r="M753" s="10">
        <v>16</v>
      </c>
      <c r="N753" s="10">
        <v>8.83355617523193</v>
      </c>
      <c r="O753" s="10">
        <v>0.79546433687210105</v>
      </c>
      <c r="P753" s="10">
        <v>0.32391157746315002</v>
      </c>
      <c r="Q753" s="10">
        <v>-9.9066130816936507E-2</v>
      </c>
      <c r="R753" s="13">
        <f>VLOOKUP(A753,'Valores KF'!$C$2:$D$1018,2,)</f>
        <v>0.82</v>
      </c>
      <c r="S753" s="13">
        <f>VLOOKUP(A753,'[2]PESO DE COLADA DIC19-DIC-20'!$A$2:$D$2105,4, FALSE)</f>
        <v>59409</v>
      </c>
      <c r="T753" s="13">
        <f>VLOOKUP(A753,[1]Sheet1!$F$2:$H$1001,3,FALSE)</f>
        <v>1901.4274733312</v>
      </c>
      <c r="U753" s="13">
        <f>VLOOKUP(A753,[1]Sheet1!$K$2:$T$827, 3,FALSE)</f>
        <v>0.11600000000000001</v>
      </c>
      <c r="V753" s="13">
        <f>VLOOKUP(A753,[1]Sheet1!$K$2:$T$827, 4,FALSE)</f>
        <v>0.16800000000000001</v>
      </c>
      <c r="W753" s="13">
        <f>VLOOKUP(A753, [1]Sheet1!$K$2:$T$827,5,FALSE)</f>
        <v>1.1299999999999999</v>
      </c>
      <c r="X753" s="13">
        <f>VLOOKUP(A753, [1]Sheet1!$K$2:$T$827,6,FALSE)</f>
        <v>6.4999999999999997E-3</v>
      </c>
      <c r="Y753" s="13">
        <f>VLOOKUP(A753, [1]Sheet1!$K$2:$T$827,7,FALSE)</f>
        <v>5.7400000000000003E-3</v>
      </c>
      <c r="Z753" s="13">
        <f>VLOOKUP(A753, [1]Sheet1!$K$2:$T$827,8,FALSE)</f>
        <v>0.215</v>
      </c>
      <c r="AA753" s="13">
        <f>VLOOKUP(A753, [1]Sheet1!$K$2:$T$827,9,FALSE)</f>
        <v>0.26600000000000001</v>
      </c>
      <c r="AB753" s="13">
        <f>VLOOKUP(A753, [1]Sheet1!$K$2:$T$827,10,FALSE)</f>
        <v>2.7099999999999999E-2</v>
      </c>
      <c r="AC753" s="13">
        <f>VLOOKUP(A753,[4]Sheet1!$A$2:$D$651,4,FALSE)</f>
        <v>1.23813</v>
      </c>
      <c r="AD753" s="13">
        <f>VLOOKUP(A753,[4]Sheet1!$A$2:$E$651,5,FALSE)</f>
        <v>0.89426499999999998</v>
      </c>
      <c r="AE753" s="13">
        <f>VLOOKUP(A753,[4]Sheet1!$A$2:$F$651,6,FALSE)</f>
        <v>1625.91</v>
      </c>
      <c r="AF753">
        <f>VLOOKUP(A753,[3]Sheet1!$A$2:$F$2106,6, FALSE)</f>
        <v>59649</v>
      </c>
      <c r="AG753">
        <f>VLOOKUP(A753,[3]Sheet1!$A$2:$G$2106,7,FALSE)</f>
        <v>1</v>
      </c>
      <c r="AH753">
        <f>VLOOKUP(A753,[3]Sheet1!$A$2:$H$2105,8,FALSE)</f>
        <v>1694</v>
      </c>
      <c r="AI753">
        <f>VLOOKUP(A753,[3]Sheet1!$A$2:$I$2106,9,FALSE)</f>
        <v>65</v>
      </c>
      <c r="AJ753">
        <f>VLOOKUP(A753,[3]Sheet1!$A$2:$K$2105,10,FALSE)</f>
        <v>27</v>
      </c>
      <c r="AK753">
        <f>VLOOKUP(A753,[3]Sheet1!$A$2:$K$2105,11,FALSE)</f>
        <v>38</v>
      </c>
      <c r="AL753">
        <f>VLOOKUP(A753,[3]Sheet1!$A$2:$L$2106,12,FALSE)</f>
        <v>6</v>
      </c>
      <c r="AM753">
        <f>VLOOKUP(A753, [3]Sheet1!$A$2:$M$2105,13,FALSE)</f>
        <v>21</v>
      </c>
      <c r="AN753">
        <f>VLOOKUP(A753,[3]Sheet1!$A$2:$N$2106,14,FALSE)</f>
        <v>0.98</v>
      </c>
      <c r="AO753">
        <f>VLOOKUP(A753,[3]Sheet1!$A$2:$O$2106,15,FALSE)</f>
        <v>3.25</v>
      </c>
      <c r="AP753">
        <f>VLOOKUP(A753,[3]Sheet1!$A$2:$P$2105,16,FALSE)</f>
        <v>0.82</v>
      </c>
      <c r="AQ753">
        <f>VLOOKUP(A753, [3]Sheet1!$A$2:$Q$2106, 17,FALSE)</f>
        <v>1600</v>
      </c>
    </row>
    <row r="754" spans="1:43" x14ac:dyDescent="0.2">
      <c r="A754" s="10">
        <v>1208284</v>
      </c>
      <c r="B754" s="10">
        <v>60057914</v>
      </c>
      <c r="C754" s="11" t="s">
        <v>54</v>
      </c>
      <c r="D754" s="10" t="s">
        <v>50</v>
      </c>
      <c r="E754" s="17">
        <v>44179</v>
      </c>
      <c r="F754" s="13" t="str">
        <f>VLOOKUP(A754,[1]Sheet1!$K$2:$T$827,2,FALSE)</f>
        <v>VD03</v>
      </c>
      <c r="G754" s="13" t="str">
        <f>IFERROR(#REF!, "no")</f>
        <v>no</v>
      </c>
      <c r="H754" s="10">
        <v>21</v>
      </c>
      <c r="I754" s="10">
        <v>1</v>
      </c>
      <c r="J754" s="10">
        <v>1.06</v>
      </c>
      <c r="K754" s="10">
        <v>0.06</v>
      </c>
      <c r="L754" s="10">
        <v>13</v>
      </c>
      <c r="M754" s="10">
        <v>14</v>
      </c>
      <c r="N754" s="10">
        <v>4.1376047134399396</v>
      </c>
      <c r="O754" s="10">
        <v>0.46043211221694902</v>
      </c>
      <c r="P754" s="10">
        <v>0.193270593881607</v>
      </c>
      <c r="Q754" s="10">
        <v>-0.121587596833706</v>
      </c>
      <c r="R754" s="13">
        <f>VLOOKUP(A754,'Valores KF'!$C$2:$D$1018,2,)</f>
        <v>0.82</v>
      </c>
      <c r="S754" s="13">
        <f>VLOOKUP(A754,'[2]PESO DE COLADA DIC19-DIC-20'!$A$2:$D$2105,4, FALSE)</f>
        <v>58520</v>
      </c>
      <c r="T754" s="13">
        <f>VLOOKUP(A754,[1]Sheet1!$F$2:$H$1001,3,FALSE)</f>
        <v>1906.37620947493</v>
      </c>
      <c r="U754" s="13">
        <f>VLOOKUP(A754,[1]Sheet1!$K$2:$T$827, 3,FALSE)</f>
        <v>0.11600000000000001</v>
      </c>
      <c r="V754" s="13">
        <f>VLOOKUP(A754,[1]Sheet1!$K$2:$T$827, 4,FALSE)</f>
        <v>0.16500000000000001</v>
      </c>
      <c r="W754" s="13">
        <f>VLOOKUP(A754, [1]Sheet1!$K$2:$T$827,5,FALSE)</f>
        <v>1.1000000000000001</v>
      </c>
      <c r="X754" s="13">
        <f>VLOOKUP(A754, [1]Sheet1!$K$2:$T$827,6,FALSE)</f>
        <v>6.4999999999999997E-3</v>
      </c>
      <c r="Y754" s="13">
        <f>VLOOKUP(A754, [1]Sheet1!$K$2:$T$827,7,FALSE)</f>
        <v>5.13E-3</v>
      </c>
      <c r="Z754" s="13">
        <f>VLOOKUP(A754, [1]Sheet1!$K$2:$T$827,8,FALSE)</f>
        <v>0.16600000000000001</v>
      </c>
      <c r="AA754" s="13">
        <f>VLOOKUP(A754, [1]Sheet1!$K$2:$T$827,9,FALSE)</f>
        <v>0.33</v>
      </c>
      <c r="AB754" s="13">
        <f>VLOOKUP(A754, [1]Sheet1!$K$2:$T$827,10,FALSE)</f>
        <v>2.4199999999999999E-2</v>
      </c>
      <c r="AC754" s="13">
        <f>VLOOKUP(A754,[4]Sheet1!$A$2:$D$651,4,FALSE)</f>
        <v>1.4520500000000001</v>
      </c>
      <c r="AD754" s="13">
        <f>VLOOKUP(A754,[4]Sheet1!$A$2:$E$651,5,FALSE)</f>
        <v>2.1290100000000001</v>
      </c>
      <c r="AE754" s="13">
        <f>VLOOKUP(A754,[4]Sheet1!$A$2:$F$651,6,FALSE)</f>
        <v>1627.59</v>
      </c>
      <c r="AF754">
        <f>VLOOKUP(A754,[3]Sheet1!$A$2:$F$2106,6, FALSE)</f>
        <v>59066</v>
      </c>
      <c r="AG754">
        <f>VLOOKUP(A754,[3]Sheet1!$A$2:$G$2106,7,FALSE)</f>
        <v>1</v>
      </c>
      <c r="AH754">
        <f>VLOOKUP(A754,[3]Sheet1!$A$2:$H$2105,8,FALSE)</f>
        <v>1627</v>
      </c>
      <c r="AI754">
        <f>VLOOKUP(A754,[3]Sheet1!$A$2:$I$2106,9,FALSE)</f>
        <v>58</v>
      </c>
      <c r="AJ754">
        <f>VLOOKUP(A754,[3]Sheet1!$A$2:$K$2105,10,FALSE)</f>
        <v>27</v>
      </c>
      <c r="AK754">
        <f>VLOOKUP(A754,[3]Sheet1!$A$2:$K$2105,11,FALSE)</f>
        <v>31</v>
      </c>
      <c r="AL754">
        <f>VLOOKUP(A754,[3]Sheet1!$A$2:$L$2106,12,FALSE)</f>
        <v>6</v>
      </c>
      <c r="AM754">
        <f>VLOOKUP(A754, [3]Sheet1!$A$2:$M$2105,13,FALSE)</f>
        <v>21</v>
      </c>
      <c r="AN754">
        <f>VLOOKUP(A754,[3]Sheet1!$A$2:$N$2106,14,FALSE)</f>
        <v>1.1100000000000001</v>
      </c>
      <c r="AO754">
        <f>VLOOKUP(A754,[3]Sheet1!$A$2:$O$2106,15,FALSE)</f>
        <v>9.9499999999999993</v>
      </c>
      <c r="AP754">
        <f>VLOOKUP(A754,[3]Sheet1!$A$2:$P$2105,16,FALSE)</f>
        <v>10.35</v>
      </c>
      <c r="AQ754">
        <f>VLOOKUP(A754, [3]Sheet1!$A$2:$Q$2106, 17,FALSE)</f>
        <v>1606</v>
      </c>
    </row>
    <row r="755" spans="1:43" x14ac:dyDescent="0.2">
      <c r="A755" s="10">
        <v>1208285</v>
      </c>
      <c r="B755" s="10">
        <v>60057919</v>
      </c>
      <c r="C755" s="11" t="s">
        <v>54</v>
      </c>
      <c r="D755" s="10" t="s">
        <v>50</v>
      </c>
      <c r="E755" s="17">
        <v>44179</v>
      </c>
      <c r="F755" s="13" t="str">
        <f>VLOOKUP(A755,[1]Sheet1!$K$2:$T$827,2,FALSE)</f>
        <v>VD03</v>
      </c>
      <c r="G755" s="13" t="str">
        <f>IFERROR(#REF!, "no")</f>
        <v>no</v>
      </c>
      <c r="H755" s="10">
        <v>21</v>
      </c>
      <c r="I755" s="10">
        <v>1.03</v>
      </c>
      <c r="J755" s="10">
        <v>1.32</v>
      </c>
      <c r="K755" s="10">
        <v>0.28999999999999998</v>
      </c>
      <c r="L755" s="10">
        <v>18</v>
      </c>
      <c r="M755" s="10">
        <v>15</v>
      </c>
      <c r="N755" s="10">
        <v>5.0249285697937003</v>
      </c>
      <c r="O755" s="10">
        <v>0.43753007054328902</v>
      </c>
      <c r="P755" s="10">
        <v>6.1864364892244297E-2</v>
      </c>
      <c r="Q755" s="10">
        <v>-0.121410340070724</v>
      </c>
      <c r="R755" s="13">
        <f>VLOOKUP(A755,'Valores KF'!$C$2:$D$1018,2,)</f>
        <v>0.82</v>
      </c>
      <c r="S755" s="13">
        <f>VLOOKUP(A755,'[2]PESO DE COLADA DIC19-DIC-20'!$A$2:$D$2105,4, FALSE)</f>
        <v>57803</v>
      </c>
      <c r="T755" s="13">
        <f>VLOOKUP(A755,[1]Sheet1!$F$2:$H$1001,3,FALSE)</f>
        <v>1898.7369690313999</v>
      </c>
      <c r="U755" s="13">
        <f>VLOOKUP(A755,[1]Sheet1!$K$2:$T$827, 3,FALSE)</f>
        <v>0.10299999999999999</v>
      </c>
      <c r="V755" s="13">
        <f>VLOOKUP(A755,[1]Sheet1!$K$2:$T$827, 4,FALSE)</f>
        <v>0.17</v>
      </c>
      <c r="W755" s="13">
        <f>VLOOKUP(A755, [1]Sheet1!$K$2:$T$827,5,FALSE)</f>
        <v>1.1200000000000001</v>
      </c>
      <c r="X755" s="13">
        <f>VLOOKUP(A755, [1]Sheet1!$K$2:$T$827,6,FALSE)</f>
        <v>7.3000000000000001E-3</v>
      </c>
      <c r="Y755" s="13">
        <f>VLOOKUP(A755, [1]Sheet1!$K$2:$T$827,7,FALSE)</f>
        <v>4.81E-3</v>
      </c>
      <c r="Z755" s="13">
        <f>VLOOKUP(A755, [1]Sheet1!$K$2:$T$827,8,FALSE)</f>
        <v>0.254</v>
      </c>
      <c r="AA755" s="13">
        <f>VLOOKUP(A755, [1]Sheet1!$K$2:$T$827,9,FALSE)</f>
        <v>0.35099999999999998</v>
      </c>
      <c r="AB755" s="13">
        <f>VLOOKUP(A755, [1]Sheet1!$K$2:$T$827,10,FALSE)</f>
        <v>2.7799999999999998E-2</v>
      </c>
      <c r="AC755" s="13">
        <f>VLOOKUP(A755,[4]Sheet1!$A$2:$D$651,4,FALSE)</f>
        <v>1.32992</v>
      </c>
      <c r="AD755" s="13">
        <f>VLOOKUP(A755,[4]Sheet1!$A$2:$E$651,5,FALSE)</f>
        <v>1.7290099999999999</v>
      </c>
      <c r="AE755" s="13">
        <f>VLOOKUP(A755,[4]Sheet1!$A$2:$F$651,6,FALSE)</f>
        <v>1613.02</v>
      </c>
      <c r="AF755">
        <f>VLOOKUP(A755,[3]Sheet1!$A$2:$F$2106,6, FALSE)</f>
        <v>57753.99</v>
      </c>
      <c r="AG755">
        <f>VLOOKUP(A755,[3]Sheet1!$A$2:$G$2106,7,FALSE)</f>
        <v>1</v>
      </c>
      <c r="AH755">
        <f>VLOOKUP(A755,[3]Sheet1!$A$2:$H$2105,8,FALSE)</f>
        <v>1692</v>
      </c>
      <c r="AI755">
        <f>VLOOKUP(A755,[3]Sheet1!$A$2:$I$2106,9,FALSE)</f>
        <v>49</v>
      </c>
      <c r="AJ755">
        <f>VLOOKUP(A755,[3]Sheet1!$A$2:$K$2105,10,FALSE)</f>
        <v>26</v>
      </c>
      <c r="AK755">
        <f>VLOOKUP(A755,[3]Sheet1!$A$2:$K$2105,11,FALSE)</f>
        <v>23</v>
      </c>
      <c r="AL755">
        <f>VLOOKUP(A755,[3]Sheet1!$A$2:$L$2106,12,FALSE)</f>
        <v>5</v>
      </c>
      <c r="AM755">
        <f>VLOOKUP(A755, [3]Sheet1!$A$2:$M$2105,13,FALSE)</f>
        <v>21</v>
      </c>
      <c r="AN755">
        <f>VLOOKUP(A755,[3]Sheet1!$A$2:$N$2106,14,FALSE)</f>
        <v>0.95</v>
      </c>
      <c r="AO755">
        <f>VLOOKUP(A755,[3]Sheet1!$A$2:$O$2106,15,FALSE)</f>
        <v>4.6500000000000004</v>
      </c>
      <c r="AP755">
        <f>VLOOKUP(A755,[3]Sheet1!$A$2:$P$2105,16,FALSE)</f>
        <v>1.84</v>
      </c>
      <c r="AQ755">
        <f>VLOOKUP(A755, [3]Sheet1!$A$2:$Q$2106, 17,FALSE)</f>
        <v>1600</v>
      </c>
    </row>
    <row r="756" spans="1:43" x14ac:dyDescent="0.2">
      <c r="A756" s="10">
        <v>1208286</v>
      </c>
      <c r="B756" s="10">
        <v>60057933</v>
      </c>
      <c r="C756" s="11">
        <v>1035</v>
      </c>
      <c r="D756" s="10" t="s">
        <v>46</v>
      </c>
      <c r="E756" s="17">
        <v>44179</v>
      </c>
      <c r="F756" s="13" t="str">
        <f>VLOOKUP(A756,[1]Sheet1!$K$2:$T$827,2,FALSE)</f>
        <v>VD02</v>
      </c>
      <c r="G756" s="13" t="str">
        <f>IFERROR(#REF!, "no")</f>
        <v>no</v>
      </c>
      <c r="H756" s="10">
        <v>19</v>
      </c>
      <c r="I756" s="10">
        <v>1.07</v>
      </c>
      <c r="J756" s="10">
        <v>1.35</v>
      </c>
      <c r="K756" s="10">
        <v>0.28000000000000003</v>
      </c>
      <c r="L756" s="10">
        <v>14</v>
      </c>
      <c r="M756" s="10">
        <v>15</v>
      </c>
      <c r="N756" s="10">
        <v>7.3390398025512704</v>
      </c>
      <c r="O756" s="10">
        <v>0.56603395938873302</v>
      </c>
      <c r="P756" s="10">
        <v>0.393343895673752</v>
      </c>
      <c r="Q756" s="10">
        <v>-0.106176525354385</v>
      </c>
      <c r="R756" s="13">
        <f>VLOOKUP(A756,'Valores KF'!$C$2:$D$1018,2,)</f>
        <v>0.77</v>
      </c>
      <c r="S756" s="13">
        <f>VLOOKUP(A756,'[2]PESO DE COLADA DIC19-DIC-20'!$A$2:$D$2105,4, FALSE)</f>
        <v>54538</v>
      </c>
      <c r="T756" s="13">
        <f>VLOOKUP(A756,[1]Sheet1!$F$2:$H$1001,3,FALSE)</f>
        <v>1884.38151649734</v>
      </c>
      <c r="U756" s="13">
        <f>VLOOKUP(A756,[1]Sheet1!$K$2:$T$827, 3,FALSE)</f>
        <v>0.34100000000000003</v>
      </c>
      <c r="V756" s="13">
        <f>VLOOKUP(A756,[1]Sheet1!$K$2:$T$827, 4,FALSE)</f>
        <v>0.20699999999999999</v>
      </c>
      <c r="W756" s="13">
        <f>VLOOKUP(A756, [1]Sheet1!$K$2:$T$827,5,FALSE)</f>
        <v>0.65900000000000003</v>
      </c>
      <c r="X756" s="13">
        <f>VLOOKUP(A756, [1]Sheet1!$K$2:$T$827,6,FALSE)</f>
        <v>5.7999999999999996E-3</v>
      </c>
      <c r="Y756" s="13">
        <f>VLOOKUP(A756, [1]Sheet1!$K$2:$T$827,7,FALSE)</f>
        <v>1.8700000000000001E-2</v>
      </c>
      <c r="Z756" s="13">
        <f>VLOOKUP(A756, [1]Sheet1!$K$2:$T$827,8,FALSE)</f>
        <v>0.13400000000000001</v>
      </c>
      <c r="AA756" s="13">
        <f>VLOOKUP(A756, [1]Sheet1!$K$2:$T$827,9,FALSE)</f>
        <v>0.20699999999999999</v>
      </c>
      <c r="AB756" s="13">
        <f>VLOOKUP(A756, [1]Sheet1!$K$2:$T$827,10,FALSE)</f>
        <v>2.7300000000000001E-2</v>
      </c>
      <c r="AC756" s="13">
        <f>VLOOKUP(A756,[4]Sheet1!$A$2:$D$651,4,FALSE)</f>
        <v>1.31002</v>
      </c>
      <c r="AD756" s="13">
        <f>VLOOKUP(A756,[4]Sheet1!$A$2:$E$651,5,FALSE)</f>
        <v>1.6471499999999999</v>
      </c>
      <c r="AE756" s="13">
        <f>VLOOKUP(A756,[4]Sheet1!$A$2:$F$651,6,FALSE)</f>
        <v>1602.43</v>
      </c>
      <c r="AF756">
        <f>VLOOKUP(A756,[3]Sheet1!$A$2:$F$2106,6, FALSE)</f>
        <v>55210</v>
      </c>
      <c r="AG756">
        <f>VLOOKUP(A756,[3]Sheet1!$A$2:$G$2106,7,FALSE)</f>
        <v>1</v>
      </c>
      <c r="AH756">
        <f>VLOOKUP(A756,[3]Sheet1!$A$2:$H$2105,8,FALSE)</f>
        <v>1673</v>
      </c>
      <c r="AI756">
        <f>VLOOKUP(A756,[3]Sheet1!$A$2:$I$2106,9,FALSE)</f>
        <v>48</v>
      </c>
      <c r="AJ756">
        <f>VLOOKUP(A756,[3]Sheet1!$A$2:$K$2105,10,FALSE)</f>
        <v>25</v>
      </c>
      <c r="AK756">
        <f>VLOOKUP(A756,[3]Sheet1!$A$2:$K$2105,11,FALSE)</f>
        <v>23</v>
      </c>
      <c r="AL756">
        <f>VLOOKUP(A756,[3]Sheet1!$A$2:$L$2106,12,FALSE)</f>
        <v>6</v>
      </c>
      <c r="AM756">
        <f>VLOOKUP(A756, [3]Sheet1!$A$2:$M$2105,13,FALSE)</f>
        <v>19</v>
      </c>
      <c r="AN756">
        <f>VLOOKUP(A756,[3]Sheet1!$A$2:$N$2106,14,FALSE)</f>
        <v>0.64</v>
      </c>
      <c r="AO756">
        <f>VLOOKUP(A756,[3]Sheet1!$A$2:$O$2106,15,FALSE)</f>
        <v>5.36</v>
      </c>
      <c r="AP756">
        <f>VLOOKUP(A756,[3]Sheet1!$A$2:$P$2105,16,FALSE)</f>
        <v>0</v>
      </c>
      <c r="AQ756">
        <f>VLOOKUP(A756, [3]Sheet1!$A$2:$Q$2106, 17,FALSE)</f>
        <v>1585</v>
      </c>
    </row>
    <row r="757" spans="1:43" x14ac:dyDescent="0.2">
      <c r="A757" s="10">
        <v>1208287</v>
      </c>
      <c r="B757" s="10">
        <v>60057719</v>
      </c>
      <c r="C757" s="11">
        <v>1020</v>
      </c>
      <c r="D757" s="10" t="s">
        <v>59</v>
      </c>
      <c r="E757" s="17">
        <v>44179</v>
      </c>
      <c r="F757" s="13" t="str">
        <f>VLOOKUP(A757,[1]Sheet1!$K$2:$T$827,2,FALSE)</f>
        <v>VD01</v>
      </c>
      <c r="G757" s="13" t="str">
        <f>IFERROR(#REF!, "no")</f>
        <v>no</v>
      </c>
      <c r="H757" s="10">
        <v>20</v>
      </c>
      <c r="I757" s="10">
        <v>1.01</v>
      </c>
      <c r="J757" s="10">
        <v>1.19</v>
      </c>
      <c r="K757" s="10">
        <v>0.18</v>
      </c>
      <c r="L757" s="10">
        <v>18</v>
      </c>
      <c r="M757" s="10">
        <v>15</v>
      </c>
      <c r="N757" s="10">
        <v>2.3884143829345699</v>
      </c>
      <c r="O757" s="10">
        <v>0.33363088965415999</v>
      </c>
      <c r="P757" s="10">
        <v>0.48890683054924</v>
      </c>
      <c r="Q757" s="10">
        <v>-0.10832566767931</v>
      </c>
      <c r="R757" s="13">
        <f>VLOOKUP(A757,'Valores KF'!$C$2:$D$1018,2,)</f>
        <v>0.8</v>
      </c>
      <c r="S757" s="13">
        <f>VLOOKUP(A757,'[2]PESO DE COLADA DIC19-DIC-20'!$A$2:$D$2105,4, FALSE)</f>
        <v>55350</v>
      </c>
      <c r="T757" s="13">
        <f>VLOOKUP(A757,[1]Sheet1!$F$2:$H$1001,3,FALSE)</f>
        <v>1894.0553642581399</v>
      </c>
      <c r="U757" s="13">
        <f>VLOOKUP(A757,[1]Sheet1!$K$2:$T$827, 3,FALSE)</f>
        <v>0.184</v>
      </c>
      <c r="V757" s="13">
        <f>VLOOKUP(A757,[1]Sheet1!$K$2:$T$827, 4,FALSE)</f>
        <v>0.17399999999999999</v>
      </c>
      <c r="W757" s="13">
        <f>VLOOKUP(A757, [1]Sheet1!$K$2:$T$827,5,FALSE)</f>
        <v>0.46</v>
      </c>
      <c r="X757" s="13">
        <f>VLOOKUP(A757, [1]Sheet1!$K$2:$T$827,6,FALSE)</f>
        <v>5.1999999999999998E-3</v>
      </c>
      <c r="Y757" s="13">
        <f>VLOOKUP(A757, [1]Sheet1!$K$2:$T$827,7,FALSE)</f>
        <v>1.34E-2</v>
      </c>
      <c r="Z757" s="13">
        <f>VLOOKUP(A757, [1]Sheet1!$K$2:$T$827,8,FALSE)</f>
        <v>0.182</v>
      </c>
      <c r="AA757" s="13">
        <f>VLOOKUP(A757, [1]Sheet1!$K$2:$T$827,9,FALSE)</f>
        <v>0.29199999999999998</v>
      </c>
      <c r="AB757" s="13">
        <f>VLOOKUP(A757, [1]Sheet1!$K$2:$T$827,10,FALSE)</f>
        <v>2.8500000000000001E-2</v>
      </c>
      <c r="AC757" s="13">
        <f>VLOOKUP(A757,[4]Sheet1!$A$2:$D$651,4,FALSE)</f>
        <v>1.34198</v>
      </c>
      <c r="AD757" s="13">
        <f>VLOOKUP(A757,[4]Sheet1!$A$2:$E$651,5,FALSE)</f>
        <v>1.7442</v>
      </c>
      <c r="AE757" s="13">
        <f>VLOOKUP(A757,[4]Sheet1!$A$2:$F$651,6,FALSE)</f>
        <v>1617.58</v>
      </c>
      <c r="AF757">
        <f>VLOOKUP(A757,[3]Sheet1!$A$2:$F$2106,6, FALSE)</f>
        <v>56343</v>
      </c>
      <c r="AG757">
        <f>VLOOKUP(A757,[3]Sheet1!$A$2:$G$2106,7,FALSE)</f>
        <v>1</v>
      </c>
      <c r="AH757">
        <f>VLOOKUP(A757,[3]Sheet1!$A$2:$H$2105,8,FALSE)</f>
        <v>1687</v>
      </c>
      <c r="AI757">
        <f>VLOOKUP(A757,[3]Sheet1!$A$2:$I$2106,9,FALSE)</f>
        <v>46</v>
      </c>
      <c r="AJ757">
        <f>VLOOKUP(A757,[3]Sheet1!$A$2:$K$2105,10,FALSE)</f>
        <v>27</v>
      </c>
      <c r="AK757">
        <f>VLOOKUP(A757,[3]Sheet1!$A$2:$K$2105,11,FALSE)</f>
        <v>19</v>
      </c>
      <c r="AL757">
        <f>VLOOKUP(A757,[3]Sheet1!$A$2:$L$2106,12,FALSE)</f>
        <v>7</v>
      </c>
      <c r="AM757">
        <f>VLOOKUP(A757, [3]Sheet1!$A$2:$M$2105,13,FALSE)</f>
        <v>20</v>
      </c>
      <c r="AN757">
        <f>VLOOKUP(A757,[3]Sheet1!$A$2:$N$2106,14,FALSE)</f>
        <v>1.0900000000000001</v>
      </c>
      <c r="AO757">
        <f>VLOOKUP(A757,[3]Sheet1!$A$2:$O$2106,15,FALSE)</f>
        <v>5.99</v>
      </c>
      <c r="AP757">
        <f>VLOOKUP(A757,[3]Sheet1!$A$2:$P$2105,16,FALSE)</f>
        <v>0</v>
      </c>
      <c r="AQ757">
        <f>VLOOKUP(A757, [3]Sheet1!$A$2:$Q$2106, 17,FALSE)</f>
        <v>1605</v>
      </c>
    </row>
    <row r="758" spans="1:43" x14ac:dyDescent="0.2">
      <c r="A758" s="10">
        <v>1208288</v>
      </c>
      <c r="B758" s="10">
        <v>60057882</v>
      </c>
      <c r="C758" s="11" t="s">
        <v>47</v>
      </c>
      <c r="D758" s="10" t="s">
        <v>59</v>
      </c>
      <c r="E758" s="17">
        <v>44179</v>
      </c>
      <c r="F758" s="13" t="str">
        <f>VLOOKUP(A758,[1]Sheet1!$K$2:$T$827,2,FALSE)</f>
        <v>VD06</v>
      </c>
      <c r="G758" s="13" t="str">
        <f>IFERROR(#REF!, "no")</f>
        <v>no</v>
      </c>
      <c r="H758" s="10">
        <v>44</v>
      </c>
      <c r="I758" s="10">
        <v>0.99</v>
      </c>
      <c r="J758" s="10">
        <v>1.1200000000000001</v>
      </c>
      <c r="K758" s="10">
        <v>0.13</v>
      </c>
      <c r="L758" s="10">
        <v>19</v>
      </c>
      <c r="M758" s="10">
        <v>18</v>
      </c>
      <c r="N758" s="10">
        <v>3.3333370685577401</v>
      </c>
      <c r="O758" s="10">
        <v>0.57874596118927002</v>
      </c>
      <c r="P758" s="10">
        <v>0.103467024862766</v>
      </c>
      <c r="Q758" s="10">
        <v>-0.12776474654674499</v>
      </c>
      <c r="R758" s="13">
        <f>VLOOKUP(A758,'Valores KF'!$C$2:$D$1018,2,)</f>
        <v>0.8</v>
      </c>
      <c r="S758" s="13">
        <f>VLOOKUP(A758,'[2]PESO DE COLADA DIC19-DIC-20'!$A$2:$D$2105,4, FALSE)</f>
        <v>55730</v>
      </c>
      <c r="T758" s="13">
        <f>VLOOKUP(A758,[1]Sheet1!$F$2:$H$1001,3,FALSE)</f>
        <v>1890.56359583892</v>
      </c>
      <c r="U758" s="13">
        <f>VLOOKUP(A758,[1]Sheet1!$K$2:$T$827, 3,FALSE)</f>
        <v>0.17299999999999999</v>
      </c>
      <c r="V758" s="13">
        <f>VLOOKUP(A758,[1]Sheet1!$K$2:$T$827, 4,FALSE)</f>
        <v>0.154</v>
      </c>
      <c r="W758" s="13">
        <f>VLOOKUP(A758, [1]Sheet1!$K$2:$T$827,5,FALSE)</f>
        <v>1.1000000000000001</v>
      </c>
      <c r="X758" s="13">
        <f>VLOOKUP(A758, [1]Sheet1!$K$2:$T$827,6,FALSE)</f>
        <v>9.4999999999999998E-3</v>
      </c>
      <c r="Y758" s="13">
        <f>VLOOKUP(A758, [1]Sheet1!$K$2:$T$827,7,FALSE)</f>
        <v>7.6400000000000003E-4</v>
      </c>
      <c r="Z758" s="13">
        <f>VLOOKUP(A758, [1]Sheet1!$K$2:$T$827,8,FALSE)</f>
        <v>0.156</v>
      </c>
      <c r="AA758" s="13">
        <f>VLOOKUP(A758, [1]Sheet1!$K$2:$T$827,9,FALSE)</f>
        <v>0.23499999999999999</v>
      </c>
      <c r="AB758" s="13">
        <f>VLOOKUP(A758, [1]Sheet1!$K$2:$T$827,10,FALSE)</f>
        <v>2.5100000000000001E-2</v>
      </c>
      <c r="AC758" s="13">
        <f>VLOOKUP(A758,[4]Sheet1!$A$2:$D$651,4,FALSE)</f>
        <v>1.20705</v>
      </c>
      <c r="AD758" s="13">
        <f>VLOOKUP(A758,[4]Sheet1!$A$2:$E$651,5,FALSE)</f>
        <v>1.7039500000000001</v>
      </c>
      <c r="AE758" s="13">
        <f>VLOOKUP(A758,[4]Sheet1!$A$2:$F$651,6,FALSE)</f>
        <v>1622.72</v>
      </c>
      <c r="AF758">
        <f>VLOOKUP(A758,[3]Sheet1!$A$2:$F$2106,6, FALSE)</f>
        <v>56425</v>
      </c>
      <c r="AG758">
        <f>VLOOKUP(A758,[3]Sheet1!$A$2:$G$2106,7,FALSE)</f>
        <v>2</v>
      </c>
      <c r="AH758">
        <f>VLOOKUP(A758,[3]Sheet1!$A$2:$H$2105,8,FALSE)</f>
        <v>1694</v>
      </c>
      <c r="AI758">
        <f>VLOOKUP(A758,[3]Sheet1!$A$2:$I$2106,9,FALSE)</f>
        <v>122</v>
      </c>
      <c r="AJ758">
        <f>VLOOKUP(A758,[3]Sheet1!$A$2:$K$2105,10,FALSE)</f>
        <v>54</v>
      </c>
      <c r="AK758">
        <f>VLOOKUP(A758,[3]Sheet1!$A$2:$K$2105,11,FALSE)</f>
        <v>68</v>
      </c>
      <c r="AL758">
        <f>VLOOKUP(A758,[3]Sheet1!$A$2:$L$2106,12,FALSE)</f>
        <v>10</v>
      </c>
      <c r="AM758">
        <f>VLOOKUP(A758, [3]Sheet1!$A$2:$M$2105,13,FALSE)</f>
        <v>44</v>
      </c>
      <c r="AN758">
        <f>VLOOKUP(A758,[3]Sheet1!$A$2:$N$2106,14,FALSE)</f>
        <v>0.94</v>
      </c>
      <c r="AO758">
        <f>VLOOKUP(A758,[3]Sheet1!$A$2:$O$2106,15,FALSE)</f>
        <v>13.46</v>
      </c>
      <c r="AP758">
        <f>VLOOKUP(A758,[3]Sheet1!$A$2:$P$2105,16,FALSE)</f>
        <v>0</v>
      </c>
      <c r="AQ758">
        <f>VLOOKUP(A758, [3]Sheet1!$A$2:$Q$2106, 17,FALSE)</f>
        <v>1606</v>
      </c>
    </row>
    <row r="759" spans="1:43" x14ac:dyDescent="0.2">
      <c r="A759" s="10">
        <v>1208289</v>
      </c>
      <c r="B759" s="10">
        <v>60057746</v>
      </c>
      <c r="C759" s="11" t="s">
        <v>47</v>
      </c>
      <c r="D759" s="10" t="s">
        <v>63</v>
      </c>
      <c r="E759" s="17">
        <v>44179</v>
      </c>
      <c r="F759" s="13" t="str">
        <f>VLOOKUP(A759,[1]Sheet1!$K$2:$T$827,2,FALSE)</f>
        <v>VD02</v>
      </c>
      <c r="G759" s="13" t="str">
        <f>IFERROR(#REF!, "no")</f>
        <v>no</v>
      </c>
      <c r="H759" s="10">
        <v>20</v>
      </c>
      <c r="I759" s="10">
        <v>0.95</v>
      </c>
      <c r="J759" s="10">
        <v>1.29</v>
      </c>
      <c r="K759" s="10">
        <v>0.34</v>
      </c>
      <c r="L759" s="10">
        <v>14</v>
      </c>
      <c r="M759" s="10">
        <v>18</v>
      </c>
      <c r="N759" s="10">
        <v>5.6152172088623002</v>
      </c>
      <c r="O759" s="10">
        <v>0.88472646474838301</v>
      </c>
      <c r="P759" s="10">
        <v>0.233281910419464</v>
      </c>
      <c r="Q759" s="10">
        <v>-0.112367108464241</v>
      </c>
      <c r="R759" s="13">
        <f>VLOOKUP(A759,'Valores KF'!$C$2:$D$1018,2,)</f>
        <v>0.8</v>
      </c>
      <c r="S759" s="13">
        <f>VLOOKUP(A759,'[2]PESO DE COLADA DIC19-DIC-20'!$A$2:$D$2105,4, FALSE)</f>
        <v>49578</v>
      </c>
      <c r="T759" s="13">
        <f>VLOOKUP(A759,[1]Sheet1!$F$2:$H$1001,3,FALSE)</f>
        <v>1888.31972923379</v>
      </c>
      <c r="U759" s="13">
        <f>VLOOKUP(A759,[1]Sheet1!$K$2:$T$827, 3,FALSE)</f>
        <v>0.16700000000000001</v>
      </c>
      <c r="V759" s="13">
        <f>VLOOKUP(A759,[1]Sheet1!$K$2:$T$827, 4,FALSE)</f>
        <v>0.17</v>
      </c>
      <c r="W759" s="13">
        <f>VLOOKUP(A759, [1]Sheet1!$K$2:$T$827,5,FALSE)</f>
        <v>1.1399999999999999</v>
      </c>
      <c r="X759" s="13">
        <f>VLOOKUP(A759, [1]Sheet1!$K$2:$T$827,6,FALSE)</f>
        <v>7.4999999999999997E-3</v>
      </c>
      <c r="Y759" s="13">
        <f>VLOOKUP(A759, [1]Sheet1!$K$2:$T$827,7,FALSE)</f>
        <v>1.2899999999999999E-3</v>
      </c>
      <c r="Z759" s="13">
        <f>VLOOKUP(A759, [1]Sheet1!$K$2:$T$827,8,FALSE)</f>
        <v>0.13600000000000001</v>
      </c>
      <c r="AA759" s="13">
        <f>VLOOKUP(A759, [1]Sheet1!$K$2:$T$827,9,FALSE)</f>
        <v>0.21</v>
      </c>
      <c r="AB759" s="13">
        <f>VLOOKUP(A759, [1]Sheet1!$K$2:$T$827,10,FALSE)</f>
        <v>2.6800000000000001E-2</v>
      </c>
      <c r="AC759" s="13">
        <f>VLOOKUP(A759,[4]Sheet1!$A$2:$D$651,4,FALSE)</f>
        <v>1.10805</v>
      </c>
      <c r="AD759" s="13">
        <f>VLOOKUP(A759,[4]Sheet1!$A$2:$E$651,5,FALSE)</f>
        <v>1.3607800000000001</v>
      </c>
      <c r="AE759" s="13">
        <f>VLOOKUP(A759,[4]Sheet1!$A$2:$F$651,6,FALSE)</f>
        <v>1632.12</v>
      </c>
      <c r="AF759">
        <f>VLOOKUP(A759,[3]Sheet1!$A$2:$F$2106,6, FALSE)</f>
        <v>50413</v>
      </c>
      <c r="AG759">
        <f>VLOOKUP(A759,[3]Sheet1!$A$2:$G$2106,7,FALSE)</f>
        <v>1</v>
      </c>
      <c r="AH759">
        <f>VLOOKUP(A759,[3]Sheet1!$A$2:$H$2105,8,FALSE)</f>
        <v>1679</v>
      </c>
      <c r="AI759">
        <f>VLOOKUP(A759,[3]Sheet1!$A$2:$I$2106,9,FALSE)</f>
        <v>49</v>
      </c>
      <c r="AJ759">
        <f>VLOOKUP(A759,[3]Sheet1!$A$2:$K$2105,10,FALSE)</f>
        <v>26</v>
      </c>
      <c r="AK759">
        <f>VLOOKUP(A759,[3]Sheet1!$A$2:$K$2105,11,FALSE)</f>
        <v>23</v>
      </c>
      <c r="AL759">
        <f>VLOOKUP(A759,[3]Sheet1!$A$2:$L$2106,12,FALSE)</f>
        <v>6</v>
      </c>
      <c r="AM759">
        <f>VLOOKUP(A759, [3]Sheet1!$A$2:$M$2105,13,FALSE)</f>
        <v>20</v>
      </c>
      <c r="AN759">
        <f>VLOOKUP(A759,[3]Sheet1!$A$2:$N$2106,14,FALSE)</f>
        <v>0.83</v>
      </c>
      <c r="AO759">
        <f>VLOOKUP(A759,[3]Sheet1!$A$2:$O$2106,15,FALSE)</f>
        <v>4.93</v>
      </c>
      <c r="AP759">
        <f>VLOOKUP(A759,[3]Sheet1!$A$2:$P$2105,16,FALSE)</f>
        <v>0</v>
      </c>
      <c r="AQ759">
        <f>VLOOKUP(A759, [3]Sheet1!$A$2:$Q$2106, 17,FALSE)</f>
        <v>1592</v>
      </c>
    </row>
    <row r="760" spans="1:43" x14ac:dyDescent="0.2">
      <c r="A760" s="10">
        <v>1208290</v>
      </c>
      <c r="B760" s="10">
        <v>60057776</v>
      </c>
      <c r="C760" s="11">
        <v>4130</v>
      </c>
      <c r="D760" s="10" t="s">
        <v>63</v>
      </c>
      <c r="E760" s="17">
        <v>44179</v>
      </c>
      <c r="F760" s="13" t="str">
        <f>VLOOKUP(A760,[1]Sheet1!$K$2:$T$827,2,FALSE)</f>
        <v>VD02</v>
      </c>
      <c r="G760" s="13" t="str">
        <f>IFERROR(#REF!, "no")</f>
        <v>no</v>
      </c>
      <c r="H760" s="10">
        <v>20</v>
      </c>
      <c r="I760" s="10">
        <v>1.04</v>
      </c>
      <c r="J760" s="10">
        <v>1.31</v>
      </c>
      <c r="K760" s="10">
        <v>0.27</v>
      </c>
      <c r="L760" s="10">
        <v>12</v>
      </c>
      <c r="M760" s="10">
        <v>17</v>
      </c>
      <c r="N760" s="10">
        <v>2.9315278530120898</v>
      </c>
      <c r="O760" s="10">
        <v>0.29026296734809898</v>
      </c>
      <c r="P760" s="10">
        <v>0.33516791462898299</v>
      </c>
      <c r="Q760" s="10">
        <v>-0.11024564504623401</v>
      </c>
      <c r="R760" s="13">
        <f>VLOOKUP(A760,'Valores KF'!$C$2:$D$1018,2,)</f>
        <v>0.77</v>
      </c>
      <c r="S760" s="13">
        <f>VLOOKUP(A760,'[2]PESO DE COLADA DIC19-DIC-20'!$A$2:$D$2105,4, FALSE)</f>
        <v>54503</v>
      </c>
      <c r="T760" s="13">
        <f>VLOOKUP(A760,[1]Sheet1!$F$2:$H$1001,3,FALSE)</f>
        <v>1876.5690488497801</v>
      </c>
      <c r="U760" s="13">
        <f>VLOOKUP(A760,[1]Sheet1!$K$2:$T$827, 3,FALSE)</f>
        <v>0.32</v>
      </c>
      <c r="V760" s="13">
        <f>VLOOKUP(A760,[1]Sheet1!$K$2:$T$827, 4,FALSE)</f>
        <v>0.33</v>
      </c>
      <c r="W760" s="13">
        <f>VLOOKUP(A760, [1]Sheet1!$K$2:$T$827,5,FALSE)</f>
        <v>0.57599999999999996</v>
      </c>
      <c r="X760" s="13">
        <f>VLOOKUP(A760, [1]Sheet1!$K$2:$T$827,6,FALSE)</f>
        <v>8.5000000000000006E-3</v>
      </c>
      <c r="Y760" s="13">
        <f>VLOOKUP(A760, [1]Sheet1!$K$2:$T$827,7,FALSE)</f>
        <v>8.0000000000000004E-4</v>
      </c>
      <c r="Z760" s="13">
        <f>VLOOKUP(A760, [1]Sheet1!$K$2:$T$827,8,FALSE)</f>
        <v>1.05</v>
      </c>
      <c r="AA760" s="13">
        <f>VLOOKUP(A760, [1]Sheet1!$K$2:$T$827,9,FALSE)</f>
        <v>0.214</v>
      </c>
      <c r="AB760" s="13">
        <f>VLOOKUP(A760, [1]Sheet1!$K$2:$T$827,10,FALSE)</f>
        <v>3.09E-2</v>
      </c>
      <c r="AC760" s="13">
        <f>VLOOKUP(A760,[4]Sheet1!$A$2:$D$651,4,FALSE)</f>
        <v>1.286</v>
      </c>
      <c r="AD760" s="13">
        <f>VLOOKUP(A760,[4]Sheet1!$A$2:$E$651,5,FALSE)</f>
        <v>1.4239599999999999</v>
      </c>
      <c r="AE760" s="13">
        <f>VLOOKUP(A760,[4]Sheet1!$A$2:$F$651,6,FALSE)</f>
        <v>1597.16</v>
      </c>
      <c r="AF760">
        <f>VLOOKUP(A760,[3]Sheet1!$A$2:$F$2106,6, FALSE)</f>
        <v>54766.99</v>
      </c>
      <c r="AG760">
        <f>VLOOKUP(A760,[3]Sheet1!$A$2:$G$2106,7,FALSE)</f>
        <v>1</v>
      </c>
      <c r="AH760">
        <f>VLOOKUP(A760,[3]Sheet1!$A$2:$H$2105,8,FALSE)</f>
        <v>1667</v>
      </c>
      <c r="AI760">
        <f>VLOOKUP(A760,[3]Sheet1!$A$2:$I$2106,9,FALSE)</f>
        <v>49</v>
      </c>
      <c r="AJ760">
        <f>VLOOKUP(A760,[3]Sheet1!$A$2:$K$2105,10,FALSE)</f>
        <v>26</v>
      </c>
      <c r="AK760">
        <f>VLOOKUP(A760,[3]Sheet1!$A$2:$K$2105,11,FALSE)</f>
        <v>23</v>
      </c>
      <c r="AL760">
        <f>VLOOKUP(A760,[3]Sheet1!$A$2:$L$2106,12,FALSE)</f>
        <v>6</v>
      </c>
      <c r="AM760">
        <f>VLOOKUP(A760, [3]Sheet1!$A$2:$M$2105,13,FALSE)</f>
        <v>20</v>
      </c>
      <c r="AN760">
        <f>VLOOKUP(A760,[3]Sheet1!$A$2:$N$2106,14,FALSE)</f>
        <v>1.02</v>
      </c>
      <c r="AO760">
        <f>VLOOKUP(A760,[3]Sheet1!$A$2:$O$2106,15,FALSE)</f>
        <v>5.58</v>
      </c>
      <c r="AP760">
        <f>VLOOKUP(A760,[3]Sheet1!$A$2:$P$2105,16,FALSE)</f>
        <v>0</v>
      </c>
      <c r="AQ760">
        <f>VLOOKUP(A760, [3]Sheet1!$A$2:$Q$2106, 17,FALSE)</f>
        <v>1584</v>
      </c>
    </row>
    <row r="761" spans="1:43" x14ac:dyDescent="0.2">
      <c r="A761" s="10">
        <v>1208291</v>
      </c>
      <c r="B761" s="10">
        <v>60058000</v>
      </c>
      <c r="C761" s="11" t="s">
        <v>67</v>
      </c>
      <c r="D761" s="10" t="s">
        <v>61</v>
      </c>
      <c r="E761" s="17">
        <v>44180</v>
      </c>
      <c r="F761" s="13" t="str">
        <f>VLOOKUP(A761,[1]Sheet1!$K$2:$T$827,2,FALSE)</f>
        <v>VD02</v>
      </c>
      <c r="G761" s="13" t="str">
        <f>IFERROR(#REF!, "no")</f>
        <v>no</v>
      </c>
      <c r="H761" s="10">
        <v>34</v>
      </c>
      <c r="I761" s="10">
        <v>0.96</v>
      </c>
      <c r="J761" s="10">
        <v>0.84</v>
      </c>
      <c r="K761" s="10">
        <v>-0.12</v>
      </c>
      <c r="L761" s="10">
        <v>15</v>
      </c>
      <c r="M761" s="10">
        <v>31</v>
      </c>
      <c r="N761" s="10">
        <v>0.96513837575912498</v>
      </c>
      <c r="O761" s="10">
        <v>1.02304995059967</v>
      </c>
      <c r="P761" s="10">
        <v>1.3454509973526001</v>
      </c>
      <c r="Q761" s="10">
        <v>0.243989422917366</v>
      </c>
      <c r="R761" s="13">
        <f>VLOOKUP(A761,'Valores KF'!$C$2:$D$1018,2,)</f>
        <v>0.72</v>
      </c>
      <c r="S761" s="13">
        <f>VLOOKUP(A761,'[2]PESO DE COLADA DIC19-DIC-20'!$A$2:$D$2105,4, FALSE)</f>
        <v>58139</v>
      </c>
      <c r="T761" s="13">
        <f>VLOOKUP(A761,[1]Sheet1!$F$2:$H$1001,3,FALSE)</f>
        <v>1842.9613853958999</v>
      </c>
      <c r="U761" s="13">
        <f>VLOOKUP(A761,[1]Sheet1!$K$2:$T$827, 3,FALSE)</f>
        <v>0.379</v>
      </c>
      <c r="V761" s="13">
        <f>VLOOKUP(A761,[1]Sheet1!$K$2:$T$827, 4,FALSE)</f>
        <v>0.84599999999999997</v>
      </c>
      <c r="W761" s="13">
        <f>VLOOKUP(A761, [1]Sheet1!$K$2:$T$827,5,FALSE)</f>
        <v>0.38600000000000001</v>
      </c>
      <c r="X761" s="13">
        <f>VLOOKUP(A761, [1]Sheet1!$K$2:$T$827,6,FALSE)</f>
        <v>2.2700000000000001E-2</v>
      </c>
      <c r="Y761" s="13">
        <f>VLOOKUP(A761, [1]Sheet1!$K$2:$T$827,7,FALSE)</f>
        <v>1.16E-3</v>
      </c>
      <c r="Z761" s="13">
        <f>VLOOKUP(A761, [1]Sheet1!$K$2:$T$827,8,FALSE)</f>
        <v>5.01</v>
      </c>
      <c r="AA761" s="13">
        <f>VLOOKUP(A761, [1]Sheet1!$K$2:$T$827,9,FALSE)</f>
        <v>0.39200000000000002</v>
      </c>
      <c r="AB761" s="13">
        <f>VLOOKUP(A761, [1]Sheet1!$K$2:$T$827,10,FALSE)</f>
        <v>3.32E-2</v>
      </c>
      <c r="AC761" s="13">
        <f>VLOOKUP(A761,[4]Sheet1!$A$2:$D$651,4,FALSE)</f>
        <v>1.08277</v>
      </c>
      <c r="AD761" s="13">
        <f>VLOOKUP(A761,[4]Sheet1!$A$2:$E$651,5,FALSE)</f>
        <v>4.6470099999999999</v>
      </c>
      <c r="AE761" s="13">
        <f>VLOOKUP(A761,[4]Sheet1!$A$2:$F$651,6,FALSE)</f>
        <v>1574.91</v>
      </c>
      <c r="AF761">
        <f>VLOOKUP(A761,[3]Sheet1!$A$2:$F$2106,6, FALSE)</f>
        <v>61185</v>
      </c>
      <c r="AG761">
        <f>VLOOKUP(A761,[3]Sheet1!$A$2:$G$2106,7,FALSE)</f>
        <v>1</v>
      </c>
      <c r="AH761">
        <f>VLOOKUP(A761,[3]Sheet1!$A$2:$H$2105,8,FALSE)</f>
        <v>1644</v>
      </c>
      <c r="AI761">
        <f>VLOOKUP(A761,[3]Sheet1!$A$2:$I$2106,9,FALSE)</f>
        <v>88</v>
      </c>
      <c r="AJ761">
        <f>VLOOKUP(A761,[3]Sheet1!$A$2:$K$2105,10,FALSE)</f>
        <v>46</v>
      </c>
      <c r="AK761">
        <f>VLOOKUP(A761,[3]Sheet1!$A$2:$K$2105,11,FALSE)</f>
        <v>42</v>
      </c>
      <c r="AL761">
        <f>VLOOKUP(A761,[3]Sheet1!$A$2:$L$2106,12,FALSE)</f>
        <v>12</v>
      </c>
      <c r="AM761">
        <f>VLOOKUP(A761, [3]Sheet1!$A$2:$M$2105,13,FALSE)</f>
        <v>34</v>
      </c>
      <c r="AN761">
        <f>VLOOKUP(A761,[3]Sheet1!$A$2:$N$2106,14,FALSE)</f>
        <v>0.84</v>
      </c>
      <c r="AO761">
        <f>VLOOKUP(A761,[3]Sheet1!$A$2:$O$2106,15,FALSE)</f>
        <v>9.6</v>
      </c>
      <c r="AP761">
        <f>VLOOKUP(A761,[3]Sheet1!$A$2:$P$2105,16,FALSE)</f>
        <v>0</v>
      </c>
      <c r="AQ761">
        <f>VLOOKUP(A761, [3]Sheet1!$A$2:$Q$2106, 17,FALSE)</f>
        <v>1546</v>
      </c>
    </row>
    <row r="762" spans="1:43" x14ac:dyDescent="0.2">
      <c r="A762" s="10">
        <v>1208292</v>
      </c>
      <c r="B762" s="10">
        <v>60058081</v>
      </c>
      <c r="C762" s="11" t="s">
        <v>67</v>
      </c>
      <c r="D762" s="10" t="s">
        <v>56</v>
      </c>
      <c r="E762" s="17">
        <v>44180</v>
      </c>
      <c r="F762" s="13" t="str">
        <f>VLOOKUP(A762,[1]Sheet1!$K$2:$T$827,2,FALSE)</f>
        <v>VD02</v>
      </c>
      <c r="G762" s="13" t="str">
        <f>IFERROR(#REF!, "no")</f>
        <v>no</v>
      </c>
      <c r="H762" s="10">
        <v>29</v>
      </c>
      <c r="I762" s="10">
        <v>0.88</v>
      </c>
      <c r="J762" s="10">
        <v>0.73</v>
      </c>
      <c r="K762" s="10">
        <v>-0.15</v>
      </c>
      <c r="L762" s="10">
        <v>17</v>
      </c>
      <c r="M762" s="10">
        <v>24</v>
      </c>
      <c r="N762" s="10">
        <v>-0.19822221994399999</v>
      </c>
      <c r="O762" s="10">
        <v>0.77788335084915206</v>
      </c>
      <c r="P762" s="10">
        <v>0.47284662723541299</v>
      </c>
      <c r="Q762" s="10">
        <v>-8.5941553115844699E-2</v>
      </c>
      <c r="R762" s="13">
        <f>VLOOKUP(A762,'Valores KF'!$C$2:$D$1018,2,)</f>
        <v>0.7</v>
      </c>
      <c r="S762" s="13">
        <f>VLOOKUP(A762,'[2]PESO DE COLADA DIC19-DIC-20'!$A$2:$D$2105,4, FALSE)</f>
        <v>58635</v>
      </c>
      <c r="T762" s="13">
        <f>VLOOKUP(A762,[1]Sheet1!$F$2:$H$1001,3,FALSE)</f>
        <v>1820.8058794589499</v>
      </c>
      <c r="U762" s="13">
        <f>VLOOKUP(A762,[1]Sheet1!$K$2:$T$827, 3,FALSE)</f>
        <v>0.38</v>
      </c>
      <c r="V762" s="13">
        <f>VLOOKUP(A762,[1]Sheet1!$K$2:$T$827, 4,FALSE)</f>
        <v>0.84299999999999997</v>
      </c>
      <c r="W762" s="13">
        <f>VLOOKUP(A762, [1]Sheet1!$K$2:$T$827,5,FALSE)</f>
        <v>0.33</v>
      </c>
      <c r="X762" s="13">
        <f>VLOOKUP(A762, [1]Sheet1!$K$2:$T$827,6,FALSE)</f>
        <v>1.77E-2</v>
      </c>
      <c r="Y762" s="13">
        <f>VLOOKUP(A762, [1]Sheet1!$K$2:$T$827,7,FALSE)</f>
        <v>8.9899999999999995E-4</v>
      </c>
      <c r="Z762" s="13">
        <f>VLOOKUP(A762, [1]Sheet1!$K$2:$T$827,8,FALSE)</f>
        <v>5.0599999999999996</v>
      </c>
      <c r="AA762" s="13">
        <f>VLOOKUP(A762, [1]Sheet1!$K$2:$T$827,9,FALSE)</f>
        <v>0.38100000000000001</v>
      </c>
      <c r="AB762" s="13">
        <f>VLOOKUP(A762, [1]Sheet1!$K$2:$T$827,10,FALSE)</f>
        <v>2.3300000000000001E-2</v>
      </c>
      <c r="AC762" s="13">
        <f>VLOOKUP(A762,[4]Sheet1!$A$2:$D$651,4,FALSE)</f>
        <v>1.3385400000000001</v>
      </c>
      <c r="AD762" s="13">
        <f>VLOOKUP(A762,[4]Sheet1!$A$2:$E$651,5,FALSE)</f>
        <v>2.3685399999999999</v>
      </c>
      <c r="AE762" s="13">
        <f>VLOOKUP(A762,[4]Sheet1!$A$2:$F$651,6,FALSE)</f>
        <v>1566.31</v>
      </c>
      <c r="AF762">
        <f>VLOOKUP(A762,[3]Sheet1!$A$2:$F$2106,6, FALSE)</f>
        <v>61509</v>
      </c>
      <c r="AG762">
        <f>VLOOKUP(A762,[3]Sheet1!$A$2:$G$2106,7,FALSE)</f>
        <v>1</v>
      </c>
      <c r="AH762">
        <f>VLOOKUP(A762,[3]Sheet1!$A$2:$H$2105,8,FALSE)</f>
        <v>1632</v>
      </c>
      <c r="AI762">
        <f>VLOOKUP(A762,[3]Sheet1!$A$2:$I$2106,9,FALSE)</f>
        <v>70</v>
      </c>
      <c r="AJ762">
        <f>VLOOKUP(A762,[3]Sheet1!$A$2:$K$2105,10,FALSE)</f>
        <v>37</v>
      </c>
      <c r="AK762">
        <f>VLOOKUP(A762,[3]Sheet1!$A$2:$K$2105,11,FALSE)</f>
        <v>33</v>
      </c>
      <c r="AL762">
        <f>VLOOKUP(A762,[3]Sheet1!$A$2:$L$2106,12,FALSE)</f>
        <v>8</v>
      </c>
      <c r="AM762">
        <f>VLOOKUP(A762, [3]Sheet1!$A$2:$M$2105,13,FALSE)</f>
        <v>29</v>
      </c>
      <c r="AN762">
        <f>VLOOKUP(A762,[3]Sheet1!$A$2:$N$2106,14,FALSE)</f>
        <v>1.1000000000000001</v>
      </c>
      <c r="AO762">
        <f>VLOOKUP(A762,[3]Sheet1!$A$2:$O$2106,15,FALSE)</f>
        <v>8.4700000000000006</v>
      </c>
      <c r="AP762">
        <f>VLOOKUP(A762,[3]Sheet1!$A$2:$P$2105,16,FALSE)</f>
        <v>0</v>
      </c>
      <c r="AQ762">
        <f>VLOOKUP(A762, [3]Sheet1!$A$2:$Q$2106, 17,FALSE)</f>
        <v>1538</v>
      </c>
    </row>
    <row r="763" spans="1:43" x14ac:dyDescent="0.2">
      <c r="A763" s="10">
        <v>1208293</v>
      </c>
      <c r="B763" s="10">
        <v>60058012</v>
      </c>
      <c r="C763" s="11" t="s">
        <v>67</v>
      </c>
      <c r="D763" s="10" t="s">
        <v>61</v>
      </c>
      <c r="E763" s="17">
        <v>44180</v>
      </c>
      <c r="F763" s="13" t="str">
        <f>VLOOKUP(A763,[1]Sheet1!$K$2:$T$827,2,FALSE)</f>
        <v>VD02</v>
      </c>
      <c r="G763" s="13" t="str">
        <f>IFERROR(#REF!, "no")</f>
        <v>no</v>
      </c>
      <c r="H763" s="10">
        <v>27</v>
      </c>
      <c r="I763" s="10">
        <v>0.91</v>
      </c>
      <c r="J763" s="10">
        <v>0.86</v>
      </c>
      <c r="K763" s="10">
        <v>-0.05</v>
      </c>
      <c r="L763" s="10">
        <v>19</v>
      </c>
      <c r="M763" s="10">
        <v>23</v>
      </c>
      <c r="N763" s="10">
        <v>-2.04334497451782</v>
      </c>
      <c r="O763" s="10">
        <v>1.89725458621979</v>
      </c>
      <c r="P763" s="10">
        <v>0.918018698692322</v>
      </c>
      <c r="Q763" s="10">
        <v>5.2981309890747097</v>
      </c>
      <c r="R763" s="13">
        <f>VLOOKUP(A763,'Valores KF'!$C$2:$D$1018,2,)</f>
        <v>0.71</v>
      </c>
      <c r="S763" s="13">
        <f>VLOOKUP(A763,'[2]PESO DE COLADA DIC19-DIC-20'!$A$2:$D$2105,4, FALSE)</f>
        <v>56722</v>
      </c>
      <c r="T763" s="13">
        <f>VLOOKUP(A763,[1]Sheet1!$F$2:$H$1001,3,FALSE)</f>
        <v>1827.5283312863701</v>
      </c>
      <c r="U763" s="13">
        <f>VLOOKUP(A763,[1]Sheet1!$K$2:$T$827, 3,FALSE)</f>
        <v>0.39200000000000002</v>
      </c>
      <c r="V763" s="13">
        <f>VLOOKUP(A763,[1]Sheet1!$K$2:$T$827, 4,FALSE)</f>
        <v>0.82499999999999996</v>
      </c>
      <c r="W763" s="13">
        <f>VLOOKUP(A763, [1]Sheet1!$K$2:$T$827,5,FALSE)</f>
        <v>0.33700000000000002</v>
      </c>
      <c r="X763" s="13">
        <f>VLOOKUP(A763, [1]Sheet1!$K$2:$T$827,6,FALSE)</f>
        <v>1.77E-2</v>
      </c>
      <c r="Y763" s="13">
        <f>VLOOKUP(A763, [1]Sheet1!$K$2:$T$827,7,FALSE)</f>
        <v>1.1100000000000001E-3</v>
      </c>
      <c r="Z763" s="13">
        <f>VLOOKUP(A763, [1]Sheet1!$K$2:$T$827,8,FALSE)</f>
        <v>5.03</v>
      </c>
      <c r="AA763" s="13">
        <f>VLOOKUP(A763, [1]Sheet1!$K$2:$T$827,9,FALSE)</f>
        <v>0.371</v>
      </c>
      <c r="AB763" s="13">
        <f>VLOOKUP(A763, [1]Sheet1!$K$2:$T$827,10,FALSE)</f>
        <v>2.7199999999999998E-2</v>
      </c>
      <c r="AC763" s="13">
        <f>VLOOKUP(A763,[4]Sheet1!$A$2:$D$651,4,FALSE)</f>
        <v>1.6956</v>
      </c>
      <c r="AD763" s="13">
        <f>VLOOKUP(A763,[4]Sheet1!$A$2:$E$651,5,FALSE)</f>
        <v>8.1429399999999994</v>
      </c>
      <c r="AE763" s="13">
        <f>VLOOKUP(A763,[4]Sheet1!$A$2:$F$651,6,FALSE)</f>
        <v>1549.18</v>
      </c>
      <c r="AF763">
        <f>VLOOKUP(A763,[3]Sheet1!$A$2:$F$2106,6, FALSE)</f>
        <v>61791</v>
      </c>
      <c r="AG763">
        <f>VLOOKUP(A763,[3]Sheet1!$A$2:$G$2106,7,FALSE)</f>
        <v>1</v>
      </c>
      <c r="AH763">
        <f>VLOOKUP(A763,[3]Sheet1!$A$2:$H$2105,8,FALSE)</f>
        <v>1633</v>
      </c>
      <c r="AI763">
        <f>VLOOKUP(A763,[3]Sheet1!$A$2:$I$2106,9,FALSE)</f>
        <v>71</v>
      </c>
      <c r="AJ763">
        <f>VLOOKUP(A763,[3]Sheet1!$A$2:$K$2105,10,FALSE)</f>
        <v>39</v>
      </c>
      <c r="AK763">
        <f>VLOOKUP(A763,[3]Sheet1!$A$2:$K$2105,11,FALSE)</f>
        <v>32</v>
      </c>
      <c r="AL763">
        <f>VLOOKUP(A763,[3]Sheet1!$A$2:$L$2106,12,FALSE)</f>
        <v>12</v>
      </c>
      <c r="AM763">
        <f>VLOOKUP(A763, [3]Sheet1!$A$2:$M$2105,13,FALSE)</f>
        <v>27</v>
      </c>
      <c r="AN763">
        <f>VLOOKUP(A763,[3]Sheet1!$A$2:$N$2106,14,FALSE)</f>
        <v>1.0900000000000001</v>
      </c>
      <c r="AO763">
        <f>VLOOKUP(A763,[3]Sheet1!$A$2:$O$2106,15,FALSE)</f>
        <v>8.8699999999999992</v>
      </c>
      <c r="AP763">
        <f>VLOOKUP(A763,[3]Sheet1!$A$2:$P$2105,16,FALSE)</f>
        <v>0</v>
      </c>
      <c r="AQ763">
        <f>VLOOKUP(A763, [3]Sheet1!$A$2:$Q$2106, 17,FALSE)</f>
        <v>1545</v>
      </c>
    </row>
    <row r="764" spans="1:43" x14ac:dyDescent="0.2">
      <c r="A764" s="10">
        <v>1208294</v>
      </c>
      <c r="B764" s="10">
        <v>60057809</v>
      </c>
      <c r="C764" s="11" t="s">
        <v>123</v>
      </c>
      <c r="D764" s="10" t="s">
        <v>56</v>
      </c>
      <c r="E764" s="17">
        <v>44180</v>
      </c>
      <c r="F764" s="13" t="str">
        <f>VLOOKUP(A764,[1]Sheet1!$K$2:$T$827,2,FALSE)</f>
        <v>VD02</v>
      </c>
      <c r="G764" s="13" t="str">
        <f>IFERROR(#REF!, "no")</f>
        <v>no</v>
      </c>
      <c r="H764" s="10">
        <v>20</v>
      </c>
      <c r="I764" s="10">
        <v>1.3</v>
      </c>
      <c r="J764" s="10">
        <v>1.47</v>
      </c>
      <c r="K764" s="10">
        <v>0.17</v>
      </c>
      <c r="L764" s="10">
        <v>17</v>
      </c>
      <c r="M764" s="10">
        <v>16</v>
      </c>
      <c r="N764" s="10">
        <v>7.4902606010437003</v>
      </c>
      <c r="O764" s="10">
        <v>0.69339424371719405</v>
      </c>
      <c r="P764" s="10">
        <v>0.29229167103767401</v>
      </c>
      <c r="Q764" s="10">
        <v>-4.7929473221301998E-2</v>
      </c>
      <c r="R764" s="13">
        <f>VLOOKUP(A764,'Valores KF'!$C$2:$D$1018,2,)</f>
        <v>0.76</v>
      </c>
      <c r="S764" s="13">
        <f>VLOOKUP(A764,'[2]PESO DE COLADA DIC19-DIC-20'!$A$2:$D$2105,4, FALSE)</f>
        <v>59722</v>
      </c>
      <c r="T764" s="13">
        <f>VLOOKUP(A764,[1]Sheet1!$F$2:$H$1001,3,FALSE)</f>
        <v>1848.7291644803399</v>
      </c>
      <c r="U764" s="13">
        <f>VLOOKUP(A764,[1]Sheet1!$K$2:$T$827, 3,FALSE)</f>
        <v>0.313</v>
      </c>
      <c r="V764" s="13">
        <f>VLOOKUP(A764,[1]Sheet1!$K$2:$T$827, 4,FALSE)</f>
        <v>0.17399999999999999</v>
      </c>
      <c r="W764" s="13">
        <f>VLOOKUP(A764, [1]Sheet1!$K$2:$T$827,5,FALSE)</f>
        <v>0.76900000000000002</v>
      </c>
      <c r="X764" s="13">
        <f>VLOOKUP(A764, [1]Sheet1!$K$2:$T$827,6,FALSE)</f>
        <v>1.01E-2</v>
      </c>
      <c r="Y764" s="13">
        <f>VLOOKUP(A764, [1]Sheet1!$K$2:$T$827,7,FALSE)</f>
        <v>1.08E-3</v>
      </c>
      <c r="Z764" s="13">
        <f>VLOOKUP(A764, [1]Sheet1!$K$2:$T$827,8,FALSE)</f>
        <v>0.79700000000000004</v>
      </c>
      <c r="AA764" s="13">
        <f>VLOOKUP(A764, [1]Sheet1!$K$2:$T$827,9,FALSE)</f>
        <v>2.78</v>
      </c>
      <c r="AB764" s="13">
        <f>VLOOKUP(A764, [1]Sheet1!$K$2:$T$827,10,FALSE)</f>
        <v>2.8899999999999999E-2</v>
      </c>
      <c r="AC764" s="13">
        <f>VLOOKUP(A764,[4]Sheet1!$A$2:$D$651,4,FALSE)</f>
        <v>1.2392399999999999</v>
      </c>
      <c r="AD764" s="13">
        <f>VLOOKUP(A764,[4]Sheet1!$A$2:$E$651,5,FALSE)</f>
        <v>1.21733</v>
      </c>
      <c r="AE764" s="13">
        <f>VLOOKUP(A764,[4]Sheet1!$A$2:$F$651,6,FALSE)</f>
        <v>1582.62</v>
      </c>
      <c r="AF764">
        <f>VLOOKUP(A764,[3]Sheet1!$A$2:$F$2106,6, FALSE)</f>
        <v>58594</v>
      </c>
      <c r="AG764">
        <f>VLOOKUP(A764,[3]Sheet1!$A$2:$G$2106,7,FALSE)</f>
        <v>1</v>
      </c>
      <c r="AH764">
        <f>VLOOKUP(A764,[3]Sheet1!$A$2:$H$2105,8,FALSE)</f>
        <v>1582</v>
      </c>
      <c r="AI764">
        <f>VLOOKUP(A764,[3]Sheet1!$A$2:$I$2106,9,FALSE)</f>
        <v>53</v>
      </c>
      <c r="AJ764">
        <f>VLOOKUP(A764,[3]Sheet1!$A$2:$K$2105,10,FALSE)</f>
        <v>26</v>
      </c>
      <c r="AK764">
        <f>VLOOKUP(A764,[3]Sheet1!$A$2:$K$2105,11,FALSE)</f>
        <v>27</v>
      </c>
      <c r="AL764">
        <f>VLOOKUP(A764,[3]Sheet1!$A$2:$L$2106,12,FALSE)</f>
        <v>6</v>
      </c>
      <c r="AM764">
        <f>VLOOKUP(A764, [3]Sheet1!$A$2:$M$2105,13,FALSE)</f>
        <v>20</v>
      </c>
      <c r="AN764">
        <f>VLOOKUP(A764,[3]Sheet1!$A$2:$N$2106,14,FALSE)</f>
        <v>0.98</v>
      </c>
      <c r="AO764">
        <f>VLOOKUP(A764,[3]Sheet1!$A$2:$O$2106,15,FALSE)</f>
        <v>5.15</v>
      </c>
      <c r="AP764">
        <f>VLOOKUP(A764,[3]Sheet1!$A$2:$P$2105,16,FALSE)</f>
        <v>0</v>
      </c>
      <c r="AQ764">
        <f>VLOOKUP(A764, [3]Sheet1!$A$2:$Q$2106, 17,FALSE)</f>
        <v>1562</v>
      </c>
    </row>
    <row r="765" spans="1:43" x14ac:dyDescent="0.2">
      <c r="A765" s="10">
        <v>1208295</v>
      </c>
      <c r="B765" s="10">
        <v>60057988</v>
      </c>
      <c r="C765" s="11" t="s">
        <v>58</v>
      </c>
      <c r="D765" s="10" t="s">
        <v>56</v>
      </c>
      <c r="E765" s="17">
        <v>44180</v>
      </c>
      <c r="F765" s="13" t="str">
        <f>VLOOKUP(A765,[1]Sheet1!$K$2:$T$827,2,FALSE)</f>
        <v>VD04</v>
      </c>
      <c r="G765" s="13" t="str">
        <f>IFERROR(#REF!, "no")</f>
        <v>no</v>
      </c>
      <c r="H765" s="10">
        <v>20</v>
      </c>
      <c r="I765" s="10">
        <v>1.08</v>
      </c>
      <c r="J765" s="10">
        <v>1.28</v>
      </c>
      <c r="K765" s="10">
        <v>0.2</v>
      </c>
      <c r="L765" s="10">
        <v>17</v>
      </c>
      <c r="M765" s="10">
        <v>16</v>
      </c>
      <c r="N765" s="10">
        <v>3.3100848197936998</v>
      </c>
      <c r="O765" s="10">
        <v>9.5058821141719804E-2</v>
      </c>
      <c r="P765" s="10">
        <v>0.49882963299751298</v>
      </c>
      <c r="Q765" s="10">
        <v>-8.3014041185379001E-2</v>
      </c>
      <c r="R765" s="13">
        <f>VLOOKUP(A765,'Valores KF'!$C$2:$D$1018,2,)</f>
        <v>0.76</v>
      </c>
      <c r="S765" s="13">
        <f>VLOOKUP(A765,'[2]PESO DE COLADA DIC19-DIC-20'!$A$2:$D$2105,4, FALSE)</f>
        <v>60400</v>
      </c>
      <c r="T765" s="13">
        <f>VLOOKUP(A765,[1]Sheet1!$F$2:$H$1001,3,FALSE)</f>
        <v>1858.5223337889399</v>
      </c>
      <c r="U765" s="13">
        <f>VLOOKUP(A765,[1]Sheet1!$K$2:$T$827, 3,FALSE)</f>
        <v>0.32300000000000001</v>
      </c>
      <c r="V765" s="13">
        <f>VLOOKUP(A765,[1]Sheet1!$K$2:$T$827, 4,FALSE)</f>
        <v>0.28100000000000003</v>
      </c>
      <c r="W765" s="13">
        <f>VLOOKUP(A765, [1]Sheet1!$K$2:$T$827,5,FALSE)</f>
        <v>0.59</v>
      </c>
      <c r="X765" s="13">
        <f>VLOOKUP(A765, [1]Sheet1!$K$2:$T$827,6,FALSE)</f>
        <v>6.7000000000000002E-3</v>
      </c>
      <c r="Y765" s="13">
        <f>VLOOKUP(A765, [1]Sheet1!$K$2:$T$827,7,FALSE)</f>
        <v>1.15E-3</v>
      </c>
      <c r="Z765" s="13">
        <f>VLOOKUP(A765, [1]Sheet1!$K$2:$T$827,8,FALSE)</f>
        <v>1.08</v>
      </c>
      <c r="AA765" s="13">
        <f>VLOOKUP(A765, [1]Sheet1!$K$2:$T$827,9,FALSE)</f>
        <v>0.23899999999999999</v>
      </c>
      <c r="AB765" s="13">
        <f>VLOOKUP(A765, [1]Sheet1!$K$2:$T$827,10,FALSE)</f>
        <v>2.7E-2</v>
      </c>
      <c r="AC765" s="13">
        <f>VLOOKUP(A765,[4]Sheet1!$A$2:$D$651,4,FALSE)</f>
        <v>1.37093</v>
      </c>
      <c r="AD765" s="13">
        <f>VLOOKUP(A765,[4]Sheet1!$A$2:$E$651,5,FALSE)</f>
        <v>1.65059</v>
      </c>
      <c r="AE765" s="13">
        <f>VLOOKUP(A765,[4]Sheet1!$A$2:$F$651,6,FALSE)</f>
        <v>1593.47</v>
      </c>
      <c r="AF765">
        <f>VLOOKUP(A765,[3]Sheet1!$A$2:$F$2106,6, FALSE)</f>
        <v>59490</v>
      </c>
      <c r="AG765">
        <f>VLOOKUP(A765,[3]Sheet1!$A$2:$G$2106,7,FALSE)</f>
        <v>1</v>
      </c>
      <c r="AH765">
        <f>VLOOKUP(A765,[3]Sheet1!$A$2:$H$2105,8,FALSE)</f>
        <v>1649</v>
      </c>
      <c r="AI765">
        <f>VLOOKUP(A765,[3]Sheet1!$A$2:$I$2106,9,FALSE)</f>
        <v>62</v>
      </c>
      <c r="AJ765">
        <f>VLOOKUP(A765,[3]Sheet1!$A$2:$K$2105,10,FALSE)</f>
        <v>27</v>
      </c>
      <c r="AK765">
        <f>VLOOKUP(A765,[3]Sheet1!$A$2:$K$2105,11,FALSE)</f>
        <v>35</v>
      </c>
      <c r="AL765">
        <f>VLOOKUP(A765,[3]Sheet1!$A$2:$L$2106,12,FALSE)</f>
        <v>7</v>
      </c>
      <c r="AM765">
        <f>VLOOKUP(A765, [3]Sheet1!$A$2:$M$2105,13,FALSE)</f>
        <v>20</v>
      </c>
      <c r="AN765">
        <f>VLOOKUP(A765,[3]Sheet1!$A$2:$N$2106,14,FALSE)</f>
        <v>1.08</v>
      </c>
      <c r="AO765">
        <f>VLOOKUP(A765,[3]Sheet1!$A$2:$O$2106,15,FALSE)</f>
        <v>7.32</v>
      </c>
      <c r="AP765">
        <f>VLOOKUP(A765,[3]Sheet1!$A$2:$P$2105,16,FALSE)</f>
        <v>0</v>
      </c>
      <c r="AQ765">
        <f>VLOOKUP(A765, [3]Sheet1!$A$2:$Q$2106, 17,FALSE)</f>
        <v>1567</v>
      </c>
    </row>
    <row r="766" spans="1:43" x14ac:dyDescent="0.2">
      <c r="A766" s="10">
        <v>1208296</v>
      </c>
      <c r="B766" s="10">
        <v>60057950</v>
      </c>
      <c r="C766" s="11" t="s">
        <v>54</v>
      </c>
      <c r="D766" s="10" t="s">
        <v>63</v>
      </c>
      <c r="E766" s="17">
        <v>44180</v>
      </c>
      <c r="F766" s="13" t="str">
        <f>VLOOKUP(A766,[1]Sheet1!$K$2:$T$827,2,FALSE)</f>
        <v>VD02</v>
      </c>
      <c r="G766" s="13" t="str">
        <f>IFERROR(#REF!, "no")</f>
        <v>no</v>
      </c>
      <c r="H766" s="10">
        <v>0</v>
      </c>
      <c r="I766" s="10">
        <v>1.1599999999999999</v>
      </c>
      <c r="J766" s="18"/>
      <c r="K766" s="18"/>
      <c r="L766" s="10">
        <v>11</v>
      </c>
      <c r="M766" s="18"/>
      <c r="N766" s="18"/>
      <c r="O766" s="18"/>
      <c r="P766" s="18"/>
      <c r="Q766" s="18"/>
      <c r="R766" s="13">
        <f>VLOOKUP(A766,'Valores KF'!$C$2:$D$1018,2,)</f>
        <v>0.84</v>
      </c>
      <c r="S766" s="13">
        <f>VLOOKUP(A766,'[2]PESO DE COLADA DIC19-DIC-20'!$A$2:$D$2105,4, FALSE)</f>
        <v>0</v>
      </c>
      <c r="T766" s="13">
        <f>VLOOKUP(A766,[1]Sheet1!$F$2:$H$1001,3,FALSE)</f>
        <v>1922.7214069597501</v>
      </c>
      <c r="U766" s="13">
        <f>VLOOKUP(A766,[1]Sheet1!$K$2:$T$827, 3,FALSE)</f>
        <v>0.11600000000000001</v>
      </c>
      <c r="V766" s="13">
        <f>VLOOKUP(A766,[1]Sheet1!$K$2:$T$827, 4,FALSE)</f>
        <v>0.17699999999999999</v>
      </c>
      <c r="W766" s="13">
        <f>VLOOKUP(A766, [1]Sheet1!$K$2:$T$827,5,FALSE)</f>
        <v>1.1100000000000001</v>
      </c>
      <c r="X766" s="13">
        <f>VLOOKUP(A766, [1]Sheet1!$K$2:$T$827,6,FALSE)</f>
        <v>1.2200000000000001E-2</v>
      </c>
      <c r="Y766" s="13">
        <f>VLOOKUP(A766, [1]Sheet1!$K$2:$T$827,7,FALSE)</f>
        <v>5.0400000000000002E-3</v>
      </c>
      <c r="Z766" s="13">
        <f>VLOOKUP(A766, [1]Sheet1!$K$2:$T$827,8,FALSE)</f>
        <v>0.17799999999999999</v>
      </c>
      <c r="AA766" s="13">
        <f>VLOOKUP(A766, [1]Sheet1!$K$2:$T$827,9,FALSE)</f>
        <v>0.26200000000000001</v>
      </c>
      <c r="AB766" s="13">
        <f>VLOOKUP(A766, [1]Sheet1!$K$2:$T$827,10,FALSE)</f>
        <v>2.7900000000000001E-2</v>
      </c>
      <c r="AC766" s="13">
        <f>VLOOKUP(A766,[4]Sheet1!$A$2:$D$651,4,FALSE)</f>
        <v>1.45872</v>
      </c>
      <c r="AD766" s="13">
        <f>VLOOKUP(A766,[4]Sheet1!$A$2:$E$651,5,FALSE)</f>
        <v>1.48306</v>
      </c>
      <c r="AE766" s="13">
        <f>VLOOKUP(A766,[4]Sheet1!$A$2:$F$651,6,FALSE)</f>
        <v>1635.19</v>
      </c>
      <c r="AF766" t="s">
        <v>45</v>
      </c>
      <c r="AG766">
        <f>VLOOKUP(A766,[3]Sheet1!$A$2:$G$2106,7,FALSE)</f>
        <v>0</v>
      </c>
      <c r="AH766">
        <f>VLOOKUP(A766,[3]Sheet1!$A$2:$H$2105,8,FALSE)</f>
        <v>0</v>
      </c>
      <c r="AI766">
        <f>VLOOKUP(A766,[3]Sheet1!$A$2:$I$2106,9,FALSE)</f>
        <v>0</v>
      </c>
      <c r="AJ766">
        <f>VLOOKUP(A766,[3]Sheet1!$A$2:$K$2105,10,FALSE)</f>
        <v>0</v>
      </c>
      <c r="AK766">
        <f>VLOOKUP(A766,[3]Sheet1!$A$2:$K$2105,11,FALSE)</f>
        <v>0</v>
      </c>
      <c r="AL766">
        <f>VLOOKUP(A766,[3]Sheet1!$A$2:$L$2106,12,FALSE)</f>
        <v>0</v>
      </c>
      <c r="AM766">
        <f>VLOOKUP(A766, [3]Sheet1!$A$2:$M$2105,13,FALSE)</f>
        <v>0</v>
      </c>
      <c r="AN766">
        <f>VLOOKUP(A766,[3]Sheet1!$A$2:$N$2106,14,FALSE)</f>
        <v>0</v>
      </c>
      <c r="AO766">
        <f>VLOOKUP(A766,[3]Sheet1!$A$2:$O$2106,15,FALSE)</f>
        <v>0</v>
      </c>
      <c r="AP766">
        <f>VLOOKUP(A766,[3]Sheet1!$A$2:$P$2105,16,FALSE)</f>
        <v>0</v>
      </c>
      <c r="AQ766">
        <f>VLOOKUP(A766, [3]Sheet1!$A$2:$Q$2106, 17,FALSE)</f>
        <v>0</v>
      </c>
    </row>
    <row r="767" spans="1:43" x14ac:dyDescent="0.2">
      <c r="A767" s="10">
        <v>1208297</v>
      </c>
      <c r="B767" s="10">
        <v>60057735</v>
      </c>
      <c r="C767" s="11" t="s">
        <v>47</v>
      </c>
      <c r="D767" s="10" t="s">
        <v>56</v>
      </c>
      <c r="E767" s="17">
        <v>44180</v>
      </c>
      <c r="F767" s="13" t="str">
        <f>VLOOKUP(A767,[1]Sheet1!$K$2:$T$827,2,FALSE)</f>
        <v>VD02</v>
      </c>
      <c r="G767" s="13" t="str">
        <f>IFERROR(#REF!, "no")</f>
        <v>no</v>
      </c>
      <c r="H767" s="10">
        <v>22</v>
      </c>
      <c r="I767" s="10">
        <v>1.06</v>
      </c>
      <c r="J767" s="10">
        <v>1.1599999999999999</v>
      </c>
      <c r="K767" s="10">
        <v>0.1</v>
      </c>
      <c r="L767" s="10">
        <v>17</v>
      </c>
      <c r="M767" s="10">
        <v>17</v>
      </c>
      <c r="N767" s="10">
        <v>4.1252369880676296</v>
      </c>
      <c r="O767" s="10">
        <v>0.55576133728027299</v>
      </c>
      <c r="P767" s="10">
        <v>0.325099587440491</v>
      </c>
      <c r="Q767" s="10">
        <v>-8.7864063680171994E-2</v>
      </c>
      <c r="R767" s="13">
        <f>VLOOKUP(A767,'Valores KF'!$C$2:$D$1018,2,)</f>
        <v>0.8</v>
      </c>
      <c r="S767" s="13">
        <f>VLOOKUP(A767,'[2]PESO DE COLADA DIC19-DIC-20'!$A$2:$D$2105,4, FALSE)</f>
        <v>59513</v>
      </c>
      <c r="T767" s="13">
        <f>VLOOKUP(A767,[1]Sheet1!$F$2:$H$1001,3,FALSE)</f>
        <v>1884.90171503906</v>
      </c>
      <c r="U767" s="13">
        <f>VLOOKUP(A767,[1]Sheet1!$K$2:$T$827, 3,FALSE)</f>
        <v>0.157</v>
      </c>
      <c r="V767" s="13">
        <f>VLOOKUP(A767,[1]Sheet1!$K$2:$T$827, 4,FALSE)</f>
        <v>0.156</v>
      </c>
      <c r="W767" s="13">
        <f>VLOOKUP(A767, [1]Sheet1!$K$2:$T$827,5,FALSE)</f>
        <v>1.1100000000000001</v>
      </c>
      <c r="X767" s="13">
        <f>VLOOKUP(A767, [1]Sheet1!$K$2:$T$827,6,FALSE)</f>
        <v>9.9000000000000008E-3</v>
      </c>
      <c r="Y767" s="13">
        <f>VLOOKUP(A767, [1]Sheet1!$K$2:$T$827,7,FALSE)</f>
        <v>6.8999999999999999E-3</v>
      </c>
      <c r="Z767" s="13">
        <f>VLOOKUP(A767, [1]Sheet1!$K$2:$T$827,8,FALSE)</f>
        <v>0.14399999999999999</v>
      </c>
      <c r="AA767" s="13">
        <f>VLOOKUP(A767, [1]Sheet1!$K$2:$T$827,9,FALSE)</f>
        <v>0.19</v>
      </c>
      <c r="AB767" s="13">
        <f>VLOOKUP(A767, [1]Sheet1!$K$2:$T$827,10,FALSE)</f>
        <v>2.92E-2</v>
      </c>
      <c r="AC767" s="13">
        <f>VLOOKUP(A767,[4]Sheet1!$A$2:$D$651,4,FALSE)</f>
        <v>1.2902</v>
      </c>
      <c r="AD767" s="13">
        <f>VLOOKUP(A767,[4]Sheet1!$A$2:$E$651,5,FALSE)</f>
        <v>1.5052399999999999</v>
      </c>
      <c r="AE767" s="13">
        <f>VLOOKUP(A767,[4]Sheet1!$A$2:$F$651,6,FALSE)</f>
        <v>1603.19</v>
      </c>
      <c r="AF767">
        <f>VLOOKUP(A767,[3]Sheet1!$A$2:$F$2106,6, FALSE)</f>
        <v>58439</v>
      </c>
      <c r="AG767">
        <f>VLOOKUP(A767,[3]Sheet1!$A$2:$G$2106,7,FALSE)</f>
        <v>1</v>
      </c>
      <c r="AH767">
        <f>VLOOKUP(A767,[3]Sheet1!$A$2:$H$2105,8,FALSE)</f>
        <v>1681</v>
      </c>
      <c r="AI767">
        <f>VLOOKUP(A767,[3]Sheet1!$A$2:$I$2106,9,FALSE)</f>
        <v>59</v>
      </c>
      <c r="AJ767">
        <f>VLOOKUP(A767,[3]Sheet1!$A$2:$K$2105,10,FALSE)</f>
        <v>28</v>
      </c>
      <c r="AK767">
        <f>VLOOKUP(A767,[3]Sheet1!$A$2:$K$2105,11,FALSE)</f>
        <v>31</v>
      </c>
      <c r="AL767">
        <f>VLOOKUP(A767,[3]Sheet1!$A$2:$L$2106,12,FALSE)</f>
        <v>6</v>
      </c>
      <c r="AM767">
        <f>VLOOKUP(A767, [3]Sheet1!$A$2:$M$2105,13,FALSE)</f>
        <v>22</v>
      </c>
      <c r="AN767">
        <f>VLOOKUP(A767,[3]Sheet1!$A$2:$N$2106,14,FALSE)</f>
        <v>1</v>
      </c>
      <c r="AO767">
        <f>VLOOKUP(A767,[3]Sheet1!$A$2:$O$2106,15,FALSE)</f>
        <v>7.63</v>
      </c>
      <c r="AP767">
        <f>VLOOKUP(A767,[3]Sheet1!$A$2:$P$2105,16,FALSE)</f>
        <v>0.04</v>
      </c>
      <c r="AQ767">
        <f>VLOOKUP(A767, [3]Sheet1!$A$2:$Q$2106, 17,FALSE)</f>
        <v>1586</v>
      </c>
    </row>
    <row r="768" spans="1:43" x14ac:dyDescent="0.2">
      <c r="A768" s="10">
        <v>1208298</v>
      </c>
      <c r="B768" s="10">
        <v>60057955</v>
      </c>
      <c r="C768" s="11" t="s">
        <v>54</v>
      </c>
      <c r="D768" s="10" t="s">
        <v>63</v>
      </c>
      <c r="E768" s="17">
        <v>44180</v>
      </c>
      <c r="F768" s="13" t="str">
        <f>VLOOKUP(A768,[1]Sheet1!$K$2:$T$827,2,FALSE)</f>
        <v>VD02</v>
      </c>
      <c r="G768" s="13" t="str">
        <f>IFERROR(#REF!, "no")</f>
        <v>no</v>
      </c>
      <c r="H768" s="10">
        <v>23</v>
      </c>
      <c r="I768" s="10">
        <v>1.1000000000000001</v>
      </c>
      <c r="J768" s="10">
        <v>1.24</v>
      </c>
      <c r="K768" s="10">
        <v>0.14000000000000001</v>
      </c>
      <c r="L768" s="10">
        <v>14</v>
      </c>
      <c r="M768" s="10">
        <v>13</v>
      </c>
      <c r="N768" s="10">
        <v>5.4364099502563503</v>
      </c>
      <c r="O768" s="10">
        <v>0.60040181875228904</v>
      </c>
      <c r="P768" s="10">
        <v>0.39233827590942399</v>
      </c>
      <c r="Q768" s="10">
        <v>-9.0709291398525196E-2</v>
      </c>
      <c r="R768" s="13">
        <f>VLOOKUP(A768,'Valores KF'!$C$2:$D$1018,2,)</f>
        <v>0.81</v>
      </c>
      <c r="S768" s="13">
        <f>VLOOKUP(A768,'[2]PESO DE COLADA DIC19-DIC-20'!$A$2:$D$2105,4, FALSE)</f>
        <v>54222</v>
      </c>
      <c r="T768" s="13">
        <f>VLOOKUP(A768,[1]Sheet1!$F$2:$H$1001,3,FALSE)</f>
        <v>1891.4048545886201</v>
      </c>
      <c r="U768" s="13">
        <f>VLOOKUP(A768,[1]Sheet1!$K$2:$T$827, 3,FALSE)</f>
        <v>0.106</v>
      </c>
      <c r="V768" s="13">
        <f>VLOOKUP(A768,[1]Sheet1!$K$2:$T$827, 4,FALSE)</f>
        <v>0.16300000000000001</v>
      </c>
      <c r="W768" s="13">
        <f>VLOOKUP(A768, [1]Sheet1!$K$2:$T$827,5,FALSE)</f>
        <v>1.1000000000000001</v>
      </c>
      <c r="X768" s="13">
        <f>VLOOKUP(A768, [1]Sheet1!$K$2:$T$827,6,FALSE)</f>
        <v>0.01</v>
      </c>
      <c r="Y768" s="13">
        <f>VLOOKUP(A768, [1]Sheet1!$K$2:$T$827,7,FALSE)</f>
        <v>4.5700000000000003E-3</v>
      </c>
      <c r="Z768" s="13">
        <f>VLOOKUP(A768, [1]Sheet1!$K$2:$T$827,8,FALSE)</f>
        <v>0.26100000000000001</v>
      </c>
      <c r="AA768" s="13">
        <f>VLOOKUP(A768, [1]Sheet1!$K$2:$T$827,9,FALSE)</f>
        <v>0.34</v>
      </c>
      <c r="AB768" s="13">
        <f>VLOOKUP(A768, [1]Sheet1!$K$2:$T$827,10,FALSE)</f>
        <v>2.5899999999999999E-2</v>
      </c>
      <c r="AC768" s="13">
        <f>VLOOKUP(A768,[4]Sheet1!$A$2:$D$651,4,FALSE)</f>
        <v>1.13676</v>
      </c>
      <c r="AD768" s="13">
        <f>VLOOKUP(A768,[4]Sheet1!$A$2:$E$651,5,FALSE)</f>
        <v>1.6984600000000001</v>
      </c>
      <c r="AE768" s="13">
        <f>VLOOKUP(A768,[4]Sheet1!$A$2:$F$651,6,FALSE)</f>
        <v>1601.56</v>
      </c>
      <c r="AF768">
        <f>VLOOKUP(A768,[3]Sheet1!$A$2:$F$2106,6, FALSE)</f>
        <v>54890.01</v>
      </c>
      <c r="AG768">
        <f>VLOOKUP(A768,[3]Sheet1!$A$2:$G$2106,7,FALSE)</f>
        <v>1</v>
      </c>
      <c r="AH768">
        <f>VLOOKUP(A768,[3]Sheet1!$A$2:$H$2105,8,FALSE)</f>
        <v>1690</v>
      </c>
      <c r="AI768">
        <f>VLOOKUP(A768,[3]Sheet1!$A$2:$I$2106,9,FALSE)</f>
        <v>54</v>
      </c>
      <c r="AJ768">
        <f>VLOOKUP(A768,[3]Sheet1!$A$2:$K$2105,10,FALSE)</f>
        <v>29</v>
      </c>
      <c r="AK768">
        <f>VLOOKUP(A768,[3]Sheet1!$A$2:$K$2105,11,FALSE)</f>
        <v>25</v>
      </c>
      <c r="AL768">
        <f>VLOOKUP(A768,[3]Sheet1!$A$2:$L$2106,12,FALSE)</f>
        <v>6</v>
      </c>
      <c r="AM768">
        <f>VLOOKUP(A768, [3]Sheet1!$A$2:$M$2105,13,FALSE)</f>
        <v>23</v>
      </c>
      <c r="AN768">
        <f>VLOOKUP(A768,[3]Sheet1!$A$2:$N$2106,14,FALSE)</f>
        <v>0.93</v>
      </c>
      <c r="AO768">
        <f>VLOOKUP(A768,[3]Sheet1!$A$2:$O$2106,15,FALSE)</f>
        <v>2.57</v>
      </c>
      <c r="AP768">
        <f>VLOOKUP(A768,[3]Sheet1!$A$2:$P$2105,16,FALSE)</f>
        <v>3.26</v>
      </c>
      <c r="AQ768">
        <f>VLOOKUP(A768, [3]Sheet1!$A$2:$Q$2106, 17,FALSE)</f>
        <v>1588</v>
      </c>
    </row>
    <row r="769" spans="1:43" x14ac:dyDescent="0.2">
      <c r="A769" s="10">
        <v>1208299</v>
      </c>
      <c r="B769" s="10">
        <v>60057960</v>
      </c>
      <c r="C769" s="11" t="s">
        <v>54</v>
      </c>
      <c r="D769" s="10" t="s">
        <v>63</v>
      </c>
      <c r="E769" s="17">
        <v>44181</v>
      </c>
      <c r="F769" s="13" t="str">
        <f>VLOOKUP(A769,[1]Sheet1!$K$2:$T$827,2,FALSE)</f>
        <v>VD02</v>
      </c>
      <c r="G769" s="13" t="str">
        <f>IFERROR(#REF!, "no")</f>
        <v>no</v>
      </c>
      <c r="H769" s="10">
        <v>18</v>
      </c>
      <c r="I769" s="10">
        <v>1.18</v>
      </c>
      <c r="J769" s="10">
        <v>1.7</v>
      </c>
      <c r="K769" s="10">
        <v>0.52</v>
      </c>
      <c r="L769" s="10">
        <v>14</v>
      </c>
      <c r="M769" s="10">
        <v>15</v>
      </c>
      <c r="N769" s="10">
        <v>9.0238494873046893</v>
      </c>
      <c r="O769" s="10">
        <v>0.40817841887474099</v>
      </c>
      <c r="P769" s="10">
        <v>1.4095330238342301</v>
      </c>
      <c r="Q769" s="10">
        <v>-4.7790706157684298E-2</v>
      </c>
      <c r="R769" s="13">
        <f>VLOOKUP(A769,'Valores KF'!$C$2:$D$1018,2,)</f>
        <v>0.8</v>
      </c>
      <c r="S769" s="13">
        <f>VLOOKUP(A769,'[2]PESO DE COLADA DIC19-DIC-20'!$A$2:$D$2105,4, FALSE)</f>
        <v>52613</v>
      </c>
      <c r="T769" s="13">
        <f>VLOOKUP(A769,[1]Sheet1!$F$2:$H$1001,3,FALSE)</f>
        <v>1887.2850161353099</v>
      </c>
      <c r="U769" s="13">
        <f>VLOOKUP(A769,[1]Sheet1!$K$2:$T$827, 3,FALSE)</f>
        <v>0.115</v>
      </c>
      <c r="V769" s="13">
        <f>VLOOKUP(A769,[1]Sheet1!$K$2:$T$827, 4,FALSE)</f>
        <v>0.154</v>
      </c>
      <c r="W769" s="13">
        <f>VLOOKUP(A769, [1]Sheet1!$K$2:$T$827,5,FALSE)</f>
        <v>1.1200000000000001</v>
      </c>
      <c r="X769" s="13">
        <f>VLOOKUP(A769, [1]Sheet1!$K$2:$T$827,6,FALSE)</f>
        <v>1.0999999999999999E-2</v>
      </c>
      <c r="Y769" s="13">
        <f>VLOOKUP(A769, [1]Sheet1!$K$2:$T$827,7,FALSE)</f>
        <v>6.2399999999999999E-3</v>
      </c>
      <c r="Z769" s="13">
        <f>VLOOKUP(A769, [1]Sheet1!$K$2:$T$827,8,FALSE)</f>
        <v>0.219</v>
      </c>
      <c r="AA769" s="13">
        <f>VLOOKUP(A769, [1]Sheet1!$K$2:$T$827,9,FALSE)</f>
        <v>0.28799999999999998</v>
      </c>
      <c r="AB769" s="13">
        <f>VLOOKUP(A769, [1]Sheet1!$K$2:$T$827,10,FALSE)</f>
        <v>2.92E-2</v>
      </c>
      <c r="AC769" s="13">
        <f>VLOOKUP(A769,[4]Sheet1!$A$2:$D$651,4,FALSE)</f>
        <v>1.3552500000000001</v>
      </c>
      <c r="AD769" s="13">
        <f>VLOOKUP(A769,[4]Sheet1!$A$2:$E$651,5,FALSE)</f>
        <v>1.32368</v>
      </c>
      <c r="AE769" s="13">
        <f>VLOOKUP(A769,[4]Sheet1!$A$2:$F$651,6,FALSE)</f>
        <v>1607.33</v>
      </c>
      <c r="AF769">
        <f>VLOOKUP(A769,[3]Sheet1!$A$2:$F$2106,6, FALSE)</f>
        <v>53275</v>
      </c>
      <c r="AG769">
        <f>VLOOKUP(A769,[3]Sheet1!$A$2:$G$2106,7,FALSE)</f>
        <v>1</v>
      </c>
      <c r="AH769">
        <f>VLOOKUP(A769,[3]Sheet1!$A$2:$H$2105,8,FALSE)</f>
        <v>1672</v>
      </c>
      <c r="AI769">
        <f>VLOOKUP(A769,[3]Sheet1!$A$2:$I$2106,9,FALSE)</f>
        <v>55</v>
      </c>
      <c r="AJ769">
        <f>VLOOKUP(A769,[3]Sheet1!$A$2:$K$2105,10,FALSE)</f>
        <v>24</v>
      </c>
      <c r="AK769">
        <f>VLOOKUP(A769,[3]Sheet1!$A$2:$K$2105,11,FALSE)</f>
        <v>31</v>
      </c>
      <c r="AL769">
        <f>VLOOKUP(A769,[3]Sheet1!$A$2:$L$2106,12,FALSE)</f>
        <v>6</v>
      </c>
      <c r="AM769">
        <f>VLOOKUP(A769, [3]Sheet1!$A$2:$M$2105,13,FALSE)</f>
        <v>18</v>
      </c>
      <c r="AN769">
        <f>VLOOKUP(A769,[3]Sheet1!$A$2:$N$2106,14,FALSE)</f>
        <v>1.1100000000000001</v>
      </c>
      <c r="AO769">
        <f>VLOOKUP(A769,[3]Sheet1!$A$2:$O$2106,15,FALSE)</f>
        <v>3.12</v>
      </c>
      <c r="AP769">
        <f>VLOOKUP(A769,[3]Sheet1!$A$2:$P$2105,16,FALSE)</f>
        <v>8.9600000000000009</v>
      </c>
      <c r="AQ769">
        <f>VLOOKUP(A769, [3]Sheet1!$A$2:$Q$2106, 17,FALSE)</f>
        <v>1594</v>
      </c>
    </row>
    <row r="770" spans="1:43" x14ac:dyDescent="0.2">
      <c r="A770" s="10">
        <v>1208300</v>
      </c>
      <c r="B770" s="10">
        <v>60058035</v>
      </c>
      <c r="C770" s="11" t="s">
        <v>47</v>
      </c>
      <c r="D770" s="10" t="s">
        <v>63</v>
      </c>
      <c r="E770" s="17">
        <v>44181</v>
      </c>
      <c r="F770" s="13" t="str">
        <f>VLOOKUP(A770,[1]Sheet1!$K$2:$T$827,2,FALSE)</f>
        <v>VD02</v>
      </c>
      <c r="G770" s="13" t="str">
        <f>IFERROR(#REF!, "no")</f>
        <v>no</v>
      </c>
      <c r="H770" s="10">
        <v>20</v>
      </c>
      <c r="I770" s="10">
        <v>1.1200000000000001</v>
      </c>
      <c r="J770" s="10">
        <v>1.59</v>
      </c>
      <c r="K770" s="10">
        <v>0.47</v>
      </c>
      <c r="L770" s="10">
        <v>12</v>
      </c>
      <c r="M770" s="10">
        <v>16</v>
      </c>
      <c r="N770" s="10">
        <v>5.81347703933716</v>
      </c>
      <c r="O770" s="10">
        <v>0.74208235740661599</v>
      </c>
      <c r="P770" s="10">
        <v>0.32729154825210599</v>
      </c>
      <c r="Q770" s="10">
        <v>-8.4876626729965196E-2</v>
      </c>
      <c r="R770" s="13">
        <f>VLOOKUP(A770,'Valores KF'!$C$2:$D$1018,2,)</f>
        <v>0.81</v>
      </c>
      <c r="S770" s="13">
        <f>VLOOKUP(A770,'[2]PESO DE COLADA DIC19-DIC-20'!$A$2:$D$2105,4, FALSE)</f>
        <v>54735</v>
      </c>
      <c r="T770" s="13">
        <f>VLOOKUP(A770,[1]Sheet1!$F$2:$H$1001,3,FALSE)</f>
        <v>1891.86897406094</v>
      </c>
      <c r="U770" s="13">
        <f>VLOOKUP(A770,[1]Sheet1!$K$2:$T$827, 3,FALSE)</f>
        <v>0.16500000000000001</v>
      </c>
      <c r="V770" s="13">
        <f>VLOOKUP(A770,[1]Sheet1!$K$2:$T$827, 4,FALSE)</f>
        <v>0.18099999999999999</v>
      </c>
      <c r="W770" s="13">
        <f>VLOOKUP(A770, [1]Sheet1!$K$2:$T$827,5,FALSE)</f>
        <v>1.1100000000000001</v>
      </c>
      <c r="X770" s="13">
        <f>VLOOKUP(A770, [1]Sheet1!$K$2:$T$827,6,FALSE)</f>
        <v>1.0999999999999999E-2</v>
      </c>
      <c r="Y770" s="13">
        <f>VLOOKUP(A770, [1]Sheet1!$K$2:$T$827,7,FALSE)</f>
        <v>1.1999999999999999E-3</v>
      </c>
      <c r="Z770" s="13">
        <f>VLOOKUP(A770, [1]Sheet1!$K$2:$T$827,8,FALSE)</f>
        <v>0.16200000000000001</v>
      </c>
      <c r="AA770" s="13">
        <f>VLOOKUP(A770, [1]Sheet1!$K$2:$T$827,9,FALSE)</f>
        <v>0.21099999999999999</v>
      </c>
      <c r="AB770" s="13">
        <f>VLOOKUP(A770, [1]Sheet1!$K$2:$T$827,10,FALSE)</f>
        <v>2.9000000000000001E-2</v>
      </c>
      <c r="AC770" s="13">
        <f>VLOOKUP(A770,[4]Sheet1!$A$2:$D$651,4,FALSE)</f>
        <v>1.21831</v>
      </c>
      <c r="AD770" s="13">
        <f>VLOOKUP(A770,[4]Sheet1!$A$2:$E$651,5,FALSE)</f>
        <v>1.77762</v>
      </c>
      <c r="AE770" s="13">
        <f>VLOOKUP(A770,[4]Sheet1!$A$2:$F$651,6,FALSE)</f>
        <v>1588.02</v>
      </c>
      <c r="AF770">
        <f>VLOOKUP(A770,[3]Sheet1!$A$2:$F$2106,6, FALSE)</f>
        <v>55336</v>
      </c>
      <c r="AG770">
        <f>VLOOKUP(A770,[3]Sheet1!$A$2:$G$2106,7,FALSE)</f>
        <v>1</v>
      </c>
      <c r="AH770">
        <f>VLOOKUP(A770,[3]Sheet1!$A$2:$H$2105,8,FALSE)</f>
        <v>1682</v>
      </c>
      <c r="AI770">
        <f>VLOOKUP(A770,[3]Sheet1!$A$2:$I$2106,9,FALSE)</f>
        <v>53</v>
      </c>
      <c r="AJ770">
        <f>VLOOKUP(A770,[3]Sheet1!$A$2:$K$2105,10,FALSE)</f>
        <v>26</v>
      </c>
      <c r="AK770">
        <f>VLOOKUP(A770,[3]Sheet1!$A$2:$K$2105,11,FALSE)</f>
        <v>27</v>
      </c>
      <c r="AL770">
        <f>VLOOKUP(A770,[3]Sheet1!$A$2:$L$2106,12,FALSE)</f>
        <v>6</v>
      </c>
      <c r="AM770">
        <f>VLOOKUP(A770, [3]Sheet1!$A$2:$M$2105,13,FALSE)</f>
        <v>20</v>
      </c>
      <c r="AN770">
        <f>VLOOKUP(A770,[3]Sheet1!$A$2:$N$2106,14,FALSE)</f>
        <v>0.94</v>
      </c>
      <c r="AO770">
        <f>VLOOKUP(A770,[3]Sheet1!$A$2:$O$2106,15,FALSE)</f>
        <v>6.84</v>
      </c>
      <c r="AP770">
        <f>VLOOKUP(A770,[3]Sheet1!$A$2:$P$2105,16,FALSE)</f>
        <v>0</v>
      </c>
      <c r="AQ770">
        <f>VLOOKUP(A770, [3]Sheet1!$A$2:$Q$2106, 17,FALSE)</f>
        <v>1585</v>
      </c>
    </row>
    <row r="771" spans="1:43" x14ac:dyDescent="0.2">
      <c r="A771" s="10">
        <v>1208301</v>
      </c>
      <c r="B771" s="10">
        <v>60058070</v>
      </c>
      <c r="C771" s="11" t="s">
        <v>118</v>
      </c>
      <c r="D771" s="10" t="s">
        <v>56</v>
      </c>
      <c r="E771" s="17">
        <v>44181</v>
      </c>
      <c r="F771" s="13" t="str">
        <f>VLOOKUP(A771,[1]Sheet1!$K$2:$T$827,2,FALSE)</f>
        <v>VD06</v>
      </c>
      <c r="G771" s="13" t="s">
        <v>69</v>
      </c>
      <c r="H771" s="10">
        <v>40</v>
      </c>
      <c r="I771" s="10">
        <v>0.82</v>
      </c>
      <c r="J771" s="10">
        <v>0.82</v>
      </c>
      <c r="K771" s="10">
        <v>0</v>
      </c>
      <c r="L771" s="10">
        <v>20</v>
      </c>
      <c r="M771" s="10">
        <v>38</v>
      </c>
      <c r="N771" s="10">
        <v>0.89544141292571999</v>
      </c>
      <c r="O771" s="10">
        <v>0.65971016883850098</v>
      </c>
      <c r="P771" s="10">
        <v>2.0096237659454301</v>
      </c>
      <c r="Q771" s="10">
        <v>0.56361395120620705</v>
      </c>
      <c r="R771" s="13">
        <f>VLOOKUP(A771,'Valores KF'!$C$2:$D$1018,2,)</f>
        <v>0.83</v>
      </c>
      <c r="S771" s="13">
        <f>VLOOKUP(A771,'[2]PESO DE COLADA DIC19-DIC-20'!$A$2:$D$2105,4, FALSE)</f>
        <v>54985</v>
      </c>
      <c r="T771" s="13">
        <f>VLOOKUP(A771,[1]Sheet1!$F$2:$H$1001,3,FALSE)</f>
        <v>1833.87651699564</v>
      </c>
      <c r="U771" s="13">
        <f>VLOOKUP(A771,[1]Sheet1!$K$2:$T$827, 3,FALSE)</f>
        <v>3.2599999999999997E-2</v>
      </c>
      <c r="V771" s="13">
        <f>VLOOKUP(A771,[1]Sheet1!$K$2:$T$827, 4,FALSE)</f>
        <v>0.25</v>
      </c>
      <c r="W771" s="13">
        <f>VLOOKUP(A771, [1]Sheet1!$K$2:$T$827,5,FALSE)</f>
        <v>0.66100000000000003</v>
      </c>
      <c r="X771" s="13">
        <f>VLOOKUP(A771, [1]Sheet1!$K$2:$T$827,6,FALSE)</f>
        <v>1.9400000000000001E-2</v>
      </c>
      <c r="Y771" s="13">
        <f>VLOOKUP(A771, [1]Sheet1!$K$2:$T$827,7,FALSE)</f>
        <v>1.6100000000000001E-3</v>
      </c>
      <c r="Z771" s="13">
        <f>VLOOKUP(A771, [1]Sheet1!$K$2:$T$827,8,FALSE)</f>
        <v>15.37</v>
      </c>
      <c r="AA771" s="13">
        <f>VLOOKUP(A771, [1]Sheet1!$K$2:$T$827,9,FALSE)</f>
        <v>4.5199999999999996</v>
      </c>
      <c r="AB771" s="13">
        <f>VLOOKUP(A771, [1]Sheet1!$K$2:$T$827,10,FALSE)</f>
        <v>9.7999999999999997E-3</v>
      </c>
      <c r="AC771" s="13">
        <f>VLOOKUP(A771,[4]Sheet1!$A$2:$D$651,4,FALSE)</f>
        <v>1.23967</v>
      </c>
      <c r="AD771" s="13">
        <f>VLOOKUP(A771,[4]Sheet1!$A$2:$E$651,5,FALSE)</f>
        <v>16.0733</v>
      </c>
      <c r="AE771" s="13">
        <f>VLOOKUP(A771,[4]Sheet1!$A$2:$F$651,6,FALSE)</f>
        <v>1577.2</v>
      </c>
      <c r="AF771">
        <f>VLOOKUP(A771,[3]Sheet1!$A$2:$F$2106,6, FALSE)</f>
        <v>50383.01</v>
      </c>
      <c r="AG771">
        <f>VLOOKUP(A771,[3]Sheet1!$A$2:$G$2106,7,FALSE)</f>
        <v>1</v>
      </c>
      <c r="AH771">
        <f>VLOOKUP(A771,[3]Sheet1!$A$2:$H$2105,8,FALSE)</f>
        <v>1630</v>
      </c>
      <c r="AI771">
        <f>VLOOKUP(A771,[3]Sheet1!$A$2:$I$2106,9,FALSE)</f>
        <v>219</v>
      </c>
      <c r="AJ771">
        <f>VLOOKUP(A771,[3]Sheet1!$A$2:$K$2105,10,FALSE)</f>
        <v>121</v>
      </c>
      <c r="AK771">
        <f>VLOOKUP(A771,[3]Sheet1!$A$2:$K$2105,11,FALSE)</f>
        <v>98</v>
      </c>
      <c r="AL771">
        <f>VLOOKUP(A771,[3]Sheet1!$A$2:$L$2106,12,FALSE)</f>
        <v>81</v>
      </c>
      <c r="AM771">
        <f>VLOOKUP(A771, [3]Sheet1!$A$2:$M$2105,13,FALSE)</f>
        <v>40</v>
      </c>
      <c r="AN771">
        <f>VLOOKUP(A771,[3]Sheet1!$A$2:$N$2106,14,FALSE)</f>
        <v>1.04</v>
      </c>
      <c r="AO771">
        <f>VLOOKUP(A771,[3]Sheet1!$A$2:$O$2106,15,FALSE)</f>
        <v>27.42</v>
      </c>
      <c r="AP771">
        <f>VLOOKUP(A771,[3]Sheet1!$A$2:$P$2105,16,FALSE)</f>
        <v>3.03</v>
      </c>
      <c r="AQ771">
        <f>VLOOKUP(A771, [3]Sheet1!$A$2:$Q$2106, 17,FALSE)</f>
        <v>1534</v>
      </c>
    </row>
    <row r="772" spans="1:43" x14ac:dyDescent="0.2">
      <c r="A772" s="10">
        <v>1208302</v>
      </c>
      <c r="B772" s="10">
        <v>60058105</v>
      </c>
      <c r="C772" s="11" t="s">
        <v>107</v>
      </c>
      <c r="D772" s="10" t="s">
        <v>53</v>
      </c>
      <c r="E772" s="17">
        <v>44181</v>
      </c>
      <c r="F772" s="13" t="str">
        <f>VLOOKUP(A772,[1]Sheet1!$K$2:$T$827,2,FALSE)</f>
        <v>VD05</v>
      </c>
      <c r="G772" s="13" t="s">
        <v>69</v>
      </c>
      <c r="H772" s="10">
        <v>62</v>
      </c>
      <c r="I772" s="10">
        <v>0.86</v>
      </c>
      <c r="J772" s="10">
        <v>0.86</v>
      </c>
      <c r="K772" s="10">
        <v>0</v>
      </c>
      <c r="L772" s="10">
        <v>105</v>
      </c>
      <c r="M772" s="10">
        <v>33</v>
      </c>
      <c r="N772" s="10">
        <v>-0.44024008512496898</v>
      </c>
      <c r="O772" s="10">
        <v>0.56885218620300304</v>
      </c>
      <c r="P772" s="10">
        <v>2.8496572971343999</v>
      </c>
      <c r="Q772" s="10">
        <v>3.9896833896636998</v>
      </c>
      <c r="R772" s="13">
        <f>VLOOKUP(A772,'Valores KF'!$C$2:$D$1018,2,)</f>
        <v>0.81</v>
      </c>
      <c r="S772" s="13">
        <f>VLOOKUP(A772,'[2]PESO DE COLADA DIC19-DIC-20'!$A$2:$D$2105,4, FALSE)</f>
        <v>56771</v>
      </c>
      <c r="T772" s="13">
        <f>VLOOKUP(A772,[1]Sheet1!$F$2:$H$1001,3,FALSE)</f>
        <v>1821.5569992718999</v>
      </c>
      <c r="U772" s="13">
        <f>VLOOKUP(A772,[1]Sheet1!$K$2:$T$827, 3,FALSE)</f>
        <v>2.9499999999999998E-2</v>
      </c>
      <c r="V772" s="13">
        <f>VLOOKUP(A772,[1]Sheet1!$K$2:$T$827, 4,FALSE)</f>
        <v>0.25700000000000001</v>
      </c>
      <c r="W772" s="13">
        <f>VLOOKUP(A772, [1]Sheet1!$K$2:$T$827,5,FALSE)</f>
        <v>0.67400000000000004</v>
      </c>
      <c r="X772" s="13">
        <f>VLOOKUP(A772, [1]Sheet1!$K$2:$T$827,6,FALSE)</f>
        <v>2.0500000000000001E-2</v>
      </c>
      <c r="Y772" s="13">
        <f>VLOOKUP(A772, [1]Sheet1!$K$2:$T$827,7,FALSE)</f>
        <v>0.01</v>
      </c>
      <c r="Z772" s="13">
        <f>VLOOKUP(A772, [1]Sheet1!$K$2:$T$827,8,FALSE)</f>
        <v>14.95</v>
      </c>
      <c r="AA772" s="13">
        <f>VLOOKUP(A772, [1]Sheet1!$K$2:$T$827,9,FALSE)</f>
        <v>4.43</v>
      </c>
      <c r="AB772" s="13">
        <f>VLOOKUP(A772, [1]Sheet1!$K$2:$T$827,10,FALSE)</f>
        <v>7.4999999999999997E-3</v>
      </c>
      <c r="AC772" s="13">
        <f>VLOOKUP(A772,[4]Sheet1!$A$2:$D$651,4,FALSE)</f>
        <v>1.10992</v>
      </c>
      <c r="AD772" s="13">
        <f>VLOOKUP(A772,[4]Sheet1!$A$2:$E$651,5,FALSE)</f>
        <v>11.4968</v>
      </c>
      <c r="AE772" s="13">
        <f>VLOOKUP(A772,[4]Sheet1!$A$2:$F$651,6,FALSE)</f>
        <v>1560.67</v>
      </c>
      <c r="AF772">
        <f>VLOOKUP(A772,[3]Sheet1!$A$2:$F$2106,6, FALSE)</f>
        <v>56512</v>
      </c>
      <c r="AG772">
        <f>VLOOKUP(A772,[3]Sheet1!$A$2:$G$2106,7,FALSE)</f>
        <v>1</v>
      </c>
      <c r="AH772">
        <f>VLOOKUP(A772,[3]Sheet1!$A$2:$H$2105,8,FALSE)</f>
        <v>1628</v>
      </c>
      <c r="AI772">
        <f>VLOOKUP(A772,[3]Sheet1!$A$2:$I$2106,9,FALSE)</f>
        <v>211</v>
      </c>
      <c r="AJ772">
        <f>VLOOKUP(A772,[3]Sheet1!$A$2:$K$2105,10,FALSE)</f>
        <v>119</v>
      </c>
      <c r="AK772">
        <f>VLOOKUP(A772,[3]Sheet1!$A$2:$K$2105,11,FALSE)</f>
        <v>92</v>
      </c>
      <c r="AL772">
        <f>VLOOKUP(A772,[3]Sheet1!$A$2:$L$2106,12,FALSE)</f>
        <v>57</v>
      </c>
      <c r="AM772">
        <f>VLOOKUP(A772, [3]Sheet1!$A$2:$M$2105,13,FALSE)</f>
        <v>62</v>
      </c>
      <c r="AN772">
        <f>VLOOKUP(A772,[3]Sheet1!$A$2:$N$2106,14,FALSE)</f>
        <v>0.93</v>
      </c>
      <c r="AO772">
        <f>VLOOKUP(A772,[3]Sheet1!$A$2:$O$2106,15,FALSE)</f>
        <v>19.850000000000001</v>
      </c>
      <c r="AP772">
        <f>VLOOKUP(A772,[3]Sheet1!$A$2:$P$2105,16,FALSE)</f>
        <v>0</v>
      </c>
      <c r="AQ772">
        <f>VLOOKUP(A772, [3]Sheet1!$A$2:$Q$2106, 17,FALSE)</f>
        <v>1511</v>
      </c>
    </row>
    <row r="773" spans="1:43" x14ac:dyDescent="0.2">
      <c r="A773" s="10">
        <v>1208303</v>
      </c>
      <c r="B773" s="10">
        <v>60057362</v>
      </c>
      <c r="C773" s="11" t="s">
        <v>94</v>
      </c>
      <c r="D773" s="10" t="s">
        <v>53</v>
      </c>
      <c r="E773" s="17">
        <v>44181</v>
      </c>
      <c r="F773" s="13" t="str">
        <f>VLOOKUP(A773,[1]Sheet1!$K$2:$T$827,2,FALSE)</f>
        <v>VD06</v>
      </c>
      <c r="G773" s="13" t="s">
        <v>69</v>
      </c>
      <c r="H773" s="10">
        <v>52</v>
      </c>
      <c r="I773" s="10">
        <v>0.9</v>
      </c>
      <c r="J773" s="10">
        <v>0.9</v>
      </c>
      <c r="K773" s="10">
        <v>0</v>
      </c>
      <c r="L773" s="10">
        <v>16</v>
      </c>
      <c r="M773" s="10">
        <v>29</v>
      </c>
      <c r="N773" s="10">
        <v>4.0835456848144496</v>
      </c>
      <c r="O773" s="10">
        <v>0.58757054805755604</v>
      </c>
      <c r="P773" s="10">
        <v>1.2933926582336399</v>
      </c>
      <c r="Q773" s="10">
        <v>1.12886726856232</v>
      </c>
      <c r="R773" s="13">
        <f>VLOOKUP(A773,'Valores KF'!$C$2:$D$1018,2,)</f>
        <v>0.87</v>
      </c>
      <c r="S773" s="13">
        <f>VLOOKUP(A773,'[2]PESO DE COLADA DIC19-DIC-20'!$A$2:$D$2105,4, FALSE)</f>
        <v>55205</v>
      </c>
      <c r="T773" s="13">
        <f>VLOOKUP(A773,[1]Sheet1!$F$2:$H$1001,3,FALSE)</f>
        <v>1842.51025877134</v>
      </c>
      <c r="U773" s="13">
        <f>VLOOKUP(A773,[1]Sheet1!$K$2:$T$827, 3,FALSE)</f>
        <v>2.69E-2</v>
      </c>
      <c r="V773" s="13">
        <f>VLOOKUP(A773,[1]Sheet1!$K$2:$T$827, 4,FALSE)</f>
        <v>0.25</v>
      </c>
      <c r="W773" s="13">
        <f>VLOOKUP(A773, [1]Sheet1!$K$2:$T$827,5,FALSE)</f>
        <v>1.54</v>
      </c>
      <c r="X773" s="13">
        <f>VLOOKUP(A773, [1]Sheet1!$K$2:$T$827,6,FALSE)</f>
        <v>3.0700000000000002E-2</v>
      </c>
      <c r="Y773" s="13">
        <f>VLOOKUP(A773, [1]Sheet1!$K$2:$T$827,7,FALSE)</f>
        <v>5.1799999999999997E-3</v>
      </c>
      <c r="Z773" s="13">
        <f>VLOOKUP(A773, [1]Sheet1!$K$2:$T$827,8,FALSE)</f>
        <v>18.5</v>
      </c>
      <c r="AA773" s="13">
        <f>VLOOKUP(A773, [1]Sheet1!$K$2:$T$827,9,FALSE)</f>
        <v>8.8000000000000007</v>
      </c>
      <c r="AB773" s="13">
        <f>VLOOKUP(A773, [1]Sheet1!$K$2:$T$827,10,FALSE)</f>
        <v>1.52E-2</v>
      </c>
      <c r="AC773" s="13">
        <f>VLOOKUP(A773,[4]Sheet1!$A$2:$D$651,4,FALSE)</f>
        <v>1.09144</v>
      </c>
      <c r="AD773" s="13">
        <f>VLOOKUP(A773,[4]Sheet1!$A$2:$E$651,5,FALSE)</f>
        <v>16.886700000000001</v>
      </c>
      <c r="AE773" s="13">
        <f>VLOOKUP(A773,[4]Sheet1!$A$2:$F$651,6,FALSE)</f>
        <v>1646.27</v>
      </c>
      <c r="AF773">
        <f>VLOOKUP(A773,[3]Sheet1!$A$2:$F$2106,6, FALSE)</f>
        <v>59887</v>
      </c>
      <c r="AG773">
        <f>VLOOKUP(A773,[3]Sheet1!$A$2:$G$2106,7,FALSE)</f>
        <v>1</v>
      </c>
      <c r="AH773">
        <f>VLOOKUP(A773,[3]Sheet1!$A$2:$H$2105,8,FALSE)</f>
        <v>1655</v>
      </c>
      <c r="AI773">
        <f>VLOOKUP(A773,[3]Sheet1!$A$2:$I$2106,9,FALSE)</f>
        <v>220</v>
      </c>
      <c r="AJ773">
        <f>VLOOKUP(A773,[3]Sheet1!$A$2:$K$2105,10,FALSE)</f>
        <v>112</v>
      </c>
      <c r="AK773">
        <f>VLOOKUP(A773,[3]Sheet1!$A$2:$K$2105,11,FALSE)</f>
        <v>108</v>
      </c>
      <c r="AL773">
        <f>VLOOKUP(A773,[3]Sheet1!$A$2:$L$2106,12,FALSE)</f>
        <v>60</v>
      </c>
      <c r="AM773">
        <f>VLOOKUP(A773, [3]Sheet1!$A$2:$M$2105,13,FALSE)</f>
        <v>52</v>
      </c>
      <c r="AN773">
        <f>VLOOKUP(A773,[3]Sheet1!$A$2:$N$2106,14,FALSE)</f>
        <v>0.9</v>
      </c>
      <c r="AO773">
        <f>VLOOKUP(A773,[3]Sheet1!$A$2:$O$2106,15,FALSE)</f>
        <v>26.54</v>
      </c>
      <c r="AP773">
        <f>VLOOKUP(A773,[3]Sheet1!$A$2:$P$2105,16,FALSE)</f>
        <v>4.13</v>
      </c>
      <c r="AQ773">
        <f>VLOOKUP(A773, [3]Sheet1!$A$2:$Q$2106, 17,FALSE)</f>
        <v>1528</v>
      </c>
    </row>
    <row r="774" spans="1:43" x14ac:dyDescent="0.2">
      <c r="A774" s="10">
        <v>1208304</v>
      </c>
      <c r="B774" s="10">
        <v>60057892</v>
      </c>
      <c r="C774" s="11">
        <v>4340</v>
      </c>
      <c r="D774" s="10" t="s">
        <v>53</v>
      </c>
      <c r="E774" s="17">
        <v>44181</v>
      </c>
      <c r="F774" s="13" t="str">
        <f>VLOOKUP(A774,[1]Sheet1!$K$2:$T$827,2,FALSE)</f>
        <v>VD03</v>
      </c>
      <c r="G774" s="13" t="str">
        <f>IFERROR(#REF!, "no")</f>
        <v>no</v>
      </c>
      <c r="H774" s="10">
        <v>27</v>
      </c>
      <c r="I774" s="10">
        <v>0.75</v>
      </c>
      <c r="J774" s="10">
        <v>0.9</v>
      </c>
      <c r="K774" s="10">
        <v>0.15</v>
      </c>
      <c r="L774" s="10">
        <v>15</v>
      </c>
      <c r="M774" s="10">
        <v>23</v>
      </c>
      <c r="N774" s="10">
        <v>1.8818317651748699</v>
      </c>
      <c r="O774" s="10">
        <v>0.65633118152618397</v>
      </c>
      <c r="P774" s="10">
        <v>0.30892407894134499</v>
      </c>
      <c r="Q774" s="10">
        <v>4.7330655157566098E-2</v>
      </c>
      <c r="R774" s="13">
        <f>VLOOKUP(A774,'Valores KF'!$C$2:$D$1018,2,)</f>
        <v>0.75</v>
      </c>
      <c r="S774" s="13">
        <f>VLOOKUP(A774,'[2]PESO DE COLADA DIC19-DIC-20'!$A$2:$D$2105,4, FALSE)</f>
        <v>53980</v>
      </c>
      <c r="T774" s="13">
        <f>VLOOKUP(A774,[1]Sheet1!$F$2:$H$1001,3,FALSE)</f>
        <v>1858.1517327193801</v>
      </c>
      <c r="U774" s="13">
        <f>VLOOKUP(A774,[1]Sheet1!$K$2:$T$827, 3,FALSE)</f>
        <v>0.42699999999999999</v>
      </c>
      <c r="V774" s="13">
        <f>VLOOKUP(A774,[1]Sheet1!$K$2:$T$827, 4,FALSE)</f>
        <v>0.18099999999999999</v>
      </c>
      <c r="W774" s="13">
        <f>VLOOKUP(A774, [1]Sheet1!$K$2:$T$827,5,FALSE)</f>
        <v>0.76600000000000001</v>
      </c>
      <c r="X774" s="13">
        <f>VLOOKUP(A774, [1]Sheet1!$K$2:$T$827,6,FALSE)</f>
        <v>1.18E-2</v>
      </c>
      <c r="Y774" s="13">
        <f>VLOOKUP(A774, [1]Sheet1!$K$2:$T$827,7,FALSE)</f>
        <v>1.1900000000000001E-2</v>
      </c>
      <c r="Z774" s="13">
        <f>VLOOKUP(A774, [1]Sheet1!$K$2:$T$827,8,FALSE)</f>
        <v>0.86299999999999999</v>
      </c>
      <c r="AA774" s="13">
        <f>VLOOKUP(A774, [1]Sheet1!$K$2:$T$827,9,FALSE)</f>
        <v>1.69</v>
      </c>
      <c r="AB774" s="13">
        <f>VLOOKUP(A774, [1]Sheet1!$K$2:$T$827,10,FALSE)</f>
        <v>2.1999999999999999E-2</v>
      </c>
      <c r="AC774" s="13">
        <f>VLOOKUP(A774,[4]Sheet1!$A$2:$D$651,4,FALSE)</f>
        <v>1.0405</v>
      </c>
      <c r="AD774" s="13">
        <f>VLOOKUP(A774,[4]Sheet1!$A$2:$E$651,5,FALSE)</f>
        <v>2.2697500000000002</v>
      </c>
      <c r="AE774" s="13">
        <f>VLOOKUP(A774,[4]Sheet1!$A$2:$F$651,6,FALSE)</f>
        <v>1593.88</v>
      </c>
      <c r="AF774">
        <f>VLOOKUP(A774,[3]Sheet1!$A$2:$F$2106,6, FALSE)</f>
        <v>53223.01</v>
      </c>
      <c r="AG774">
        <f>VLOOKUP(A774,[3]Sheet1!$A$2:$G$2106,7,FALSE)</f>
        <v>1</v>
      </c>
      <c r="AH774">
        <f>VLOOKUP(A774,[3]Sheet1!$A$2:$H$2105,8,FALSE)</f>
        <v>1664</v>
      </c>
      <c r="AI774">
        <f>VLOOKUP(A774,[3]Sheet1!$A$2:$I$2106,9,FALSE)</f>
        <v>71</v>
      </c>
      <c r="AJ774">
        <f>VLOOKUP(A774,[3]Sheet1!$A$2:$K$2105,10,FALSE)</f>
        <v>33</v>
      </c>
      <c r="AK774">
        <f>VLOOKUP(A774,[3]Sheet1!$A$2:$K$2105,11,FALSE)</f>
        <v>38</v>
      </c>
      <c r="AL774">
        <f>VLOOKUP(A774,[3]Sheet1!$A$2:$L$2106,12,FALSE)</f>
        <v>6</v>
      </c>
      <c r="AM774">
        <f>VLOOKUP(A774, [3]Sheet1!$A$2:$M$2105,13,FALSE)</f>
        <v>27</v>
      </c>
      <c r="AN774">
        <f>VLOOKUP(A774,[3]Sheet1!$A$2:$N$2106,14,FALSE)</f>
        <v>0.79</v>
      </c>
      <c r="AO774">
        <f>VLOOKUP(A774,[3]Sheet1!$A$2:$O$2106,15,FALSE)</f>
        <v>10.119999999999999</v>
      </c>
      <c r="AP774">
        <f>VLOOKUP(A774,[3]Sheet1!$A$2:$P$2105,16,FALSE)</f>
        <v>0</v>
      </c>
      <c r="AQ774">
        <f>VLOOKUP(A774, [3]Sheet1!$A$2:$Q$2106, 17,FALSE)</f>
        <v>1558</v>
      </c>
    </row>
    <row r="775" spans="1:43" x14ac:dyDescent="0.2">
      <c r="A775" s="10">
        <v>1208305</v>
      </c>
      <c r="B775" s="10">
        <v>60057764</v>
      </c>
      <c r="C775" s="11">
        <v>4340</v>
      </c>
      <c r="D775" s="10" t="s">
        <v>53</v>
      </c>
      <c r="E775" s="17">
        <v>44181</v>
      </c>
      <c r="F775" s="13" t="str">
        <f>VLOOKUP(A775,[1]Sheet1!$K$2:$T$827,2,FALSE)</f>
        <v>VD02</v>
      </c>
      <c r="G775" s="13" t="str">
        <f>IFERROR(#REF!, "no")</f>
        <v>no</v>
      </c>
      <c r="H775" s="10">
        <v>26</v>
      </c>
      <c r="I775" s="10">
        <v>0.78</v>
      </c>
      <c r="J775" s="10">
        <v>0.78</v>
      </c>
      <c r="K775" s="10">
        <v>0</v>
      </c>
      <c r="L775" s="10">
        <v>15</v>
      </c>
      <c r="M775" s="10">
        <v>24</v>
      </c>
      <c r="N775" s="10">
        <v>0.73675578832626298</v>
      </c>
      <c r="O775" s="10">
        <v>0.492668896913528</v>
      </c>
      <c r="P775" s="10">
        <v>0.43908244371414201</v>
      </c>
      <c r="Q775" s="10">
        <v>-7.4359998106956496E-2</v>
      </c>
      <c r="R775" s="13">
        <f>VLOOKUP(A775,'Valores KF'!$C$2:$D$1018,2,)</f>
        <v>0.74</v>
      </c>
      <c r="S775" s="13">
        <f>VLOOKUP(A775,'[2]PESO DE COLADA DIC19-DIC-20'!$A$2:$D$2105,4, FALSE)</f>
        <v>54064</v>
      </c>
      <c r="T775" s="13">
        <f>VLOOKUP(A775,[1]Sheet1!$F$2:$H$1001,3,FALSE)</f>
        <v>1846.34706702622</v>
      </c>
      <c r="U775" s="13">
        <f>VLOOKUP(A775,[1]Sheet1!$K$2:$T$827, 3,FALSE)</f>
        <v>0.42099999999999999</v>
      </c>
      <c r="V775" s="13">
        <f>VLOOKUP(A775,[1]Sheet1!$K$2:$T$827, 4,FALSE)</f>
        <v>0.191</v>
      </c>
      <c r="W775" s="13">
        <f>VLOOKUP(A775, [1]Sheet1!$K$2:$T$827,5,FALSE)</f>
        <v>0.78</v>
      </c>
      <c r="X775" s="13">
        <f>VLOOKUP(A775, [1]Sheet1!$K$2:$T$827,6,FALSE)</f>
        <v>1.3100000000000001E-2</v>
      </c>
      <c r="Y775" s="13">
        <f>VLOOKUP(A775, [1]Sheet1!$K$2:$T$827,7,FALSE)</f>
        <v>1.23E-2</v>
      </c>
      <c r="Z775" s="13">
        <f>VLOOKUP(A775, [1]Sheet1!$K$2:$T$827,8,FALSE)</f>
        <v>0.86499999999999999</v>
      </c>
      <c r="AA775" s="13">
        <f>VLOOKUP(A775, [1]Sheet1!$K$2:$T$827,9,FALSE)</f>
        <v>1.68</v>
      </c>
      <c r="AB775" s="13">
        <f>VLOOKUP(A775, [1]Sheet1!$K$2:$T$827,10,FALSE)</f>
        <v>2.1299999999999999E-2</v>
      </c>
      <c r="AC775" s="13">
        <f>VLOOKUP(A775,[4]Sheet1!$A$2:$D$651,4,FALSE)</f>
        <v>1.03901</v>
      </c>
      <c r="AD775" s="13">
        <f>VLOOKUP(A775,[4]Sheet1!$A$2:$E$651,5,FALSE)</f>
        <v>2.1789299999999998</v>
      </c>
      <c r="AE775" s="13">
        <f>VLOOKUP(A775,[4]Sheet1!$A$2:$F$651,6,FALSE)</f>
        <v>1569.5</v>
      </c>
      <c r="AF775">
        <f>VLOOKUP(A775,[3]Sheet1!$A$2:$F$2106,6, FALSE)</f>
        <v>53355</v>
      </c>
      <c r="AG775">
        <f>VLOOKUP(A775,[3]Sheet1!$A$2:$G$2106,7,FALSE)</f>
        <v>1</v>
      </c>
      <c r="AH775">
        <f>VLOOKUP(A775,[3]Sheet1!$A$2:$H$2105,8,FALSE)</f>
        <v>1650</v>
      </c>
      <c r="AI775">
        <f>VLOOKUP(A775,[3]Sheet1!$A$2:$I$2106,9,FALSE)</f>
        <v>59</v>
      </c>
      <c r="AJ775">
        <f>VLOOKUP(A775,[3]Sheet1!$A$2:$K$2105,10,FALSE)</f>
        <v>32</v>
      </c>
      <c r="AK775">
        <f>VLOOKUP(A775,[3]Sheet1!$A$2:$K$2105,11,FALSE)</f>
        <v>27</v>
      </c>
      <c r="AL775">
        <f>VLOOKUP(A775,[3]Sheet1!$A$2:$L$2106,12,FALSE)</f>
        <v>6</v>
      </c>
      <c r="AM775">
        <f>VLOOKUP(A775, [3]Sheet1!$A$2:$M$2105,13,FALSE)</f>
        <v>26</v>
      </c>
      <c r="AN775">
        <f>VLOOKUP(A775,[3]Sheet1!$A$2:$N$2106,14,FALSE)</f>
        <v>0.86</v>
      </c>
      <c r="AO775">
        <f>VLOOKUP(A775,[3]Sheet1!$A$2:$O$2106,15,FALSE)</f>
        <v>8.5299999999999994</v>
      </c>
      <c r="AP775">
        <f>VLOOKUP(A775,[3]Sheet1!$A$2:$P$2105,16,FALSE)</f>
        <v>0</v>
      </c>
      <c r="AQ775">
        <f>VLOOKUP(A775, [3]Sheet1!$A$2:$Q$2106, 17,FALSE)</f>
        <v>1548</v>
      </c>
    </row>
    <row r="776" spans="1:43" x14ac:dyDescent="0.2">
      <c r="A776" s="10">
        <v>1208306</v>
      </c>
      <c r="B776" s="10">
        <v>60058087</v>
      </c>
      <c r="C776" s="11" t="s">
        <v>64</v>
      </c>
      <c r="D776" s="10" t="s">
        <v>59</v>
      </c>
      <c r="E776" s="17">
        <v>44181</v>
      </c>
      <c r="F776" s="13" t="str">
        <f>VLOOKUP(A776,[1]Sheet1!$K$2:$T$827,2,FALSE)</f>
        <v>VD02</v>
      </c>
      <c r="G776" s="13" t="str">
        <f>IFERROR(#REF!, "no")</f>
        <v>no</v>
      </c>
      <c r="H776" s="10">
        <v>18</v>
      </c>
      <c r="I776" s="10">
        <v>1.25</v>
      </c>
      <c r="J776" s="10">
        <v>1.65</v>
      </c>
      <c r="K776" s="10">
        <v>0.4</v>
      </c>
      <c r="L776" s="10">
        <v>15</v>
      </c>
      <c r="M776" s="10">
        <v>16</v>
      </c>
      <c r="N776" s="10">
        <v>5.88588523864746</v>
      </c>
      <c r="O776" s="10">
        <v>0.78363364934921298</v>
      </c>
      <c r="P776" s="10">
        <v>0.82944428920745905</v>
      </c>
      <c r="Q776" s="10">
        <v>-2.8149815276265099E-2</v>
      </c>
      <c r="R776" s="13">
        <f>VLOOKUP(A776,'Valores KF'!$C$2:$D$1018,2,)</f>
        <v>0.76</v>
      </c>
      <c r="S776" s="13">
        <f>VLOOKUP(A776,'[2]PESO DE COLADA DIC19-DIC-20'!$A$2:$D$2105,4, FALSE)</f>
        <v>59490</v>
      </c>
      <c r="T776" s="13">
        <f>VLOOKUP(A776,[1]Sheet1!$F$2:$H$1001,3,FALSE)</f>
        <v>1863.60239972504</v>
      </c>
      <c r="U776" s="13">
        <f>VLOOKUP(A776,[1]Sheet1!$K$2:$T$827, 3,FALSE)</f>
        <v>0.40799999999999997</v>
      </c>
      <c r="V776" s="13">
        <f>VLOOKUP(A776,[1]Sheet1!$K$2:$T$827, 4,FALSE)</f>
        <v>0.185</v>
      </c>
      <c r="W776" s="13">
        <f>VLOOKUP(A776, [1]Sheet1!$K$2:$T$827,5,FALSE)</f>
        <v>0.71299999999999997</v>
      </c>
      <c r="X776" s="13">
        <f>VLOOKUP(A776, [1]Sheet1!$K$2:$T$827,6,FALSE)</f>
        <v>7.0000000000000001E-3</v>
      </c>
      <c r="Y776" s="13">
        <f>VLOOKUP(A776, [1]Sheet1!$K$2:$T$827,7,FALSE)</f>
        <v>1.6000000000000001E-3</v>
      </c>
      <c r="Z776" s="13">
        <f>VLOOKUP(A776, [1]Sheet1!$K$2:$T$827,8,FALSE)</f>
        <v>0.84599999999999997</v>
      </c>
      <c r="AA776" s="13">
        <f>VLOOKUP(A776, [1]Sheet1!$K$2:$T$827,9,FALSE)</f>
        <v>1.99</v>
      </c>
      <c r="AB776" s="13">
        <f>VLOOKUP(A776, [1]Sheet1!$K$2:$T$827,10,FALSE)</f>
        <v>2.4500000000000001E-2</v>
      </c>
      <c r="AC776" s="13">
        <f>VLOOKUP(A776,[4]Sheet1!$A$2:$D$651,4,FALSE)</f>
        <v>1.0144899999999999</v>
      </c>
      <c r="AD776" s="13">
        <f>VLOOKUP(A776,[4]Sheet1!$A$2:$E$651,5,FALSE)</f>
        <v>1.0855600000000001</v>
      </c>
      <c r="AE776" s="13">
        <f>VLOOKUP(A776,[4]Sheet1!$A$2:$F$651,6,FALSE)</f>
        <v>1583.9</v>
      </c>
      <c r="AF776">
        <f>VLOOKUP(A776,[3]Sheet1!$A$2:$F$2106,6, FALSE)</f>
        <v>58327</v>
      </c>
      <c r="AG776">
        <f>VLOOKUP(A776,[3]Sheet1!$A$2:$G$2106,7,FALSE)</f>
        <v>1</v>
      </c>
      <c r="AH776">
        <f>VLOOKUP(A776,[3]Sheet1!$A$2:$H$2105,8,FALSE)</f>
        <v>1650</v>
      </c>
      <c r="AI776">
        <f>VLOOKUP(A776,[3]Sheet1!$A$2:$I$2106,9,FALSE)</f>
        <v>46</v>
      </c>
      <c r="AJ776">
        <f>VLOOKUP(A776,[3]Sheet1!$A$2:$K$2105,10,FALSE)</f>
        <v>24</v>
      </c>
      <c r="AK776">
        <f>VLOOKUP(A776,[3]Sheet1!$A$2:$K$2105,11,FALSE)</f>
        <v>22</v>
      </c>
      <c r="AL776">
        <f>VLOOKUP(A776,[3]Sheet1!$A$2:$L$2106,12,FALSE)</f>
        <v>6</v>
      </c>
      <c r="AM776">
        <f>VLOOKUP(A776, [3]Sheet1!$A$2:$M$2105,13,FALSE)</f>
        <v>18</v>
      </c>
      <c r="AN776">
        <f>VLOOKUP(A776,[3]Sheet1!$A$2:$N$2106,14,FALSE)</f>
        <v>0.78</v>
      </c>
      <c r="AO776">
        <f>VLOOKUP(A776,[3]Sheet1!$A$2:$O$2106,15,FALSE)</f>
        <v>4.5199999999999996</v>
      </c>
      <c r="AP776">
        <f>VLOOKUP(A776,[3]Sheet1!$A$2:$P$2105,16,FALSE)</f>
        <v>0</v>
      </c>
      <c r="AQ776">
        <f>VLOOKUP(A776, [3]Sheet1!$A$2:$Q$2106, 17,FALSE)</f>
        <v>1575</v>
      </c>
    </row>
    <row r="777" spans="1:43" x14ac:dyDescent="0.2">
      <c r="A777" s="10">
        <v>1208307</v>
      </c>
      <c r="B777" s="10">
        <v>60058161</v>
      </c>
      <c r="C777" s="11" t="s">
        <v>43</v>
      </c>
      <c r="D777" s="10" t="s">
        <v>59</v>
      </c>
      <c r="E777" s="17">
        <v>44181</v>
      </c>
      <c r="F777" s="13" t="str">
        <f>VLOOKUP(A777,[1]Sheet1!$K$2:$T$827,2,FALSE)</f>
        <v>VD02</v>
      </c>
      <c r="G777" s="13" t="str">
        <f>IFERROR(#REF!, "no")</f>
        <v>no</v>
      </c>
      <c r="H777" s="10">
        <v>20</v>
      </c>
      <c r="I777" s="10">
        <v>0.96</v>
      </c>
      <c r="J777" s="10">
        <v>1.47</v>
      </c>
      <c r="K777" s="10">
        <v>0.51</v>
      </c>
      <c r="L777" s="10">
        <v>15</v>
      </c>
      <c r="M777" s="10">
        <v>17</v>
      </c>
      <c r="N777" s="10">
        <v>3.16384053230286</v>
      </c>
      <c r="O777" s="10">
        <v>0.35400635004043601</v>
      </c>
      <c r="P777" s="10">
        <v>0.28752020001411399</v>
      </c>
      <c r="Q777" s="10">
        <v>-7.9264588654041304E-2</v>
      </c>
      <c r="R777" s="13">
        <f>VLOOKUP(A777,'Valores KF'!$C$2:$D$1018,2,)</f>
        <v>0.76</v>
      </c>
      <c r="S777" s="13">
        <f>VLOOKUP(A777,'[2]PESO DE COLADA DIC19-DIC-20'!$A$2:$D$2105,4, FALSE)</f>
        <v>55457</v>
      </c>
      <c r="T777" s="13">
        <f>VLOOKUP(A777,[1]Sheet1!$F$2:$H$1001,3,FALSE)</f>
        <v>1872.35939877945</v>
      </c>
      <c r="U777" s="13">
        <f>VLOOKUP(A777,[1]Sheet1!$K$2:$T$827, 3,FALSE)</f>
        <v>0.40699999999999997</v>
      </c>
      <c r="V777" s="13">
        <f>VLOOKUP(A777,[1]Sheet1!$K$2:$T$827, 4,FALSE)</f>
        <v>0.16200000000000001</v>
      </c>
      <c r="W777" s="13">
        <f>VLOOKUP(A777, [1]Sheet1!$K$2:$T$827,5,FALSE)</f>
        <v>0.86399999999999999</v>
      </c>
      <c r="X777" s="13">
        <f>VLOOKUP(A777, [1]Sheet1!$K$2:$T$827,6,FALSE)</f>
        <v>1.06E-2</v>
      </c>
      <c r="Y777" s="13">
        <f>VLOOKUP(A777, [1]Sheet1!$K$2:$T$827,7,FALSE)</f>
        <v>2.3E-3</v>
      </c>
      <c r="Z777" s="13">
        <f>VLOOKUP(A777, [1]Sheet1!$K$2:$T$827,8,FALSE)</f>
        <v>0.96899999999999997</v>
      </c>
      <c r="AA777" s="13">
        <f>VLOOKUP(A777, [1]Sheet1!$K$2:$T$827,9,FALSE)</f>
        <v>0.20200000000000001</v>
      </c>
      <c r="AB777" s="13">
        <f>VLOOKUP(A777, [1]Sheet1!$K$2:$T$827,10,FALSE)</f>
        <v>2.7199999999999998E-2</v>
      </c>
      <c r="AC777" s="13">
        <f>VLOOKUP(A777,[4]Sheet1!$A$2:$D$651,4,FALSE)</f>
        <v>1.15686</v>
      </c>
      <c r="AD777" s="13">
        <f>VLOOKUP(A777,[4]Sheet1!$A$2:$E$651,5,FALSE)</f>
        <v>1.6229</v>
      </c>
      <c r="AE777" s="13">
        <f>VLOOKUP(A777,[4]Sheet1!$A$2:$F$651,6,FALSE)</f>
        <v>1600.21</v>
      </c>
      <c r="AF777">
        <f>VLOOKUP(A777,[3]Sheet1!$A$2:$F$2106,6, FALSE)</f>
        <v>55663.01</v>
      </c>
      <c r="AG777">
        <f>VLOOKUP(A777,[3]Sheet1!$A$2:$G$2106,7,FALSE)</f>
        <v>1</v>
      </c>
      <c r="AH777">
        <f>VLOOKUP(A777,[3]Sheet1!$A$2:$H$2105,8,FALSE)</f>
        <v>1663</v>
      </c>
      <c r="AI777">
        <f>VLOOKUP(A777,[3]Sheet1!$A$2:$I$2106,9,FALSE)</f>
        <v>57</v>
      </c>
      <c r="AJ777">
        <f>VLOOKUP(A777,[3]Sheet1!$A$2:$K$2105,10,FALSE)</f>
        <v>26</v>
      </c>
      <c r="AK777">
        <f>VLOOKUP(A777,[3]Sheet1!$A$2:$K$2105,11,FALSE)</f>
        <v>31</v>
      </c>
      <c r="AL777">
        <f>VLOOKUP(A777,[3]Sheet1!$A$2:$L$2106,12,FALSE)</f>
        <v>6</v>
      </c>
      <c r="AM777">
        <f>VLOOKUP(A777, [3]Sheet1!$A$2:$M$2105,13,FALSE)</f>
        <v>20</v>
      </c>
      <c r="AN777">
        <f>VLOOKUP(A777,[3]Sheet1!$A$2:$N$2106,14,FALSE)</f>
        <v>0.93</v>
      </c>
      <c r="AO777">
        <f>VLOOKUP(A777,[3]Sheet1!$A$2:$O$2106,15,FALSE)</f>
        <v>8.24</v>
      </c>
      <c r="AP777">
        <f>VLOOKUP(A777,[3]Sheet1!$A$2:$P$2105,16,FALSE)</f>
        <v>0</v>
      </c>
      <c r="AQ777">
        <f>VLOOKUP(A777, [3]Sheet1!$A$2:$Q$2106, 17,FALSE)</f>
        <v>1581</v>
      </c>
    </row>
    <row r="778" spans="1:43" x14ac:dyDescent="0.2">
      <c r="A778" s="10">
        <v>1208308</v>
      </c>
      <c r="B778" s="10">
        <v>60057826</v>
      </c>
      <c r="C778" s="11" t="s">
        <v>43</v>
      </c>
      <c r="D778" s="10" t="s">
        <v>50</v>
      </c>
      <c r="E778" s="17">
        <v>44182</v>
      </c>
      <c r="F778" s="13" t="str">
        <f>VLOOKUP(A778,[1]Sheet1!$K$2:$T$827,2,FALSE)</f>
        <v>VD02</v>
      </c>
      <c r="G778" s="13" t="str">
        <f>IFERROR(#REF!, "no")</f>
        <v>no</v>
      </c>
      <c r="H778" s="10">
        <v>20</v>
      </c>
      <c r="I778" s="10">
        <v>1.02</v>
      </c>
      <c r="J778" s="10">
        <v>1.24</v>
      </c>
      <c r="K778" s="10">
        <v>0.22</v>
      </c>
      <c r="L778" s="10">
        <v>16</v>
      </c>
      <c r="M778" s="10">
        <v>18</v>
      </c>
      <c r="N778" s="10">
        <v>4.15325927734375</v>
      </c>
      <c r="O778" s="10">
        <v>0.47130346298217801</v>
      </c>
      <c r="P778" s="10">
        <v>0.30087488889694203</v>
      </c>
      <c r="Q778" s="10">
        <v>-9.6937477588653606E-2</v>
      </c>
      <c r="R778" s="13">
        <f>VLOOKUP(A778,'Valores KF'!$C$2:$D$1018,2,)</f>
        <v>0.76</v>
      </c>
      <c r="S778" s="13">
        <f>VLOOKUP(A778,'[2]PESO DE COLADA DIC19-DIC-20'!$A$2:$D$2105,4, FALSE)</f>
        <v>58314</v>
      </c>
      <c r="T778" s="13">
        <f>VLOOKUP(A778,[1]Sheet1!$F$2:$H$1001,3,FALSE)</f>
        <v>1873.0397734478299</v>
      </c>
      <c r="U778" s="13">
        <f>VLOOKUP(A778,[1]Sheet1!$K$2:$T$827, 3,FALSE)</f>
        <v>0.40600000000000003</v>
      </c>
      <c r="V778" s="13">
        <f>VLOOKUP(A778,[1]Sheet1!$K$2:$T$827, 4,FALSE)</f>
        <v>0.20499999999999999</v>
      </c>
      <c r="W778" s="13">
        <f>VLOOKUP(A778, [1]Sheet1!$K$2:$T$827,5,FALSE)</f>
        <v>0.85299999999999998</v>
      </c>
      <c r="X778" s="13">
        <f>VLOOKUP(A778, [1]Sheet1!$K$2:$T$827,6,FALSE)</f>
        <v>1.49E-2</v>
      </c>
      <c r="Y778" s="13">
        <f>VLOOKUP(A778, [1]Sheet1!$K$2:$T$827,7,FALSE)</f>
        <v>1.4400000000000001E-3</v>
      </c>
      <c r="Z778" s="13">
        <f>VLOOKUP(A778, [1]Sheet1!$K$2:$T$827,8,FALSE)</f>
        <v>0.94899999999999995</v>
      </c>
      <c r="AA778" s="13">
        <f>VLOOKUP(A778, [1]Sheet1!$K$2:$T$827,9,FALSE)</f>
        <v>0.254</v>
      </c>
      <c r="AB778" s="13">
        <f>VLOOKUP(A778, [1]Sheet1!$K$2:$T$827,10,FALSE)</f>
        <v>2.86E-2</v>
      </c>
      <c r="AC778" s="13">
        <f>VLOOKUP(A778,[4]Sheet1!$A$2:$D$651,4,FALSE)</f>
        <v>1.05976</v>
      </c>
      <c r="AD778" s="13">
        <f>VLOOKUP(A778,[4]Sheet1!$A$2:$E$651,5,FALSE)</f>
        <v>1.52258</v>
      </c>
      <c r="AE778" s="13">
        <f>VLOOKUP(A778,[4]Sheet1!$A$2:$F$651,6,FALSE)</f>
        <v>1590.47</v>
      </c>
      <c r="AF778">
        <f>VLOOKUP(A778,[3]Sheet1!$A$2:$F$2106,6, FALSE)</f>
        <v>57244</v>
      </c>
      <c r="AG778">
        <f>VLOOKUP(A778,[3]Sheet1!$A$2:$G$2106,7,FALSE)</f>
        <v>1</v>
      </c>
      <c r="AH778">
        <f>VLOOKUP(A778,[3]Sheet1!$A$2:$H$2105,8,FALSE)</f>
        <v>1662</v>
      </c>
      <c r="AI778">
        <f>VLOOKUP(A778,[3]Sheet1!$A$2:$I$2106,9,FALSE)</f>
        <v>45</v>
      </c>
      <c r="AJ778">
        <f>VLOOKUP(A778,[3]Sheet1!$A$2:$K$2105,10,FALSE)</f>
        <v>26</v>
      </c>
      <c r="AK778">
        <f>VLOOKUP(A778,[3]Sheet1!$A$2:$K$2105,11,FALSE)</f>
        <v>19</v>
      </c>
      <c r="AL778">
        <f>VLOOKUP(A778,[3]Sheet1!$A$2:$L$2106,12,FALSE)</f>
        <v>6</v>
      </c>
      <c r="AM778">
        <f>VLOOKUP(A778, [3]Sheet1!$A$2:$M$2105,13,FALSE)</f>
        <v>20</v>
      </c>
      <c r="AN778">
        <f>VLOOKUP(A778,[3]Sheet1!$A$2:$N$2106,14,FALSE)</f>
        <v>0.81</v>
      </c>
      <c r="AO778">
        <f>VLOOKUP(A778,[3]Sheet1!$A$2:$O$2106,15,FALSE)</f>
        <v>5.42</v>
      </c>
      <c r="AP778">
        <f>VLOOKUP(A778,[3]Sheet1!$A$2:$P$2105,16,FALSE)</f>
        <v>0</v>
      </c>
      <c r="AQ778">
        <f>VLOOKUP(A778, [3]Sheet1!$A$2:$Q$2106, 17,FALSE)</f>
        <v>1576</v>
      </c>
    </row>
    <row r="779" spans="1:43" x14ac:dyDescent="0.2">
      <c r="A779" s="10">
        <v>1208309</v>
      </c>
      <c r="B779" s="10">
        <v>60058058</v>
      </c>
      <c r="C779" s="11" t="s">
        <v>60</v>
      </c>
      <c r="D779" s="10" t="s">
        <v>56</v>
      </c>
      <c r="E779" s="17">
        <v>44182</v>
      </c>
      <c r="F779" s="13" t="str">
        <f>VLOOKUP(A779,[1]Sheet1!$K$2:$T$827,2,FALSE)</f>
        <v>VD02</v>
      </c>
      <c r="G779" s="13" t="str">
        <f>IFERROR(#REF!, "no")</f>
        <v>no</v>
      </c>
      <c r="H779" s="10">
        <v>26</v>
      </c>
      <c r="I779" s="10">
        <v>0.97</v>
      </c>
      <c r="J779" s="10">
        <v>0.76</v>
      </c>
      <c r="K779" s="10">
        <v>-0.21</v>
      </c>
      <c r="L779" s="10">
        <v>17</v>
      </c>
      <c r="M779" s="10">
        <v>24</v>
      </c>
      <c r="N779" s="10">
        <v>2.4213919639587398</v>
      </c>
      <c r="O779" s="10">
        <v>1.0470174551010101</v>
      </c>
      <c r="P779" s="10">
        <v>0.60876536369323697</v>
      </c>
      <c r="Q779" s="10">
        <v>2.6341609191149499E-3</v>
      </c>
      <c r="R779" s="13">
        <f>VLOOKUP(A779,'Valores KF'!$C$2:$D$1018,2,)</f>
        <v>0.7</v>
      </c>
      <c r="S779" s="13">
        <f>VLOOKUP(A779,'[2]PESO DE COLADA DIC19-DIC-20'!$A$2:$D$2105,4, FALSE)</f>
        <v>61528</v>
      </c>
      <c r="T779" s="13">
        <f>VLOOKUP(A779,[1]Sheet1!$F$2:$H$1001,3,FALSE)</f>
        <v>1823.6105314058</v>
      </c>
      <c r="U779" s="13">
        <f>VLOOKUP(A779,[1]Sheet1!$K$2:$T$827, 3,FALSE)</f>
        <v>0.379</v>
      </c>
      <c r="V779" s="13">
        <f>VLOOKUP(A779,[1]Sheet1!$K$2:$T$827, 4,FALSE)</f>
        <v>0.94799999999999995</v>
      </c>
      <c r="W779" s="13">
        <f>VLOOKUP(A779, [1]Sheet1!$K$2:$T$827,5,FALSE)</f>
        <v>0.36</v>
      </c>
      <c r="X779" s="13">
        <f>VLOOKUP(A779, [1]Sheet1!$K$2:$T$827,6,FALSE)</f>
        <v>2.3300000000000001E-2</v>
      </c>
      <c r="Y779" s="13">
        <f>VLOOKUP(A779, [1]Sheet1!$K$2:$T$827,7,FALSE)</f>
        <v>1.2899999999999999E-3</v>
      </c>
      <c r="Z779" s="13">
        <f>VLOOKUP(A779, [1]Sheet1!$K$2:$T$827,8,FALSE)</f>
        <v>5.14</v>
      </c>
      <c r="AA779" s="13">
        <f>VLOOKUP(A779, [1]Sheet1!$K$2:$T$827,9,FALSE)</f>
        <v>0.39100000000000001</v>
      </c>
      <c r="AB779" s="13">
        <f>VLOOKUP(A779, [1]Sheet1!$K$2:$T$827,10,FALSE)</f>
        <v>2.4400000000000002E-2</v>
      </c>
      <c r="AC779" s="13">
        <f>VLOOKUP(A779,[4]Sheet1!$A$2:$D$651,4,FALSE)</f>
        <v>0.97308300000000003</v>
      </c>
      <c r="AD779" s="13">
        <f>VLOOKUP(A779,[4]Sheet1!$A$2:$E$651,5,FALSE)</f>
        <v>1.2903100000000001</v>
      </c>
      <c r="AE779" s="13">
        <f>VLOOKUP(A779,[4]Sheet1!$A$2:$F$651,6,FALSE)</f>
        <v>1565.37</v>
      </c>
      <c r="AF779">
        <f>VLOOKUP(A779,[3]Sheet1!$A$2:$F$2106,6, FALSE)</f>
        <v>63552</v>
      </c>
      <c r="AG779">
        <f>VLOOKUP(A779,[3]Sheet1!$A$2:$G$2106,7,FALSE)</f>
        <v>1</v>
      </c>
      <c r="AH779">
        <f>VLOOKUP(A779,[3]Sheet1!$A$2:$H$2105,8,FALSE)</f>
        <v>1623</v>
      </c>
      <c r="AI779">
        <f>VLOOKUP(A779,[3]Sheet1!$A$2:$I$2106,9,FALSE)</f>
        <v>58</v>
      </c>
      <c r="AJ779">
        <f>VLOOKUP(A779,[3]Sheet1!$A$2:$K$2105,10,FALSE)</f>
        <v>32</v>
      </c>
      <c r="AK779">
        <f>VLOOKUP(A779,[3]Sheet1!$A$2:$K$2105,11,FALSE)</f>
        <v>26</v>
      </c>
      <c r="AL779">
        <f>VLOOKUP(A779,[3]Sheet1!$A$2:$L$2106,12,FALSE)</f>
        <v>6</v>
      </c>
      <c r="AM779">
        <f>VLOOKUP(A779, [3]Sheet1!$A$2:$M$2105,13,FALSE)</f>
        <v>26</v>
      </c>
      <c r="AN779">
        <f>VLOOKUP(A779,[3]Sheet1!$A$2:$N$2106,14,FALSE)</f>
        <v>0.73</v>
      </c>
      <c r="AO779">
        <f>VLOOKUP(A779,[3]Sheet1!$A$2:$O$2106,15,FALSE)</f>
        <v>6.12</v>
      </c>
      <c r="AP779">
        <f>VLOOKUP(A779,[3]Sheet1!$A$2:$P$2105,16,FALSE)</f>
        <v>0</v>
      </c>
      <c r="AQ779">
        <f>VLOOKUP(A779, [3]Sheet1!$A$2:$Q$2106, 17,FALSE)</f>
        <v>1543</v>
      </c>
    </row>
    <row r="780" spans="1:43" x14ac:dyDescent="0.2">
      <c r="A780" s="10">
        <v>1208310</v>
      </c>
      <c r="B780" s="10">
        <v>60058018</v>
      </c>
      <c r="C780" s="11" t="s">
        <v>67</v>
      </c>
      <c r="D780" s="10" t="s">
        <v>61</v>
      </c>
      <c r="E780" s="17">
        <v>44182</v>
      </c>
      <c r="F780" s="13" t="str">
        <f>VLOOKUP(A780,[1]Sheet1!$K$2:$T$827,2,FALSE)</f>
        <v>VD03</v>
      </c>
      <c r="G780" s="13" t="str">
        <f>IFERROR(#REF!, "no")</f>
        <v>no</v>
      </c>
      <c r="H780" s="10">
        <v>37</v>
      </c>
      <c r="I780" s="10">
        <v>0.83</v>
      </c>
      <c r="J780" s="10">
        <v>0.87</v>
      </c>
      <c r="K780" s="10">
        <v>0.04</v>
      </c>
      <c r="L780" s="10">
        <v>19</v>
      </c>
      <c r="M780" s="10">
        <v>34</v>
      </c>
      <c r="N780" s="10">
        <v>-1.9337474107742301</v>
      </c>
      <c r="O780" s="10">
        <v>0.73078310489654497</v>
      </c>
      <c r="P780" s="10">
        <v>1.6066191196441699</v>
      </c>
      <c r="Q780" s="10">
        <v>3.88292360305786</v>
      </c>
      <c r="R780" s="13">
        <f>VLOOKUP(A780,'Valores KF'!$C$2:$D$1018,2,)</f>
        <v>0.72</v>
      </c>
      <c r="S780" s="13">
        <f>VLOOKUP(A780,'[2]PESO DE COLADA DIC19-DIC-20'!$A$2:$D$2105,4, FALSE)</f>
        <v>57379</v>
      </c>
      <c r="T780" s="13">
        <f>VLOOKUP(A780,[1]Sheet1!$F$2:$H$1001,3,FALSE)</f>
        <v>1841.5371275858299</v>
      </c>
      <c r="U780" s="13">
        <f>VLOOKUP(A780,[1]Sheet1!$K$2:$T$827, 3,FALSE)</f>
        <v>0.39100000000000001</v>
      </c>
      <c r="V780" s="13">
        <f>VLOOKUP(A780,[1]Sheet1!$K$2:$T$827, 4,FALSE)</f>
        <v>0.82799999999999996</v>
      </c>
      <c r="W780" s="13">
        <f>VLOOKUP(A780, [1]Sheet1!$K$2:$T$827,5,FALSE)</f>
        <v>0.33600000000000002</v>
      </c>
      <c r="X780" s="13">
        <f>VLOOKUP(A780, [1]Sheet1!$K$2:$T$827,6,FALSE)</f>
        <v>1.7500000000000002E-2</v>
      </c>
      <c r="Y780" s="13">
        <f>VLOOKUP(A780, [1]Sheet1!$K$2:$T$827,7,FALSE)</f>
        <v>9.9299999999999996E-4</v>
      </c>
      <c r="Z780" s="13">
        <f>VLOOKUP(A780, [1]Sheet1!$K$2:$T$827,8,FALSE)</f>
        <v>5.05</v>
      </c>
      <c r="AA780" s="13">
        <f>VLOOKUP(A780, [1]Sheet1!$K$2:$T$827,9,FALSE)</f>
        <v>0.36199999999999999</v>
      </c>
      <c r="AB780" s="13">
        <f>VLOOKUP(A780, [1]Sheet1!$K$2:$T$827,10,FALSE)</f>
        <v>4.02E-2</v>
      </c>
      <c r="AC780" s="13">
        <f>VLOOKUP(A780,[4]Sheet1!$A$2:$D$651,4,FALSE)</f>
        <v>1.42245</v>
      </c>
      <c r="AD780" s="13">
        <f>VLOOKUP(A780,[4]Sheet1!$A$2:$E$651,5,FALSE)</f>
        <v>12.6869</v>
      </c>
      <c r="AE780" s="13">
        <f>VLOOKUP(A780,[4]Sheet1!$A$2:$F$651,6,FALSE)</f>
        <v>1543.25</v>
      </c>
      <c r="AF780">
        <f>VLOOKUP(A780,[3]Sheet1!$A$2:$F$2106,6, FALSE)</f>
        <v>62238</v>
      </c>
      <c r="AG780">
        <f>VLOOKUP(A780,[3]Sheet1!$A$2:$G$2106,7,FALSE)</f>
        <v>1</v>
      </c>
      <c r="AH780">
        <f>VLOOKUP(A780,[3]Sheet1!$A$2:$H$2105,8,FALSE)</f>
        <v>1643</v>
      </c>
      <c r="AI780">
        <f>VLOOKUP(A780,[3]Sheet1!$A$2:$I$2106,9,FALSE)</f>
        <v>80</v>
      </c>
      <c r="AJ780">
        <f>VLOOKUP(A780,[3]Sheet1!$A$2:$K$2105,10,FALSE)</f>
        <v>54</v>
      </c>
      <c r="AK780">
        <f>VLOOKUP(A780,[3]Sheet1!$A$2:$K$2105,11,FALSE)</f>
        <v>26</v>
      </c>
      <c r="AL780">
        <f>VLOOKUP(A780,[3]Sheet1!$A$2:$L$2106,12,FALSE)</f>
        <v>17</v>
      </c>
      <c r="AM780">
        <f>VLOOKUP(A780, [3]Sheet1!$A$2:$M$2105,13,FALSE)</f>
        <v>37</v>
      </c>
      <c r="AN780">
        <f>VLOOKUP(A780,[3]Sheet1!$A$2:$N$2106,14,FALSE)</f>
        <v>0.85</v>
      </c>
      <c r="AO780">
        <f>VLOOKUP(A780,[3]Sheet1!$A$2:$O$2106,15,FALSE)</f>
        <v>15.55</v>
      </c>
      <c r="AP780">
        <f>VLOOKUP(A780,[3]Sheet1!$A$2:$P$2105,16,FALSE)</f>
        <v>0</v>
      </c>
      <c r="AQ780">
        <f>VLOOKUP(A780, [3]Sheet1!$A$2:$Q$2106, 17,FALSE)</f>
        <v>1543</v>
      </c>
    </row>
    <row r="781" spans="1:43" x14ac:dyDescent="0.2">
      <c r="A781" s="10">
        <v>1208311</v>
      </c>
      <c r="B781" s="10">
        <v>60057832</v>
      </c>
      <c r="C781" s="11" t="s">
        <v>43</v>
      </c>
      <c r="D781" s="10" t="s">
        <v>50</v>
      </c>
      <c r="E781" s="17">
        <v>44182</v>
      </c>
      <c r="F781" s="13" t="str">
        <f>VLOOKUP(A781,[1]Sheet1!$K$2:$T$827,2,FALSE)</f>
        <v>VD03</v>
      </c>
      <c r="G781" s="13" t="str">
        <f>IFERROR(#REF!, "no")</f>
        <v>no</v>
      </c>
      <c r="H781" s="10">
        <v>18</v>
      </c>
      <c r="I781" s="10">
        <v>1.2</v>
      </c>
      <c r="J781" s="10">
        <v>1.1599999999999999</v>
      </c>
      <c r="K781" s="10">
        <v>-0.04</v>
      </c>
      <c r="L781" s="10">
        <v>14</v>
      </c>
      <c r="M781" s="10">
        <v>17</v>
      </c>
      <c r="N781" s="10">
        <v>4.4340934753418004</v>
      </c>
      <c r="O781" s="10">
        <v>0.74264472723007202</v>
      </c>
      <c r="P781" s="10">
        <v>0.28649559617042503</v>
      </c>
      <c r="Q781" s="10">
        <v>-8.2740582525730105E-2</v>
      </c>
      <c r="R781" s="13">
        <f>VLOOKUP(A781,'Valores KF'!$C$2:$D$1018,2,)</f>
        <v>0.76</v>
      </c>
      <c r="S781" s="13">
        <f>VLOOKUP(A781,'[2]PESO DE COLADA DIC19-DIC-20'!$A$2:$D$2105,4, FALSE)</f>
        <v>59667</v>
      </c>
      <c r="T781" s="13">
        <f>VLOOKUP(A781,[1]Sheet1!$F$2:$H$1001,3,FALSE)</f>
        <v>1875.09883141302</v>
      </c>
      <c r="U781" s="13">
        <f>VLOOKUP(A781,[1]Sheet1!$K$2:$T$827, 3,FALSE)</f>
        <v>0.42699999999999999</v>
      </c>
      <c r="V781" s="13">
        <f>VLOOKUP(A781,[1]Sheet1!$K$2:$T$827, 4,FALSE)</f>
        <v>0.192</v>
      </c>
      <c r="W781" s="13">
        <f>VLOOKUP(A781, [1]Sheet1!$K$2:$T$827,5,FALSE)</f>
        <v>0.85599999999999998</v>
      </c>
      <c r="X781" s="13">
        <f>VLOOKUP(A781, [1]Sheet1!$K$2:$T$827,6,FALSE)</f>
        <v>1.4500000000000001E-2</v>
      </c>
      <c r="Y781" s="13">
        <f>VLOOKUP(A781, [1]Sheet1!$K$2:$T$827,7,FALSE)</f>
        <v>1.9300000000000001E-3</v>
      </c>
      <c r="Z781" s="13">
        <f>VLOOKUP(A781, [1]Sheet1!$K$2:$T$827,8,FALSE)</f>
        <v>0.96599999999999997</v>
      </c>
      <c r="AA781" s="13">
        <f>VLOOKUP(A781, [1]Sheet1!$K$2:$T$827,9,FALSE)</f>
        <v>0.17</v>
      </c>
      <c r="AB781" s="13">
        <f>VLOOKUP(A781, [1]Sheet1!$K$2:$T$827,10,FALSE)</f>
        <v>2.87E-2</v>
      </c>
      <c r="AC781" s="13">
        <f>VLOOKUP(A781,[4]Sheet1!$A$2:$D$651,4,FALSE)</f>
        <v>1.0740700000000001</v>
      </c>
      <c r="AD781" s="13">
        <f>VLOOKUP(A781,[4]Sheet1!$A$2:$E$651,5,FALSE)</f>
        <v>1.0542100000000001</v>
      </c>
      <c r="AE781" s="13">
        <f>VLOOKUP(A781,[4]Sheet1!$A$2:$F$651,6,FALSE)</f>
        <v>1603.78</v>
      </c>
      <c r="AF781">
        <f>VLOOKUP(A781,[3]Sheet1!$A$2:$F$2106,6, FALSE)</f>
        <v>58942</v>
      </c>
      <c r="AG781">
        <f>VLOOKUP(A781,[3]Sheet1!$A$2:$G$2106,7,FALSE)</f>
        <v>1</v>
      </c>
      <c r="AH781">
        <f>VLOOKUP(A781,[3]Sheet1!$A$2:$H$2105,8,FALSE)</f>
        <v>1663</v>
      </c>
      <c r="AI781">
        <f>VLOOKUP(A781,[3]Sheet1!$A$2:$I$2106,9,FALSE)</f>
        <v>59</v>
      </c>
      <c r="AJ781">
        <f>VLOOKUP(A781,[3]Sheet1!$A$2:$K$2105,10,FALSE)</f>
        <v>25</v>
      </c>
      <c r="AK781">
        <f>VLOOKUP(A781,[3]Sheet1!$A$2:$K$2105,11,FALSE)</f>
        <v>34</v>
      </c>
      <c r="AL781">
        <f>VLOOKUP(A781,[3]Sheet1!$A$2:$L$2106,12,FALSE)</f>
        <v>7</v>
      </c>
      <c r="AM781">
        <f>VLOOKUP(A781, [3]Sheet1!$A$2:$M$2105,13,FALSE)</f>
        <v>18</v>
      </c>
      <c r="AN781">
        <f>VLOOKUP(A781,[3]Sheet1!$A$2:$N$2106,14,FALSE)</f>
        <v>0.85</v>
      </c>
      <c r="AO781">
        <f>VLOOKUP(A781,[3]Sheet1!$A$2:$O$2106,15,FALSE)</f>
        <v>5.54</v>
      </c>
      <c r="AP781">
        <f>VLOOKUP(A781,[3]Sheet1!$A$2:$P$2105,16,FALSE)</f>
        <v>0</v>
      </c>
      <c r="AQ781">
        <f>VLOOKUP(A781, [3]Sheet1!$A$2:$Q$2106, 17,FALSE)</f>
        <v>1583</v>
      </c>
    </row>
    <row r="782" spans="1:43" x14ac:dyDescent="0.2">
      <c r="A782" s="10">
        <v>1208312</v>
      </c>
      <c r="B782" s="10">
        <v>60058041</v>
      </c>
      <c r="C782" s="11" t="s">
        <v>43</v>
      </c>
      <c r="D782" s="10" t="s">
        <v>50</v>
      </c>
      <c r="E782" s="17">
        <v>44182</v>
      </c>
      <c r="F782" s="13" t="str">
        <f>VLOOKUP(A782,[1]Sheet1!$K$2:$T$827,2,FALSE)</f>
        <v>VD03</v>
      </c>
      <c r="G782" s="13" t="str">
        <f>IFERROR(#REF!, "no")</f>
        <v>no</v>
      </c>
      <c r="H782" s="10">
        <v>19</v>
      </c>
      <c r="I782" s="10">
        <v>1.0900000000000001</v>
      </c>
      <c r="J782" s="10">
        <v>0.97</v>
      </c>
      <c r="K782" s="10">
        <v>-0.12</v>
      </c>
      <c r="L782" s="10">
        <v>16</v>
      </c>
      <c r="M782" s="10">
        <v>15</v>
      </c>
      <c r="N782" s="10">
        <v>2.72605633735657</v>
      </c>
      <c r="O782" s="10">
        <v>0.45153144001960799</v>
      </c>
      <c r="P782" s="10">
        <v>0.39394631981849698</v>
      </c>
      <c r="Q782" s="10">
        <v>-7.3752753436565399E-2</v>
      </c>
      <c r="R782" s="13">
        <f>VLOOKUP(A782,'Valores KF'!$C$2:$D$1018,2,)</f>
        <v>0.76</v>
      </c>
      <c r="S782" s="13">
        <f>VLOOKUP(A782,'[2]PESO DE COLADA DIC19-DIC-20'!$A$2:$D$2105,4, FALSE)</f>
        <v>59478</v>
      </c>
      <c r="T782" s="13">
        <f>VLOOKUP(A782,[1]Sheet1!$F$2:$H$1001,3,FALSE)</f>
        <v>1872.6566024798201</v>
      </c>
      <c r="U782" s="13">
        <f>VLOOKUP(A782,[1]Sheet1!$K$2:$T$827, 3,FALSE)</f>
        <v>0.41499999999999998</v>
      </c>
      <c r="V782" s="13">
        <f>VLOOKUP(A782,[1]Sheet1!$K$2:$T$827, 4,FALSE)</f>
        <v>0.152</v>
      </c>
      <c r="W782" s="13">
        <f>VLOOKUP(A782, [1]Sheet1!$K$2:$T$827,5,FALSE)</f>
        <v>0.86199999999999999</v>
      </c>
      <c r="X782" s="13">
        <f>VLOOKUP(A782, [1]Sheet1!$K$2:$T$827,6,FALSE)</f>
        <v>1.43E-2</v>
      </c>
      <c r="Y782" s="13">
        <f>VLOOKUP(A782, [1]Sheet1!$K$2:$T$827,7,FALSE)</f>
        <v>1.65E-3</v>
      </c>
      <c r="Z782" s="13">
        <f>VLOOKUP(A782, [1]Sheet1!$K$2:$T$827,8,FALSE)</f>
        <v>1.02</v>
      </c>
      <c r="AA782" s="13">
        <f>VLOOKUP(A782, [1]Sheet1!$K$2:$T$827,9,FALSE)</f>
        <v>0.16700000000000001</v>
      </c>
      <c r="AB782" s="13">
        <f>VLOOKUP(A782, [1]Sheet1!$K$2:$T$827,10,FALSE)</f>
        <v>2.6499999999999999E-2</v>
      </c>
      <c r="AC782" s="13">
        <f>VLOOKUP(A782,[4]Sheet1!$A$2:$D$651,4,FALSE)</f>
        <v>1.20496</v>
      </c>
      <c r="AD782" s="13">
        <f>VLOOKUP(A782,[4]Sheet1!$A$2:$E$651,5,FALSE)</f>
        <v>1.4067000000000001</v>
      </c>
      <c r="AE782" s="13">
        <f>VLOOKUP(A782,[4]Sheet1!$A$2:$F$651,6,FALSE)</f>
        <v>1613.86</v>
      </c>
      <c r="AF782">
        <f>VLOOKUP(A782,[3]Sheet1!$A$2:$F$2106,6, FALSE)</f>
        <v>58760.01</v>
      </c>
      <c r="AG782">
        <f>VLOOKUP(A782,[3]Sheet1!$A$2:$G$2106,7,FALSE)</f>
        <v>1</v>
      </c>
      <c r="AH782">
        <f>VLOOKUP(A782,[3]Sheet1!$A$2:$H$2105,8,FALSE)</f>
        <v>1664</v>
      </c>
      <c r="AI782">
        <f>VLOOKUP(A782,[3]Sheet1!$A$2:$I$2106,9,FALSE)</f>
        <v>73</v>
      </c>
      <c r="AJ782">
        <f>VLOOKUP(A782,[3]Sheet1!$A$2:$K$2105,10,FALSE)</f>
        <v>26</v>
      </c>
      <c r="AK782">
        <f>VLOOKUP(A782,[3]Sheet1!$A$2:$K$2105,11,FALSE)</f>
        <v>47</v>
      </c>
      <c r="AL782">
        <f>VLOOKUP(A782,[3]Sheet1!$A$2:$L$2106,12,FALSE)</f>
        <v>7</v>
      </c>
      <c r="AM782">
        <f>VLOOKUP(A782, [3]Sheet1!$A$2:$M$2105,13,FALSE)</f>
        <v>19</v>
      </c>
      <c r="AN782">
        <f>VLOOKUP(A782,[3]Sheet1!$A$2:$N$2106,14,FALSE)</f>
        <v>0.91</v>
      </c>
      <c r="AO782">
        <f>VLOOKUP(A782,[3]Sheet1!$A$2:$O$2106,15,FALSE)</f>
        <v>6.92</v>
      </c>
      <c r="AP782">
        <f>VLOOKUP(A782,[3]Sheet1!$A$2:$P$2105,16,FALSE)</f>
        <v>0</v>
      </c>
      <c r="AQ782">
        <f>VLOOKUP(A782, [3]Sheet1!$A$2:$Q$2106, 17,FALSE)</f>
        <v>1580</v>
      </c>
    </row>
    <row r="783" spans="1:43" x14ac:dyDescent="0.2">
      <c r="A783" s="10">
        <v>1208313</v>
      </c>
      <c r="B783" s="10">
        <v>60058201</v>
      </c>
      <c r="C783" s="11" t="s">
        <v>54</v>
      </c>
      <c r="D783" s="10" t="s">
        <v>50</v>
      </c>
      <c r="E783" s="17">
        <v>44182</v>
      </c>
      <c r="F783" s="13" t="str">
        <f>VLOOKUP(A783,[1]Sheet1!$K$2:$T$827,2,FALSE)</f>
        <v>VD03</v>
      </c>
      <c r="G783" s="13" t="str">
        <f>IFERROR(#REF!, "no")</f>
        <v>no</v>
      </c>
      <c r="H783" s="10">
        <v>18</v>
      </c>
      <c r="I783" s="10">
        <v>1.25</v>
      </c>
      <c r="J783" s="10">
        <v>1.46</v>
      </c>
      <c r="K783" s="10">
        <v>0.21</v>
      </c>
      <c r="L783" s="10">
        <v>24</v>
      </c>
      <c r="M783" s="10">
        <v>15</v>
      </c>
      <c r="N783" s="10">
        <v>5.6885299682617196</v>
      </c>
      <c r="O783" s="10">
        <v>0.52278184890747104</v>
      </c>
      <c r="P783" s="10">
        <v>0.32976767420768699</v>
      </c>
      <c r="Q783" s="10">
        <v>-7.9253576695918995E-2</v>
      </c>
      <c r="R783" s="13">
        <f>VLOOKUP(A783,'Valores KF'!$C$2:$D$1018,2,)</f>
        <v>0.82</v>
      </c>
      <c r="S783" s="13">
        <f>VLOOKUP(A783,'[2]PESO DE COLADA DIC19-DIC-20'!$A$2:$D$2105,4, FALSE)</f>
        <v>59939</v>
      </c>
      <c r="T783" s="13">
        <f>VLOOKUP(A783,[1]Sheet1!$F$2:$H$1001,3,FALSE)</f>
        <v>1897.80788888801</v>
      </c>
      <c r="U783" s="13">
        <f>VLOOKUP(A783,[1]Sheet1!$K$2:$T$827, 3,FALSE)</f>
        <v>9.5699999999999993E-2</v>
      </c>
      <c r="V783" s="13">
        <f>VLOOKUP(A783,[1]Sheet1!$K$2:$T$827, 4,FALSE)</f>
        <v>0.158</v>
      </c>
      <c r="W783" s="13">
        <f>VLOOKUP(A783, [1]Sheet1!$K$2:$T$827,5,FALSE)</f>
        <v>1.1000000000000001</v>
      </c>
      <c r="X783" s="13">
        <f>VLOOKUP(A783, [1]Sheet1!$K$2:$T$827,6,FALSE)</f>
        <v>1.01E-2</v>
      </c>
      <c r="Y783" s="13">
        <f>VLOOKUP(A783, [1]Sheet1!$K$2:$T$827,7,FALSE)</f>
        <v>5.45E-3</v>
      </c>
      <c r="Z783" s="13">
        <f>VLOOKUP(A783, [1]Sheet1!$K$2:$T$827,8,FALSE)</f>
        <v>0.30399999999999999</v>
      </c>
      <c r="AA783" s="13">
        <f>VLOOKUP(A783, [1]Sheet1!$K$2:$T$827,9,FALSE)</f>
        <v>0.28999999999999998</v>
      </c>
      <c r="AB783" s="13">
        <f>VLOOKUP(A783, [1]Sheet1!$K$2:$T$827,10,FALSE)</f>
        <v>2.9100000000000001E-2</v>
      </c>
      <c r="AC783" s="13">
        <f>VLOOKUP(A783,[4]Sheet1!$A$2:$D$651,4,FALSE)</f>
        <v>1.2150300000000001</v>
      </c>
      <c r="AD783" s="13">
        <f>VLOOKUP(A783,[4]Sheet1!$A$2:$E$651,5,FALSE)</f>
        <v>1.1468499999999999</v>
      </c>
      <c r="AE783" s="13">
        <f>VLOOKUP(A783,[4]Sheet1!$A$2:$F$651,6,FALSE)</f>
        <v>1619.21</v>
      </c>
      <c r="AF783">
        <f>VLOOKUP(A783,[3]Sheet1!$A$2:$F$2106,6, FALSE)</f>
        <v>58988.01</v>
      </c>
      <c r="AG783">
        <f>VLOOKUP(A783,[3]Sheet1!$A$2:$G$2106,7,FALSE)</f>
        <v>1</v>
      </c>
      <c r="AH783">
        <f>VLOOKUP(A783,[3]Sheet1!$A$2:$H$2105,8,FALSE)</f>
        <v>1688</v>
      </c>
      <c r="AI783">
        <f>VLOOKUP(A783,[3]Sheet1!$A$2:$I$2106,9,FALSE)</f>
        <v>57</v>
      </c>
      <c r="AJ783">
        <f>VLOOKUP(A783,[3]Sheet1!$A$2:$K$2105,10,FALSE)</f>
        <v>24</v>
      </c>
      <c r="AK783">
        <f>VLOOKUP(A783,[3]Sheet1!$A$2:$K$2105,11,FALSE)</f>
        <v>33</v>
      </c>
      <c r="AL783">
        <f>VLOOKUP(A783,[3]Sheet1!$A$2:$L$2106,12,FALSE)</f>
        <v>6</v>
      </c>
      <c r="AM783">
        <f>VLOOKUP(A783, [3]Sheet1!$A$2:$M$2105,13,FALSE)</f>
        <v>18</v>
      </c>
      <c r="AN783">
        <f>VLOOKUP(A783,[3]Sheet1!$A$2:$N$2106,14,FALSE)</f>
        <v>0.9</v>
      </c>
      <c r="AO783">
        <f>VLOOKUP(A783,[3]Sheet1!$A$2:$O$2106,15,FALSE)</f>
        <v>5.43</v>
      </c>
      <c r="AP783">
        <f>VLOOKUP(A783,[3]Sheet1!$A$2:$P$2105,16,FALSE)</f>
        <v>2.14</v>
      </c>
      <c r="AQ783">
        <f>VLOOKUP(A783, [3]Sheet1!$A$2:$Q$2106, 17,FALSE)</f>
        <v>1594</v>
      </c>
    </row>
    <row r="784" spans="1:43" x14ac:dyDescent="0.2">
      <c r="A784" s="10">
        <v>1208314</v>
      </c>
      <c r="B784" s="10">
        <v>60057965</v>
      </c>
      <c r="C784" s="11" t="s">
        <v>54</v>
      </c>
      <c r="D784" s="10" t="s">
        <v>63</v>
      </c>
      <c r="E784" s="17">
        <v>44182</v>
      </c>
      <c r="F784" s="13" t="str">
        <f>VLOOKUP(A784,[1]Sheet1!$K$2:$T$827,2,FALSE)</f>
        <v>VD02</v>
      </c>
      <c r="G784" s="13" t="str">
        <f>IFERROR(#REF!, "no")</f>
        <v>no</v>
      </c>
      <c r="H784" s="10">
        <v>22</v>
      </c>
      <c r="I784" s="10">
        <v>0.9</v>
      </c>
      <c r="J784" s="10">
        <v>0.82</v>
      </c>
      <c r="K784" s="10">
        <v>-0.08</v>
      </c>
      <c r="L784" s="10">
        <v>14</v>
      </c>
      <c r="M784" s="10">
        <v>19</v>
      </c>
      <c r="N784" s="10">
        <v>1.2492152452468901</v>
      </c>
      <c r="O784" s="10">
        <v>0.55212521553039595</v>
      </c>
      <c r="P784" s="10">
        <v>0.27303287386894198</v>
      </c>
      <c r="Q784" s="10">
        <v>-8.0407269299030304E-2</v>
      </c>
      <c r="R784" s="13">
        <f>VLOOKUP(A784,'Valores KF'!$C$2:$D$1018,2,)</f>
        <v>0.82</v>
      </c>
      <c r="S784" s="13">
        <f>VLOOKUP(A784,'[2]PESO DE COLADA DIC19-DIC-20'!$A$2:$D$2105,4, FALSE)</f>
        <v>55780</v>
      </c>
      <c r="T784" s="13">
        <f>VLOOKUP(A784,[1]Sheet1!$F$2:$H$1001,3,FALSE)</f>
        <v>1895.14430088995</v>
      </c>
      <c r="U784" s="13">
        <f>VLOOKUP(A784,[1]Sheet1!$K$2:$T$827, 3,FALSE)</f>
        <v>9.7199999999999995E-2</v>
      </c>
      <c r="V784" s="13">
        <f>VLOOKUP(A784,[1]Sheet1!$K$2:$T$827, 4,FALSE)</f>
        <v>0.214</v>
      </c>
      <c r="W784" s="13">
        <f>VLOOKUP(A784, [1]Sheet1!$K$2:$T$827,5,FALSE)</f>
        <v>1.1200000000000001</v>
      </c>
      <c r="X784" s="13">
        <f>VLOOKUP(A784, [1]Sheet1!$K$2:$T$827,6,FALSE)</f>
        <v>9.7999999999999997E-3</v>
      </c>
      <c r="Y784" s="13">
        <f>VLOOKUP(A784, [1]Sheet1!$K$2:$T$827,7,FALSE)</f>
        <v>5.8399999999999997E-3</v>
      </c>
      <c r="Z784" s="13">
        <f>VLOOKUP(A784, [1]Sheet1!$K$2:$T$827,8,FALSE)</f>
        <v>0.29299999999999998</v>
      </c>
      <c r="AA784" s="13">
        <f>VLOOKUP(A784, [1]Sheet1!$K$2:$T$827,9,FALSE)</f>
        <v>0.311</v>
      </c>
      <c r="AB784" s="13">
        <f>VLOOKUP(A784, [1]Sheet1!$K$2:$T$827,10,FALSE)</f>
        <v>4.0399999999999998E-2</v>
      </c>
      <c r="AC784" s="13">
        <f>VLOOKUP(A784,[4]Sheet1!$A$2:$D$651,4,FALSE)</f>
        <v>1.1694</v>
      </c>
      <c r="AD784" s="13">
        <f>VLOOKUP(A784,[4]Sheet1!$A$2:$E$651,5,FALSE)</f>
        <v>1.7047600000000001</v>
      </c>
      <c r="AE784" s="13">
        <f>VLOOKUP(A784,[4]Sheet1!$A$2:$F$651,6,FALSE)</f>
        <v>1609.21</v>
      </c>
      <c r="AF784">
        <f>VLOOKUP(A784,[3]Sheet1!$A$2:$F$2106,6, FALSE)</f>
        <v>55510</v>
      </c>
      <c r="AG784">
        <f>VLOOKUP(A784,[3]Sheet1!$A$2:$G$2106,7,FALSE)</f>
        <v>1</v>
      </c>
      <c r="AH784">
        <f>VLOOKUP(A784,[3]Sheet1!$A$2:$H$2105,8,FALSE)</f>
        <v>1693</v>
      </c>
      <c r="AI784">
        <f>VLOOKUP(A784,[3]Sheet1!$A$2:$I$2106,9,FALSE)</f>
        <v>58</v>
      </c>
      <c r="AJ784">
        <f>VLOOKUP(A784,[3]Sheet1!$A$2:$K$2105,10,FALSE)</f>
        <v>28</v>
      </c>
      <c r="AK784">
        <f>VLOOKUP(A784,[3]Sheet1!$A$2:$K$2105,11,FALSE)</f>
        <v>30</v>
      </c>
      <c r="AL784">
        <f>VLOOKUP(A784,[3]Sheet1!$A$2:$L$2106,12,FALSE)</f>
        <v>6</v>
      </c>
      <c r="AM784">
        <f>VLOOKUP(A784, [3]Sheet1!$A$2:$M$2105,13,FALSE)</f>
        <v>22</v>
      </c>
      <c r="AN784">
        <f>VLOOKUP(A784,[3]Sheet1!$A$2:$N$2106,14,FALSE)</f>
        <v>0.83</v>
      </c>
      <c r="AO784">
        <f>VLOOKUP(A784,[3]Sheet1!$A$2:$O$2106,15,FALSE)</f>
        <v>3.75</v>
      </c>
      <c r="AP784">
        <f>VLOOKUP(A784,[3]Sheet1!$A$2:$P$2105,16,FALSE)</f>
        <v>3.46</v>
      </c>
      <c r="AQ784">
        <f>VLOOKUP(A784, [3]Sheet1!$A$2:$Q$2106, 17,FALSE)</f>
        <v>1596</v>
      </c>
    </row>
    <row r="785" spans="1:43" x14ac:dyDescent="0.2">
      <c r="A785" s="10">
        <v>1208315</v>
      </c>
      <c r="B785" s="10">
        <v>60057970</v>
      </c>
      <c r="C785" s="11" t="s">
        <v>54</v>
      </c>
      <c r="D785" s="10" t="s">
        <v>63</v>
      </c>
      <c r="E785" s="17">
        <v>44182</v>
      </c>
      <c r="F785" s="13" t="str">
        <f>VLOOKUP(A785,[1]Sheet1!$K$2:$T$827,2,FALSE)</f>
        <v>VD03</v>
      </c>
      <c r="G785" s="13" t="str">
        <f>IFERROR(#REF!, "no")</f>
        <v>no</v>
      </c>
      <c r="H785" s="10">
        <v>22</v>
      </c>
      <c r="I785" s="10">
        <v>0.87</v>
      </c>
      <c r="J785" s="10">
        <v>1.1599999999999999</v>
      </c>
      <c r="K785" s="10">
        <v>0.28999999999999998</v>
      </c>
      <c r="L785" s="10">
        <v>16</v>
      </c>
      <c r="M785" s="10">
        <v>20</v>
      </c>
      <c r="N785" s="10">
        <v>0.31550693511962902</v>
      </c>
      <c r="O785" s="10">
        <v>-0.15916964411735501</v>
      </c>
      <c r="P785" s="10">
        <v>6.4891912043094593E-2</v>
      </c>
      <c r="Q785" s="10">
        <v>-9.3716010451316806E-2</v>
      </c>
      <c r="R785" s="13">
        <f>VLOOKUP(A785,'Valores KF'!$C$2:$D$1018,2,)</f>
        <v>0.81</v>
      </c>
      <c r="S785" s="13">
        <f>VLOOKUP(A785,'[2]PESO DE COLADA DIC19-DIC-20'!$A$2:$D$2105,4, FALSE)</f>
        <v>54239</v>
      </c>
      <c r="T785" s="13">
        <f>VLOOKUP(A785,[1]Sheet1!$F$2:$H$1001,3,FALSE)</f>
        <v>1896.1466398156299</v>
      </c>
      <c r="U785" s="13">
        <f>VLOOKUP(A785,[1]Sheet1!$K$2:$T$827, 3,FALSE)</f>
        <v>0.11799999999999999</v>
      </c>
      <c r="V785" s="13">
        <f>VLOOKUP(A785,[1]Sheet1!$K$2:$T$827, 4,FALSE)</f>
        <v>0.156</v>
      </c>
      <c r="W785" s="13">
        <f>VLOOKUP(A785, [1]Sheet1!$K$2:$T$827,5,FALSE)</f>
        <v>1.1100000000000001</v>
      </c>
      <c r="X785" s="13">
        <f>VLOOKUP(A785, [1]Sheet1!$K$2:$T$827,6,FALSE)</f>
        <v>9.4000000000000004E-3</v>
      </c>
      <c r="Y785" s="13">
        <f>VLOOKUP(A785, [1]Sheet1!$K$2:$T$827,7,FALSE)</f>
        <v>5.8500000000000002E-3</v>
      </c>
      <c r="Z785" s="13">
        <f>VLOOKUP(A785, [1]Sheet1!$K$2:$T$827,8,FALSE)</f>
        <v>0.17499999999999999</v>
      </c>
      <c r="AA785" s="13">
        <f>VLOOKUP(A785, [1]Sheet1!$K$2:$T$827,9,FALSE)</f>
        <v>0.29499999999999998</v>
      </c>
      <c r="AB785" s="13">
        <f>VLOOKUP(A785, [1]Sheet1!$K$2:$T$827,10,FALSE)</f>
        <v>3.0499999999999999E-2</v>
      </c>
      <c r="AC785" s="13">
        <f>VLOOKUP(A785,[4]Sheet1!$A$2:$D$651,4,FALSE)</f>
        <v>1.2236800000000001</v>
      </c>
      <c r="AD785" s="13">
        <f>VLOOKUP(A785,[4]Sheet1!$A$2:$E$651,5,FALSE)</f>
        <v>2.55586</v>
      </c>
      <c r="AE785" s="13">
        <f>VLOOKUP(A785,[4]Sheet1!$A$2:$F$651,6,FALSE)</f>
        <v>1595.6</v>
      </c>
      <c r="AF785">
        <f>VLOOKUP(A785,[3]Sheet1!$A$2:$F$2106,6, FALSE)</f>
        <v>54794.01</v>
      </c>
      <c r="AG785">
        <f>VLOOKUP(A785,[3]Sheet1!$A$2:$G$2106,7,FALSE)</f>
        <v>1</v>
      </c>
      <c r="AH785">
        <f>VLOOKUP(A785,[3]Sheet1!$A$2:$H$2105,8,FALSE)</f>
        <v>1694</v>
      </c>
      <c r="AI785">
        <f>VLOOKUP(A785,[3]Sheet1!$A$2:$I$2106,9,FALSE)</f>
        <v>55</v>
      </c>
      <c r="AJ785">
        <f>VLOOKUP(A785,[3]Sheet1!$A$2:$K$2105,10,FALSE)</f>
        <v>28</v>
      </c>
      <c r="AK785">
        <f>VLOOKUP(A785,[3]Sheet1!$A$2:$K$2105,11,FALSE)</f>
        <v>27</v>
      </c>
      <c r="AL785">
        <f>VLOOKUP(A785,[3]Sheet1!$A$2:$L$2106,12,FALSE)</f>
        <v>6</v>
      </c>
      <c r="AM785">
        <f>VLOOKUP(A785, [3]Sheet1!$A$2:$M$2105,13,FALSE)</f>
        <v>22</v>
      </c>
      <c r="AN785">
        <f>VLOOKUP(A785,[3]Sheet1!$A$2:$N$2106,14,FALSE)</f>
        <v>0.9</v>
      </c>
      <c r="AO785">
        <f>VLOOKUP(A785,[3]Sheet1!$A$2:$O$2106,15,FALSE)</f>
        <v>9.33</v>
      </c>
      <c r="AP785">
        <f>VLOOKUP(A785,[3]Sheet1!$A$2:$P$2105,16,FALSE)</f>
        <v>3.26</v>
      </c>
      <c r="AQ785">
        <f>VLOOKUP(A785, [3]Sheet1!$A$2:$Q$2106, 17,FALSE)</f>
        <v>1591</v>
      </c>
    </row>
    <row r="786" spans="1:43" x14ac:dyDescent="0.2">
      <c r="A786" s="10">
        <v>1208316</v>
      </c>
      <c r="B786" s="10">
        <v>60057814</v>
      </c>
      <c r="C786" s="11" t="s">
        <v>47</v>
      </c>
      <c r="D786" s="10" t="s">
        <v>50</v>
      </c>
      <c r="E786" s="17">
        <v>44182</v>
      </c>
      <c r="F786" s="13" t="str">
        <f>VLOOKUP(A786,[1]Sheet1!$K$2:$T$827,2,FALSE)</f>
        <v>VD02</v>
      </c>
      <c r="G786" s="13" t="str">
        <f>IFERROR(#REF!, "no")</f>
        <v>no</v>
      </c>
      <c r="H786" s="10">
        <v>18</v>
      </c>
      <c r="I786" s="10">
        <v>1.2</v>
      </c>
      <c r="J786" s="10">
        <v>1.59</v>
      </c>
      <c r="K786" s="10">
        <v>0.39</v>
      </c>
      <c r="L786" s="10">
        <v>16</v>
      </c>
      <c r="M786" s="10">
        <v>17</v>
      </c>
      <c r="N786" s="10">
        <v>5.9395031929016104</v>
      </c>
      <c r="O786" s="10">
        <v>0.56605994701385498</v>
      </c>
      <c r="P786" s="10">
        <v>0.162341102957726</v>
      </c>
      <c r="Q786" s="10">
        <v>-8.3322323858737904E-2</v>
      </c>
      <c r="R786" s="13">
        <f>VLOOKUP(A786,'Valores KF'!$C$2:$D$1018,2,)</f>
        <v>0.81</v>
      </c>
      <c r="S786" s="13">
        <f>VLOOKUP(A786,'[2]PESO DE COLADA DIC19-DIC-20'!$A$2:$D$2105,4, FALSE)</f>
        <v>59283</v>
      </c>
      <c r="T786" s="13">
        <f>VLOOKUP(A786,[1]Sheet1!$F$2:$H$1001,3,FALSE)</f>
        <v>1894.4325525315701</v>
      </c>
      <c r="U786" s="13">
        <f>VLOOKUP(A786,[1]Sheet1!$K$2:$T$827, 3,FALSE)</f>
        <v>0.16300000000000001</v>
      </c>
      <c r="V786" s="13">
        <f>VLOOKUP(A786,[1]Sheet1!$K$2:$T$827, 4,FALSE)</f>
        <v>0.17699999999999999</v>
      </c>
      <c r="W786" s="13">
        <f>VLOOKUP(A786, [1]Sheet1!$K$2:$T$827,5,FALSE)</f>
        <v>1.1200000000000001</v>
      </c>
      <c r="X786" s="13">
        <f>VLOOKUP(A786, [1]Sheet1!$K$2:$T$827,6,FALSE)</f>
        <v>9.5999999999999992E-3</v>
      </c>
      <c r="Y786" s="13">
        <f>VLOOKUP(A786, [1]Sheet1!$K$2:$T$827,7,FALSE)</f>
        <v>1.0399999999999999E-3</v>
      </c>
      <c r="Z786" s="13">
        <f>VLOOKUP(A786, [1]Sheet1!$K$2:$T$827,8,FALSE)</f>
        <v>0.16600000000000001</v>
      </c>
      <c r="AA786" s="13">
        <f>VLOOKUP(A786, [1]Sheet1!$K$2:$T$827,9,FALSE)</f>
        <v>0.20100000000000001</v>
      </c>
      <c r="AB786" s="13">
        <f>VLOOKUP(A786, [1]Sheet1!$K$2:$T$827,10,FALSE)</f>
        <v>3.7900000000000003E-2</v>
      </c>
      <c r="AC786" s="13">
        <f>VLOOKUP(A786,[4]Sheet1!$A$2:$D$651,4,FALSE)</f>
        <v>0.96549799999999997</v>
      </c>
      <c r="AD786" s="13">
        <f>VLOOKUP(A786,[4]Sheet1!$A$2:$E$651,5,FALSE)</f>
        <v>1.22906</v>
      </c>
      <c r="AE786" s="13">
        <f>VLOOKUP(A786,[4]Sheet1!$A$2:$F$651,6,FALSE)</f>
        <v>1618.19</v>
      </c>
      <c r="AF786">
        <f>VLOOKUP(A786,[3]Sheet1!$A$2:$F$2106,6, FALSE)</f>
        <v>59366</v>
      </c>
      <c r="AG786">
        <f>VLOOKUP(A786,[3]Sheet1!$A$2:$G$2106,7,FALSE)</f>
        <v>1</v>
      </c>
      <c r="AH786">
        <f>VLOOKUP(A786,[3]Sheet1!$A$2:$H$2105,8,FALSE)</f>
        <v>1681</v>
      </c>
      <c r="AI786">
        <f>VLOOKUP(A786,[3]Sheet1!$A$2:$I$2106,9,FALSE)</f>
        <v>54</v>
      </c>
      <c r="AJ786">
        <f>VLOOKUP(A786,[3]Sheet1!$A$2:$K$2105,10,FALSE)</f>
        <v>24</v>
      </c>
      <c r="AK786">
        <f>VLOOKUP(A786,[3]Sheet1!$A$2:$K$2105,11,FALSE)</f>
        <v>30</v>
      </c>
      <c r="AL786">
        <f>VLOOKUP(A786,[3]Sheet1!$A$2:$L$2106,12,FALSE)</f>
        <v>6</v>
      </c>
      <c r="AM786">
        <f>VLOOKUP(A786, [3]Sheet1!$A$2:$M$2105,13,FALSE)</f>
        <v>18</v>
      </c>
      <c r="AN786">
        <f>VLOOKUP(A786,[3]Sheet1!$A$2:$N$2106,14,FALSE)</f>
        <v>0.66</v>
      </c>
      <c r="AO786">
        <f>VLOOKUP(A786,[3]Sheet1!$A$2:$O$2106,15,FALSE)</f>
        <v>5.4</v>
      </c>
      <c r="AP786">
        <f>VLOOKUP(A786,[3]Sheet1!$A$2:$P$2105,16,FALSE)</f>
        <v>0</v>
      </c>
      <c r="AQ786">
        <f>VLOOKUP(A786, [3]Sheet1!$A$2:$Q$2106, 17,FALSE)</f>
        <v>1596</v>
      </c>
    </row>
    <row r="787" spans="1:43" x14ac:dyDescent="0.2">
      <c r="A787" s="10">
        <v>1208317</v>
      </c>
      <c r="B787" s="10">
        <v>60058024</v>
      </c>
      <c r="C787" s="11" t="s">
        <v>93</v>
      </c>
      <c r="D787" s="10" t="s">
        <v>56</v>
      </c>
      <c r="E787" s="17">
        <v>44182</v>
      </c>
      <c r="F787" s="13" t="str">
        <f>VLOOKUP(A787,[1]Sheet1!$K$2:$T$827,2,FALSE)</f>
        <v>VD02</v>
      </c>
      <c r="G787" s="13" t="str">
        <f>IFERROR(#REF!, "no")</f>
        <v>no</v>
      </c>
      <c r="H787" s="10">
        <v>18</v>
      </c>
      <c r="I787" s="10">
        <v>1.19</v>
      </c>
      <c r="J787" s="10">
        <v>1.55</v>
      </c>
      <c r="K787" s="10">
        <v>0.36</v>
      </c>
      <c r="L787" s="10">
        <v>25</v>
      </c>
      <c r="M787" s="10">
        <v>16</v>
      </c>
      <c r="N787" s="10">
        <v>6.2197694778442401</v>
      </c>
      <c r="O787" s="10">
        <v>0.812167108058929</v>
      </c>
      <c r="P787" s="10">
        <v>0.28298869729042098</v>
      </c>
      <c r="Q787" s="10">
        <v>-4.4719692319631597E-2</v>
      </c>
      <c r="R787" s="13">
        <f>VLOOKUP(A787,'Valores KF'!$C$2:$D$1018,2,)</f>
        <v>0.78</v>
      </c>
      <c r="S787" s="13">
        <f>VLOOKUP(A787,'[2]PESO DE COLADA DIC19-DIC-20'!$A$2:$D$2105,4, FALSE)</f>
        <v>58434</v>
      </c>
      <c r="T787" s="13">
        <f>VLOOKUP(A787,[1]Sheet1!$F$2:$H$1001,3,FALSE)</f>
        <v>1876.97933720111</v>
      </c>
      <c r="U787" s="13">
        <f>VLOOKUP(A787,[1]Sheet1!$K$2:$T$827, 3,FALSE)</f>
        <v>0.19900000000000001</v>
      </c>
      <c r="V787" s="13">
        <f>VLOOKUP(A787,[1]Sheet1!$K$2:$T$827, 4,FALSE)</f>
        <v>0.21</v>
      </c>
      <c r="W787" s="13">
        <f>VLOOKUP(A787, [1]Sheet1!$K$2:$T$827,5,FALSE)</f>
        <v>0.99099999999999999</v>
      </c>
      <c r="X787" s="13">
        <f>VLOOKUP(A787, [1]Sheet1!$K$2:$T$827,6,FALSE)</f>
        <v>1.0200000000000001E-2</v>
      </c>
      <c r="Y787" s="13">
        <f>VLOOKUP(A787, [1]Sheet1!$K$2:$T$827,7,FALSE)</f>
        <v>9.2100000000000005E-4</v>
      </c>
      <c r="Z787" s="13">
        <f>VLOOKUP(A787, [1]Sheet1!$K$2:$T$827,8,FALSE)</f>
        <v>0.158</v>
      </c>
      <c r="AA787" s="13">
        <f>VLOOKUP(A787, [1]Sheet1!$K$2:$T$827,9,FALSE)</f>
        <v>0.105</v>
      </c>
      <c r="AB787" s="13">
        <f>VLOOKUP(A787, [1]Sheet1!$K$2:$T$827,10,FALSE)</f>
        <v>2.5499999999999998E-2</v>
      </c>
      <c r="AC787" s="13">
        <f>VLOOKUP(A787,[4]Sheet1!$A$2:$D$651,4,FALSE)</f>
        <v>0.99824299999999999</v>
      </c>
      <c r="AD787" s="13">
        <f>VLOOKUP(A787,[4]Sheet1!$A$2:$E$651,5,FALSE)</f>
        <v>1.16428</v>
      </c>
      <c r="AE787" s="13">
        <f>VLOOKUP(A787,[4]Sheet1!$A$2:$F$651,6,FALSE)</f>
        <v>1604.25</v>
      </c>
      <c r="AF787">
        <f>VLOOKUP(A787,[3]Sheet1!$A$2:$F$2106,6, FALSE)</f>
        <v>59354</v>
      </c>
      <c r="AG787">
        <f>VLOOKUP(A787,[3]Sheet1!$A$2:$G$2106,7,FALSE)</f>
        <v>1</v>
      </c>
      <c r="AH787">
        <f>VLOOKUP(A787,[3]Sheet1!$A$2:$H$2105,8,FALSE)</f>
        <v>1660</v>
      </c>
      <c r="AI787">
        <f>VLOOKUP(A787,[3]Sheet1!$A$2:$I$2106,9,FALSE)</f>
        <v>51</v>
      </c>
      <c r="AJ787">
        <f>VLOOKUP(A787,[3]Sheet1!$A$2:$K$2105,10,FALSE)</f>
        <v>24</v>
      </c>
      <c r="AK787">
        <f>VLOOKUP(A787,[3]Sheet1!$A$2:$K$2105,11,FALSE)</f>
        <v>27</v>
      </c>
      <c r="AL787">
        <f>VLOOKUP(A787,[3]Sheet1!$A$2:$L$2106,12,FALSE)</f>
        <v>6</v>
      </c>
      <c r="AM787">
        <f>VLOOKUP(A787, [3]Sheet1!$A$2:$M$2105,13,FALSE)</f>
        <v>18</v>
      </c>
      <c r="AN787">
        <f>VLOOKUP(A787,[3]Sheet1!$A$2:$N$2106,14,FALSE)</f>
        <v>0.65</v>
      </c>
      <c r="AO787">
        <f>VLOOKUP(A787,[3]Sheet1!$A$2:$O$2106,15,FALSE)</f>
        <v>5.05</v>
      </c>
      <c r="AP787">
        <f>VLOOKUP(A787,[3]Sheet1!$A$2:$P$2105,16,FALSE)</f>
        <v>0</v>
      </c>
      <c r="AQ787">
        <f>VLOOKUP(A787, [3]Sheet1!$A$2:$Q$2106, 17,FALSE)</f>
        <v>1582</v>
      </c>
    </row>
    <row r="788" spans="1:43" x14ac:dyDescent="0.2">
      <c r="A788" s="10">
        <v>1208318</v>
      </c>
      <c r="B788" s="10">
        <v>60058120</v>
      </c>
      <c r="C788" s="11" t="s">
        <v>74</v>
      </c>
      <c r="D788" s="10" t="s">
        <v>63</v>
      </c>
      <c r="E788" s="17">
        <v>44182</v>
      </c>
      <c r="F788" s="13" t="str">
        <f>VLOOKUP(A788,[1]Sheet1!$K$2:$T$827,2,FALSE)</f>
        <v>VD02</v>
      </c>
      <c r="G788" s="13" t="str">
        <f>IFERROR(#REF!, "no")</f>
        <v>no</v>
      </c>
      <c r="H788" s="10">
        <v>24</v>
      </c>
      <c r="I788" s="10">
        <v>0.79</v>
      </c>
      <c r="J788" s="10">
        <v>0.79</v>
      </c>
      <c r="K788" s="10">
        <v>0</v>
      </c>
      <c r="L788" s="10">
        <v>13</v>
      </c>
      <c r="M788" s="10">
        <v>22</v>
      </c>
      <c r="N788" s="10">
        <v>5.4573273658752397</v>
      </c>
      <c r="O788" s="10">
        <v>0.422474175691605</v>
      </c>
      <c r="P788" s="10">
        <v>7.4507974088192E-2</v>
      </c>
      <c r="Q788" s="10">
        <v>-0.118188701570034</v>
      </c>
      <c r="R788" s="13">
        <f>VLOOKUP(A788,'Valores KF'!$C$2:$D$1018,2,)</f>
        <v>0.82</v>
      </c>
      <c r="S788" s="13">
        <f>VLOOKUP(A788,'[2]PESO DE COLADA DIC19-DIC-20'!$A$2:$D$2105,4, FALSE)</f>
        <v>53863</v>
      </c>
      <c r="T788" s="13">
        <f>VLOOKUP(A788,[1]Sheet1!$F$2:$H$1001,3,FALSE)</f>
        <v>1904.91998522014</v>
      </c>
      <c r="U788" s="13">
        <f>VLOOKUP(A788,[1]Sheet1!$K$2:$T$827, 3,FALSE)</f>
        <v>0.14399999999999999</v>
      </c>
      <c r="V788" s="13">
        <f>VLOOKUP(A788,[1]Sheet1!$K$2:$T$827, 4,FALSE)</f>
        <v>0.153</v>
      </c>
      <c r="W788" s="13">
        <f>VLOOKUP(A788, [1]Sheet1!$K$2:$T$827,5,FALSE)</f>
        <v>1.25</v>
      </c>
      <c r="X788" s="13">
        <f>VLOOKUP(A788, [1]Sheet1!$K$2:$T$827,6,FALSE)</f>
        <v>7.9000000000000008E-3</v>
      </c>
      <c r="Y788" s="13">
        <f>VLOOKUP(A788, [1]Sheet1!$K$2:$T$827,7,FALSE)</f>
        <v>6.6600000000000001E-3</v>
      </c>
      <c r="Z788" s="13">
        <f>VLOOKUP(A788, [1]Sheet1!$K$2:$T$827,8,FALSE)</f>
        <v>0.127</v>
      </c>
      <c r="AA788" s="13">
        <f>VLOOKUP(A788, [1]Sheet1!$K$2:$T$827,9,FALSE)</f>
        <v>7.0599999999999996E-2</v>
      </c>
      <c r="AB788" s="13">
        <f>VLOOKUP(A788, [1]Sheet1!$K$2:$T$827,10,FALSE)</f>
        <v>2.7300000000000001E-2</v>
      </c>
      <c r="AC788" s="13">
        <f>VLOOKUP(A788,[4]Sheet1!$A$2:$D$651,4,FALSE)</f>
        <v>0.89575099999999996</v>
      </c>
      <c r="AD788" s="13">
        <f>VLOOKUP(A788,[4]Sheet1!$A$2:$E$651,5,FALSE)</f>
        <v>1.13601</v>
      </c>
      <c r="AE788" s="13">
        <f>VLOOKUP(A788,[4]Sheet1!$A$2:$F$651,6,FALSE)</f>
        <v>1624.34</v>
      </c>
      <c r="AF788">
        <f>VLOOKUP(A788,[3]Sheet1!$A$2:$F$2106,6, FALSE)</f>
        <v>54239</v>
      </c>
      <c r="AG788">
        <f>VLOOKUP(A788,[3]Sheet1!$A$2:$G$2106,7,FALSE)</f>
        <v>1</v>
      </c>
      <c r="AH788">
        <f>VLOOKUP(A788,[3]Sheet1!$A$2:$H$2105,8,FALSE)</f>
        <v>1706</v>
      </c>
      <c r="AI788">
        <f>VLOOKUP(A788,[3]Sheet1!$A$2:$I$2106,9,FALSE)</f>
        <v>71</v>
      </c>
      <c r="AJ788">
        <f>VLOOKUP(A788,[3]Sheet1!$A$2:$K$2105,10,FALSE)</f>
        <v>29</v>
      </c>
      <c r="AK788">
        <f>VLOOKUP(A788,[3]Sheet1!$A$2:$K$2105,11,FALSE)</f>
        <v>42</v>
      </c>
      <c r="AL788">
        <f>VLOOKUP(A788,[3]Sheet1!$A$2:$L$2106,12,FALSE)</f>
        <v>5</v>
      </c>
      <c r="AM788">
        <f>VLOOKUP(A788, [3]Sheet1!$A$2:$M$2105,13,FALSE)</f>
        <v>24</v>
      </c>
      <c r="AN788">
        <f>VLOOKUP(A788,[3]Sheet1!$A$2:$N$2106,14,FALSE)</f>
        <v>0.57999999999999996</v>
      </c>
      <c r="AO788">
        <f>VLOOKUP(A788,[3]Sheet1!$A$2:$O$2106,15,FALSE)</f>
        <v>5.56</v>
      </c>
      <c r="AP788">
        <f>VLOOKUP(A788,[3]Sheet1!$A$2:$P$2105,16,FALSE)</f>
        <v>3.27</v>
      </c>
      <c r="AQ788">
        <f>VLOOKUP(A788, [3]Sheet1!$A$2:$Q$2106, 17,FALSE)</f>
        <v>1595</v>
      </c>
    </row>
    <row r="789" spans="1:43" x14ac:dyDescent="0.2">
      <c r="A789" s="10">
        <v>1208319</v>
      </c>
      <c r="B789" s="10">
        <v>60057904</v>
      </c>
      <c r="C789" s="11" t="s">
        <v>124</v>
      </c>
      <c r="D789" s="10" t="s">
        <v>53</v>
      </c>
      <c r="E789" s="17">
        <v>44182</v>
      </c>
      <c r="F789" s="13" t="str">
        <f>VLOOKUP(A789,[1]Sheet1!$K$2:$T$827,2,FALSE)</f>
        <v>VD02</v>
      </c>
      <c r="G789" s="13" t="str">
        <f>IFERROR(#REF!, "no")</f>
        <v>no</v>
      </c>
      <c r="H789" s="10">
        <v>23</v>
      </c>
      <c r="I789" s="10">
        <v>0.85</v>
      </c>
      <c r="J789" s="10">
        <v>0.87</v>
      </c>
      <c r="K789" s="10">
        <v>0.02</v>
      </c>
      <c r="L789" s="10">
        <v>18</v>
      </c>
      <c r="M789" s="10">
        <v>22</v>
      </c>
      <c r="N789" s="10">
        <v>1.57998931407928</v>
      </c>
      <c r="O789" s="10">
        <v>0.49545657634735102</v>
      </c>
      <c r="P789" s="10">
        <v>0.44291600584983798</v>
      </c>
      <c r="Q789" s="10">
        <v>-7.7143624424934401E-2</v>
      </c>
      <c r="R789" s="13">
        <f>VLOOKUP(A789,'Valores KF'!$C$2:$D$1018,2,)</f>
        <v>0.78</v>
      </c>
      <c r="S789" s="13">
        <f>VLOOKUP(A789,'[2]PESO DE COLADA DIC19-DIC-20'!$A$2:$D$2105,4, FALSE)</f>
        <v>52600</v>
      </c>
      <c r="T789" s="13">
        <f>VLOOKUP(A789,[1]Sheet1!$F$2:$H$1001,3,FALSE)</f>
        <v>1871.4899142085601</v>
      </c>
      <c r="U789" s="13">
        <f>VLOOKUP(A789,[1]Sheet1!$K$2:$T$827, 3,FALSE)</f>
        <v>0.13300000000000001</v>
      </c>
      <c r="V789" s="13">
        <f>VLOOKUP(A789,[1]Sheet1!$K$2:$T$827, 4,FALSE)</f>
        <v>0.50600000000000001</v>
      </c>
      <c r="W789" s="13">
        <f>VLOOKUP(A789, [1]Sheet1!$K$2:$T$827,5,FALSE)</f>
        <v>0.3</v>
      </c>
      <c r="X789" s="13">
        <f>VLOOKUP(A789, [1]Sheet1!$K$2:$T$827,6,FALSE)</f>
        <v>5.1999999999999998E-3</v>
      </c>
      <c r="Y789" s="13">
        <f>VLOOKUP(A789, [1]Sheet1!$K$2:$T$827,7,FALSE)</f>
        <v>1.3500000000000001E-3</v>
      </c>
      <c r="Z789" s="13">
        <f>VLOOKUP(A789, [1]Sheet1!$K$2:$T$827,8,FALSE)</f>
        <v>1.29</v>
      </c>
      <c r="AA789" s="13">
        <f>VLOOKUP(A789, [1]Sheet1!$K$2:$T$827,9,FALSE)</f>
        <v>0.20499999999999999</v>
      </c>
      <c r="AB789" s="13">
        <f>VLOOKUP(A789, [1]Sheet1!$K$2:$T$827,10,FALSE)</f>
        <v>2.7699999999999999E-2</v>
      </c>
      <c r="AC789" s="13">
        <f>VLOOKUP(A789,[4]Sheet1!$A$2:$D$651,4,FALSE)</f>
        <v>0.99117599999999995</v>
      </c>
      <c r="AD789" s="13">
        <f>VLOOKUP(A789,[4]Sheet1!$A$2:$E$651,5,FALSE)</f>
        <v>1.5673900000000001</v>
      </c>
      <c r="AE789" s="13">
        <f>VLOOKUP(A789,[4]Sheet1!$A$2:$F$651,6,FALSE)</f>
        <v>1604.33</v>
      </c>
      <c r="AF789">
        <f>VLOOKUP(A789,[3]Sheet1!$A$2:$F$2106,6, FALSE)</f>
        <v>51606</v>
      </c>
      <c r="AG789">
        <f>VLOOKUP(A789,[3]Sheet1!$A$2:$G$2106,7,FALSE)</f>
        <v>1</v>
      </c>
      <c r="AH789">
        <f>VLOOKUP(A789,[3]Sheet1!$A$2:$H$2105,8,FALSE)</f>
        <v>1649</v>
      </c>
      <c r="AI789">
        <f>VLOOKUP(A789,[3]Sheet1!$A$2:$I$2106,9,FALSE)</f>
        <v>66</v>
      </c>
      <c r="AJ789">
        <f>VLOOKUP(A789,[3]Sheet1!$A$2:$K$2105,10,FALSE)</f>
        <v>29</v>
      </c>
      <c r="AK789">
        <f>VLOOKUP(A789,[3]Sheet1!$A$2:$K$2105,11,FALSE)</f>
        <v>37</v>
      </c>
      <c r="AL789">
        <f>VLOOKUP(A789,[3]Sheet1!$A$2:$L$2106,12,FALSE)</f>
        <v>6</v>
      </c>
      <c r="AM789">
        <f>VLOOKUP(A789, [3]Sheet1!$A$2:$M$2105,13,FALSE)</f>
        <v>23</v>
      </c>
      <c r="AN789">
        <f>VLOOKUP(A789,[3]Sheet1!$A$2:$N$2106,14,FALSE)</f>
        <v>0.75</v>
      </c>
      <c r="AO789">
        <f>VLOOKUP(A789,[3]Sheet1!$A$2:$O$2106,15,FALSE)</f>
        <v>9.68</v>
      </c>
      <c r="AP789">
        <f>VLOOKUP(A789,[3]Sheet1!$A$2:$P$2105,16,FALSE)</f>
        <v>0</v>
      </c>
      <c r="AQ789">
        <f>VLOOKUP(A789, [3]Sheet1!$A$2:$Q$2106, 17,FALSE)</f>
        <v>1569</v>
      </c>
    </row>
    <row r="790" spans="1:43" x14ac:dyDescent="0.2">
      <c r="A790" s="10">
        <v>1208320</v>
      </c>
      <c r="B790" s="10">
        <v>60057787</v>
      </c>
      <c r="C790" s="11" t="s">
        <v>82</v>
      </c>
      <c r="D790" s="10" t="s">
        <v>61</v>
      </c>
      <c r="E790" s="17">
        <v>44183</v>
      </c>
      <c r="F790" s="13" t="str">
        <f>VLOOKUP(A790,[1]Sheet1!$K$2:$T$827,2,FALSE)</f>
        <v>VD02</v>
      </c>
      <c r="G790" s="13" t="str">
        <f>IFERROR(#REF!, "no")</f>
        <v>no</v>
      </c>
      <c r="H790" s="10">
        <v>21</v>
      </c>
      <c r="I790" s="10">
        <v>0.8</v>
      </c>
      <c r="J790" s="10">
        <v>1.58</v>
      </c>
      <c r="K790" s="10">
        <v>0.78</v>
      </c>
      <c r="L790" s="10">
        <v>19</v>
      </c>
      <c r="M790" s="10">
        <v>19</v>
      </c>
      <c r="N790" s="10">
        <v>7.0676732063293501</v>
      </c>
      <c r="O790" s="10">
        <v>0.24280497431755099</v>
      </c>
      <c r="P790" s="10">
        <v>0.153458938002586</v>
      </c>
      <c r="Q790" s="10">
        <v>-9.7486436367034898E-2</v>
      </c>
      <c r="R790" s="13">
        <f>VLOOKUP(A790,'Valores KF'!$C$2:$D$1018,2,)</f>
        <v>0.83</v>
      </c>
      <c r="S790" s="13">
        <f>VLOOKUP(A790,'[2]PESO DE COLADA DIC19-DIC-20'!$A$2:$D$2105,4, FALSE)</f>
        <v>53005</v>
      </c>
      <c r="T790" s="13">
        <f>VLOOKUP(A790,[1]Sheet1!$F$2:$H$1001,3,FALSE)</f>
        <v>1909.51756405007</v>
      </c>
      <c r="U790" s="13">
        <f>VLOOKUP(A790,[1]Sheet1!$K$2:$T$827, 3,FALSE)</f>
        <v>8.8499999999999995E-2</v>
      </c>
      <c r="V790" s="13">
        <f>VLOOKUP(A790,[1]Sheet1!$K$2:$T$827, 4,FALSE)</f>
        <v>0.218</v>
      </c>
      <c r="W790" s="13">
        <f>VLOOKUP(A790, [1]Sheet1!$K$2:$T$827,5,FALSE)</f>
        <v>1.33</v>
      </c>
      <c r="X790" s="13">
        <f>VLOOKUP(A790, [1]Sheet1!$K$2:$T$827,6,FALSE)</f>
        <v>8.3000000000000001E-3</v>
      </c>
      <c r="Y790" s="13">
        <f>VLOOKUP(A790, [1]Sheet1!$K$2:$T$827,7,FALSE)</f>
        <v>8.0400000000000003E-3</v>
      </c>
      <c r="Z790" s="13">
        <f>VLOOKUP(A790, [1]Sheet1!$K$2:$T$827,8,FALSE)</f>
        <v>0.17299999999999999</v>
      </c>
      <c r="AA790" s="13">
        <f>VLOOKUP(A790, [1]Sheet1!$K$2:$T$827,9,FALSE)</f>
        <v>0.34699999999999998</v>
      </c>
      <c r="AB790" s="13">
        <f>VLOOKUP(A790, [1]Sheet1!$K$2:$T$827,10,FALSE)</f>
        <v>2.4400000000000002E-2</v>
      </c>
      <c r="AC790" s="13">
        <f>VLOOKUP(A790,[4]Sheet1!$A$2:$D$651,4,FALSE)</f>
        <v>1.04288</v>
      </c>
      <c r="AD790" s="13">
        <f>VLOOKUP(A790,[4]Sheet1!$A$2:$E$651,5,FALSE)</f>
        <v>0.94227799999999995</v>
      </c>
      <c r="AE790" s="13">
        <f>VLOOKUP(A790,[4]Sheet1!$A$2:$F$651,6,FALSE)</f>
        <v>1634.52</v>
      </c>
      <c r="AF790">
        <f>VLOOKUP(A790,[3]Sheet1!$A$2:$F$2106,6, FALSE)</f>
        <v>51773</v>
      </c>
      <c r="AG790">
        <f>VLOOKUP(A790,[3]Sheet1!$A$2:$G$2106,7,FALSE)</f>
        <v>1</v>
      </c>
      <c r="AH790">
        <f>VLOOKUP(A790,[3]Sheet1!$A$2:$H$2105,8,FALSE)</f>
        <v>1750</v>
      </c>
      <c r="AI790">
        <f>VLOOKUP(A790,[3]Sheet1!$A$2:$I$2106,9,FALSE)</f>
        <v>64</v>
      </c>
      <c r="AJ790">
        <f>VLOOKUP(A790,[3]Sheet1!$A$2:$K$2105,10,FALSE)</f>
        <v>27</v>
      </c>
      <c r="AK790">
        <f>VLOOKUP(A790,[3]Sheet1!$A$2:$K$2105,11,FALSE)</f>
        <v>37</v>
      </c>
      <c r="AL790">
        <f>VLOOKUP(A790,[3]Sheet1!$A$2:$L$2106,12,FALSE)</f>
        <v>6</v>
      </c>
      <c r="AM790">
        <f>VLOOKUP(A790, [3]Sheet1!$A$2:$M$2105,13,FALSE)</f>
        <v>21</v>
      </c>
      <c r="AN790">
        <f>VLOOKUP(A790,[3]Sheet1!$A$2:$N$2106,14,FALSE)</f>
        <v>0.73</v>
      </c>
      <c r="AO790">
        <f>VLOOKUP(A790,[3]Sheet1!$A$2:$O$2106,15,FALSE)</f>
        <v>4.1100000000000003</v>
      </c>
      <c r="AP790">
        <f>VLOOKUP(A790,[3]Sheet1!$A$2:$P$2105,16,FALSE)</f>
        <v>5.52</v>
      </c>
      <c r="AQ790">
        <f>VLOOKUP(A790, [3]Sheet1!$A$2:$Q$2106, 17,FALSE)</f>
        <v>1607</v>
      </c>
    </row>
    <row r="791" spans="1:43" x14ac:dyDescent="0.2">
      <c r="A791" s="10">
        <v>1208321</v>
      </c>
      <c r="B791" s="10">
        <v>60057924</v>
      </c>
      <c r="C791" s="11" t="s">
        <v>93</v>
      </c>
      <c r="D791" s="10" t="s">
        <v>46</v>
      </c>
      <c r="E791" s="17">
        <v>44183</v>
      </c>
      <c r="F791" s="13" t="str">
        <f>VLOOKUP(A791,[1]Sheet1!$K$2:$T$827,2,FALSE)</f>
        <v>VD03</v>
      </c>
      <c r="G791" s="13" t="str">
        <f>IFERROR(#REF!, "no")</f>
        <v>no</v>
      </c>
      <c r="H791" s="10">
        <v>23</v>
      </c>
      <c r="I791" s="10">
        <v>0.84</v>
      </c>
      <c r="J791" s="10">
        <v>1.31</v>
      </c>
      <c r="K791" s="10">
        <v>0.47</v>
      </c>
      <c r="L791" s="10">
        <v>15</v>
      </c>
      <c r="M791" s="10">
        <v>22</v>
      </c>
      <c r="N791" s="10">
        <v>2.1521897315978999</v>
      </c>
      <c r="O791" s="10">
        <v>0.43177407979965199</v>
      </c>
      <c r="P791" s="10">
        <v>0.23473110795021099</v>
      </c>
      <c r="Q791" s="10">
        <v>-6.5831132233142894E-2</v>
      </c>
      <c r="R791" s="13">
        <f>VLOOKUP(A791,'Valores KF'!$C$2:$D$1018,2,)</f>
        <v>0.8</v>
      </c>
      <c r="S791" s="13">
        <f>VLOOKUP(A791,'[2]PESO DE COLADA DIC19-DIC-20'!$A$2:$D$2105,4, FALSE)</f>
        <v>57728</v>
      </c>
      <c r="T791" s="13">
        <f>VLOOKUP(A791,[1]Sheet1!$F$2:$H$1001,3,FALSE)</f>
        <v>1892.94035096077</v>
      </c>
      <c r="U791" s="13">
        <f>VLOOKUP(A791,[1]Sheet1!$K$2:$T$827, 3,FALSE)</f>
        <v>0.21099999999999999</v>
      </c>
      <c r="V791" s="13">
        <f>VLOOKUP(A791,[1]Sheet1!$K$2:$T$827, 4,FALSE)</f>
        <v>0.218</v>
      </c>
      <c r="W791" s="13">
        <f>VLOOKUP(A791, [1]Sheet1!$K$2:$T$827,5,FALSE)</f>
        <v>1</v>
      </c>
      <c r="X791" s="13">
        <f>VLOOKUP(A791, [1]Sheet1!$K$2:$T$827,6,FALSE)</f>
        <v>7.9000000000000008E-3</v>
      </c>
      <c r="Y791" s="13">
        <f>VLOOKUP(A791, [1]Sheet1!$K$2:$T$827,7,FALSE)</f>
        <v>1.2700000000000001E-3</v>
      </c>
      <c r="Z791" s="13">
        <f>VLOOKUP(A791, [1]Sheet1!$K$2:$T$827,8,FALSE)</f>
        <v>0.128</v>
      </c>
      <c r="AA791" s="13">
        <f>VLOOKUP(A791, [1]Sheet1!$K$2:$T$827,9,FALSE)</f>
        <v>0.125</v>
      </c>
      <c r="AB791" s="13">
        <f>VLOOKUP(A791, [1]Sheet1!$K$2:$T$827,10,FALSE)</f>
        <v>2.29E-2</v>
      </c>
      <c r="AC791" s="13">
        <f>VLOOKUP(A791,[4]Sheet1!$A$2:$D$651,4,FALSE)</f>
        <v>1.00132</v>
      </c>
      <c r="AD791" s="13">
        <f>VLOOKUP(A791,[4]Sheet1!$A$2:$E$651,5,FALSE)</f>
        <v>2.09293</v>
      </c>
      <c r="AE791" s="13">
        <f>VLOOKUP(A791,[4]Sheet1!$A$2:$F$651,6,FALSE)</f>
        <v>1609.45</v>
      </c>
      <c r="AF791">
        <f>VLOOKUP(A791,[3]Sheet1!$A$2:$F$2106,6, FALSE)</f>
        <v>58028</v>
      </c>
      <c r="AG791">
        <f>VLOOKUP(A791,[3]Sheet1!$A$2:$G$2106,7,FALSE)</f>
        <v>1</v>
      </c>
      <c r="AH791">
        <f>VLOOKUP(A791,[3]Sheet1!$A$2:$H$2105,8,FALSE)</f>
        <v>1692</v>
      </c>
      <c r="AI791">
        <f>VLOOKUP(A791,[3]Sheet1!$A$2:$I$2106,9,FALSE)</f>
        <v>59</v>
      </c>
      <c r="AJ791">
        <f>VLOOKUP(A791,[3]Sheet1!$A$2:$K$2105,10,FALSE)</f>
        <v>29</v>
      </c>
      <c r="AK791">
        <f>VLOOKUP(A791,[3]Sheet1!$A$2:$K$2105,11,FALSE)</f>
        <v>30</v>
      </c>
      <c r="AL791">
        <f>VLOOKUP(A791,[3]Sheet1!$A$2:$L$2106,12,FALSE)</f>
        <v>6</v>
      </c>
      <c r="AM791">
        <f>VLOOKUP(A791, [3]Sheet1!$A$2:$M$2105,13,FALSE)</f>
        <v>23</v>
      </c>
      <c r="AN791">
        <f>VLOOKUP(A791,[3]Sheet1!$A$2:$N$2106,14,FALSE)</f>
        <v>0.75</v>
      </c>
      <c r="AO791">
        <f>VLOOKUP(A791,[3]Sheet1!$A$2:$O$2106,15,FALSE)</f>
        <v>6.31</v>
      </c>
      <c r="AP791">
        <f>VLOOKUP(A791,[3]Sheet1!$A$2:$P$2105,16,FALSE)</f>
        <v>0</v>
      </c>
      <c r="AQ791">
        <f>VLOOKUP(A791, [3]Sheet1!$A$2:$Q$2106, 17,FALSE)</f>
        <v>1596</v>
      </c>
    </row>
    <row r="792" spans="1:43" x14ac:dyDescent="0.2">
      <c r="A792" s="10">
        <v>1208322</v>
      </c>
      <c r="B792" s="10">
        <v>60057741</v>
      </c>
      <c r="C792" s="11" t="s">
        <v>47</v>
      </c>
      <c r="D792" s="10" t="s">
        <v>56</v>
      </c>
      <c r="E792" s="17">
        <v>44183</v>
      </c>
      <c r="F792" s="13" t="str">
        <f>VLOOKUP(A792,[1]Sheet1!$K$2:$T$827,2,FALSE)</f>
        <v>VD02</v>
      </c>
      <c r="G792" s="13" t="str">
        <f>IFERROR(#REF!, "no")</f>
        <v>no</v>
      </c>
      <c r="H792" s="10">
        <v>20</v>
      </c>
      <c r="I792" s="10">
        <v>1.1200000000000001</v>
      </c>
      <c r="J792" s="10">
        <v>1.01</v>
      </c>
      <c r="K792" s="10">
        <v>-0.11</v>
      </c>
      <c r="L792" s="10">
        <v>21</v>
      </c>
      <c r="M792" s="10">
        <v>17</v>
      </c>
      <c r="N792" s="10">
        <v>4.2104239463806197</v>
      </c>
      <c r="O792" s="10">
        <v>0.825117647647858</v>
      </c>
      <c r="P792" s="10">
        <v>0.173131167888641</v>
      </c>
      <c r="Q792" s="10">
        <v>-7.9445578157901806E-2</v>
      </c>
      <c r="R792" s="13">
        <f>VLOOKUP(A792,'Valores KF'!$C$2:$D$1018,2,)</f>
        <v>0.79</v>
      </c>
      <c r="S792" s="13">
        <f>VLOOKUP(A792,'[2]PESO DE COLADA DIC19-DIC-20'!$A$2:$D$2105,4, FALSE)</f>
        <v>59119</v>
      </c>
      <c r="T792" s="13">
        <f>VLOOKUP(A792,[1]Sheet1!$F$2:$H$1001,3,FALSE)</f>
        <v>1877.2612514495399</v>
      </c>
      <c r="U792" s="13">
        <f>VLOOKUP(A792,[1]Sheet1!$K$2:$T$827, 3,FALSE)</f>
        <v>0.16800000000000001</v>
      </c>
      <c r="V792" s="13">
        <f>VLOOKUP(A792,[1]Sheet1!$K$2:$T$827, 4,FALSE)</f>
        <v>0.217</v>
      </c>
      <c r="W792" s="13">
        <f>VLOOKUP(A792, [1]Sheet1!$K$2:$T$827,5,FALSE)</f>
        <v>1.1000000000000001</v>
      </c>
      <c r="X792" s="13">
        <f>VLOOKUP(A792, [1]Sheet1!$K$2:$T$827,6,FALSE)</f>
        <v>8.5000000000000006E-3</v>
      </c>
      <c r="Y792" s="13">
        <f>VLOOKUP(A792, [1]Sheet1!$K$2:$T$827,7,FALSE)</f>
        <v>7.9399999999999991E-3</v>
      </c>
      <c r="Z792" s="13">
        <f>VLOOKUP(A792, [1]Sheet1!$K$2:$T$827,8,FALSE)</f>
        <v>0.115</v>
      </c>
      <c r="AA792" s="13">
        <f>VLOOKUP(A792, [1]Sheet1!$K$2:$T$827,9,FALSE)</f>
        <v>0.20200000000000001</v>
      </c>
      <c r="AB792" s="13">
        <f>VLOOKUP(A792, [1]Sheet1!$K$2:$T$827,10,FALSE)</f>
        <v>3.2500000000000001E-2</v>
      </c>
      <c r="AC792" s="13">
        <f>VLOOKUP(A792,[4]Sheet1!$A$2:$D$651,4,FALSE)</f>
        <v>0.91588499999999995</v>
      </c>
      <c r="AD792" s="13">
        <f>VLOOKUP(A792,[4]Sheet1!$A$2:$E$651,5,FALSE)</f>
        <v>1.2076800000000001</v>
      </c>
      <c r="AE792" s="13">
        <f>VLOOKUP(A792,[4]Sheet1!$A$2:$F$651,6,FALSE)</f>
        <v>1617.4</v>
      </c>
      <c r="AF792">
        <f>VLOOKUP(A792,[3]Sheet1!$A$2:$F$2106,6, FALSE)</f>
        <v>59745.01</v>
      </c>
      <c r="AG792">
        <f>VLOOKUP(A792,[3]Sheet1!$A$2:$G$2106,7,FALSE)</f>
        <v>1</v>
      </c>
      <c r="AH792">
        <f>VLOOKUP(A792,[3]Sheet1!$A$2:$H$2105,8,FALSE)</f>
        <v>1669</v>
      </c>
      <c r="AI792">
        <f>VLOOKUP(A792,[3]Sheet1!$A$2:$I$2106,9,FALSE)</f>
        <v>66</v>
      </c>
      <c r="AJ792">
        <f>VLOOKUP(A792,[3]Sheet1!$A$2:$K$2105,10,FALSE)</f>
        <v>27</v>
      </c>
      <c r="AK792">
        <f>VLOOKUP(A792,[3]Sheet1!$A$2:$K$2105,11,FALSE)</f>
        <v>39</v>
      </c>
      <c r="AL792">
        <f>VLOOKUP(A792,[3]Sheet1!$A$2:$L$2106,12,FALSE)</f>
        <v>7</v>
      </c>
      <c r="AM792">
        <f>VLOOKUP(A792, [3]Sheet1!$A$2:$M$2105,13,FALSE)</f>
        <v>20</v>
      </c>
      <c r="AN792">
        <f>VLOOKUP(A792,[3]Sheet1!$A$2:$N$2106,14,FALSE)</f>
        <v>0.61</v>
      </c>
      <c r="AO792">
        <f>VLOOKUP(A792,[3]Sheet1!$A$2:$O$2106,15,FALSE)</f>
        <v>10.67</v>
      </c>
      <c r="AP792">
        <f>VLOOKUP(A792,[3]Sheet1!$A$2:$P$2105,16,FALSE)</f>
        <v>0</v>
      </c>
      <c r="AQ792">
        <f>VLOOKUP(A792, [3]Sheet1!$A$2:$Q$2106, 17,FALSE)</f>
        <v>1585</v>
      </c>
    </row>
    <row r="793" spans="1:43" x14ac:dyDescent="0.2">
      <c r="A793" s="10">
        <v>1208323</v>
      </c>
      <c r="B793" s="10">
        <v>60058052</v>
      </c>
      <c r="C793" s="11" t="s">
        <v>125</v>
      </c>
      <c r="D793" s="10" t="s">
        <v>56</v>
      </c>
      <c r="E793" s="17">
        <v>44183</v>
      </c>
      <c r="F793" s="13" t="str">
        <f>VLOOKUP(A793,[1]Sheet1!$K$2:$T$827,2,FALSE)</f>
        <v>VD02</v>
      </c>
      <c r="G793" s="13" t="str">
        <f>IFERROR(#REF!, "no")</f>
        <v>no</v>
      </c>
      <c r="H793" s="10">
        <v>23</v>
      </c>
      <c r="I793" s="10">
        <v>1.06</v>
      </c>
      <c r="J793" s="10">
        <v>0.98</v>
      </c>
      <c r="K793" s="10">
        <v>-0.08</v>
      </c>
      <c r="L793" s="10">
        <v>20</v>
      </c>
      <c r="M793" s="10">
        <v>21</v>
      </c>
      <c r="N793" s="10">
        <v>3.10310578346252</v>
      </c>
      <c r="O793" s="10">
        <v>6.5221913158893599E-2</v>
      </c>
      <c r="P793" s="10">
        <v>0.18737705051899001</v>
      </c>
      <c r="Q793" s="10">
        <v>-0.10778623074293101</v>
      </c>
      <c r="R793" s="13">
        <f>VLOOKUP(A793,'Valores KF'!$C$2:$D$1018,2,)</f>
        <v>0.77</v>
      </c>
      <c r="S793" s="13">
        <f>VLOOKUP(A793,'[2]PESO DE COLADA DIC19-DIC-20'!$A$2:$D$2105,4, FALSE)</f>
        <v>58860</v>
      </c>
      <c r="T793" s="13">
        <f>VLOOKUP(A793,[1]Sheet1!$F$2:$H$1001,3,FALSE)</f>
        <v>1867.2372875933499</v>
      </c>
      <c r="U793" s="13">
        <f>VLOOKUP(A793,[1]Sheet1!$K$2:$T$827, 3,FALSE)</f>
        <v>0.221</v>
      </c>
      <c r="V793" s="13">
        <f>VLOOKUP(A793,[1]Sheet1!$K$2:$T$827, 4,FALSE)</f>
        <v>0.17499999999999999</v>
      </c>
      <c r="W793" s="13">
        <f>VLOOKUP(A793, [1]Sheet1!$K$2:$T$827,5,FALSE)</f>
        <v>1.35</v>
      </c>
      <c r="X793" s="13">
        <f>VLOOKUP(A793, [1]Sheet1!$K$2:$T$827,6,FALSE)</f>
        <v>1.15E-2</v>
      </c>
      <c r="Y793" s="13">
        <f>VLOOKUP(A793, [1]Sheet1!$K$2:$T$827,7,FALSE)</f>
        <v>6.78E-4</v>
      </c>
      <c r="Z793" s="13">
        <f>VLOOKUP(A793, [1]Sheet1!$K$2:$T$827,8,FALSE)</f>
        <v>0.10199999999999999</v>
      </c>
      <c r="AA793" s="13">
        <f>VLOOKUP(A793, [1]Sheet1!$K$2:$T$827,9,FALSE)</f>
        <v>0.114</v>
      </c>
      <c r="AB793" s="13">
        <f>VLOOKUP(A793, [1]Sheet1!$K$2:$T$827,10,FALSE)</f>
        <v>2.3800000000000002E-2</v>
      </c>
      <c r="AC793" s="13">
        <f>VLOOKUP(A793,[4]Sheet1!$A$2:$D$651,4,FALSE)</f>
        <v>1.2103900000000001</v>
      </c>
      <c r="AD793" s="13">
        <f>VLOOKUP(A793,[4]Sheet1!$A$2:$E$651,5,FALSE)</f>
        <v>1.36785</v>
      </c>
      <c r="AE793" s="13">
        <f>VLOOKUP(A793,[4]Sheet1!$A$2:$F$651,6,FALSE)</f>
        <v>1601.46</v>
      </c>
      <c r="AF793">
        <f>VLOOKUP(A793,[3]Sheet1!$A$2:$F$2106,6, FALSE)</f>
        <v>59115</v>
      </c>
      <c r="AG793">
        <f>VLOOKUP(A793,[3]Sheet1!$A$2:$G$2106,7,FALSE)</f>
        <v>1</v>
      </c>
      <c r="AH793">
        <f>VLOOKUP(A793,[3]Sheet1!$A$2:$H$2105,8,FALSE)</f>
        <v>1663</v>
      </c>
      <c r="AI793">
        <f>VLOOKUP(A793,[3]Sheet1!$A$2:$I$2106,9,FALSE)</f>
        <v>53</v>
      </c>
      <c r="AJ793">
        <f>VLOOKUP(A793,[3]Sheet1!$A$2:$K$2105,10,FALSE)</f>
        <v>29</v>
      </c>
      <c r="AK793">
        <f>VLOOKUP(A793,[3]Sheet1!$A$2:$K$2105,11,FALSE)</f>
        <v>24</v>
      </c>
      <c r="AL793">
        <f>VLOOKUP(A793,[3]Sheet1!$A$2:$L$2106,12,FALSE)</f>
        <v>6</v>
      </c>
      <c r="AM793">
        <f>VLOOKUP(A793, [3]Sheet1!$A$2:$M$2105,13,FALSE)</f>
        <v>23</v>
      </c>
      <c r="AN793">
        <f>VLOOKUP(A793,[3]Sheet1!$A$2:$N$2106,14,FALSE)</f>
        <v>1.01</v>
      </c>
      <c r="AO793">
        <f>VLOOKUP(A793,[3]Sheet1!$A$2:$O$2106,15,FALSE)</f>
        <v>5.91</v>
      </c>
      <c r="AP793">
        <f>VLOOKUP(A793,[3]Sheet1!$A$2:$P$2105,16,FALSE)</f>
        <v>0</v>
      </c>
      <c r="AQ793">
        <f>VLOOKUP(A793, [3]Sheet1!$A$2:$Q$2106, 17,FALSE)</f>
        <v>1581</v>
      </c>
    </row>
    <row r="794" spans="1:43" x14ac:dyDescent="0.2">
      <c r="A794" s="10">
        <v>1208324</v>
      </c>
      <c r="B794" s="10">
        <v>60058006</v>
      </c>
      <c r="C794" s="11" t="s">
        <v>67</v>
      </c>
      <c r="D794" s="10" t="s">
        <v>61</v>
      </c>
      <c r="E794" s="17">
        <v>44183</v>
      </c>
      <c r="F794" s="13" t="str">
        <f>VLOOKUP(A794,[1]Sheet1!$K$2:$T$827,2,FALSE)</f>
        <v>VD02</v>
      </c>
      <c r="G794" s="13" t="str">
        <f>IFERROR(#REF!, "no")</f>
        <v>no</v>
      </c>
      <c r="H794" s="10">
        <v>32</v>
      </c>
      <c r="I794" s="10">
        <v>0.77</v>
      </c>
      <c r="J794" s="10">
        <v>0.77</v>
      </c>
      <c r="K794" s="10">
        <v>0</v>
      </c>
      <c r="L794" s="10">
        <v>23</v>
      </c>
      <c r="M794" s="10">
        <v>29</v>
      </c>
      <c r="N794" s="10">
        <v>-1.3747527599334699</v>
      </c>
      <c r="O794" s="10">
        <v>1.6983814239502</v>
      </c>
      <c r="P794" s="10">
        <v>0.98324787616729703</v>
      </c>
      <c r="Q794" s="10">
        <v>4.9846997261047399</v>
      </c>
      <c r="R794" s="13">
        <f>VLOOKUP(A794,'Valores KF'!$C$2:$D$1018,2,)</f>
        <v>0.71</v>
      </c>
      <c r="S794" s="13">
        <f>VLOOKUP(A794,'[2]PESO DE COLADA DIC19-DIC-20'!$A$2:$D$2105,4, FALSE)</f>
        <v>55020</v>
      </c>
      <c r="T794" s="13">
        <f>VLOOKUP(A794,[1]Sheet1!$F$2:$H$1001,3,FALSE)</f>
        <v>1829.2974490075501</v>
      </c>
      <c r="U794" s="13">
        <f>VLOOKUP(A794,[1]Sheet1!$K$2:$T$827, 3,FALSE)</f>
        <v>0.379</v>
      </c>
      <c r="V794" s="13">
        <f>VLOOKUP(A794,[1]Sheet1!$K$2:$T$827, 4,FALSE)</f>
        <v>0.85</v>
      </c>
      <c r="W794" s="13">
        <f>VLOOKUP(A794, [1]Sheet1!$K$2:$T$827,5,FALSE)</f>
        <v>0.35599999999999998</v>
      </c>
      <c r="X794" s="13">
        <f>VLOOKUP(A794, [1]Sheet1!$K$2:$T$827,6,FALSE)</f>
        <v>2.8500000000000001E-2</v>
      </c>
      <c r="Y794" s="13">
        <f>VLOOKUP(A794, [1]Sheet1!$K$2:$T$827,7,FALSE)</f>
        <v>8.5499999999999997E-4</v>
      </c>
      <c r="Z794" s="13">
        <f>VLOOKUP(A794, [1]Sheet1!$K$2:$T$827,8,FALSE)</f>
        <v>5.04</v>
      </c>
      <c r="AA794" s="13">
        <f>VLOOKUP(A794, [1]Sheet1!$K$2:$T$827,9,FALSE)</f>
        <v>0.316</v>
      </c>
      <c r="AB794" s="13">
        <f>VLOOKUP(A794, [1]Sheet1!$K$2:$T$827,10,FALSE)</f>
        <v>2.8799999999999999E-2</v>
      </c>
      <c r="AC794" s="13">
        <f>VLOOKUP(A794,[4]Sheet1!$A$2:$D$651,4,FALSE)</f>
        <v>1.88947</v>
      </c>
      <c r="AD794" s="13">
        <f>VLOOKUP(A794,[4]Sheet1!$A$2:$E$651,5,FALSE)</f>
        <v>11.4238</v>
      </c>
      <c r="AE794" s="13">
        <f>VLOOKUP(A794,[4]Sheet1!$A$2:$F$651,6,FALSE)</f>
        <v>1613.53</v>
      </c>
      <c r="AF794">
        <f>VLOOKUP(A794,[3]Sheet1!$A$2:$F$2106,6, FALSE)</f>
        <v>55760</v>
      </c>
      <c r="AG794">
        <f>VLOOKUP(A794,[3]Sheet1!$A$2:$G$2106,7,FALSE)</f>
        <v>1</v>
      </c>
      <c r="AH794">
        <f>VLOOKUP(A794,[3]Sheet1!$A$2:$H$2105,8,FALSE)</f>
        <v>1647</v>
      </c>
      <c r="AI794">
        <f>VLOOKUP(A794,[3]Sheet1!$A$2:$I$2106,9,FALSE)</f>
        <v>73</v>
      </c>
      <c r="AJ794">
        <f>VLOOKUP(A794,[3]Sheet1!$A$2:$K$2105,10,FALSE)</f>
        <v>44</v>
      </c>
      <c r="AK794">
        <f>VLOOKUP(A794,[3]Sheet1!$A$2:$K$2105,11,FALSE)</f>
        <v>29</v>
      </c>
      <c r="AL794">
        <f>VLOOKUP(A794,[3]Sheet1!$A$2:$L$2106,12,FALSE)</f>
        <v>12</v>
      </c>
      <c r="AM794">
        <f>VLOOKUP(A794, [3]Sheet1!$A$2:$M$2105,13,FALSE)</f>
        <v>32</v>
      </c>
      <c r="AN794">
        <f>VLOOKUP(A794,[3]Sheet1!$A$2:$N$2106,14,FALSE)</f>
        <v>0.95</v>
      </c>
      <c r="AO794">
        <f>VLOOKUP(A794,[3]Sheet1!$A$2:$O$2106,15,FALSE)</f>
        <v>12.88</v>
      </c>
      <c r="AP794">
        <f>VLOOKUP(A794,[3]Sheet1!$A$2:$P$2105,16,FALSE)</f>
        <v>0</v>
      </c>
      <c r="AQ794">
        <f>VLOOKUP(A794, [3]Sheet1!$A$2:$Q$2106, 17,FALSE)</f>
        <v>1546</v>
      </c>
    </row>
    <row r="795" spans="1:43" x14ac:dyDescent="0.2">
      <c r="A795" s="10">
        <v>1208325</v>
      </c>
      <c r="B795" s="10">
        <v>60058064</v>
      </c>
      <c r="C795" s="11" t="s">
        <v>57</v>
      </c>
      <c r="D795" s="10" t="s">
        <v>53</v>
      </c>
      <c r="E795" s="17">
        <v>44183</v>
      </c>
      <c r="F795" s="13" t="str">
        <f>VLOOKUP(A795,[1]Sheet1!$K$2:$T$827,2,FALSE)</f>
        <v>VD03</v>
      </c>
      <c r="G795" s="13" t="str">
        <f>IFERROR(#REF!, "no")</f>
        <v>no</v>
      </c>
      <c r="H795" s="10">
        <v>20</v>
      </c>
      <c r="I795" s="10">
        <v>0.92</v>
      </c>
      <c r="J795" s="10">
        <v>0.87</v>
      </c>
      <c r="K795" s="10">
        <v>-0.05</v>
      </c>
      <c r="L795" s="10">
        <v>18</v>
      </c>
      <c r="M795" s="10">
        <v>19</v>
      </c>
      <c r="N795" s="10">
        <v>0.80408722162246704</v>
      </c>
      <c r="O795" s="10">
        <v>0.312916129827499</v>
      </c>
      <c r="P795" s="10">
        <v>0.35450303554534901</v>
      </c>
      <c r="Q795" s="10">
        <v>-2.17248499393463E-2</v>
      </c>
      <c r="R795" s="13">
        <f>VLOOKUP(A795,'Valores KF'!$C$2:$D$1018,2,)</f>
        <v>0.74</v>
      </c>
      <c r="S795" s="13">
        <f>VLOOKUP(A795,'[2]PESO DE COLADA DIC19-DIC-20'!$A$2:$D$2105,4, FALSE)</f>
        <v>54950</v>
      </c>
      <c r="T795" s="13">
        <f>VLOOKUP(A795,[1]Sheet1!$F$2:$H$1001,3,FALSE)</f>
        <v>1851.1820589859401</v>
      </c>
      <c r="U795" s="13">
        <f>VLOOKUP(A795,[1]Sheet1!$K$2:$T$827, 3,FALSE)</f>
        <v>0.39900000000000002</v>
      </c>
      <c r="V795" s="13">
        <f>VLOOKUP(A795,[1]Sheet1!$K$2:$T$827, 4,FALSE)</f>
        <v>0.16</v>
      </c>
      <c r="W795" s="13">
        <f>VLOOKUP(A795, [1]Sheet1!$K$2:$T$827,5,FALSE)</f>
        <v>1.01</v>
      </c>
      <c r="X795" s="13">
        <f>VLOOKUP(A795, [1]Sheet1!$K$2:$T$827,6,FALSE)</f>
        <v>1.4E-2</v>
      </c>
      <c r="Y795" s="13">
        <f>VLOOKUP(A795, [1]Sheet1!$K$2:$T$827,7,FALSE)</f>
        <v>5.0200000000000002E-2</v>
      </c>
      <c r="Z795" s="13">
        <f>VLOOKUP(A795, [1]Sheet1!$K$2:$T$827,8,FALSE)</f>
        <v>1.1299999999999999</v>
      </c>
      <c r="AA795" s="13">
        <f>VLOOKUP(A795, [1]Sheet1!$K$2:$T$827,9,FALSE)</f>
        <v>0.20399999999999999</v>
      </c>
      <c r="AB795" s="13">
        <f>VLOOKUP(A795, [1]Sheet1!$K$2:$T$827,10,FALSE)</f>
        <v>2.64E-2</v>
      </c>
      <c r="AC795" s="13">
        <f>VLOOKUP(A795,[4]Sheet1!$A$2:$D$651,4,FALSE)</f>
        <v>1.13218</v>
      </c>
      <c r="AD795" s="13">
        <f>VLOOKUP(A795,[4]Sheet1!$A$2:$E$651,5,FALSE)</f>
        <v>1.73271</v>
      </c>
      <c r="AE795" s="13">
        <f>VLOOKUP(A795,[4]Sheet1!$A$2:$F$651,6,FALSE)</f>
        <v>1580.28</v>
      </c>
      <c r="AF795">
        <f>VLOOKUP(A795,[3]Sheet1!$A$2:$F$2106,6, FALSE)</f>
        <v>54037.99</v>
      </c>
      <c r="AG795">
        <f>VLOOKUP(A795,[3]Sheet1!$A$2:$G$2106,7,FALSE)</f>
        <v>1</v>
      </c>
      <c r="AH795">
        <f>VLOOKUP(A795,[3]Sheet1!$A$2:$H$2105,8,FALSE)</f>
        <v>1642</v>
      </c>
      <c r="AI795">
        <f>VLOOKUP(A795,[3]Sheet1!$A$2:$I$2106,9,FALSE)</f>
        <v>65</v>
      </c>
      <c r="AJ795">
        <f>VLOOKUP(A795,[3]Sheet1!$A$2:$K$2105,10,FALSE)</f>
        <v>26</v>
      </c>
      <c r="AK795">
        <f>VLOOKUP(A795,[3]Sheet1!$A$2:$K$2105,11,FALSE)</f>
        <v>39</v>
      </c>
      <c r="AL795">
        <f>VLOOKUP(A795,[3]Sheet1!$A$2:$L$2106,12,FALSE)</f>
        <v>6</v>
      </c>
      <c r="AM795">
        <f>VLOOKUP(A795, [3]Sheet1!$A$2:$M$2105,13,FALSE)</f>
        <v>20</v>
      </c>
      <c r="AN795">
        <f>VLOOKUP(A795,[3]Sheet1!$A$2:$N$2106,14,FALSE)</f>
        <v>0.96</v>
      </c>
      <c r="AO795">
        <f>VLOOKUP(A795,[3]Sheet1!$A$2:$O$2106,15,FALSE)</f>
        <v>9.2100000000000009</v>
      </c>
      <c r="AP795">
        <f>VLOOKUP(A795,[3]Sheet1!$A$2:$P$2105,16,FALSE)</f>
        <v>0</v>
      </c>
      <c r="AQ795">
        <f>VLOOKUP(A795, [3]Sheet1!$A$2:$Q$2106, 17,FALSE)</f>
        <v>1557</v>
      </c>
    </row>
    <row r="796" spans="1:43" x14ac:dyDescent="0.2">
      <c r="A796" s="10">
        <v>1208326</v>
      </c>
      <c r="B796" s="10">
        <v>60058207</v>
      </c>
      <c r="C796" s="11">
        <v>4140</v>
      </c>
      <c r="D796" s="10" t="s">
        <v>44</v>
      </c>
      <c r="E796" s="17">
        <v>44183</v>
      </c>
      <c r="F796" s="13" t="str">
        <f>VLOOKUP(A796,[1]Sheet1!$K$2:$T$827,2,FALSE)</f>
        <v>VD02</v>
      </c>
      <c r="G796" s="13" t="str">
        <f>IFERROR(#REF!, "no")</f>
        <v>no</v>
      </c>
      <c r="H796" s="10">
        <v>25</v>
      </c>
      <c r="I796" s="10">
        <v>0.85</v>
      </c>
      <c r="J796" s="10">
        <v>1.22</v>
      </c>
      <c r="K796" s="10">
        <v>0.37</v>
      </c>
      <c r="L796" s="10">
        <v>17</v>
      </c>
      <c r="M796" s="10">
        <v>24</v>
      </c>
      <c r="N796" s="10">
        <v>0.57517296075820901</v>
      </c>
      <c r="O796" s="10">
        <v>0.42837020754814098</v>
      </c>
      <c r="P796" s="10">
        <v>3.4668431282043501</v>
      </c>
      <c r="Q796" s="10">
        <v>1.1684552431106601</v>
      </c>
      <c r="R796" s="13">
        <f>VLOOKUP(A796,'Valores KF'!$C$2:$D$1018,2,)</f>
        <v>0.76</v>
      </c>
      <c r="S796" s="13">
        <f>VLOOKUP(A796,'[2]PESO DE COLADA DIC19-DIC-20'!$A$2:$D$2105,4, FALSE)</f>
        <v>56269</v>
      </c>
      <c r="T796" s="13">
        <f>VLOOKUP(A796,[1]Sheet1!$F$2:$H$1001,3,FALSE)</f>
        <v>1872.82994896333</v>
      </c>
      <c r="U796" s="13">
        <f>VLOOKUP(A796,[1]Sheet1!$K$2:$T$827, 3,FALSE)</f>
        <v>0.41299999999999998</v>
      </c>
      <c r="V796" s="13">
        <f>VLOOKUP(A796,[1]Sheet1!$K$2:$T$827, 4,FALSE)</f>
        <v>0.28699999999999998</v>
      </c>
      <c r="W796" s="13">
        <f>VLOOKUP(A796, [1]Sheet1!$K$2:$T$827,5,FALSE)</f>
        <v>0.86699999999999999</v>
      </c>
      <c r="X796" s="13">
        <f>VLOOKUP(A796, [1]Sheet1!$K$2:$T$827,6,FALSE)</f>
        <v>1.17E-2</v>
      </c>
      <c r="Y796" s="13">
        <f>VLOOKUP(A796, [1]Sheet1!$K$2:$T$827,7,FALSE)</f>
        <v>1.67E-3</v>
      </c>
      <c r="Z796" s="13">
        <f>VLOOKUP(A796, [1]Sheet1!$K$2:$T$827,8,FALSE)</f>
        <v>1.07</v>
      </c>
      <c r="AA796" s="13">
        <f>VLOOKUP(A796, [1]Sheet1!$K$2:$T$827,9,FALSE)</f>
        <v>0.15</v>
      </c>
      <c r="AB796" s="13">
        <f>VLOOKUP(A796, [1]Sheet1!$K$2:$T$827,10,FALSE)</f>
        <v>2.24E-2</v>
      </c>
      <c r="AC796" s="13">
        <f>VLOOKUP(A796,[4]Sheet1!$A$2:$D$651,4,FALSE)</f>
        <v>1.13791</v>
      </c>
      <c r="AD796" s="13">
        <f>VLOOKUP(A796,[4]Sheet1!$A$2:$E$651,5,FALSE)</f>
        <v>7.4635100000000003</v>
      </c>
      <c r="AE796" s="13">
        <f>VLOOKUP(A796,[4]Sheet1!$A$2:$F$651,6,FALSE)</f>
        <v>1586.24</v>
      </c>
      <c r="AF796">
        <f>VLOOKUP(A796,[3]Sheet1!$A$2:$F$2106,6, FALSE)</f>
        <v>55534</v>
      </c>
      <c r="AG796">
        <f>VLOOKUP(A796,[3]Sheet1!$A$2:$G$2106,7,FALSE)</f>
        <v>1</v>
      </c>
      <c r="AH796">
        <f>VLOOKUP(A796,[3]Sheet1!$A$2:$H$2105,8,FALSE)</f>
        <v>1670</v>
      </c>
      <c r="AI796">
        <f>VLOOKUP(A796,[3]Sheet1!$A$2:$I$2106,9,FALSE)</f>
        <v>61</v>
      </c>
      <c r="AJ796">
        <f>VLOOKUP(A796,[3]Sheet1!$A$2:$K$2105,10,FALSE)</f>
        <v>37</v>
      </c>
      <c r="AK796">
        <f>VLOOKUP(A796,[3]Sheet1!$A$2:$K$2105,11,FALSE)</f>
        <v>24</v>
      </c>
      <c r="AL796">
        <f>VLOOKUP(A796,[3]Sheet1!$A$2:$L$2106,12,FALSE)</f>
        <v>12</v>
      </c>
      <c r="AM796">
        <f>VLOOKUP(A796, [3]Sheet1!$A$2:$M$2105,13,FALSE)</f>
        <v>25</v>
      </c>
      <c r="AN796">
        <f>VLOOKUP(A796,[3]Sheet1!$A$2:$N$2106,14,FALSE)</f>
        <v>0.96</v>
      </c>
      <c r="AO796">
        <f>VLOOKUP(A796,[3]Sheet1!$A$2:$O$2106,15,FALSE)</f>
        <v>11.2</v>
      </c>
      <c r="AP796">
        <f>VLOOKUP(A796,[3]Sheet1!$A$2:$P$2105,16,FALSE)</f>
        <v>0</v>
      </c>
      <c r="AQ796">
        <f>VLOOKUP(A796, [3]Sheet1!$A$2:$Q$2106, 17,FALSE)</f>
        <v>1581</v>
      </c>
    </row>
    <row r="797" spans="1:43" x14ac:dyDescent="0.2">
      <c r="A797" s="10">
        <v>1208327</v>
      </c>
      <c r="B797" s="10">
        <v>60058213</v>
      </c>
      <c r="C797" s="11">
        <v>4140</v>
      </c>
      <c r="D797" s="10" t="s">
        <v>46</v>
      </c>
      <c r="E797" s="17">
        <v>44183</v>
      </c>
      <c r="F797" s="13" t="str">
        <f>VLOOKUP(A797,[1]Sheet1!$K$2:$T$827,2,FALSE)</f>
        <v>VD02</v>
      </c>
      <c r="G797" s="13" t="str">
        <f>IFERROR(#REF!, "no")</f>
        <v>no</v>
      </c>
      <c r="H797" s="10">
        <v>18</v>
      </c>
      <c r="I797" s="10">
        <v>1.03</v>
      </c>
      <c r="J797" s="10">
        <v>1.57</v>
      </c>
      <c r="K797" s="10">
        <v>0.54</v>
      </c>
      <c r="L797" s="10">
        <v>23</v>
      </c>
      <c r="M797" s="10">
        <v>16</v>
      </c>
      <c r="N797" s="10">
        <v>3.20395112037659</v>
      </c>
      <c r="O797" s="10">
        <v>-2.69205197691917E-2</v>
      </c>
      <c r="P797" s="10">
        <v>0.28169357776641801</v>
      </c>
      <c r="Q797" s="10">
        <v>-6.7093804478645297E-2</v>
      </c>
      <c r="R797" s="13">
        <f>VLOOKUP(A797,'Valores KF'!$C$2:$D$1018,2,)</f>
        <v>0.75</v>
      </c>
      <c r="S797" s="13">
        <f>VLOOKUP(A797,'[2]PESO DE COLADA DIC19-DIC-20'!$A$2:$D$2105,4, FALSE)</f>
        <v>55726</v>
      </c>
      <c r="T797" s="13">
        <f>VLOOKUP(A797,[1]Sheet1!$F$2:$H$1001,3,FALSE)</f>
        <v>1865.9359342683599</v>
      </c>
      <c r="U797" s="13">
        <f>VLOOKUP(A797,[1]Sheet1!$K$2:$T$827, 3,FALSE)</f>
        <v>0.40600000000000003</v>
      </c>
      <c r="V797" s="13">
        <f>VLOOKUP(A797,[1]Sheet1!$K$2:$T$827, 4,FALSE)</f>
        <v>0.26</v>
      </c>
      <c r="W797" s="13">
        <f>VLOOKUP(A797, [1]Sheet1!$K$2:$T$827,5,FALSE)</f>
        <v>0.86399999999999999</v>
      </c>
      <c r="X797" s="13">
        <f>VLOOKUP(A797, [1]Sheet1!$K$2:$T$827,6,FALSE)</f>
        <v>1.0500000000000001E-2</v>
      </c>
      <c r="Y797" s="13">
        <f>VLOOKUP(A797, [1]Sheet1!$K$2:$T$827,7,FALSE)</f>
        <v>2.5000000000000001E-4</v>
      </c>
      <c r="Z797" s="13">
        <f>VLOOKUP(A797, [1]Sheet1!$K$2:$T$827,8,FALSE)</f>
        <v>1.1000000000000001</v>
      </c>
      <c r="AA797" s="13">
        <f>VLOOKUP(A797, [1]Sheet1!$K$2:$T$827,9,FALSE)</f>
        <v>0.161</v>
      </c>
      <c r="AB797" s="13">
        <f>VLOOKUP(A797, [1]Sheet1!$K$2:$T$827,10,FALSE)</f>
        <v>2.6100000000000002E-2</v>
      </c>
      <c r="AC797" s="13">
        <f>VLOOKUP(A797,[4]Sheet1!$A$2:$D$651,4,FALSE)</f>
        <v>1.1564300000000001</v>
      </c>
      <c r="AD797" s="13">
        <f>VLOOKUP(A797,[4]Sheet1!$A$2:$E$651,5,FALSE)</f>
        <v>1.51709</v>
      </c>
      <c r="AE797" s="13">
        <f>VLOOKUP(A797,[4]Sheet1!$A$2:$F$651,6,FALSE)</f>
        <v>1585.68</v>
      </c>
      <c r="AF797">
        <f>VLOOKUP(A797,[3]Sheet1!$A$2:$F$2106,6, FALSE)</f>
        <v>54907</v>
      </c>
      <c r="AG797">
        <f>VLOOKUP(A797,[3]Sheet1!$A$2:$G$2106,7,FALSE)</f>
        <v>1</v>
      </c>
      <c r="AH797">
        <f>VLOOKUP(A797,[3]Sheet1!$A$2:$H$2105,8,FALSE)</f>
        <v>1653</v>
      </c>
      <c r="AI797">
        <f>VLOOKUP(A797,[3]Sheet1!$A$2:$I$2106,9,FALSE)</f>
        <v>51</v>
      </c>
      <c r="AJ797">
        <f>VLOOKUP(A797,[3]Sheet1!$A$2:$K$2105,10,FALSE)</f>
        <v>25</v>
      </c>
      <c r="AK797">
        <f>VLOOKUP(A797,[3]Sheet1!$A$2:$K$2105,11,FALSE)</f>
        <v>26</v>
      </c>
      <c r="AL797">
        <f>VLOOKUP(A797,[3]Sheet1!$A$2:$L$2106,12,FALSE)</f>
        <v>7</v>
      </c>
      <c r="AM797">
        <f>VLOOKUP(A797, [3]Sheet1!$A$2:$M$2105,13,FALSE)</f>
        <v>18</v>
      </c>
      <c r="AN797">
        <f>VLOOKUP(A797,[3]Sheet1!$A$2:$N$2106,14,FALSE)</f>
        <v>0.75</v>
      </c>
      <c r="AO797">
        <f>VLOOKUP(A797,[3]Sheet1!$A$2:$O$2106,15,FALSE)</f>
        <v>6.67</v>
      </c>
      <c r="AP797">
        <f>VLOOKUP(A797,[3]Sheet1!$A$2:$P$2105,16,FALSE)</f>
        <v>0</v>
      </c>
      <c r="AQ797">
        <f>VLOOKUP(A797, [3]Sheet1!$A$2:$Q$2106, 17,FALSE)</f>
        <v>1578</v>
      </c>
    </row>
    <row r="798" spans="1:43" x14ac:dyDescent="0.2">
      <c r="A798" s="10">
        <v>1208328</v>
      </c>
      <c r="B798" s="10">
        <v>60057752</v>
      </c>
      <c r="C798" s="11">
        <v>4130</v>
      </c>
      <c r="D798" s="10" t="s">
        <v>56</v>
      </c>
      <c r="E798" s="17">
        <v>44183</v>
      </c>
      <c r="F798" s="13" t="str">
        <f>VLOOKUP(A798,[1]Sheet1!$K$2:$T$827,2,FALSE)</f>
        <v>VD03</v>
      </c>
      <c r="G798" s="13" t="str">
        <f>IFERROR(#REF!, "no")</f>
        <v>no</v>
      </c>
      <c r="H798" s="10">
        <v>20</v>
      </c>
      <c r="I798" s="10">
        <v>0.94</v>
      </c>
      <c r="J798" s="10">
        <v>1.1200000000000001</v>
      </c>
      <c r="K798" s="10">
        <v>0.18</v>
      </c>
      <c r="L798" s="10">
        <v>19</v>
      </c>
      <c r="M798" s="10">
        <v>17</v>
      </c>
      <c r="N798" s="10">
        <v>0.98874098062515303</v>
      </c>
      <c r="O798" s="10">
        <v>-0.26762074232101402</v>
      </c>
      <c r="P798" s="10">
        <v>0.77443933486938499</v>
      </c>
      <c r="Q798" s="10">
        <v>-2.07642856985331E-2</v>
      </c>
      <c r="R798" s="13">
        <f>VLOOKUP(A798,'Valores KF'!$C$2:$D$1018,2,)</f>
        <v>0.78</v>
      </c>
      <c r="S798" s="13">
        <f>VLOOKUP(A798,'[2]PESO DE COLADA DIC19-DIC-20'!$A$2:$D$2105,4, FALSE)</f>
        <v>60256</v>
      </c>
      <c r="T798" s="13">
        <f>VLOOKUP(A798,[1]Sheet1!$F$2:$H$1001,3,FALSE)</f>
        <v>1886.01183085405</v>
      </c>
      <c r="U798" s="13">
        <f>VLOOKUP(A798,[1]Sheet1!$K$2:$T$827, 3,FALSE)</f>
        <v>0.317</v>
      </c>
      <c r="V798" s="13">
        <f>VLOOKUP(A798,[1]Sheet1!$K$2:$T$827, 4,FALSE)</f>
        <v>0.34100000000000003</v>
      </c>
      <c r="W798" s="13">
        <f>VLOOKUP(A798, [1]Sheet1!$K$2:$T$827,5,FALSE)</f>
        <v>0.57199999999999995</v>
      </c>
      <c r="X798" s="13">
        <f>VLOOKUP(A798, [1]Sheet1!$K$2:$T$827,6,FALSE)</f>
        <v>7.1000000000000004E-3</v>
      </c>
      <c r="Y798" s="13">
        <f>VLOOKUP(A798, [1]Sheet1!$K$2:$T$827,7,FALSE)</f>
        <v>1.2999999999999999E-3</v>
      </c>
      <c r="Z798" s="13">
        <f>VLOOKUP(A798, [1]Sheet1!$K$2:$T$827,8,FALSE)</f>
        <v>1.05</v>
      </c>
      <c r="AA798" s="13">
        <f>VLOOKUP(A798, [1]Sheet1!$K$2:$T$827,9,FALSE)</f>
        <v>0.21199999999999999</v>
      </c>
      <c r="AB798" s="13">
        <f>VLOOKUP(A798, [1]Sheet1!$K$2:$T$827,10,FALSE)</f>
        <v>2.3E-2</v>
      </c>
      <c r="AC798" s="13">
        <f>VLOOKUP(A798,[4]Sheet1!$A$2:$D$651,4,FALSE)</f>
        <v>1.25274</v>
      </c>
      <c r="AD798" s="13">
        <f>VLOOKUP(A798,[4]Sheet1!$A$2:$E$651,5,FALSE)</f>
        <v>2.4029799999999999</v>
      </c>
      <c r="AE798" s="13">
        <f>VLOOKUP(A798,[4]Sheet1!$A$2:$F$651,6,FALSE)</f>
        <v>1607.32</v>
      </c>
      <c r="AF798">
        <f>VLOOKUP(A798,[3]Sheet1!$A$2:$F$2106,6, FALSE)</f>
        <v>59263</v>
      </c>
      <c r="AG798">
        <f>VLOOKUP(A798,[3]Sheet1!$A$2:$G$2106,7,FALSE)</f>
        <v>1</v>
      </c>
      <c r="AH798">
        <f>VLOOKUP(A798,[3]Sheet1!$A$2:$H$2105,8,FALSE)</f>
        <v>1677</v>
      </c>
      <c r="AI798">
        <f>VLOOKUP(A798,[3]Sheet1!$A$2:$I$2106,9,FALSE)</f>
        <v>67</v>
      </c>
      <c r="AJ798">
        <f>VLOOKUP(A798,[3]Sheet1!$A$2:$K$2105,10,FALSE)</f>
        <v>26</v>
      </c>
      <c r="AK798">
        <f>VLOOKUP(A798,[3]Sheet1!$A$2:$K$2105,11,FALSE)</f>
        <v>41</v>
      </c>
      <c r="AL798">
        <f>VLOOKUP(A798,[3]Sheet1!$A$2:$L$2106,12,FALSE)</f>
        <v>6</v>
      </c>
      <c r="AM798">
        <f>VLOOKUP(A798, [3]Sheet1!$A$2:$M$2105,13,FALSE)</f>
        <v>20</v>
      </c>
      <c r="AN798">
        <f>VLOOKUP(A798,[3]Sheet1!$A$2:$N$2106,14,FALSE)</f>
        <v>1.07</v>
      </c>
      <c r="AO798">
        <f>VLOOKUP(A798,[3]Sheet1!$A$2:$O$2106,15,FALSE)</f>
        <v>10.55</v>
      </c>
      <c r="AP798">
        <f>VLOOKUP(A798,[3]Sheet1!$A$2:$P$2105,16,FALSE)</f>
        <v>0</v>
      </c>
      <c r="AQ798">
        <f>VLOOKUP(A798, [3]Sheet1!$A$2:$Q$2106, 17,FALSE)</f>
        <v>1568</v>
      </c>
    </row>
    <row r="799" spans="1:43" x14ac:dyDescent="0.2">
      <c r="A799" s="10">
        <v>1208329</v>
      </c>
      <c r="B799" s="10">
        <v>60057844</v>
      </c>
      <c r="C799" s="11">
        <v>4140</v>
      </c>
      <c r="D799" s="10" t="s">
        <v>53</v>
      </c>
      <c r="E799" s="17">
        <v>44183</v>
      </c>
      <c r="F799" s="13" t="str">
        <f>VLOOKUP(A799,[1]Sheet1!$K$2:$T$827,2,FALSE)</f>
        <v>VD02</v>
      </c>
      <c r="G799" s="13" t="str">
        <f>IFERROR(#REF!, "no")</f>
        <v>no</v>
      </c>
      <c r="H799" s="10">
        <v>22</v>
      </c>
      <c r="I799" s="10">
        <v>0.84</v>
      </c>
      <c r="J799" s="10">
        <v>0.95</v>
      </c>
      <c r="K799" s="10">
        <v>0.11</v>
      </c>
      <c r="L799" s="10">
        <v>16</v>
      </c>
      <c r="M799" s="10">
        <v>20</v>
      </c>
      <c r="N799" s="10">
        <v>-0.68743777275085405</v>
      </c>
      <c r="O799" s="10">
        <v>-0.30079323053360002</v>
      </c>
      <c r="P799" s="10">
        <v>0.33706143498420699</v>
      </c>
      <c r="Q799" s="10">
        <v>-5.3635686635971097E-2</v>
      </c>
      <c r="R799" s="13">
        <f>VLOOKUP(A799,'Valores KF'!$C$2:$D$1018,2,)</f>
        <v>0.74</v>
      </c>
      <c r="S799" s="13">
        <f>VLOOKUP(A799,'[2]PESO DE COLADA DIC19-DIC-20'!$A$2:$D$2105,4, FALSE)</f>
        <v>54778</v>
      </c>
      <c r="T799" s="13">
        <f>VLOOKUP(A799,[1]Sheet1!$F$2:$H$1001,3,FALSE)</f>
        <v>1861.4269653260999</v>
      </c>
      <c r="U799" s="13">
        <f>VLOOKUP(A799,[1]Sheet1!$K$2:$T$827, 3,FALSE)</f>
        <v>0.42</v>
      </c>
      <c r="V799" s="13">
        <f>VLOOKUP(A799,[1]Sheet1!$K$2:$T$827, 4,FALSE)</f>
        <v>0.28699999999999998</v>
      </c>
      <c r="W799" s="13">
        <f>VLOOKUP(A799, [1]Sheet1!$K$2:$T$827,5,FALSE)</f>
        <v>0.87</v>
      </c>
      <c r="X799" s="13">
        <f>VLOOKUP(A799, [1]Sheet1!$K$2:$T$827,6,FALSE)</f>
        <v>9.2999999999999992E-3</v>
      </c>
      <c r="Y799" s="13">
        <f>VLOOKUP(A799, [1]Sheet1!$K$2:$T$827,7,FALSE)</f>
        <v>9.2299999999999999E-4</v>
      </c>
      <c r="Z799" s="13">
        <f>VLOOKUP(A799, [1]Sheet1!$K$2:$T$827,8,FALSE)</f>
        <v>1.1000000000000001</v>
      </c>
      <c r="AA799" s="13">
        <f>VLOOKUP(A799, [1]Sheet1!$K$2:$T$827,9,FALSE)</f>
        <v>0.123</v>
      </c>
      <c r="AB799" s="13">
        <f>VLOOKUP(A799, [1]Sheet1!$K$2:$T$827,10,FALSE)</f>
        <v>2.4199999999999999E-2</v>
      </c>
      <c r="AC799" s="13">
        <f>VLOOKUP(A799,[4]Sheet1!$A$2:$D$651,4,FALSE)</f>
        <v>1.1819900000000001</v>
      </c>
      <c r="AD799" s="13">
        <f>VLOOKUP(A799,[4]Sheet1!$A$2:$E$651,5,FALSE)</f>
        <v>2.5698500000000002</v>
      </c>
      <c r="AE799" s="13">
        <f>VLOOKUP(A799,[4]Sheet1!$A$2:$F$651,6,FALSE)</f>
        <v>1588.79</v>
      </c>
      <c r="AF799">
        <f>VLOOKUP(A799,[3]Sheet1!$A$2:$F$2106,6, FALSE)</f>
        <v>53784</v>
      </c>
      <c r="AG799">
        <f>VLOOKUP(A799,[3]Sheet1!$A$2:$G$2106,7,FALSE)</f>
        <v>1</v>
      </c>
      <c r="AH799">
        <f>VLOOKUP(A799,[3]Sheet1!$A$2:$H$2105,8,FALSE)</f>
        <v>1588</v>
      </c>
      <c r="AI799">
        <f>VLOOKUP(A799,[3]Sheet1!$A$2:$I$2106,9,FALSE)</f>
        <v>67</v>
      </c>
      <c r="AJ799">
        <f>VLOOKUP(A799,[3]Sheet1!$A$2:$K$2105,10,FALSE)</f>
        <v>29</v>
      </c>
      <c r="AK799">
        <f>VLOOKUP(A799,[3]Sheet1!$A$2:$K$2105,11,FALSE)</f>
        <v>38</v>
      </c>
      <c r="AL799">
        <f>VLOOKUP(A799,[3]Sheet1!$A$2:$L$2106,12,FALSE)</f>
        <v>7</v>
      </c>
      <c r="AM799">
        <f>VLOOKUP(A799, [3]Sheet1!$A$2:$M$2105,13,FALSE)</f>
        <v>22</v>
      </c>
      <c r="AN799">
        <f>VLOOKUP(A799,[3]Sheet1!$A$2:$N$2106,14,FALSE)</f>
        <v>0.94</v>
      </c>
      <c r="AO799">
        <f>VLOOKUP(A799,[3]Sheet1!$A$2:$O$2106,15,FALSE)</f>
        <v>14.7</v>
      </c>
      <c r="AP799">
        <f>VLOOKUP(A799,[3]Sheet1!$A$2:$P$2105,16,FALSE)</f>
        <v>0</v>
      </c>
      <c r="AQ799">
        <f>VLOOKUP(A799, [3]Sheet1!$A$2:$Q$2106, 17,FALSE)</f>
        <v>1557</v>
      </c>
    </row>
    <row r="800" spans="1:43" x14ac:dyDescent="0.2">
      <c r="A800" s="10">
        <v>1208330</v>
      </c>
      <c r="B800" s="10">
        <v>60058149</v>
      </c>
      <c r="C800" s="11" t="s">
        <v>47</v>
      </c>
      <c r="D800" s="10" t="s">
        <v>49</v>
      </c>
      <c r="E800" s="17">
        <v>44183</v>
      </c>
      <c r="F800" s="13" t="str">
        <f>VLOOKUP(A800,[1]Sheet1!$K$2:$T$827,2,FALSE)</f>
        <v>VD02</v>
      </c>
      <c r="G800" s="13" t="str">
        <f>IFERROR(#REF!, "no")</f>
        <v>no</v>
      </c>
      <c r="H800" s="10">
        <v>23</v>
      </c>
      <c r="I800" s="10">
        <v>0.84</v>
      </c>
      <c r="J800" s="10">
        <v>1.18</v>
      </c>
      <c r="K800" s="10">
        <v>0.34</v>
      </c>
      <c r="L800" s="10">
        <v>15</v>
      </c>
      <c r="M800" s="10">
        <v>22</v>
      </c>
      <c r="N800" s="10">
        <v>1.77468645572662</v>
      </c>
      <c r="O800" s="10">
        <v>0.14525239169597601</v>
      </c>
      <c r="P800" s="10">
        <v>0.28983598947525002</v>
      </c>
      <c r="Q800" s="10">
        <v>-2.9309581965208099E-2</v>
      </c>
      <c r="R800" s="13">
        <f>VLOOKUP(A800,'Valores KF'!$C$2:$D$1018,2,)</f>
        <v>0.81</v>
      </c>
      <c r="S800" s="13">
        <f>VLOOKUP(A800,'[2]PESO DE COLADA DIC19-DIC-20'!$A$2:$D$2105,4, FALSE)</f>
        <v>53758</v>
      </c>
      <c r="T800" s="13">
        <f>VLOOKUP(A800,[1]Sheet1!$F$2:$H$1001,3,FALSE)</f>
        <v>1894.5864937259901</v>
      </c>
      <c r="U800" s="13">
        <f>VLOOKUP(A800,[1]Sheet1!$K$2:$T$827, 3,FALSE)</f>
        <v>0.16700000000000001</v>
      </c>
      <c r="V800" s="13">
        <f>VLOOKUP(A800,[1]Sheet1!$K$2:$T$827, 4,FALSE)</f>
        <v>0.17699999999999999</v>
      </c>
      <c r="W800" s="13">
        <f>VLOOKUP(A800, [1]Sheet1!$K$2:$T$827,5,FALSE)</f>
        <v>1.1200000000000001</v>
      </c>
      <c r="X800" s="13">
        <f>VLOOKUP(A800, [1]Sheet1!$K$2:$T$827,6,FALSE)</f>
        <v>7.1000000000000004E-3</v>
      </c>
      <c r="Y800" s="13">
        <f>VLOOKUP(A800, [1]Sheet1!$K$2:$T$827,7,FALSE)</f>
        <v>6.9300000000000004E-3</v>
      </c>
      <c r="Z800" s="13">
        <f>VLOOKUP(A800, [1]Sheet1!$K$2:$T$827,8,FALSE)</f>
        <v>0.13</v>
      </c>
      <c r="AA800" s="13">
        <f>VLOOKUP(A800, [1]Sheet1!$K$2:$T$827,9,FALSE)</f>
        <v>0.13800000000000001</v>
      </c>
      <c r="AB800" s="13">
        <f>VLOOKUP(A800, [1]Sheet1!$K$2:$T$827,10,FALSE)</f>
        <v>2.98E-2</v>
      </c>
      <c r="AC800" s="13">
        <f>VLOOKUP(A800,[4]Sheet1!$A$2:$D$651,4,FALSE)</f>
        <v>0.96809800000000001</v>
      </c>
      <c r="AD800" s="13">
        <f>VLOOKUP(A800,[4]Sheet1!$A$2:$E$651,5,FALSE)</f>
        <v>1.77346</v>
      </c>
      <c r="AE800" s="13">
        <f>VLOOKUP(A800,[4]Sheet1!$A$2:$F$651,6,FALSE)</f>
        <v>1615.31</v>
      </c>
      <c r="AF800">
        <f>VLOOKUP(A800,[3]Sheet1!$A$2:$F$2106,6, FALSE)</f>
        <v>53349</v>
      </c>
      <c r="AG800">
        <f>VLOOKUP(A800,[3]Sheet1!$A$2:$G$2106,7,FALSE)</f>
        <v>1</v>
      </c>
      <c r="AH800">
        <f>VLOOKUP(A800,[3]Sheet1!$A$2:$H$2105,8,FALSE)</f>
        <v>1695</v>
      </c>
      <c r="AI800">
        <f>VLOOKUP(A800,[3]Sheet1!$A$2:$I$2106,9,FALSE)</f>
        <v>62</v>
      </c>
      <c r="AJ800">
        <f>VLOOKUP(A800,[3]Sheet1!$A$2:$K$2105,10,FALSE)</f>
        <v>29</v>
      </c>
      <c r="AK800">
        <f>VLOOKUP(A800,[3]Sheet1!$A$2:$K$2105,11,FALSE)</f>
        <v>33</v>
      </c>
      <c r="AL800">
        <f>VLOOKUP(A800,[3]Sheet1!$A$2:$L$2106,12,FALSE)</f>
        <v>6</v>
      </c>
      <c r="AM800">
        <f>VLOOKUP(A800, [3]Sheet1!$A$2:$M$2105,13,FALSE)</f>
        <v>23</v>
      </c>
      <c r="AN800">
        <f>VLOOKUP(A800,[3]Sheet1!$A$2:$N$2106,14,FALSE)</f>
        <v>0.84</v>
      </c>
      <c r="AO800">
        <f>VLOOKUP(A800,[3]Sheet1!$A$2:$O$2106,15,FALSE)</f>
        <v>8.64</v>
      </c>
      <c r="AP800">
        <f>VLOOKUP(A800,[3]Sheet1!$A$2:$P$2105,16,FALSE)</f>
        <v>0</v>
      </c>
      <c r="AQ800">
        <f>VLOOKUP(A800, [3]Sheet1!$A$2:$Q$2106, 17,FALSE)</f>
        <v>1595</v>
      </c>
    </row>
    <row r="801" spans="1:43" x14ac:dyDescent="0.2">
      <c r="A801" s="10">
        <v>1208331</v>
      </c>
      <c r="B801" s="10">
        <v>60058131</v>
      </c>
      <c r="C801" s="11" t="s">
        <v>47</v>
      </c>
      <c r="D801" s="10" t="s">
        <v>44</v>
      </c>
      <c r="E801" s="17">
        <v>44185</v>
      </c>
      <c r="F801" s="13" t="str">
        <f>VLOOKUP(A801,[1]Sheet1!$K$2:$T$827,2,FALSE)</f>
        <v>VD03</v>
      </c>
      <c r="G801" s="13" t="str">
        <f>IFERROR(#REF!, "no")</f>
        <v>no</v>
      </c>
      <c r="H801" s="10">
        <v>24</v>
      </c>
      <c r="I801" s="10">
        <v>0.81</v>
      </c>
      <c r="J801" s="10">
        <v>0.9</v>
      </c>
      <c r="K801" s="10">
        <v>0.09</v>
      </c>
      <c r="L801" s="10">
        <v>28</v>
      </c>
      <c r="M801" s="10">
        <v>21</v>
      </c>
      <c r="N801" s="10">
        <v>-0.124167785048485</v>
      </c>
      <c r="O801" s="10">
        <v>19.094932556152301</v>
      </c>
      <c r="P801" s="10">
        <v>-3.01648713648319E-2</v>
      </c>
      <c r="Q801" s="10">
        <v>-0.11116498708725001</v>
      </c>
      <c r="R801" s="13">
        <f>VLOOKUP(A801,'Valores KF'!$C$2:$D$1018,2,)</f>
        <v>0.83</v>
      </c>
      <c r="S801" s="13">
        <f>VLOOKUP(A801,'[2]PESO DE COLADA DIC19-DIC-20'!$A$2:$D$2105,4, FALSE)</f>
        <v>55671</v>
      </c>
      <c r="T801" s="13">
        <f>VLOOKUP(A801,[1]Sheet1!$F$2:$H$1001,3,FALSE)</f>
        <v>1915.8374381081901</v>
      </c>
      <c r="U801" s="13">
        <f>VLOOKUP(A801,[1]Sheet1!$K$2:$T$827, 3,FALSE)</f>
        <v>0.16700000000000001</v>
      </c>
      <c r="V801" s="13">
        <f>VLOOKUP(A801,[1]Sheet1!$K$2:$T$827, 4,FALSE)</f>
        <v>0.185</v>
      </c>
      <c r="W801" s="13">
        <f>VLOOKUP(A801, [1]Sheet1!$K$2:$T$827,5,FALSE)</f>
        <v>1.1000000000000001</v>
      </c>
      <c r="X801" s="13">
        <f>VLOOKUP(A801, [1]Sheet1!$K$2:$T$827,6,FALSE)</f>
        <v>9.5999999999999992E-3</v>
      </c>
      <c r="Y801" s="13">
        <f>VLOOKUP(A801, [1]Sheet1!$K$2:$T$827,7,FALSE)</f>
        <v>5.0299999999999997E-3</v>
      </c>
      <c r="Z801" s="13">
        <f>VLOOKUP(A801, [1]Sheet1!$K$2:$T$827,8,FALSE)</f>
        <v>0.126</v>
      </c>
      <c r="AA801" s="13">
        <f>VLOOKUP(A801, [1]Sheet1!$K$2:$T$827,9,FALSE)</f>
        <v>0.182</v>
      </c>
      <c r="AB801" s="13">
        <f>VLOOKUP(A801, [1]Sheet1!$K$2:$T$827,10,FALSE)</f>
        <v>2.3099999999999999E-2</v>
      </c>
      <c r="AC801" s="13">
        <f>VLOOKUP(A801,[4]Sheet1!$A$2:$D$651,4,FALSE)</f>
        <v>0.87214100000000006</v>
      </c>
      <c r="AD801" s="13">
        <f>VLOOKUP(A801,[4]Sheet1!$A$2:$E$651,5,FALSE)</f>
        <v>2.4750700000000001</v>
      </c>
      <c r="AE801" s="13">
        <f>VLOOKUP(A801,[4]Sheet1!$A$2:$F$651,6,FALSE)</f>
        <v>1623.67</v>
      </c>
      <c r="AF801">
        <f>VLOOKUP(A801,[3]Sheet1!$A$2:$F$2106,6, FALSE)</f>
        <v>56191</v>
      </c>
      <c r="AG801">
        <f>VLOOKUP(A801,[3]Sheet1!$A$2:$G$2106,7,FALSE)</f>
        <v>1</v>
      </c>
      <c r="AH801">
        <f>VLOOKUP(A801,[3]Sheet1!$A$2:$H$2105,8,FALSE)</f>
        <v>1723</v>
      </c>
      <c r="AI801">
        <f>VLOOKUP(A801,[3]Sheet1!$A$2:$I$2106,9,FALSE)</f>
        <v>58</v>
      </c>
      <c r="AJ801">
        <f>VLOOKUP(A801,[3]Sheet1!$A$2:$K$2105,10,FALSE)</f>
        <v>31</v>
      </c>
      <c r="AK801">
        <f>VLOOKUP(A801,[3]Sheet1!$A$2:$K$2105,11,FALSE)</f>
        <v>27</v>
      </c>
      <c r="AL801">
        <f>VLOOKUP(A801,[3]Sheet1!$A$2:$L$2106,12,FALSE)</f>
        <v>7</v>
      </c>
      <c r="AM801">
        <f>VLOOKUP(A801, [3]Sheet1!$A$2:$M$2105,13,FALSE)</f>
        <v>24</v>
      </c>
      <c r="AN801">
        <f>VLOOKUP(A801,[3]Sheet1!$A$2:$N$2106,14,FALSE)</f>
        <v>0.61</v>
      </c>
      <c r="AO801">
        <f>VLOOKUP(A801,[3]Sheet1!$A$2:$O$2106,15,FALSE)</f>
        <v>6.95</v>
      </c>
      <c r="AP801">
        <f>VLOOKUP(A801,[3]Sheet1!$A$2:$P$2105,16,FALSE)</f>
        <v>0</v>
      </c>
      <c r="AQ801">
        <f>VLOOKUP(A801, [3]Sheet1!$A$2:$Q$2106, 17,FALSE)</f>
        <v>1599</v>
      </c>
    </row>
    <row r="802" spans="1:43" x14ac:dyDescent="0.2">
      <c r="A802" s="10">
        <v>1208332</v>
      </c>
      <c r="B802" s="10">
        <v>60058178</v>
      </c>
      <c r="C802" s="11" t="s">
        <v>47</v>
      </c>
      <c r="D802" s="10" t="s">
        <v>46</v>
      </c>
      <c r="E802" s="17">
        <v>44185</v>
      </c>
      <c r="F802" s="13" t="str">
        <f>VLOOKUP(A802,[1]Sheet1!$K$2:$T$827,2,FALSE)</f>
        <v>VD02</v>
      </c>
      <c r="G802" s="13" t="str">
        <f>IFERROR(#REF!, "no")</f>
        <v>no</v>
      </c>
      <c r="H802" s="10">
        <v>22</v>
      </c>
      <c r="I802" s="10">
        <v>0.84</v>
      </c>
      <c r="J802" s="10">
        <v>1.1299999999999999</v>
      </c>
      <c r="K802" s="10">
        <v>0.28999999999999998</v>
      </c>
      <c r="L802" s="10">
        <v>19</v>
      </c>
      <c r="M802" s="10">
        <v>21</v>
      </c>
      <c r="N802" s="10">
        <v>-0.11786283552646599</v>
      </c>
      <c r="O802" s="10">
        <v>19.0871467590332</v>
      </c>
      <c r="P802" s="10">
        <v>-2.8138153254985799E-2</v>
      </c>
      <c r="Q802" s="10">
        <v>-0.11325192451477099</v>
      </c>
      <c r="R802" s="13">
        <f>VLOOKUP(A802,'Valores KF'!$C$2:$D$1018,2,)</f>
        <v>0.82</v>
      </c>
      <c r="S802" s="13">
        <f>VLOOKUP(A802,'[2]PESO DE COLADA DIC19-DIC-20'!$A$2:$D$2105,4, FALSE)</f>
        <v>55674</v>
      </c>
      <c r="T802" s="13">
        <f>VLOOKUP(A802,[1]Sheet1!$F$2:$H$1001,3,FALSE)</f>
        <v>1913.6910032957201</v>
      </c>
      <c r="U802" s="13">
        <f>VLOOKUP(A802,[1]Sheet1!$K$2:$T$827, 3,FALSE)</f>
        <v>0.16800000000000001</v>
      </c>
      <c r="V802" s="13">
        <f>VLOOKUP(A802,[1]Sheet1!$K$2:$T$827, 4,FALSE)</f>
        <v>0.17799999999999999</v>
      </c>
      <c r="W802" s="13">
        <f>VLOOKUP(A802, [1]Sheet1!$K$2:$T$827,5,FALSE)</f>
        <v>1.1200000000000001</v>
      </c>
      <c r="X802" s="13">
        <f>VLOOKUP(A802, [1]Sheet1!$K$2:$T$827,6,FALSE)</f>
        <v>7.1999999999999998E-3</v>
      </c>
      <c r="Y802" s="13">
        <f>VLOOKUP(A802, [1]Sheet1!$K$2:$T$827,7,FALSE)</f>
        <v>2.3999999999999998E-3</v>
      </c>
      <c r="Z802" s="13">
        <f>VLOOKUP(A802, [1]Sheet1!$K$2:$T$827,8,FALSE)</f>
        <v>0.13800000000000001</v>
      </c>
      <c r="AA802" s="13">
        <f>VLOOKUP(A802, [1]Sheet1!$K$2:$T$827,9,FALSE)</f>
        <v>0.218</v>
      </c>
      <c r="AB802" s="13">
        <f>VLOOKUP(A802, [1]Sheet1!$K$2:$T$827,10,FALSE)</f>
        <v>2.9700000000000001E-2</v>
      </c>
      <c r="AC802" s="13">
        <f>VLOOKUP(A802,[4]Sheet1!$A$2:$D$651,4,FALSE)</f>
        <v>0.79571800000000004</v>
      </c>
      <c r="AD802" s="13">
        <f>VLOOKUP(A802,[4]Sheet1!$A$2:$E$651,5,FALSE)</f>
        <v>1.9356800000000001</v>
      </c>
      <c r="AE802" s="13">
        <f>VLOOKUP(A802,[4]Sheet1!$A$2:$F$651,6,FALSE)</f>
        <v>1749.02</v>
      </c>
      <c r="AF802">
        <f>VLOOKUP(A802,[3]Sheet1!$A$2:$F$2106,6, FALSE)</f>
        <v>56218</v>
      </c>
      <c r="AG802">
        <f>VLOOKUP(A802,[3]Sheet1!$A$2:$G$2106,7,FALSE)</f>
        <v>1</v>
      </c>
      <c r="AH802">
        <f>VLOOKUP(A802,[3]Sheet1!$A$2:$H$2105,8,FALSE)</f>
        <v>1587</v>
      </c>
      <c r="AI802">
        <f>VLOOKUP(A802,[3]Sheet1!$A$2:$I$2106,9,FALSE)</f>
        <v>55</v>
      </c>
      <c r="AJ802">
        <f>VLOOKUP(A802,[3]Sheet1!$A$2:$K$2105,10,FALSE)</f>
        <v>28</v>
      </c>
      <c r="AK802">
        <f>VLOOKUP(A802,[3]Sheet1!$A$2:$K$2105,11,FALSE)</f>
        <v>27</v>
      </c>
      <c r="AL802">
        <f>VLOOKUP(A802,[3]Sheet1!$A$2:$L$2106,12,FALSE)</f>
        <v>6</v>
      </c>
      <c r="AM802">
        <f>VLOOKUP(A802, [3]Sheet1!$A$2:$M$2105,13,FALSE)</f>
        <v>22</v>
      </c>
      <c r="AN802">
        <f>VLOOKUP(A802,[3]Sheet1!$A$2:$N$2106,14,FALSE)</f>
        <v>0.61</v>
      </c>
      <c r="AO802">
        <f>VLOOKUP(A802,[3]Sheet1!$A$2:$O$2106,15,FALSE)</f>
        <v>6.38</v>
      </c>
      <c r="AP802">
        <f>VLOOKUP(A802,[3]Sheet1!$A$2:$P$2105,16,FALSE)</f>
        <v>0</v>
      </c>
      <c r="AQ802">
        <f>VLOOKUP(A802, [3]Sheet1!$A$2:$Q$2106, 17,FALSE)</f>
        <v>1599</v>
      </c>
    </row>
    <row r="803" spans="1:43" x14ac:dyDescent="0.2">
      <c r="A803" s="10">
        <v>1208333</v>
      </c>
      <c r="B803" s="10">
        <v>60058075</v>
      </c>
      <c r="C803" s="11" t="s">
        <v>47</v>
      </c>
      <c r="D803" s="10" t="s">
        <v>126</v>
      </c>
      <c r="E803" s="17">
        <v>44186</v>
      </c>
      <c r="F803" s="13" t="str">
        <f>VLOOKUP(A803,[1]Sheet1!$K$2:$T$827,2,FALSE)</f>
        <v>VD03</v>
      </c>
      <c r="G803" s="13" t="str">
        <f>IFERROR(#REF!, "no")</f>
        <v>no</v>
      </c>
      <c r="H803" s="10">
        <v>20</v>
      </c>
      <c r="I803" s="10">
        <v>0.9</v>
      </c>
      <c r="J803" s="10">
        <v>0.98</v>
      </c>
      <c r="K803" s="10">
        <v>0.08</v>
      </c>
      <c r="L803" s="10">
        <v>19</v>
      </c>
      <c r="M803" s="10">
        <v>17</v>
      </c>
      <c r="N803" s="10">
        <v>-0.116144381463528</v>
      </c>
      <c r="O803" s="10">
        <v>19.074438095092798</v>
      </c>
      <c r="P803" s="10">
        <v>-2.89993528276682E-2</v>
      </c>
      <c r="Q803" s="10">
        <v>-0.107500612735748</v>
      </c>
      <c r="R803" s="13">
        <f>VLOOKUP(A803,'Valores KF'!$C$2:$D$1018,2,)</f>
        <v>0.82</v>
      </c>
      <c r="S803" s="13">
        <f>VLOOKUP(A803,'[2]PESO DE COLADA DIC19-DIC-20'!$A$2:$D$2105,4, FALSE)</f>
        <v>58499</v>
      </c>
      <c r="T803" s="13">
        <f>VLOOKUP(A803,[1]Sheet1!$F$2:$H$1001,3,FALSE)</f>
        <v>1907.55623264625</v>
      </c>
      <c r="U803" s="13">
        <f>VLOOKUP(A803,[1]Sheet1!$K$2:$T$827, 3,FALSE)</f>
        <v>0.16400000000000001</v>
      </c>
      <c r="V803" s="13">
        <f>VLOOKUP(A803,[1]Sheet1!$K$2:$T$827, 4,FALSE)</f>
        <v>0.17399999999999999</v>
      </c>
      <c r="W803" s="13">
        <f>VLOOKUP(A803, [1]Sheet1!$K$2:$T$827,5,FALSE)</f>
        <v>1.1200000000000001</v>
      </c>
      <c r="X803" s="13">
        <f>VLOOKUP(A803, [1]Sheet1!$K$2:$T$827,6,FALSE)</f>
        <v>8.3000000000000001E-3</v>
      </c>
      <c r="Y803" s="13">
        <f>VLOOKUP(A803, [1]Sheet1!$K$2:$T$827,7,FALSE)</f>
        <v>2.5799999999999998E-3</v>
      </c>
      <c r="Z803" s="13">
        <f>VLOOKUP(A803, [1]Sheet1!$K$2:$T$827,8,FALSE)</f>
        <v>0.13800000000000001</v>
      </c>
      <c r="AA803" s="13">
        <f>VLOOKUP(A803, [1]Sheet1!$K$2:$T$827,9,FALSE)</f>
        <v>0.26400000000000001</v>
      </c>
      <c r="AB803" s="13">
        <f>VLOOKUP(A803, [1]Sheet1!$K$2:$T$827,10,FALSE)</f>
        <v>2.58E-2</v>
      </c>
      <c r="AC803" s="13">
        <f>VLOOKUP(A803,[4]Sheet1!$A$2:$D$651,4,FALSE)</f>
        <v>0.91629400000000005</v>
      </c>
      <c r="AD803" s="13">
        <f>VLOOKUP(A803,[4]Sheet1!$A$2:$E$651,5,FALSE)</f>
        <v>1.8007899999999999</v>
      </c>
      <c r="AE803" s="13">
        <f>VLOOKUP(A803,[4]Sheet1!$A$2:$F$651,6,FALSE)</f>
        <v>1619.06</v>
      </c>
      <c r="AF803">
        <f>VLOOKUP(A803,[3]Sheet1!$A$2:$F$2106,6, FALSE)</f>
        <v>59101</v>
      </c>
      <c r="AG803">
        <f>VLOOKUP(A803,[3]Sheet1!$A$2:$G$2106,7,FALSE)</f>
        <v>1</v>
      </c>
      <c r="AH803">
        <f>VLOOKUP(A803,[3]Sheet1!$A$2:$H$2105,8,FALSE)</f>
        <v>1699</v>
      </c>
      <c r="AI803">
        <f>VLOOKUP(A803,[3]Sheet1!$A$2:$I$2106,9,FALSE)</f>
        <v>59</v>
      </c>
      <c r="AJ803">
        <f>VLOOKUP(A803,[3]Sheet1!$A$2:$K$2105,10,FALSE)</f>
        <v>26</v>
      </c>
      <c r="AK803">
        <f>VLOOKUP(A803,[3]Sheet1!$A$2:$K$2105,11,FALSE)</f>
        <v>33</v>
      </c>
      <c r="AL803">
        <f>VLOOKUP(A803,[3]Sheet1!$A$2:$L$2106,12,FALSE)</f>
        <v>6</v>
      </c>
      <c r="AM803">
        <f>VLOOKUP(A803, [3]Sheet1!$A$2:$M$2105,13,FALSE)</f>
        <v>20</v>
      </c>
      <c r="AN803">
        <f>VLOOKUP(A803,[3]Sheet1!$A$2:$N$2106,14,FALSE)</f>
        <v>0.69</v>
      </c>
      <c r="AO803">
        <f>VLOOKUP(A803,[3]Sheet1!$A$2:$O$2106,15,FALSE)</f>
        <v>7.45</v>
      </c>
      <c r="AP803">
        <f>VLOOKUP(A803,[3]Sheet1!$A$2:$P$2105,16,FALSE)</f>
        <v>0</v>
      </c>
      <c r="AQ803">
        <f>VLOOKUP(A803, [3]Sheet1!$A$2:$Q$2106, 17,FALSE)</f>
        <v>1583</v>
      </c>
    </row>
    <row r="804" spans="1:43" x14ac:dyDescent="0.2">
      <c r="A804" s="10">
        <v>1208334</v>
      </c>
      <c r="B804" s="10">
        <v>60057820</v>
      </c>
      <c r="C804" s="11" t="s">
        <v>100</v>
      </c>
      <c r="D804" s="10" t="s">
        <v>59</v>
      </c>
      <c r="E804" s="17">
        <v>44186</v>
      </c>
      <c r="F804" s="13" t="str">
        <f>VLOOKUP(A804,[1]Sheet1!$K$2:$T$827,2,FALSE)</f>
        <v>VD03</v>
      </c>
      <c r="G804" s="13" t="str">
        <f>IFERROR(#REF!, "no")</f>
        <v>no</v>
      </c>
      <c r="H804" s="10">
        <v>18</v>
      </c>
      <c r="I804" s="10">
        <v>1.01</v>
      </c>
      <c r="J804" s="10">
        <v>1.07</v>
      </c>
      <c r="K804" s="10">
        <v>0.06</v>
      </c>
      <c r="L804" s="10">
        <v>15</v>
      </c>
      <c r="M804" s="10">
        <v>17</v>
      </c>
      <c r="N804" s="10">
        <v>-0.110769860446453</v>
      </c>
      <c r="O804" s="10">
        <v>19.008811950683601</v>
      </c>
      <c r="P804" s="10">
        <v>-3.2226689159870099E-2</v>
      </c>
      <c r="Q804" s="10">
        <v>-8.3062469959259005E-2</v>
      </c>
      <c r="R804" s="13">
        <f>VLOOKUP(A804,'Valores KF'!$C$2:$D$1018,2,)</f>
        <v>0.77</v>
      </c>
      <c r="S804" s="13">
        <f>VLOOKUP(A804,'[2]PESO DE COLADA DIC19-DIC-20'!$A$2:$D$2105,4, FALSE)</f>
        <v>56938</v>
      </c>
      <c r="T804" s="13">
        <f>VLOOKUP(A804,[1]Sheet1!$F$2:$H$1001,3,FALSE)</f>
        <v>1889.5300277052099</v>
      </c>
      <c r="U804" s="13">
        <f>VLOOKUP(A804,[1]Sheet1!$K$2:$T$827, 3,FALSE)</f>
        <v>0.39800000000000002</v>
      </c>
      <c r="V804" s="13">
        <f>VLOOKUP(A804,[1]Sheet1!$K$2:$T$827, 4,FALSE)</f>
        <v>0.17699999999999999</v>
      </c>
      <c r="W804" s="13">
        <f>VLOOKUP(A804, [1]Sheet1!$K$2:$T$827,5,FALSE)</f>
        <v>0.63200000000000001</v>
      </c>
      <c r="X804" s="13">
        <f>VLOOKUP(A804, [1]Sheet1!$K$2:$T$827,6,FALSE)</f>
        <v>9.4999999999999998E-3</v>
      </c>
      <c r="Y804" s="13">
        <f>VLOOKUP(A804, [1]Sheet1!$K$2:$T$827,7,FALSE)</f>
        <v>2.7499999999999998E-3</v>
      </c>
      <c r="Z804" s="13">
        <f>VLOOKUP(A804, [1]Sheet1!$K$2:$T$827,8,FALSE)</f>
        <v>0.182</v>
      </c>
      <c r="AA804" s="13">
        <f>VLOOKUP(A804, [1]Sheet1!$K$2:$T$827,9,FALSE)</f>
        <v>0.23400000000000001</v>
      </c>
      <c r="AB804" s="13">
        <f>VLOOKUP(A804, [1]Sheet1!$K$2:$T$827,10,FALSE)</f>
        <v>2.7699999999999999E-2</v>
      </c>
      <c r="AC804" s="13">
        <f>VLOOKUP(A804,[4]Sheet1!$A$2:$D$651,4,FALSE)</f>
        <v>0.85251299999999997</v>
      </c>
      <c r="AD804" s="13">
        <f>VLOOKUP(A804,[4]Sheet1!$A$2:$E$651,5,FALSE)</f>
        <v>1.45577</v>
      </c>
      <c r="AE804" s="13">
        <f>VLOOKUP(A804,[4]Sheet1!$A$2:$F$651,6,FALSE)</f>
        <v>1614.34</v>
      </c>
      <c r="AF804">
        <f>VLOOKUP(A804,[3]Sheet1!$A$2:$F$2106,6, FALSE)</f>
        <v>57595</v>
      </c>
      <c r="AG804">
        <f>VLOOKUP(A804,[3]Sheet1!$A$2:$G$2106,7,FALSE)</f>
        <v>1</v>
      </c>
      <c r="AH804">
        <f>VLOOKUP(A804,[3]Sheet1!$A$2:$H$2105,8,FALSE)</f>
        <v>1676</v>
      </c>
      <c r="AI804">
        <f>VLOOKUP(A804,[3]Sheet1!$A$2:$I$2106,9,FALSE)</f>
        <v>52</v>
      </c>
      <c r="AJ804">
        <f>VLOOKUP(A804,[3]Sheet1!$A$2:$K$2105,10,FALSE)</f>
        <v>24</v>
      </c>
      <c r="AK804">
        <f>VLOOKUP(A804,[3]Sheet1!$A$2:$K$2105,11,FALSE)</f>
        <v>28</v>
      </c>
      <c r="AL804">
        <f>VLOOKUP(A804,[3]Sheet1!$A$2:$L$2106,12,FALSE)</f>
        <v>6</v>
      </c>
      <c r="AM804">
        <f>VLOOKUP(A804, [3]Sheet1!$A$2:$M$2105,13,FALSE)</f>
        <v>18</v>
      </c>
      <c r="AN804">
        <f>VLOOKUP(A804,[3]Sheet1!$A$2:$N$2106,14,FALSE)</f>
        <v>0.71</v>
      </c>
      <c r="AO804">
        <f>VLOOKUP(A804,[3]Sheet1!$A$2:$O$2106,15,FALSE)</f>
        <v>8.7899999999999991</v>
      </c>
      <c r="AP804">
        <f>VLOOKUP(A804,[3]Sheet1!$A$2:$P$2105,16,FALSE)</f>
        <v>0</v>
      </c>
      <c r="AQ804">
        <f>VLOOKUP(A804, [3]Sheet1!$A$2:$Q$2106, 17,FALSE)</f>
        <v>1589</v>
      </c>
    </row>
    <row r="805" spans="1:43" x14ac:dyDescent="0.2">
      <c r="A805" s="10">
        <v>1208335</v>
      </c>
      <c r="B805" s="10">
        <v>60057939</v>
      </c>
      <c r="C805" s="11">
        <v>1045</v>
      </c>
      <c r="D805" s="10" t="s">
        <v>59</v>
      </c>
      <c r="E805" s="17">
        <v>44186</v>
      </c>
      <c r="F805" s="13" t="str">
        <f>VLOOKUP(A805,[1]Sheet1!$K$2:$T$827,2,FALSE)</f>
        <v>VD02</v>
      </c>
      <c r="G805" s="13" t="str">
        <f>IFERROR(#REF!, "no")</f>
        <v>no</v>
      </c>
      <c r="H805" s="10">
        <v>20</v>
      </c>
      <c r="I805" s="10">
        <v>0.91</v>
      </c>
      <c r="J805" s="10">
        <v>0.93</v>
      </c>
      <c r="K805" s="10">
        <v>0.02</v>
      </c>
      <c r="L805" s="10">
        <v>16</v>
      </c>
      <c r="M805" s="10">
        <v>17</v>
      </c>
      <c r="N805" s="10">
        <v>-0.111616641283035</v>
      </c>
      <c r="O805" s="10">
        <v>19.060539245605501</v>
      </c>
      <c r="P805" s="10">
        <v>-2.7709623798728E-2</v>
      </c>
      <c r="Q805" s="10">
        <v>-0.10364825278520599</v>
      </c>
      <c r="R805" s="13">
        <f>VLOOKUP(A805,'Valores KF'!$C$2:$D$1018,2,)</f>
        <v>0.77</v>
      </c>
      <c r="S805" s="13">
        <f>VLOOKUP(A805,'[2]PESO DE COLADA DIC19-DIC-20'!$A$2:$D$2105,4, FALSE)</f>
        <v>57900</v>
      </c>
      <c r="T805" s="13">
        <f>VLOOKUP(A805,[1]Sheet1!$F$2:$H$1001,3,FALSE)</f>
        <v>1890.2917043392499</v>
      </c>
      <c r="U805" s="13">
        <f>VLOOKUP(A805,[1]Sheet1!$K$2:$T$827, 3,FALSE)</f>
        <v>0.46600000000000003</v>
      </c>
      <c r="V805" s="13">
        <f>VLOOKUP(A805,[1]Sheet1!$K$2:$T$827, 4,FALSE)</f>
        <v>0.17</v>
      </c>
      <c r="W805" s="13">
        <f>VLOOKUP(A805, [1]Sheet1!$K$2:$T$827,5,FALSE)</f>
        <v>0.63300000000000001</v>
      </c>
      <c r="X805" s="13">
        <f>VLOOKUP(A805, [1]Sheet1!$K$2:$T$827,6,FALSE)</f>
        <v>6.7000000000000002E-3</v>
      </c>
      <c r="Y805" s="13">
        <f>VLOOKUP(A805, [1]Sheet1!$K$2:$T$827,7,FALSE)</f>
        <v>2.8400000000000001E-3</v>
      </c>
      <c r="Z805" s="13">
        <f>VLOOKUP(A805, [1]Sheet1!$K$2:$T$827,8,FALSE)</f>
        <v>0.14499999999999999</v>
      </c>
      <c r="AA805" s="13">
        <f>VLOOKUP(A805, [1]Sheet1!$K$2:$T$827,9,FALSE)</f>
        <v>0.27600000000000002</v>
      </c>
      <c r="AB805" s="13">
        <f>VLOOKUP(A805, [1]Sheet1!$K$2:$T$827,10,FALSE)</f>
        <v>2.7699999999999999E-2</v>
      </c>
      <c r="AC805" s="13">
        <f>VLOOKUP(A805,[4]Sheet1!$A$2:$D$651,4,FALSE)</f>
        <v>0.86090699999999998</v>
      </c>
      <c r="AD805" s="13">
        <f>VLOOKUP(A805,[4]Sheet1!$A$2:$E$651,5,FALSE)</f>
        <v>1.44682</v>
      </c>
      <c r="AE805" s="13">
        <f>VLOOKUP(A805,[4]Sheet1!$A$2:$F$651,6,FALSE)</f>
        <v>1614.25</v>
      </c>
      <c r="AF805">
        <f>VLOOKUP(A805,[3]Sheet1!$A$2:$F$2106,6, FALSE)</f>
        <v>58598</v>
      </c>
      <c r="AG805">
        <f>VLOOKUP(A805,[3]Sheet1!$A$2:$G$2106,7,FALSE)</f>
        <v>1</v>
      </c>
      <c r="AH805">
        <f>VLOOKUP(A805,[3]Sheet1!$A$2:$H$2105,8,FALSE)</f>
        <v>1686</v>
      </c>
      <c r="AI805">
        <f>VLOOKUP(A805,[3]Sheet1!$A$2:$I$2106,9,FALSE)</f>
        <v>59</v>
      </c>
      <c r="AJ805">
        <f>VLOOKUP(A805,[3]Sheet1!$A$2:$K$2105,10,FALSE)</f>
        <v>28</v>
      </c>
      <c r="AK805">
        <f>VLOOKUP(A805,[3]Sheet1!$A$2:$K$2105,11,FALSE)</f>
        <v>31</v>
      </c>
      <c r="AL805">
        <f>VLOOKUP(A805,[3]Sheet1!$A$2:$L$2106,12,FALSE)</f>
        <v>8</v>
      </c>
      <c r="AM805">
        <f>VLOOKUP(A805, [3]Sheet1!$A$2:$M$2105,13,FALSE)</f>
        <v>20</v>
      </c>
      <c r="AN805">
        <f>VLOOKUP(A805,[3]Sheet1!$A$2:$N$2106,14,FALSE)</f>
        <v>0.64</v>
      </c>
      <c r="AO805">
        <f>VLOOKUP(A805,[3]Sheet1!$A$2:$O$2106,15,FALSE)</f>
        <v>6.93</v>
      </c>
      <c r="AP805">
        <f>VLOOKUP(A805,[3]Sheet1!$A$2:$P$2105,16,FALSE)</f>
        <v>0</v>
      </c>
      <c r="AQ805">
        <f>VLOOKUP(A805, [3]Sheet1!$A$2:$Q$2106, 17,FALSE)</f>
        <v>1585</v>
      </c>
    </row>
    <row r="806" spans="1:43" x14ac:dyDescent="0.2">
      <c r="A806" s="10">
        <v>1208336</v>
      </c>
      <c r="B806" s="10">
        <v>60058223</v>
      </c>
      <c r="C806" s="11" t="s">
        <v>103</v>
      </c>
      <c r="D806" s="10" t="s">
        <v>50</v>
      </c>
      <c r="E806" s="17">
        <v>44186</v>
      </c>
      <c r="F806" s="13" t="str">
        <f>VLOOKUP(A806,[1]Sheet1!$K$2:$T$827,2,FALSE)</f>
        <v>VD03</v>
      </c>
      <c r="G806" s="13" t="str">
        <f>IFERROR(#REF!, "no")</f>
        <v>no</v>
      </c>
      <c r="H806" s="10">
        <v>20</v>
      </c>
      <c r="I806" s="10">
        <v>0.85</v>
      </c>
      <c r="J806" s="10">
        <v>1.47</v>
      </c>
      <c r="K806" s="10">
        <v>0.62</v>
      </c>
      <c r="L806" s="10">
        <v>14</v>
      </c>
      <c r="M806" s="10">
        <v>18</v>
      </c>
      <c r="N806" s="10">
        <v>-0.10943279415369001</v>
      </c>
      <c r="O806" s="10">
        <v>19.0368556976318</v>
      </c>
      <c r="P806" s="10">
        <v>-2.7258113026618999E-2</v>
      </c>
      <c r="Q806" s="10">
        <v>-9.84339639544487E-2</v>
      </c>
      <c r="R806" s="13">
        <f>VLOOKUP(A806,'Valores KF'!$C$2:$D$1018,2,)</f>
        <v>0.82</v>
      </c>
      <c r="S806" s="13">
        <f>VLOOKUP(A806,'[2]PESO DE COLADA DIC19-DIC-20'!$A$2:$D$2105,4, FALSE)</f>
        <v>58934</v>
      </c>
      <c r="T806" s="13">
        <f>VLOOKUP(A806,[1]Sheet1!$F$2:$H$1001,3,FALSE)</f>
        <v>1905.7559638336099</v>
      </c>
      <c r="U806" s="13">
        <f>VLOOKUP(A806,[1]Sheet1!$K$2:$T$827, 3,FALSE)</f>
        <v>0.14599999999999999</v>
      </c>
      <c r="V806" s="13">
        <f>VLOOKUP(A806,[1]Sheet1!$K$2:$T$827, 4,FALSE)</f>
        <v>0.17399999999999999</v>
      </c>
      <c r="W806" s="13">
        <f>VLOOKUP(A806, [1]Sheet1!$K$2:$T$827,5,FALSE)</f>
        <v>1.3</v>
      </c>
      <c r="X806" s="13">
        <f>VLOOKUP(A806, [1]Sheet1!$K$2:$T$827,6,FALSE)</f>
        <v>8.0999999999999996E-3</v>
      </c>
      <c r="Y806" s="13">
        <f>VLOOKUP(A806, [1]Sheet1!$K$2:$T$827,7,FALSE)</f>
        <v>8.8800000000000007E-3</v>
      </c>
      <c r="Z806" s="13">
        <f>VLOOKUP(A806, [1]Sheet1!$K$2:$T$827,8,FALSE)</f>
        <v>9.9699999999999997E-2</v>
      </c>
      <c r="AA806" s="13">
        <f>VLOOKUP(A806, [1]Sheet1!$K$2:$T$827,9,FALSE)</f>
        <v>7.6799999999999993E-2</v>
      </c>
      <c r="AB806" s="13">
        <f>VLOOKUP(A806, [1]Sheet1!$K$2:$T$827,10,FALSE)</f>
        <v>2.7300000000000001E-2</v>
      </c>
      <c r="AC806" s="13">
        <f>VLOOKUP(A806,[4]Sheet1!$A$2:$D$651,4,FALSE)</f>
        <v>0.77712700000000001</v>
      </c>
      <c r="AD806" s="13">
        <f>VLOOKUP(A806,[4]Sheet1!$A$2:$E$651,5,FALSE)</f>
        <v>0.83396000000000003</v>
      </c>
      <c r="AE806" s="13">
        <f>VLOOKUP(A806,[4]Sheet1!$A$2:$F$651,6,FALSE)</f>
        <v>1634.6</v>
      </c>
      <c r="AF806">
        <f>VLOOKUP(A806,[3]Sheet1!$A$2:$F$2106,6, FALSE)</f>
        <v>59292</v>
      </c>
      <c r="AG806">
        <f>VLOOKUP(A806,[3]Sheet1!$A$2:$G$2106,7,FALSE)</f>
        <v>1</v>
      </c>
      <c r="AH806">
        <f>VLOOKUP(A806,[3]Sheet1!$A$2:$H$2105,8,FALSE)</f>
        <v>1697</v>
      </c>
      <c r="AI806">
        <f>VLOOKUP(A806,[3]Sheet1!$A$2:$I$2106,9,FALSE)</f>
        <v>64</v>
      </c>
      <c r="AJ806">
        <f>VLOOKUP(A806,[3]Sheet1!$A$2:$K$2105,10,FALSE)</f>
        <v>25</v>
      </c>
      <c r="AK806">
        <f>VLOOKUP(A806,[3]Sheet1!$A$2:$K$2105,11,FALSE)</f>
        <v>39</v>
      </c>
      <c r="AL806">
        <f>VLOOKUP(A806,[3]Sheet1!$A$2:$L$2106,12,FALSE)</f>
        <v>5</v>
      </c>
      <c r="AM806">
        <f>VLOOKUP(A806, [3]Sheet1!$A$2:$M$2105,13,FALSE)</f>
        <v>20</v>
      </c>
      <c r="AN806">
        <f>VLOOKUP(A806,[3]Sheet1!$A$2:$N$2106,14,FALSE)</f>
        <v>0.56000000000000005</v>
      </c>
      <c r="AO806">
        <f>VLOOKUP(A806,[3]Sheet1!$A$2:$O$2106,15,FALSE)</f>
        <v>5.39</v>
      </c>
      <c r="AP806">
        <f>VLOOKUP(A806,[3]Sheet1!$A$2:$P$2105,16,FALSE)</f>
        <v>3.14</v>
      </c>
      <c r="AQ806">
        <f>VLOOKUP(A806, [3]Sheet1!$A$2:$Q$2106, 17,FALSE)</f>
        <v>1604</v>
      </c>
    </row>
    <row r="807" spans="1:43" x14ac:dyDescent="0.2">
      <c r="A807" s="10">
        <v>1208337</v>
      </c>
      <c r="B807" s="10">
        <v>60057758</v>
      </c>
      <c r="C807" s="11">
        <v>4140</v>
      </c>
      <c r="D807" s="10" t="s">
        <v>56</v>
      </c>
      <c r="E807" s="17">
        <v>44186</v>
      </c>
      <c r="F807" s="13" t="str">
        <f>VLOOKUP(A807,[1]Sheet1!$K$2:$T$827,2,FALSE)</f>
        <v>VD02</v>
      </c>
      <c r="G807" s="13" t="str">
        <f>IFERROR(#REF!, "no")</f>
        <v>no</v>
      </c>
      <c r="H807" s="10">
        <v>20</v>
      </c>
      <c r="I807" s="10">
        <v>0.89</v>
      </c>
      <c r="J807" s="10">
        <v>0.84</v>
      </c>
      <c r="K807" s="10">
        <v>-0.05</v>
      </c>
      <c r="L807" s="10">
        <v>18</v>
      </c>
      <c r="M807" s="10">
        <v>18</v>
      </c>
      <c r="N807" s="10">
        <v>-0.106007397174835</v>
      </c>
      <c r="O807" s="10">
        <v>19.0408744812012</v>
      </c>
      <c r="P807" s="10">
        <v>-2.9021330177784001E-2</v>
      </c>
      <c r="Q807" s="10">
        <v>-8.40002596378326E-2</v>
      </c>
      <c r="R807" s="13">
        <f>VLOOKUP(A807,'Valores KF'!$C$2:$D$1018,2,)</f>
        <v>0.73</v>
      </c>
      <c r="S807" s="13">
        <f>VLOOKUP(A807,'[2]PESO DE COLADA DIC19-DIC-20'!$A$2:$D$2105,4, FALSE)</f>
        <v>60161</v>
      </c>
      <c r="T807" s="13">
        <f>VLOOKUP(A807,[1]Sheet1!$F$2:$H$1001,3,FALSE)</f>
        <v>1851.46394516341</v>
      </c>
      <c r="U807" s="13">
        <f>VLOOKUP(A807,[1]Sheet1!$K$2:$T$827, 3,FALSE)</f>
        <v>0.41799999999999998</v>
      </c>
      <c r="V807" s="13">
        <f>VLOOKUP(A807,[1]Sheet1!$K$2:$T$827, 4,FALSE)</f>
        <v>0.33500000000000002</v>
      </c>
      <c r="W807" s="13">
        <f>VLOOKUP(A807, [1]Sheet1!$K$2:$T$827,5,FALSE)</f>
        <v>0.89100000000000001</v>
      </c>
      <c r="X807" s="13">
        <f>VLOOKUP(A807, [1]Sheet1!$K$2:$T$827,6,FALSE)</f>
        <v>9.7999999999999997E-3</v>
      </c>
      <c r="Y807" s="13">
        <f>VLOOKUP(A807, [1]Sheet1!$K$2:$T$827,7,FALSE)</f>
        <v>1.9400000000000001E-3</v>
      </c>
      <c r="Z807" s="13">
        <f>VLOOKUP(A807, [1]Sheet1!$K$2:$T$827,8,FALSE)</f>
        <v>1.05</v>
      </c>
      <c r="AA807" s="13">
        <f>VLOOKUP(A807, [1]Sheet1!$K$2:$T$827,9,FALSE)</f>
        <v>0.17499999999999999</v>
      </c>
      <c r="AB807" s="13">
        <f>VLOOKUP(A807, [1]Sheet1!$K$2:$T$827,10,FALSE)</f>
        <v>2.9700000000000001E-2</v>
      </c>
      <c r="AC807" s="13">
        <f>VLOOKUP(A807,[4]Sheet1!$A$2:$D$651,4,FALSE)</f>
        <v>0.78383899999999995</v>
      </c>
      <c r="AD807" s="13">
        <f>VLOOKUP(A807,[4]Sheet1!$A$2:$E$651,5,FALSE)</f>
        <v>1.6375900000000001</v>
      </c>
      <c r="AE807" s="13">
        <f>VLOOKUP(A807,[4]Sheet1!$A$2:$F$651,6,FALSE)</f>
        <v>1582.77</v>
      </c>
      <c r="AF807">
        <f>VLOOKUP(A807,[3]Sheet1!$A$2:$F$2106,6, FALSE)</f>
        <v>60239.99</v>
      </c>
      <c r="AG807">
        <f>VLOOKUP(A807,[3]Sheet1!$A$2:$G$2106,7,FALSE)</f>
        <v>1</v>
      </c>
      <c r="AH807">
        <f>VLOOKUP(A807,[3]Sheet1!$A$2:$H$2105,8,FALSE)</f>
        <v>1639</v>
      </c>
      <c r="AI807">
        <f>VLOOKUP(A807,[3]Sheet1!$A$2:$I$2106,9,FALSE)</f>
        <v>53</v>
      </c>
      <c r="AJ807">
        <f>VLOOKUP(A807,[3]Sheet1!$A$2:$K$2105,10,FALSE)</f>
        <v>26</v>
      </c>
      <c r="AK807">
        <f>VLOOKUP(A807,[3]Sheet1!$A$2:$K$2105,11,FALSE)</f>
        <v>27</v>
      </c>
      <c r="AL807">
        <f>VLOOKUP(A807,[3]Sheet1!$A$2:$L$2106,12,FALSE)</f>
        <v>6</v>
      </c>
      <c r="AM807">
        <f>VLOOKUP(A807, [3]Sheet1!$A$2:$M$2105,13,FALSE)</f>
        <v>20</v>
      </c>
      <c r="AN807">
        <f>VLOOKUP(A807,[3]Sheet1!$A$2:$N$2106,14,FALSE)</f>
        <v>0.6</v>
      </c>
      <c r="AO807">
        <f>VLOOKUP(A807,[3]Sheet1!$A$2:$O$2106,15,FALSE)</f>
        <v>8.9</v>
      </c>
      <c r="AP807">
        <f>VLOOKUP(A807,[3]Sheet1!$A$2:$P$2105,16,FALSE)</f>
        <v>0</v>
      </c>
      <c r="AQ807">
        <f>VLOOKUP(A807, [3]Sheet1!$A$2:$Q$2106, 17,FALSE)</f>
        <v>1560</v>
      </c>
    </row>
    <row r="808" spans="1:43" x14ac:dyDescent="0.2">
      <c r="A808" s="10">
        <v>1208338</v>
      </c>
      <c r="B808" s="10">
        <v>60058167</v>
      </c>
      <c r="C808" s="11">
        <v>4130</v>
      </c>
      <c r="D808" s="10" t="s">
        <v>56</v>
      </c>
      <c r="E808" s="17">
        <v>44186</v>
      </c>
      <c r="F808" s="13" t="str">
        <f>VLOOKUP(A808,[1]Sheet1!$K$2:$T$827,2,FALSE)</f>
        <v>VD02</v>
      </c>
      <c r="G808" s="13" t="str">
        <f>IFERROR(#REF!, "no")</f>
        <v>no</v>
      </c>
      <c r="H808" s="10">
        <v>21</v>
      </c>
      <c r="I808" s="10">
        <v>0.97</v>
      </c>
      <c r="J808" s="10">
        <v>0.94</v>
      </c>
      <c r="K808" s="10">
        <v>-0.03</v>
      </c>
      <c r="L808" s="10">
        <v>19</v>
      </c>
      <c r="M808" s="10">
        <v>19</v>
      </c>
      <c r="N808" s="10">
        <v>-0.100691333413124</v>
      </c>
      <c r="O808" s="10">
        <v>19.014360427856399</v>
      </c>
      <c r="P808" s="10">
        <v>-3.1463805586099597E-2</v>
      </c>
      <c r="Q808" s="10">
        <v>-8.38277041912079E-2</v>
      </c>
      <c r="R808" s="13">
        <f>VLOOKUP(A808,'Valores KF'!$C$2:$D$1018,2,)</f>
        <v>0.75</v>
      </c>
      <c r="S808" s="13">
        <f>VLOOKUP(A808,'[2]PESO DE COLADA DIC19-DIC-20'!$A$2:$D$2105,4, FALSE)</f>
        <v>60333</v>
      </c>
      <c r="T808" s="13">
        <f>VLOOKUP(A808,[1]Sheet1!$F$2:$H$1001,3,FALSE)</f>
        <v>1858.8330704288901</v>
      </c>
      <c r="U808" s="13">
        <f>VLOOKUP(A808,[1]Sheet1!$K$2:$T$827, 3,FALSE)</f>
        <v>0.318</v>
      </c>
      <c r="V808" s="13">
        <f>VLOOKUP(A808,[1]Sheet1!$K$2:$T$827, 4,FALSE)</f>
        <v>0.33200000000000002</v>
      </c>
      <c r="W808" s="13">
        <f>VLOOKUP(A808, [1]Sheet1!$K$2:$T$827,5,FALSE)</f>
        <v>0.57699999999999996</v>
      </c>
      <c r="X808" s="13">
        <f>VLOOKUP(A808, [1]Sheet1!$K$2:$T$827,6,FALSE)</f>
        <v>5.8999999999999999E-3</v>
      </c>
      <c r="Y808" s="13">
        <f>VLOOKUP(A808, [1]Sheet1!$K$2:$T$827,7,FALSE)</f>
        <v>4.9699999999999996E-3</v>
      </c>
      <c r="Z808" s="13">
        <f>VLOOKUP(A808, [1]Sheet1!$K$2:$T$827,8,FALSE)</f>
        <v>1.07</v>
      </c>
      <c r="AA808" s="13">
        <f>VLOOKUP(A808, [1]Sheet1!$K$2:$T$827,9,FALSE)</f>
        <v>0.20300000000000001</v>
      </c>
      <c r="AB808" s="13">
        <f>VLOOKUP(A808, [1]Sheet1!$K$2:$T$827,10,FALSE)</f>
        <v>2.6100000000000002E-2</v>
      </c>
      <c r="AC808" s="13">
        <f>VLOOKUP(A808,[4]Sheet1!$A$2:$D$651,4,FALSE)</f>
        <v>0.77196900000000002</v>
      </c>
      <c r="AD808" s="13">
        <f>VLOOKUP(A808,[4]Sheet1!$A$2:$E$651,5,FALSE)</f>
        <v>1.3617699999999999</v>
      </c>
      <c r="AE808" s="13">
        <f>VLOOKUP(A808,[4]Sheet1!$A$2:$F$651,6,FALSE)</f>
        <v>1643.85</v>
      </c>
      <c r="AF808">
        <f>VLOOKUP(A808,[3]Sheet1!$A$2:$F$2106,6, FALSE)</f>
        <v>60138</v>
      </c>
      <c r="AG808">
        <f>VLOOKUP(A808,[3]Sheet1!$A$2:$G$2106,7,FALSE)</f>
        <v>1</v>
      </c>
      <c r="AH808">
        <f>VLOOKUP(A808,[3]Sheet1!$A$2:$H$2105,8,FALSE)</f>
        <v>1649</v>
      </c>
      <c r="AI808">
        <f>VLOOKUP(A808,[3]Sheet1!$A$2:$I$2106,9,FALSE)</f>
        <v>53</v>
      </c>
      <c r="AJ808">
        <f>VLOOKUP(A808,[3]Sheet1!$A$2:$K$2105,10,FALSE)</f>
        <v>27</v>
      </c>
      <c r="AK808">
        <f>VLOOKUP(A808,[3]Sheet1!$A$2:$K$2105,11,FALSE)</f>
        <v>26</v>
      </c>
      <c r="AL808">
        <f>VLOOKUP(A808,[3]Sheet1!$A$2:$L$2106,12,FALSE)</f>
        <v>6</v>
      </c>
      <c r="AM808">
        <f>VLOOKUP(A808, [3]Sheet1!$A$2:$M$2105,13,FALSE)</f>
        <v>21</v>
      </c>
      <c r="AN808">
        <f>VLOOKUP(A808,[3]Sheet1!$A$2:$N$2106,14,FALSE)</f>
        <v>0.56999999999999995</v>
      </c>
      <c r="AO808">
        <f>VLOOKUP(A808,[3]Sheet1!$A$2:$O$2106,15,FALSE)</f>
        <v>4.9800000000000004</v>
      </c>
      <c r="AP808">
        <f>VLOOKUP(A808,[3]Sheet1!$A$2:$P$2105,16,FALSE)</f>
        <v>0</v>
      </c>
      <c r="AQ808">
        <f>VLOOKUP(A808, [3]Sheet1!$A$2:$Q$2106, 17,FALSE)</f>
        <v>1574</v>
      </c>
    </row>
    <row r="809" spans="1:43" x14ac:dyDescent="0.2">
      <c r="A809" s="10">
        <v>1208339</v>
      </c>
      <c r="B809" s="10">
        <v>60058155</v>
      </c>
      <c r="C809" s="11">
        <v>4130</v>
      </c>
      <c r="D809" s="10" t="s">
        <v>48</v>
      </c>
      <c r="E809" s="17">
        <v>44186</v>
      </c>
      <c r="F809" s="13" t="str">
        <f>VLOOKUP(A809,[1]Sheet1!$K$2:$T$827,2,FALSE)</f>
        <v>VD02</v>
      </c>
      <c r="G809" s="13" t="str">
        <f>IFERROR(#REF!, "no")</f>
        <v>no</v>
      </c>
      <c r="H809" s="10">
        <v>26</v>
      </c>
      <c r="I809" s="10">
        <v>0.65</v>
      </c>
      <c r="J809" s="10">
        <v>0.84</v>
      </c>
      <c r="K809" s="10">
        <v>0.19</v>
      </c>
      <c r="L809" s="10">
        <v>18</v>
      </c>
      <c r="M809" s="10">
        <v>23</v>
      </c>
      <c r="N809" s="10">
        <v>-8.4430664777755696E-2</v>
      </c>
      <c r="O809" s="10">
        <v>18.9947185516357</v>
      </c>
      <c r="P809" s="10">
        <v>-3.0859280377626402E-2</v>
      </c>
      <c r="Q809" s="10">
        <v>-9.0178534388542203E-2</v>
      </c>
      <c r="R809" s="13">
        <f>VLOOKUP(A809,'Valores KF'!$C$2:$D$1018,2,)</f>
        <v>0.76</v>
      </c>
      <c r="S809" s="13">
        <f>VLOOKUP(A809,'[2]PESO DE COLADA DIC19-DIC-20'!$A$2:$D$2105,4, FALSE)</f>
        <v>55044</v>
      </c>
      <c r="T809" s="13">
        <f>VLOOKUP(A809,[1]Sheet1!$F$2:$H$1001,3,FALSE)</f>
        <v>1861.45450131501</v>
      </c>
      <c r="U809" s="13">
        <f>VLOOKUP(A809,[1]Sheet1!$K$2:$T$827, 3,FALSE)</f>
        <v>0.32300000000000001</v>
      </c>
      <c r="V809" s="13">
        <f>VLOOKUP(A809,[1]Sheet1!$K$2:$T$827, 4,FALSE)</f>
        <v>0.34699999999999998</v>
      </c>
      <c r="W809" s="13">
        <f>VLOOKUP(A809, [1]Sheet1!$K$2:$T$827,5,FALSE)</f>
        <v>0.59099999999999997</v>
      </c>
      <c r="X809" s="13">
        <f>VLOOKUP(A809, [1]Sheet1!$K$2:$T$827,6,FALSE)</f>
        <v>6.6E-3</v>
      </c>
      <c r="Y809" s="13">
        <f>VLOOKUP(A809, [1]Sheet1!$K$2:$T$827,7,FALSE)</f>
        <v>2.4499999999999999E-3</v>
      </c>
      <c r="Z809" s="13">
        <f>VLOOKUP(A809, [1]Sheet1!$K$2:$T$827,8,FALSE)</f>
        <v>1.06</v>
      </c>
      <c r="AA809" s="13">
        <f>VLOOKUP(A809, [1]Sheet1!$K$2:$T$827,9,FALSE)</f>
        <v>0.217</v>
      </c>
      <c r="AB809" s="13">
        <f>VLOOKUP(A809, [1]Sheet1!$K$2:$T$827,10,FALSE)</f>
        <v>2.7199999999999998E-2</v>
      </c>
      <c r="AC809" s="13">
        <f>VLOOKUP(A809,[4]Sheet1!$A$2:$D$651,4,FALSE)</f>
        <v>0.76681200000000005</v>
      </c>
      <c r="AD809" s="13">
        <f>VLOOKUP(A809,[4]Sheet1!$A$2:$E$651,5,FALSE)</f>
        <v>2.72831</v>
      </c>
      <c r="AE809" s="13">
        <f>VLOOKUP(A809,[4]Sheet1!$A$2:$F$651,6,FALSE)</f>
        <v>1590.85</v>
      </c>
      <c r="AF809">
        <f>VLOOKUP(A809,[3]Sheet1!$A$2:$F$2106,6, FALSE)</f>
        <v>54493</v>
      </c>
      <c r="AG809">
        <f>VLOOKUP(A809,[3]Sheet1!$A$2:$G$2106,7,FALSE)</f>
        <v>1</v>
      </c>
      <c r="AH809">
        <f>VLOOKUP(A809,[3]Sheet1!$A$2:$H$2105,8,FALSE)</f>
        <v>1666</v>
      </c>
      <c r="AI809">
        <f>VLOOKUP(A809,[3]Sheet1!$A$2:$I$2106,9,FALSE)</f>
        <v>60</v>
      </c>
      <c r="AJ809">
        <f>VLOOKUP(A809,[3]Sheet1!$A$2:$K$2105,10,FALSE)</f>
        <v>33</v>
      </c>
      <c r="AK809">
        <f>VLOOKUP(A809,[3]Sheet1!$A$2:$K$2105,11,FALSE)</f>
        <v>27</v>
      </c>
      <c r="AL809">
        <f>VLOOKUP(A809,[3]Sheet1!$A$2:$L$2106,12,FALSE)</f>
        <v>7</v>
      </c>
      <c r="AM809">
        <f>VLOOKUP(A809, [3]Sheet1!$A$2:$M$2105,13,FALSE)</f>
        <v>26</v>
      </c>
      <c r="AN809">
        <f>VLOOKUP(A809,[3]Sheet1!$A$2:$N$2106,14,FALSE)</f>
        <v>0.55000000000000004</v>
      </c>
      <c r="AO809">
        <f>VLOOKUP(A809,[3]Sheet1!$A$2:$O$2106,15,FALSE)</f>
        <v>9.3699999999999992</v>
      </c>
      <c r="AP809">
        <f>VLOOKUP(A809,[3]Sheet1!$A$2:$P$2105,16,FALSE)</f>
        <v>0.77</v>
      </c>
      <c r="AQ809">
        <f>VLOOKUP(A809, [3]Sheet1!$A$2:$Q$2106, 17,FALSE)</f>
        <v>1575</v>
      </c>
    </row>
    <row r="810" spans="1:43" x14ac:dyDescent="0.2">
      <c r="A810" s="10">
        <v>1208340</v>
      </c>
      <c r="B810" s="10">
        <v>60058190</v>
      </c>
      <c r="C810" s="11">
        <v>4130</v>
      </c>
      <c r="D810" s="10" t="s">
        <v>56</v>
      </c>
      <c r="E810" s="17">
        <v>44186</v>
      </c>
      <c r="F810" s="13" t="str">
        <f>VLOOKUP(A810,[1]Sheet1!$K$2:$T$827,2,FALSE)</f>
        <v>VD03</v>
      </c>
      <c r="G810" s="13" t="str">
        <f>IFERROR(#REF!, "no")</f>
        <v>no</v>
      </c>
      <c r="H810" s="10">
        <v>20</v>
      </c>
      <c r="I810" s="10">
        <v>0.91</v>
      </c>
      <c r="J810" s="10">
        <v>0.88</v>
      </c>
      <c r="K810" s="10">
        <v>-0.03</v>
      </c>
      <c r="L810" s="10">
        <v>19</v>
      </c>
      <c r="M810" s="10">
        <v>18</v>
      </c>
      <c r="N810" s="10">
        <v>-8.3373352885246305E-2</v>
      </c>
      <c r="O810" s="10">
        <v>19.017225265502901</v>
      </c>
      <c r="P810" s="10">
        <v>-2.5343818590045E-2</v>
      </c>
      <c r="Q810" s="10">
        <v>-0.105290897190571</v>
      </c>
      <c r="R810" s="13">
        <f>VLOOKUP(A810,'Valores KF'!$C$2:$D$1018,2,)</f>
        <v>0.76</v>
      </c>
      <c r="S810" s="13">
        <f>VLOOKUP(A810,'[2]PESO DE COLADA DIC19-DIC-20'!$A$2:$D$2105,4, FALSE)</f>
        <v>59670</v>
      </c>
      <c r="T810" s="13">
        <f>VLOOKUP(A810,[1]Sheet1!$F$2:$H$1001,3,FALSE)</f>
        <v>1862.9028522461199</v>
      </c>
      <c r="U810" s="13">
        <f>VLOOKUP(A810,[1]Sheet1!$K$2:$T$827, 3,FALSE)</f>
        <v>0.313</v>
      </c>
      <c r="V810" s="13">
        <f>VLOOKUP(A810,[1]Sheet1!$K$2:$T$827, 4,FALSE)</f>
        <v>0.32</v>
      </c>
      <c r="W810" s="13">
        <f>VLOOKUP(A810, [1]Sheet1!$K$2:$T$827,5,FALSE)</f>
        <v>0.57499999999999996</v>
      </c>
      <c r="X810" s="13">
        <f>VLOOKUP(A810, [1]Sheet1!$K$2:$T$827,6,FALSE)</f>
        <v>7.1999999999999998E-3</v>
      </c>
      <c r="Y810" s="13">
        <f>VLOOKUP(A810, [1]Sheet1!$K$2:$T$827,7,FALSE)</f>
        <v>3.8700000000000002E-3</v>
      </c>
      <c r="Z810" s="13">
        <f>VLOOKUP(A810, [1]Sheet1!$K$2:$T$827,8,FALSE)</f>
        <v>1.06</v>
      </c>
      <c r="AA810" s="13">
        <f>VLOOKUP(A810, [1]Sheet1!$K$2:$T$827,9,FALSE)</f>
        <v>0.24099999999999999</v>
      </c>
      <c r="AB810" s="13">
        <f>VLOOKUP(A810, [1]Sheet1!$K$2:$T$827,10,FALSE)</f>
        <v>2.3599999999999999E-2</v>
      </c>
      <c r="AC810" s="13">
        <f>VLOOKUP(A810,[4]Sheet1!$A$2:$D$651,4,FALSE)</f>
        <v>0.77427500000000005</v>
      </c>
      <c r="AD810" s="13">
        <f>VLOOKUP(A810,[4]Sheet1!$A$2:$E$651,5,FALSE)</f>
        <v>2.27189</v>
      </c>
      <c r="AE810" s="13">
        <f>VLOOKUP(A810,[4]Sheet1!$A$2:$F$651,6,FALSE)</f>
        <v>1602.36</v>
      </c>
      <c r="AF810">
        <f>VLOOKUP(A810,[3]Sheet1!$A$2:$F$2106,6, FALSE)</f>
        <v>59574</v>
      </c>
      <c r="AG810">
        <f>VLOOKUP(A810,[3]Sheet1!$A$2:$G$2106,7,FALSE)</f>
        <v>1</v>
      </c>
      <c r="AH810">
        <f>VLOOKUP(A810,[3]Sheet1!$A$2:$H$2105,8,FALSE)</f>
        <v>1654</v>
      </c>
      <c r="AI810">
        <f>VLOOKUP(A810,[3]Sheet1!$A$2:$I$2106,9,FALSE)</f>
        <v>60</v>
      </c>
      <c r="AJ810">
        <f>VLOOKUP(A810,[3]Sheet1!$A$2:$K$2105,10,FALSE)</f>
        <v>27</v>
      </c>
      <c r="AK810">
        <f>VLOOKUP(A810,[3]Sheet1!$A$2:$K$2105,11,FALSE)</f>
        <v>33</v>
      </c>
      <c r="AL810">
        <f>VLOOKUP(A810,[3]Sheet1!$A$2:$L$2106,12,FALSE)</f>
        <v>7</v>
      </c>
      <c r="AM810">
        <f>VLOOKUP(A810, [3]Sheet1!$A$2:$M$2105,13,FALSE)</f>
        <v>20</v>
      </c>
      <c r="AN810">
        <f>VLOOKUP(A810,[3]Sheet1!$A$2:$N$2106,14,FALSE)</f>
        <v>0.55000000000000004</v>
      </c>
      <c r="AO810">
        <f>VLOOKUP(A810,[3]Sheet1!$A$2:$O$2106,15,FALSE)</f>
        <v>9.0500000000000007</v>
      </c>
      <c r="AP810">
        <f>VLOOKUP(A810,[3]Sheet1!$A$2:$P$2105,16,FALSE)</f>
        <v>1.25</v>
      </c>
      <c r="AQ810">
        <f>VLOOKUP(A810, [3]Sheet1!$A$2:$Q$2106, 17,FALSE)</f>
        <v>1576</v>
      </c>
    </row>
    <row r="811" spans="1:43" x14ac:dyDescent="0.2">
      <c r="A811" s="10">
        <v>1208341</v>
      </c>
      <c r="B811" s="10">
        <v>60058030</v>
      </c>
      <c r="C811" s="11" t="s">
        <v>52</v>
      </c>
      <c r="D811" s="10" t="s">
        <v>53</v>
      </c>
      <c r="E811" s="17">
        <v>44186</v>
      </c>
      <c r="F811" s="13" t="str">
        <f>VLOOKUP(A811,[1]Sheet1!$K$2:$T$827,2,FALSE)</f>
        <v>VD02</v>
      </c>
      <c r="G811" s="13" t="str">
        <f>IFERROR(#REF!, "no")</f>
        <v>no</v>
      </c>
      <c r="H811" s="10">
        <v>20</v>
      </c>
      <c r="I811" s="10">
        <v>0.92</v>
      </c>
      <c r="J811" s="10">
        <v>0.92</v>
      </c>
      <c r="K811" s="10">
        <v>0</v>
      </c>
      <c r="L811" s="10">
        <v>17</v>
      </c>
      <c r="M811" s="10">
        <v>18</v>
      </c>
      <c r="N811" s="10">
        <v>-7.7497787773609203E-2</v>
      </c>
      <c r="O811" s="10">
        <v>18.998008728027301</v>
      </c>
      <c r="P811" s="10">
        <v>-2.8253616765141501E-2</v>
      </c>
      <c r="Q811" s="10">
        <v>-9.5713704824447604E-2</v>
      </c>
      <c r="R811" s="13">
        <f>VLOOKUP(A811,'Valores KF'!$C$2:$D$1018,2,)</f>
        <v>0.79</v>
      </c>
      <c r="S811" s="13">
        <f>VLOOKUP(A811,'[2]PESO DE COLADA DIC19-DIC-20'!$A$2:$D$2105,4, FALSE)</f>
        <v>53896</v>
      </c>
      <c r="T811" s="13">
        <f>VLOOKUP(A811,[1]Sheet1!$F$2:$H$1001,3,FALSE)</f>
        <v>1864.4519616447301</v>
      </c>
      <c r="U811" s="13">
        <f>VLOOKUP(A811,[1]Sheet1!$K$2:$T$827, 3,FALSE)</f>
        <v>0.13400000000000001</v>
      </c>
      <c r="V811" s="13">
        <f>VLOOKUP(A811,[1]Sheet1!$K$2:$T$827, 4,FALSE)</f>
        <v>0.16900000000000001</v>
      </c>
      <c r="W811" s="13">
        <f>VLOOKUP(A811, [1]Sheet1!$K$2:$T$827,5,FALSE)</f>
        <v>0.504</v>
      </c>
      <c r="X811" s="13">
        <f>VLOOKUP(A811, [1]Sheet1!$K$2:$T$827,6,FALSE)</f>
        <v>1.0800000000000001E-2</v>
      </c>
      <c r="Y811" s="13">
        <f>VLOOKUP(A811, [1]Sheet1!$K$2:$T$827,7,FALSE)</f>
        <v>2.4599999999999999E-3</v>
      </c>
      <c r="Z811" s="13">
        <f>VLOOKUP(A811, [1]Sheet1!$K$2:$T$827,8,FALSE)</f>
        <v>2.46</v>
      </c>
      <c r="AA811" s="13">
        <f>VLOOKUP(A811, [1]Sheet1!$K$2:$T$827,9,FALSE)</f>
        <v>0.16800000000000001</v>
      </c>
      <c r="AB811" s="13">
        <f>VLOOKUP(A811, [1]Sheet1!$K$2:$T$827,10,FALSE)</f>
        <v>2.5999999999999999E-2</v>
      </c>
      <c r="AC811" s="13">
        <f>VLOOKUP(A811,[4]Sheet1!$A$2:$D$651,4,FALSE)</f>
        <v>0.79779500000000003</v>
      </c>
      <c r="AD811" s="13">
        <f>VLOOKUP(A811,[4]Sheet1!$A$2:$E$651,5,FALSE)</f>
        <v>1.56925</v>
      </c>
      <c r="AE811" s="13">
        <f>VLOOKUP(A811,[4]Sheet1!$A$2:$F$651,6,FALSE)</f>
        <v>1606.84</v>
      </c>
      <c r="AF811">
        <f>VLOOKUP(A811,[3]Sheet1!$A$2:$F$2106,6, FALSE)</f>
        <v>53947.01</v>
      </c>
      <c r="AG811">
        <f>VLOOKUP(A811,[3]Sheet1!$A$2:$G$2106,7,FALSE)</f>
        <v>1</v>
      </c>
      <c r="AH811">
        <f>VLOOKUP(A811,[3]Sheet1!$A$2:$H$2105,8,FALSE)</f>
        <v>1654</v>
      </c>
      <c r="AI811">
        <f>VLOOKUP(A811,[3]Sheet1!$A$2:$I$2106,9,FALSE)</f>
        <v>56</v>
      </c>
      <c r="AJ811">
        <f>VLOOKUP(A811,[3]Sheet1!$A$2:$K$2105,10,FALSE)</f>
        <v>26</v>
      </c>
      <c r="AK811">
        <f>VLOOKUP(A811,[3]Sheet1!$A$2:$K$2105,11,FALSE)</f>
        <v>30</v>
      </c>
      <c r="AL811">
        <f>VLOOKUP(A811,[3]Sheet1!$A$2:$L$2106,12,FALSE)</f>
        <v>6</v>
      </c>
      <c r="AM811">
        <f>VLOOKUP(A811, [3]Sheet1!$A$2:$M$2105,13,FALSE)</f>
        <v>20</v>
      </c>
      <c r="AN811">
        <f>VLOOKUP(A811,[3]Sheet1!$A$2:$N$2106,14,FALSE)</f>
        <v>0.54</v>
      </c>
      <c r="AO811">
        <f>VLOOKUP(A811,[3]Sheet1!$A$2:$O$2106,15,FALSE)</f>
        <v>7.25</v>
      </c>
      <c r="AP811">
        <f>VLOOKUP(A811,[3]Sheet1!$A$2:$P$2105,16,FALSE)</f>
        <v>4.34</v>
      </c>
      <c r="AQ811">
        <f>VLOOKUP(A811, [3]Sheet1!$A$2:$Q$2106, 17,FALSE)</f>
        <v>1575</v>
      </c>
    </row>
    <row r="812" spans="1:43" x14ac:dyDescent="0.2">
      <c r="A812" s="10">
        <v>1208342</v>
      </c>
      <c r="B812" s="10">
        <v>60057994</v>
      </c>
      <c r="C812" s="11" t="s">
        <v>52</v>
      </c>
      <c r="D812" s="10" t="s">
        <v>50</v>
      </c>
      <c r="E812" s="17">
        <v>44186</v>
      </c>
      <c r="F812" s="13" t="str">
        <f>VLOOKUP(A812,[1]Sheet1!$K$2:$T$827,2,FALSE)</f>
        <v>VD02</v>
      </c>
      <c r="G812" s="13" t="str">
        <f>IFERROR(#REF!, "no")</f>
        <v>no</v>
      </c>
      <c r="H812" s="10">
        <v>18</v>
      </c>
      <c r="I812" s="10">
        <v>1.24</v>
      </c>
      <c r="J812" s="10">
        <v>1.65</v>
      </c>
      <c r="K812" s="10">
        <v>0.41</v>
      </c>
      <c r="L812" s="10">
        <v>14</v>
      </c>
      <c r="M812" s="10">
        <v>16</v>
      </c>
      <c r="N812" s="10">
        <v>-7.3809772729873699E-2</v>
      </c>
      <c r="O812" s="10">
        <v>18.990251541137699</v>
      </c>
      <c r="P812" s="10">
        <v>-2.67876889556646E-2</v>
      </c>
      <c r="Q812" s="10">
        <v>-9.9383667111396803E-2</v>
      </c>
      <c r="R812" s="13">
        <f>VLOOKUP(A812,'Valores KF'!$C$2:$D$1018,2,)</f>
        <v>0.81</v>
      </c>
      <c r="S812" s="13">
        <f>VLOOKUP(A812,'[2]PESO DE COLADA DIC19-DIC-20'!$A$2:$D$2105,4, FALSE)</f>
        <v>62100</v>
      </c>
      <c r="T812" s="13">
        <f>VLOOKUP(A812,[1]Sheet1!$F$2:$H$1001,3,FALSE)</f>
        <v>1888.5989233415801</v>
      </c>
      <c r="U812" s="13">
        <f>VLOOKUP(A812,[1]Sheet1!$K$2:$T$827, 3,FALSE)</f>
        <v>0.14699999999999999</v>
      </c>
      <c r="V812" s="13">
        <f>VLOOKUP(A812,[1]Sheet1!$K$2:$T$827, 4,FALSE)</f>
        <v>0.16600000000000001</v>
      </c>
      <c r="W812" s="13">
        <f>VLOOKUP(A812, [1]Sheet1!$K$2:$T$827,5,FALSE)</f>
        <v>0.52600000000000002</v>
      </c>
      <c r="X812" s="13">
        <f>VLOOKUP(A812, [1]Sheet1!$K$2:$T$827,6,FALSE)</f>
        <v>9.4999999999999998E-3</v>
      </c>
      <c r="Y812" s="13">
        <f>VLOOKUP(A812, [1]Sheet1!$K$2:$T$827,7,FALSE)</f>
        <v>2.5999999999999999E-3</v>
      </c>
      <c r="Z812" s="13">
        <f>VLOOKUP(A812, [1]Sheet1!$K$2:$T$827,8,FALSE)</f>
        <v>2.38</v>
      </c>
      <c r="AA812" s="13">
        <f>VLOOKUP(A812, [1]Sheet1!$K$2:$T$827,9,FALSE)</f>
        <v>0.15</v>
      </c>
      <c r="AB812" s="13">
        <f>VLOOKUP(A812, [1]Sheet1!$K$2:$T$827,10,FALSE)</f>
        <v>2.7699999999999999E-2</v>
      </c>
      <c r="AC812" s="13">
        <f>VLOOKUP(A812,[4]Sheet1!$A$2:$D$651,4,FALSE)</f>
        <v>0.78435600000000005</v>
      </c>
      <c r="AD812" s="13">
        <f>VLOOKUP(A812,[4]Sheet1!$A$2:$E$651,5,FALSE)</f>
        <v>1.1622300000000001</v>
      </c>
      <c r="AE812" s="13">
        <f>VLOOKUP(A812,[4]Sheet1!$A$2:$F$651,6,FALSE)</f>
        <v>1635.41</v>
      </c>
      <c r="AF812">
        <f>VLOOKUP(A812,[3]Sheet1!$A$2:$F$2106,6, FALSE)</f>
        <v>61674</v>
      </c>
      <c r="AG812">
        <f>VLOOKUP(A812,[3]Sheet1!$A$2:$G$2106,7,FALSE)</f>
        <v>1</v>
      </c>
      <c r="AH812">
        <f>VLOOKUP(A812,[3]Sheet1!$A$2:$H$2105,8,FALSE)</f>
        <v>1673</v>
      </c>
      <c r="AI812">
        <f>VLOOKUP(A812,[3]Sheet1!$A$2:$I$2106,9,FALSE)</f>
        <v>62</v>
      </c>
      <c r="AJ812">
        <f>VLOOKUP(A812,[3]Sheet1!$A$2:$K$2105,10,FALSE)</f>
        <v>23</v>
      </c>
      <c r="AK812">
        <f>VLOOKUP(A812,[3]Sheet1!$A$2:$K$2105,11,FALSE)</f>
        <v>39</v>
      </c>
      <c r="AL812">
        <f>VLOOKUP(A812,[3]Sheet1!$A$2:$L$2106,12,FALSE)</f>
        <v>5</v>
      </c>
      <c r="AM812">
        <f>VLOOKUP(A812, [3]Sheet1!$A$2:$M$2105,13,FALSE)</f>
        <v>18</v>
      </c>
      <c r="AN812">
        <f>VLOOKUP(A812,[3]Sheet1!$A$2:$N$2106,14,FALSE)</f>
        <v>0.55000000000000004</v>
      </c>
      <c r="AO812">
        <f>VLOOKUP(A812,[3]Sheet1!$A$2:$O$2106,15,FALSE)</f>
        <v>7.1</v>
      </c>
      <c r="AP812">
        <f>VLOOKUP(A812,[3]Sheet1!$A$2:$P$2105,16,FALSE)</f>
        <v>0</v>
      </c>
      <c r="AQ812">
        <f>VLOOKUP(A812, [3]Sheet1!$A$2:$Q$2106, 17,FALSE)</f>
        <v>1604</v>
      </c>
    </row>
    <row r="813" spans="1:43" x14ac:dyDescent="0.2">
      <c r="A813" s="10">
        <v>1208343</v>
      </c>
      <c r="B813" s="10">
        <v>60058258</v>
      </c>
      <c r="C813" s="11" t="s">
        <v>68</v>
      </c>
      <c r="D813" s="10" t="s">
        <v>63</v>
      </c>
      <c r="E813" s="17">
        <v>44186</v>
      </c>
      <c r="F813" s="13" t="str">
        <f>VLOOKUP(A813,[1]Sheet1!$K$2:$T$827,2,FALSE)</f>
        <v>VD05</v>
      </c>
      <c r="G813" s="13" t="s">
        <v>69</v>
      </c>
      <c r="H813" s="10">
        <v>31</v>
      </c>
      <c r="I813" s="10">
        <v>2.04</v>
      </c>
      <c r="J813" s="10">
        <v>2.04</v>
      </c>
      <c r="K813" s="10">
        <v>0</v>
      </c>
      <c r="L813" s="10">
        <v>17</v>
      </c>
      <c r="M813" s="10">
        <v>12</v>
      </c>
      <c r="N813" s="10">
        <v>11.5183372497559</v>
      </c>
      <c r="O813" s="10">
        <v>1.2796661853790301</v>
      </c>
      <c r="P813" s="10">
        <v>1.36884129047394</v>
      </c>
      <c r="Q813" s="10">
        <v>0.94822400808334395</v>
      </c>
      <c r="R813" s="13">
        <f>VLOOKUP(A813,'Valores KF'!$C$2:$D$1018,2,)</f>
        <v>0.83</v>
      </c>
      <c r="S813" s="13">
        <f>VLOOKUP(A813,'[2]PESO DE COLADA DIC19-DIC-20'!$A$2:$D$2105,4, FALSE)</f>
        <v>61355</v>
      </c>
      <c r="T813" s="13">
        <f>VLOOKUP(A813,[1]Sheet1!$F$2:$H$1001,3,FALSE)</f>
        <v>1852.53479403301</v>
      </c>
      <c r="U813" s="13">
        <f>VLOOKUP(A813,[1]Sheet1!$K$2:$T$827, 3,FALSE)</f>
        <v>2.86E-2</v>
      </c>
      <c r="V813" s="13">
        <f>VLOOKUP(A813,[1]Sheet1!$K$2:$T$827, 4,FALSE)</f>
        <v>0.34</v>
      </c>
      <c r="W813" s="13">
        <f>VLOOKUP(A813, [1]Sheet1!$K$2:$T$827,5,FALSE)</f>
        <v>0.76900000000000002</v>
      </c>
      <c r="X813" s="13">
        <f>VLOOKUP(A813, [1]Sheet1!$K$2:$T$827,6,FALSE)</f>
        <v>2.6599999999999999E-2</v>
      </c>
      <c r="Y813" s="13">
        <f>VLOOKUP(A813, [1]Sheet1!$K$2:$T$827,7,FALSE)</f>
        <v>1.4E-3</v>
      </c>
      <c r="Z813" s="13">
        <f>VLOOKUP(A813, [1]Sheet1!$K$2:$T$827,8,FALSE)</f>
        <v>12.33</v>
      </c>
      <c r="AA813" s="13">
        <f>VLOOKUP(A813, [1]Sheet1!$K$2:$T$827,9,FALSE)</f>
        <v>4.0599999999999996</v>
      </c>
      <c r="AB813" s="13">
        <f>VLOOKUP(A813, [1]Sheet1!$K$2:$T$827,10,FALSE)</f>
        <v>2.46E-2</v>
      </c>
      <c r="AC813" s="13">
        <f>VLOOKUP(A813,[4]Sheet1!$A$2:$D$651,4,FALSE)</f>
        <v>0.83062599999999998</v>
      </c>
      <c r="AD813" s="13">
        <f>VLOOKUP(A813,[4]Sheet1!$A$2:$E$651,5,FALSE)</f>
        <v>24.5501</v>
      </c>
      <c r="AE813" s="13">
        <f>VLOOKUP(A813,[4]Sheet1!$A$2:$F$651,6,FALSE)</f>
        <v>1583.08</v>
      </c>
      <c r="AF813">
        <f>VLOOKUP(A813,[3]Sheet1!$A$2:$F$2106,6, FALSE)</f>
        <v>57904</v>
      </c>
      <c r="AG813">
        <f>VLOOKUP(A813,[3]Sheet1!$A$2:$G$2106,7,FALSE)</f>
        <v>1</v>
      </c>
      <c r="AH813">
        <f>VLOOKUP(A813,[3]Sheet1!$A$2:$H$2105,8,FALSE)</f>
        <v>1644</v>
      </c>
      <c r="AI813">
        <f>VLOOKUP(A813,[3]Sheet1!$A$2:$I$2106,9,FALSE)</f>
        <v>187</v>
      </c>
      <c r="AJ813">
        <f>VLOOKUP(A813,[3]Sheet1!$A$2:$K$2105,10,FALSE)</f>
        <v>99</v>
      </c>
      <c r="AK813">
        <f>VLOOKUP(A813,[3]Sheet1!$A$2:$K$2105,11,FALSE)</f>
        <v>88</v>
      </c>
      <c r="AL813">
        <f>VLOOKUP(A813,[3]Sheet1!$A$2:$L$2106,12,FALSE)</f>
        <v>68</v>
      </c>
      <c r="AM813">
        <f>VLOOKUP(A813, [3]Sheet1!$A$2:$M$2105,13,FALSE)</f>
        <v>31</v>
      </c>
      <c r="AN813">
        <f>VLOOKUP(A813,[3]Sheet1!$A$2:$N$2106,14,FALSE)</f>
        <v>0.57999999999999996</v>
      </c>
      <c r="AO813">
        <f>VLOOKUP(A813,[3]Sheet1!$A$2:$O$2106,15,FALSE)</f>
        <v>27.22</v>
      </c>
      <c r="AP813">
        <f>VLOOKUP(A813,[3]Sheet1!$A$2:$P$2105,16,FALSE)</f>
        <v>2.9</v>
      </c>
      <c r="AQ813">
        <f>VLOOKUP(A813, [3]Sheet1!$A$2:$Q$2106, 17,FALSE)</f>
        <v>1563</v>
      </c>
    </row>
    <row r="814" spans="1:43" x14ac:dyDescent="0.2">
      <c r="A814" s="10">
        <v>1208344</v>
      </c>
      <c r="B814" s="10">
        <v>60058252</v>
      </c>
      <c r="C814" s="11" t="s">
        <v>68</v>
      </c>
      <c r="D814" s="10" t="s">
        <v>48</v>
      </c>
      <c r="E814" s="17">
        <v>44186</v>
      </c>
      <c r="F814" s="13" t="str">
        <f>VLOOKUP(A814,[1]Sheet1!$K$2:$T$827,2,FALSE)</f>
        <v>VD04</v>
      </c>
      <c r="G814" s="13" t="s">
        <v>69</v>
      </c>
      <c r="H814" s="10">
        <v>37</v>
      </c>
      <c r="I814" s="10">
        <v>1.22</v>
      </c>
      <c r="J814" s="10">
        <v>4.49</v>
      </c>
      <c r="K814" s="10">
        <v>3.28</v>
      </c>
      <c r="L814" s="10">
        <v>20</v>
      </c>
      <c r="M814" s="10">
        <v>14</v>
      </c>
      <c r="N814" s="10">
        <v>-2.3733859062194802</v>
      </c>
      <c r="O814" s="10">
        <v>2.83011722564697</v>
      </c>
      <c r="P814" s="10">
        <v>1.3842488527298</v>
      </c>
      <c r="Q814" s="10">
        <v>8.1442146301269496</v>
      </c>
      <c r="R814" s="13">
        <f>VLOOKUP(A814,'Valores KF'!$C$2:$D$1018,2,)</f>
        <v>0.91</v>
      </c>
      <c r="S814" s="13">
        <f>VLOOKUP(A814,'[2]PESO DE COLADA DIC19-DIC-20'!$A$2:$D$2105,4, FALSE)</f>
        <v>59629</v>
      </c>
      <c r="T814" s="13">
        <f>VLOOKUP(A814,[1]Sheet1!$F$2:$H$1001,3,FALSE)</f>
        <v>1980.2935485859</v>
      </c>
      <c r="U814" s="13">
        <f>VLOOKUP(A814,[1]Sheet1!$K$2:$T$827, 3,FALSE)</f>
        <v>2.75E-2</v>
      </c>
      <c r="V814" s="13">
        <f>VLOOKUP(A814,[1]Sheet1!$K$2:$T$827, 4,FALSE)</f>
        <v>0.35799999999999998</v>
      </c>
      <c r="W814" s="13">
        <f>VLOOKUP(A814, [1]Sheet1!$K$2:$T$827,5,FALSE)</f>
        <v>0.74199999999999999</v>
      </c>
      <c r="X814" s="13">
        <f>VLOOKUP(A814, [1]Sheet1!$K$2:$T$827,6,FALSE)</f>
        <v>2.7E-2</v>
      </c>
      <c r="Y814" s="13">
        <f>VLOOKUP(A814, [1]Sheet1!$K$2:$T$827,7,FALSE)</f>
        <v>2.9399999999999999E-3</v>
      </c>
      <c r="Z814" s="13">
        <f>VLOOKUP(A814, [1]Sheet1!$K$2:$T$827,8,FALSE)</f>
        <v>12.13</v>
      </c>
      <c r="AA814" s="13">
        <f>VLOOKUP(A814, [1]Sheet1!$K$2:$T$827,9,FALSE)</f>
        <v>4.1100000000000003</v>
      </c>
      <c r="AB814" s="13">
        <f>VLOOKUP(A814, [1]Sheet1!$K$2:$T$827,10,FALSE)</f>
        <v>2.0299999999999999E-2</v>
      </c>
      <c r="AC814" s="13">
        <f>VLOOKUP(A814,[4]Sheet1!$A$2:$D$651,4,FALSE)</f>
        <v>1.58565</v>
      </c>
      <c r="AD814" s="13">
        <f>VLOOKUP(A814,[4]Sheet1!$A$2:$E$651,5,FALSE)</f>
        <v>29.47</v>
      </c>
      <c r="AE814" s="13">
        <f>VLOOKUP(A814,[4]Sheet1!$A$2:$F$651,6,FALSE)</f>
        <v>1566.93</v>
      </c>
      <c r="AF814">
        <f>VLOOKUP(A814,[3]Sheet1!$A$2:$F$2106,6, FALSE)</f>
        <v>56842.99</v>
      </c>
      <c r="AG814">
        <f>VLOOKUP(A814,[3]Sheet1!$A$2:$G$2106,7,FALSE)</f>
        <v>1</v>
      </c>
      <c r="AH814">
        <f>VLOOKUP(A814,[3]Sheet1!$A$2:$H$2105,8,FALSE)</f>
        <v>1684</v>
      </c>
      <c r="AI814">
        <f>VLOOKUP(A814,[3]Sheet1!$A$2:$I$2106,9,FALSE)</f>
        <v>219</v>
      </c>
      <c r="AJ814">
        <f>VLOOKUP(A814,[3]Sheet1!$A$2:$K$2105,10,FALSE)</f>
        <v>105</v>
      </c>
      <c r="AK814">
        <f>VLOOKUP(A814,[3]Sheet1!$A$2:$K$2105,11,FALSE)</f>
        <v>114</v>
      </c>
      <c r="AL814">
        <f>VLOOKUP(A814,[3]Sheet1!$A$2:$L$2106,12,FALSE)</f>
        <v>68</v>
      </c>
      <c r="AM814">
        <f>VLOOKUP(A814, [3]Sheet1!$A$2:$M$2105,13,FALSE)</f>
        <v>37</v>
      </c>
      <c r="AN814">
        <f>VLOOKUP(A814,[3]Sheet1!$A$2:$N$2106,14,FALSE)</f>
        <v>0.75</v>
      </c>
      <c r="AO814">
        <f>VLOOKUP(A814,[3]Sheet1!$A$2:$O$2106,15,FALSE)</f>
        <v>33.24</v>
      </c>
      <c r="AP814">
        <f>VLOOKUP(A814,[3]Sheet1!$A$2:$P$2105,16,FALSE)</f>
        <v>0</v>
      </c>
      <c r="AQ814">
        <f>VLOOKUP(A814, [3]Sheet1!$A$2:$Q$2106, 17,FALSE)</f>
        <v>1552</v>
      </c>
    </row>
    <row r="815" spans="1:43" x14ac:dyDescent="0.2">
      <c r="A815" s="10">
        <v>1208345</v>
      </c>
      <c r="B815" s="10">
        <v>60058246</v>
      </c>
      <c r="C815" s="11">
        <v>4340</v>
      </c>
      <c r="D815" s="10" t="s">
        <v>53</v>
      </c>
      <c r="E815" s="17">
        <v>44187</v>
      </c>
      <c r="F815" s="13" t="str">
        <f>VLOOKUP(A815,[1]Sheet1!$K$2:$T$827,2,FALSE)</f>
        <v>VD03</v>
      </c>
      <c r="G815" s="13" t="str">
        <f>IFERROR(#REF!, "no")</f>
        <v>no</v>
      </c>
      <c r="H815" s="10">
        <v>24</v>
      </c>
      <c r="I815" s="10">
        <v>0.92</v>
      </c>
      <c r="J815" s="10">
        <v>0.79</v>
      </c>
      <c r="K815" s="10">
        <v>-0.13</v>
      </c>
      <c r="L815" s="10">
        <v>18</v>
      </c>
      <c r="M815" s="10">
        <v>17</v>
      </c>
      <c r="N815" s="10">
        <v>-8.4345340728759793E-2</v>
      </c>
      <c r="O815" s="10">
        <v>1.1448898315429701</v>
      </c>
      <c r="P815" s="10">
        <v>0.650393486022949</v>
      </c>
      <c r="Q815" s="10">
        <v>1.02788829803467</v>
      </c>
      <c r="R815" s="13">
        <f>VLOOKUP(A815,'Valores KF'!$C$2:$D$1018,2,)</f>
        <v>0.75</v>
      </c>
      <c r="S815" s="13">
        <f>VLOOKUP(A815,'[2]PESO DE COLADA DIC19-DIC-20'!$A$2:$D$2105,4, FALSE)</f>
        <v>54249</v>
      </c>
      <c r="T815" s="13">
        <f>VLOOKUP(A815,[1]Sheet1!$F$2:$H$1001,3,FALSE)</f>
        <v>1859.27985412456</v>
      </c>
      <c r="U815" s="13">
        <f>VLOOKUP(A815,[1]Sheet1!$K$2:$T$827, 3,FALSE)</f>
        <v>0.41499999999999998</v>
      </c>
      <c r="V815" s="13">
        <f>VLOOKUP(A815,[1]Sheet1!$K$2:$T$827, 4,FALSE)</f>
        <v>0.19800000000000001</v>
      </c>
      <c r="W815" s="13">
        <f>VLOOKUP(A815, [1]Sheet1!$K$2:$T$827,5,FALSE)</f>
        <v>0.77400000000000002</v>
      </c>
      <c r="X815" s="13">
        <f>VLOOKUP(A815, [1]Sheet1!$K$2:$T$827,6,FALSE)</f>
        <v>9.2999999999999992E-3</v>
      </c>
      <c r="Y815" s="13">
        <f>VLOOKUP(A815, [1]Sheet1!$K$2:$T$827,7,FALSE)</f>
        <v>1.38E-2</v>
      </c>
      <c r="Z815" s="13">
        <f>VLOOKUP(A815, [1]Sheet1!$K$2:$T$827,8,FALSE)</f>
        <v>0.84499999999999997</v>
      </c>
      <c r="AA815" s="13">
        <f>VLOOKUP(A815, [1]Sheet1!$K$2:$T$827,9,FALSE)</f>
        <v>1.73</v>
      </c>
      <c r="AB815" s="13">
        <f>VLOOKUP(A815, [1]Sheet1!$K$2:$T$827,10,FALSE)</f>
        <v>2.1600000000000001E-2</v>
      </c>
      <c r="AC815" s="13">
        <f>VLOOKUP(A815,[4]Sheet1!$A$2:$D$651,4,FALSE)</f>
        <v>1.29877</v>
      </c>
      <c r="AD815" s="13">
        <f>VLOOKUP(A815,[4]Sheet1!$A$2:$E$651,5,FALSE)</f>
        <v>1.7895399999999999</v>
      </c>
      <c r="AE815" s="13">
        <f>VLOOKUP(A815,[4]Sheet1!$A$2:$F$651,6,FALSE)</f>
        <v>1599.36</v>
      </c>
      <c r="AF815">
        <f>VLOOKUP(A815,[3]Sheet1!$A$2:$F$2106,6, FALSE)</f>
        <v>53324</v>
      </c>
      <c r="AG815">
        <f>VLOOKUP(A815,[3]Sheet1!$A$2:$G$2106,7,FALSE)</f>
        <v>1</v>
      </c>
      <c r="AH815">
        <f>VLOOKUP(A815,[3]Sheet1!$A$2:$H$2105,8,FALSE)</f>
        <v>1657</v>
      </c>
      <c r="AI815">
        <f>VLOOKUP(A815,[3]Sheet1!$A$2:$I$2106,9,FALSE)</f>
        <v>68</v>
      </c>
      <c r="AJ815">
        <f>VLOOKUP(A815,[3]Sheet1!$A$2:$K$2105,10,FALSE)</f>
        <v>30</v>
      </c>
      <c r="AK815">
        <f>VLOOKUP(A815,[3]Sheet1!$A$2:$K$2105,11,FALSE)</f>
        <v>38</v>
      </c>
      <c r="AL815">
        <f>VLOOKUP(A815,[3]Sheet1!$A$2:$L$2106,12,FALSE)</f>
        <v>6</v>
      </c>
      <c r="AM815">
        <f>VLOOKUP(A815, [3]Sheet1!$A$2:$M$2105,13,FALSE)</f>
        <v>24</v>
      </c>
      <c r="AN815">
        <f>VLOOKUP(A815,[3]Sheet1!$A$2:$N$2106,14,FALSE)</f>
        <v>1.1299999999999999</v>
      </c>
      <c r="AO815">
        <f>VLOOKUP(A815,[3]Sheet1!$A$2:$O$2106,15,FALSE)</f>
        <v>7.73</v>
      </c>
      <c r="AP815">
        <f>VLOOKUP(A815,[3]Sheet1!$A$2:$P$2105,16,FALSE)</f>
        <v>0</v>
      </c>
      <c r="AQ815">
        <f>VLOOKUP(A815, [3]Sheet1!$A$2:$Q$2106, 17,FALSE)</f>
        <v>1555</v>
      </c>
    </row>
    <row r="816" spans="1:43" x14ac:dyDescent="0.2">
      <c r="A816" s="10">
        <v>1208346</v>
      </c>
      <c r="B816" s="10">
        <v>60058137</v>
      </c>
      <c r="C816" s="11" t="s">
        <v>84</v>
      </c>
      <c r="D816" s="10" t="s">
        <v>46</v>
      </c>
      <c r="E816" s="17">
        <v>44187</v>
      </c>
      <c r="F816" s="13" t="str">
        <f>VLOOKUP(A816,[1]Sheet1!$K$2:$T$827,2,FALSE)</f>
        <v>VD04</v>
      </c>
      <c r="G816" s="13" t="str">
        <f>IFERROR(#REF!, "no")</f>
        <v>no</v>
      </c>
      <c r="H816" s="10">
        <v>42</v>
      </c>
      <c r="I816" s="10">
        <v>0.88</v>
      </c>
      <c r="J816" s="10">
        <v>0.63</v>
      </c>
      <c r="K816" s="10">
        <v>-0.25</v>
      </c>
      <c r="L816" s="10">
        <v>20</v>
      </c>
      <c r="M816" s="10">
        <v>21</v>
      </c>
      <c r="N816" s="10">
        <v>5.7003426551818803</v>
      </c>
      <c r="O816" s="10">
        <v>16.962694168090799</v>
      </c>
      <c r="P816" s="10">
        <v>0.21208031475544001</v>
      </c>
      <c r="Q816" s="10">
        <v>-2.19713915139437E-2</v>
      </c>
      <c r="R816" s="13">
        <f>VLOOKUP(A816,'Valores KF'!$C$2:$D$1018,2,)</f>
        <v>0.78</v>
      </c>
      <c r="S816" s="13">
        <f>VLOOKUP(A816,'[2]PESO DE COLADA DIC19-DIC-20'!$A$2:$D$2105,4, FALSE)</f>
        <v>57998</v>
      </c>
      <c r="T816" s="13">
        <f>VLOOKUP(A816,[1]Sheet1!$F$2:$H$1001,3,FALSE)</f>
        <v>1881.13813839724</v>
      </c>
      <c r="U816" s="13">
        <f>VLOOKUP(A816,[1]Sheet1!$K$2:$T$827, 3,FALSE)</f>
        <v>0.33400000000000002</v>
      </c>
      <c r="V816" s="13">
        <f>VLOOKUP(A816,[1]Sheet1!$K$2:$T$827, 4,FALSE)</f>
        <v>0.29399999999999998</v>
      </c>
      <c r="W816" s="13">
        <f>VLOOKUP(A816, [1]Sheet1!$K$2:$T$827,5,FALSE)</f>
        <v>0.90900000000000003</v>
      </c>
      <c r="X816" s="13">
        <f>VLOOKUP(A816, [1]Sheet1!$K$2:$T$827,6,FALSE)</f>
        <v>5.4000000000000003E-3</v>
      </c>
      <c r="Y816" s="13">
        <f>VLOOKUP(A816, [1]Sheet1!$K$2:$T$827,7,FALSE)</f>
        <v>1.3600000000000001E-3</v>
      </c>
      <c r="Z816" s="13">
        <f>VLOOKUP(A816, [1]Sheet1!$K$2:$T$827,8,FALSE)</f>
        <v>0.97799999999999998</v>
      </c>
      <c r="AA816" s="13">
        <f>VLOOKUP(A816, [1]Sheet1!$K$2:$T$827,9,FALSE)</f>
        <v>0.83799999999999997</v>
      </c>
      <c r="AB816" s="13">
        <f>VLOOKUP(A816, [1]Sheet1!$K$2:$T$827,10,FALSE)</f>
        <v>2.98E-2</v>
      </c>
      <c r="AC816" s="13">
        <f>VLOOKUP(A816,[4]Sheet1!$A$2:$D$651,4,FALSE)</f>
        <v>0.776667</v>
      </c>
      <c r="AD816" s="13">
        <f>VLOOKUP(A816,[4]Sheet1!$A$2:$E$651,5,FALSE)</f>
        <v>1.7356400000000001</v>
      </c>
      <c r="AE816" s="13">
        <f>VLOOKUP(A816,[4]Sheet1!$A$2:$F$651,6,FALSE)</f>
        <v>1612.44</v>
      </c>
      <c r="AF816">
        <f>VLOOKUP(A816,[3]Sheet1!$A$2:$F$2106,6, FALSE)</f>
        <v>57020</v>
      </c>
      <c r="AG816">
        <f>VLOOKUP(A816,[3]Sheet1!$A$2:$G$2106,7,FALSE)</f>
        <v>2</v>
      </c>
      <c r="AH816">
        <f>VLOOKUP(A816,[3]Sheet1!$A$2:$H$2105,8,FALSE)</f>
        <v>1662</v>
      </c>
      <c r="AI816">
        <f>VLOOKUP(A816,[3]Sheet1!$A$2:$I$2106,9,FALSE)</f>
        <v>136</v>
      </c>
      <c r="AJ816">
        <f>VLOOKUP(A816,[3]Sheet1!$A$2:$K$2105,10,FALSE)</f>
        <v>52</v>
      </c>
      <c r="AK816">
        <f>VLOOKUP(A816,[3]Sheet1!$A$2:$K$2105,11,FALSE)</f>
        <v>84</v>
      </c>
      <c r="AL816">
        <f>VLOOKUP(A816,[3]Sheet1!$A$2:$L$2106,12,FALSE)</f>
        <v>10</v>
      </c>
      <c r="AM816">
        <f>VLOOKUP(A816, [3]Sheet1!$A$2:$M$2105,13,FALSE)</f>
        <v>42</v>
      </c>
      <c r="AN816">
        <f>VLOOKUP(A816,[3]Sheet1!$A$2:$N$2106,14,FALSE)</f>
        <v>0.54</v>
      </c>
      <c r="AO816">
        <f>VLOOKUP(A816,[3]Sheet1!$A$2:$O$2106,15,FALSE)</f>
        <v>15.5</v>
      </c>
      <c r="AP816">
        <f>VLOOKUP(A816,[3]Sheet1!$A$2:$P$2105,16,FALSE)</f>
        <v>0</v>
      </c>
      <c r="AQ816">
        <f>VLOOKUP(A816, [3]Sheet1!$A$2:$Q$2106, 17,FALSE)</f>
        <v>1586</v>
      </c>
    </row>
    <row r="817" spans="1:43" x14ac:dyDescent="0.2">
      <c r="A817" s="10">
        <v>1208347</v>
      </c>
      <c r="B817" s="10">
        <v>60058047</v>
      </c>
      <c r="C817" s="11" t="s">
        <v>83</v>
      </c>
      <c r="D817" s="10" t="s">
        <v>61</v>
      </c>
      <c r="E817" s="17">
        <v>44187</v>
      </c>
      <c r="F817" s="13" t="str">
        <f>VLOOKUP(A817,[1]Sheet1!$K$2:$T$827,2,FALSE)</f>
        <v>VD02</v>
      </c>
      <c r="G817" s="13" t="str">
        <f>IFERROR(#REF!, "no")</f>
        <v>no</v>
      </c>
      <c r="H817" s="10">
        <v>23</v>
      </c>
      <c r="I817" s="10">
        <v>0.77</v>
      </c>
      <c r="J817" s="10">
        <v>0.77</v>
      </c>
      <c r="K817" s="10">
        <v>0</v>
      </c>
      <c r="L817" s="10">
        <v>17</v>
      </c>
      <c r="M817" s="10">
        <v>20</v>
      </c>
      <c r="N817" s="10">
        <v>-9.6976114436984097E-3</v>
      </c>
      <c r="O817" s="10">
        <v>18.864795684814499</v>
      </c>
      <c r="P817" s="10">
        <v>-1.3270034454762899E-2</v>
      </c>
      <c r="Q817" s="10">
        <v>-6.9550886750221294E-2</v>
      </c>
      <c r="R817" s="13">
        <f>VLOOKUP(A817,'Valores KF'!$C$2:$D$1018,2,)</f>
        <v>0.79</v>
      </c>
      <c r="S817" s="13">
        <f>VLOOKUP(A817,'[2]PESO DE COLADA DIC19-DIC-20'!$A$2:$D$2105,4, FALSE)</f>
        <v>53721</v>
      </c>
      <c r="T817" s="13">
        <f>VLOOKUP(A817,[1]Sheet1!$F$2:$H$1001,3,FALSE)</f>
        <v>1884.0805307435301</v>
      </c>
      <c r="U817" s="13">
        <f>VLOOKUP(A817,[1]Sheet1!$K$2:$T$827, 3,FALSE)</f>
        <v>0.223</v>
      </c>
      <c r="V817" s="13">
        <f>VLOOKUP(A817,[1]Sheet1!$K$2:$T$827, 4,FALSE)</f>
        <v>0.23</v>
      </c>
      <c r="W817" s="13">
        <f>VLOOKUP(A817, [1]Sheet1!$K$2:$T$827,5,FALSE)</f>
        <v>0.86099999999999999</v>
      </c>
      <c r="X817" s="13">
        <f>VLOOKUP(A817, [1]Sheet1!$K$2:$T$827,6,FALSE)</f>
        <v>6.0000000000000001E-3</v>
      </c>
      <c r="Y817" s="13">
        <f>VLOOKUP(A817, [1]Sheet1!$K$2:$T$827,7,FALSE)</f>
        <v>1.3799999999999999E-3</v>
      </c>
      <c r="Z817" s="13">
        <f>VLOOKUP(A817, [1]Sheet1!$K$2:$T$827,8,FALSE)</f>
        <v>0.53600000000000003</v>
      </c>
      <c r="AA817" s="13">
        <f>VLOOKUP(A817, [1]Sheet1!$K$2:$T$827,9,FALSE)</f>
        <v>0.70299999999999996</v>
      </c>
      <c r="AB817" s="13">
        <f>VLOOKUP(A817, [1]Sheet1!$K$2:$T$827,10,FALSE)</f>
        <v>2.9600000000000001E-2</v>
      </c>
      <c r="AC817" s="13">
        <f>VLOOKUP(A817,[4]Sheet1!$A$2:$D$651,4,FALSE)</f>
        <v>0.77682700000000005</v>
      </c>
      <c r="AD817" s="13">
        <f>VLOOKUP(A817,[4]Sheet1!$A$2:$E$651,5,FALSE)</f>
        <v>1.8198000000000001</v>
      </c>
      <c r="AE817" s="13">
        <f>VLOOKUP(A817,[4]Sheet1!$A$2:$F$651,6,FALSE)</f>
        <v>1606.47</v>
      </c>
      <c r="AF817">
        <f>VLOOKUP(A817,[3]Sheet1!$A$2:$F$2106,6, FALSE)</f>
        <v>53217.99</v>
      </c>
      <c r="AG817">
        <f>VLOOKUP(A817,[3]Sheet1!$A$2:$G$2106,7,FALSE)</f>
        <v>1</v>
      </c>
      <c r="AH817">
        <f>VLOOKUP(A817,[3]Sheet1!$A$2:$H$2105,8,FALSE)</f>
        <v>1680</v>
      </c>
      <c r="AI817">
        <f>VLOOKUP(A817,[3]Sheet1!$A$2:$I$2106,9,FALSE)</f>
        <v>61</v>
      </c>
      <c r="AJ817">
        <f>VLOOKUP(A817,[3]Sheet1!$A$2:$K$2105,10,FALSE)</f>
        <v>27</v>
      </c>
      <c r="AK817">
        <f>VLOOKUP(A817,[3]Sheet1!$A$2:$K$2105,11,FALSE)</f>
        <v>34</v>
      </c>
      <c r="AL817">
        <f>VLOOKUP(A817,[3]Sheet1!$A$2:$L$2106,12,FALSE)</f>
        <v>4</v>
      </c>
      <c r="AM817">
        <f>VLOOKUP(A817, [3]Sheet1!$A$2:$M$2105,13,FALSE)</f>
        <v>23</v>
      </c>
      <c r="AN817">
        <f>VLOOKUP(A817,[3]Sheet1!$A$2:$N$2106,14,FALSE)</f>
        <v>0.57999999999999996</v>
      </c>
      <c r="AO817">
        <f>VLOOKUP(A817,[3]Sheet1!$A$2:$O$2106,15,FALSE)</f>
        <v>7.19</v>
      </c>
      <c r="AP817">
        <f>VLOOKUP(A817,[3]Sheet1!$A$2:$P$2105,16,FALSE)</f>
        <v>0</v>
      </c>
      <c r="AQ817">
        <f>VLOOKUP(A817, [3]Sheet1!$A$2:$Q$2106, 17,FALSE)</f>
        <v>1592</v>
      </c>
    </row>
    <row r="818" spans="1:43" x14ac:dyDescent="0.2">
      <c r="A818" s="10">
        <v>1208348</v>
      </c>
      <c r="B818" s="10">
        <v>60058196</v>
      </c>
      <c r="C818" s="11">
        <v>1552</v>
      </c>
      <c r="D818" s="10" t="s">
        <v>59</v>
      </c>
      <c r="E818" s="17">
        <v>44187</v>
      </c>
      <c r="F818" s="13" t="str">
        <f>VLOOKUP(A818,[1]Sheet1!$K$2:$T$827,2,FALSE)</f>
        <v>VD02</v>
      </c>
      <c r="G818" s="13" t="str">
        <f>IFERROR(#REF!, "no")</f>
        <v>no</v>
      </c>
      <c r="H818" s="10">
        <v>23</v>
      </c>
      <c r="I818" s="10">
        <v>0.7</v>
      </c>
      <c r="J818" s="10">
        <v>1.06</v>
      </c>
      <c r="K818" s="10">
        <v>0.36</v>
      </c>
      <c r="L818" s="10">
        <v>14</v>
      </c>
      <c r="M818" s="10">
        <v>21</v>
      </c>
      <c r="N818" s="10">
        <v>-2.98991166055202E-2</v>
      </c>
      <c r="O818" s="10">
        <v>18.823085784912099</v>
      </c>
      <c r="P818" s="10">
        <v>-1.72407701611519E-2</v>
      </c>
      <c r="Q818" s="10">
        <v>-7.8453168272972107E-2</v>
      </c>
      <c r="R818" s="13">
        <f>VLOOKUP(A818,'Valores KF'!$C$2:$D$1018,2,)</f>
        <v>0.75</v>
      </c>
      <c r="S818" s="13">
        <f>VLOOKUP(A818,'[2]PESO DE COLADA DIC19-DIC-20'!$A$2:$D$2105,4, FALSE)</f>
        <v>57470</v>
      </c>
      <c r="T818" s="13">
        <f>VLOOKUP(A818,[1]Sheet1!$F$2:$H$1001,3,FALSE)</f>
        <v>1865.78094221672</v>
      </c>
      <c r="U818" s="13">
        <f>VLOOKUP(A818,[1]Sheet1!$K$2:$T$827, 3,FALSE)</f>
        <v>0.48599999999999999</v>
      </c>
      <c r="V818" s="13">
        <f>VLOOKUP(A818,[1]Sheet1!$K$2:$T$827, 4,FALSE)</f>
        <v>0.26900000000000002</v>
      </c>
      <c r="W818" s="13">
        <f>VLOOKUP(A818, [1]Sheet1!$K$2:$T$827,5,FALSE)</f>
        <v>1.34</v>
      </c>
      <c r="X818" s="13">
        <f>VLOOKUP(A818, [1]Sheet1!$K$2:$T$827,6,FALSE)</f>
        <v>1.09E-2</v>
      </c>
      <c r="Y818" s="13">
        <f>VLOOKUP(A818, [1]Sheet1!$K$2:$T$827,7,FALSE)</f>
        <v>1.18E-2</v>
      </c>
      <c r="Z818" s="13">
        <f>VLOOKUP(A818, [1]Sheet1!$K$2:$T$827,8,FALSE)</f>
        <v>0.22600000000000001</v>
      </c>
      <c r="AA818" s="13">
        <f>VLOOKUP(A818, [1]Sheet1!$K$2:$T$827,9,FALSE)</f>
        <v>0.309</v>
      </c>
      <c r="AB818" s="13">
        <f>VLOOKUP(A818, [1]Sheet1!$K$2:$T$827,10,FALSE)</f>
        <v>2.4E-2</v>
      </c>
      <c r="AC818" s="13">
        <f>VLOOKUP(A818,[4]Sheet1!$A$2:$D$651,4,FALSE)</f>
        <v>0.86063400000000001</v>
      </c>
      <c r="AD818" s="13">
        <f>VLOOKUP(A818,[4]Sheet1!$A$2:$E$651,5,FALSE)</f>
        <v>2.6884000000000001</v>
      </c>
      <c r="AE818" s="13">
        <f>VLOOKUP(A818,[4]Sheet1!$A$2:$F$651,6,FALSE)</f>
        <v>1635.57</v>
      </c>
      <c r="AF818">
        <f>VLOOKUP(A818,[3]Sheet1!$A$2:$F$2106,6, FALSE)</f>
        <v>56277</v>
      </c>
      <c r="AG818">
        <f>VLOOKUP(A818,[3]Sheet1!$A$2:$G$2106,7,FALSE)</f>
        <v>1</v>
      </c>
      <c r="AH818">
        <f>VLOOKUP(A818,[3]Sheet1!$A$2:$H$2105,8,FALSE)</f>
        <v>1662</v>
      </c>
      <c r="AI818">
        <f>VLOOKUP(A818,[3]Sheet1!$A$2:$I$2106,9,FALSE)</f>
        <v>58</v>
      </c>
      <c r="AJ818">
        <f>VLOOKUP(A818,[3]Sheet1!$A$2:$K$2105,10,FALSE)</f>
        <v>28</v>
      </c>
      <c r="AK818">
        <f>VLOOKUP(A818,[3]Sheet1!$A$2:$K$2105,11,FALSE)</f>
        <v>30</v>
      </c>
      <c r="AL818">
        <f>VLOOKUP(A818,[3]Sheet1!$A$2:$L$2106,12,FALSE)</f>
        <v>5</v>
      </c>
      <c r="AM818">
        <f>VLOOKUP(A818, [3]Sheet1!$A$2:$M$2105,13,FALSE)</f>
        <v>23</v>
      </c>
      <c r="AN818">
        <f>VLOOKUP(A818,[3]Sheet1!$A$2:$N$2106,14,FALSE)</f>
        <v>0.69</v>
      </c>
      <c r="AO818">
        <f>VLOOKUP(A818,[3]Sheet1!$A$2:$O$2106,15,FALSE)</f>
        <v>9.83</v>
      </c>
      <c r="AP818">
        <f>VLOOKUP(A818,[3]Sheet1!$A$2:$P$2105,16,FALSE)</f>
        <v>0</v>
      </c>
      <c r="AQ818">
        <f>VLOOKUP(A818, [3]Sheet1!$A$2:$Q$2106, 17,FALSE)</f>
        <v>1581</v>
      </c>
    </row>
    <row r="819" spans="1:43" x14ac:dyDescent="0.2">
      <c r="A819" s="10">
        <v>1208349</v>
      </c>
      <c r="B819" s="10">
        <v>60058229</v>
      </c>
      <c r="C819" s="11" t="s">
        <v>127</v>
      </c>
      <c r="D819" s="10" t="s">
        <v>48</v>
      </c>
      <c r="E819" s="17">
        <v>44187</v>
      </c>
      <c r="F819" s="13" t="str">
        <f>VLOOKUP(A819,[1]Sheet1!$K$2:$T$827,2,FALSE)</f>
        <v>VD02</v>
      </c>
      <c r="G819" s="13" t="str">
        <f>IFERROR(#REF!, "no")</f>
        <v>no</v>
      </c>
      <c r="H819" s="10">
        <v>22</v>
      </c>
      <c r="I819" s="10">
        <v>0.86</v>
      </c>
      <c r="J819" s="10">
        <v>0.86</v>
      </c>
      <c r="K819" s="10">
        <v>0</v>
      </c>
      <c r="L819" s="10">
        <v>15</v>
      </c>
      <c r="M819" s="10">
        <v>20</v>
      </c>
      <c r="N819" s="10">
        <v>-7.7438605949282603E-3</v>
      </c>
      <c r="O819" s="10">
        <v>18.860500335693398</v>
      </c>
      <c r="P819" s="10">
        <v>-1.8552700057625798E-2</v>
      </c>
      <c r="Q819" s="10">
        <v>-8.0662451684474903E-2</v>
      </c>
      <c r="R819" s="13">
        <f>VLOOKUP(A819,'Valores KF'!$C$2:$D$1018,2,)</f>
        <v>0.76</v>
      </c>
      <c r="S819" s="13">
        <f>VLOOKUP(A819,'[2]PESO DE COLADA DIC19-DIC-20'!$A$2:$D$2105,4, FALSE)</f>
        <v>54203</v>
      </c>
      <c r="T819" s="13" t="e">
        <f>VLOOKUP(A819,[1]Sheet1!$F$2:$H$1001,3,FALSE)</f>
        <v>#N/A</v>
      </c>
      <c r="U819" s="13">
        <f>VLOOKUP(A819,[1]Sheet1!$K$2:$T$827, 3,FALSE)</f>
        <v>0.40600000000000003</v>
      </c>
      <c r="V819" s="13">
        <f>VLOOKUP(A819,[1]Sheet1!$K$2:$T$827, 4,FALSE)</f>
        <v>0.182</v>
      </c>
      <c r="W819" s="13">
        <f>VLOOKUP(A819, [1]Sheet1!$K$2:$T$827,5,FALSE)</f>
        <v>0.85599999999999998</v>
      </c>
      <c r="X819" s="13">
        <f>VLOOKUP(A819, [1]Sheet1!$K$2:$T$827,6,FALSE)</f>
        <v>1.37E-2</v>
      </c>
      <c r="Y819" s="13">
        <f>VLOOKUP(A819, [1]Sheet1!$K$2:$T$827,7,FALSE)</f>
        <v>2.14E-3</v>
      </c>
      <c r="Z819" s="13">
        <f>VLOOKUP(A819, [1]Sheet1!$K$2:$T$827,8,FALSE)</f>
        <v>1.08</v>
      </c>
      <c r="AA819" s="13">
        <f>VLOOKUP(A819, [1]Sheet1!$K$2:$T$827,9,FALSE)</f>
        <v>0.18</v>
      </c>
      <c r="AB819" s="13">
        <f>VLOOKUP(A819, [1]Sheet1!$K$2:$T$827,10,FALSE)</f>
        <v>3.0099999999999998E-2</v>
      </c>
      <c r="AC819" s="13">
        <f>VLOOKUP(A819,[4]Sheet1!$A$2:$D$651,4,FALSE)</f>
        <v>0.813527</v>
      </c>
      <c r="AD819" s="13">
        <f>VLOOKUP(A819,[4]Sheet1!$A$2:$E$651,5,FALSE)</f>
        <v>1.3847700000000001</v>
      </c>
      <c r="AE819" s="13">
        <f>VLOOKUP(A819,[4]Sheet1!$A$2:$F$651,6,FALSE)</f>
        <v>1609.2</v>
      </c>
      <c r="AF819">
        <f>VLOOKUP(A819,[3]Sheet1!$A$2:$F$2106,6, FALSE)</f>
        <v>54155.99</v>
      </c>
      <c r="AG819">
        <f>VLOOKUP(A819,[3]Sheet1!$A$2:$G$2106,7,FALSE)</f>
        <v>1</v>
      </c>
      <c r="AH819">
        <f>VLOOKUP(A819,[3]Sheet1!$A$2:$H$2105,8,FALSE)</f>
        <v>1661</v>
      </c>
      <c r="AI819">
        <f>VLOOKUP(A819,[3]Sheet1!$A$2:$I$2106,9,FALSE)</f>
        <v>63</v>
      </c>
      <c r="AJ819">
        <f>VLOOKUP(A819,[3]Sheet1!$A$2:$K$2105,10,FALSE)</f>
        <v>27</v>
      </c>
      <c r="AK819">
        <f>VLOOKUP(A819,[3]Sheet1!$A$2:$K$2105,11,FALSE)</f>
        <v>36</v>
      </c>
      <c r="AL819">
        <f>VLOOKUP(A819,[3]Sheet1!$A$2:$L$2106,12,FALSE)</f>
        <v>5</v>
      </c>
      <c r="AM819">
        <f>VLOOKUP(A819, [3]Sheet1!$A$2:$M$2105,13,FALSE)</f>
        <v>22</v>
      </c>
      <c r="AN819">
        <f>VLOOKUP(A819,[3]Sheet1!$A$2:$N$2106,14,FALSE)</f>
        <v>0.62</v>
      </c>
      <c r="AO819">
        <f>VLOOKUP(A819,[3]Sheet1!$A$2:$O$2106,15,FALSE)</f>
        <v>6.16</v>
      </c>
      <c r="AP819">
        <f>VLOOKUP(A819,[3]Sheet1!$A$2:$P$2105,16,FALSE)</f>
        <v>0</v>
      </c>
      <c r="AQ819">
        <f>VLOOKUP(A819, [3]Sheet1!$A$2:$Q$2106, 17,FALSE)</f>
        <v>1560</v>
      </c>
    </row>
    <row r="820" spans="1:43" x14ac:dyDescent="0.2">
      <c r="A820" s="10">
        <v>1208350</v>
      </c>
      <c r="B820" s="10">
        <v>60058235</v>
      </c>
      <c r="C820" s="11" t="s">
        <v>127</v>
      </c>
      <c r="D820" s="10" t="s">
        <v>56</v>
      </c>
      <c r="E820" s="17">
        <v>44187</v>
      </c>
      <c r="F820" s="13" t="str">
        <f>VLOOKUP(A820,[1]Sheet1!$K$2:$T$827,2,FALSE)</f>
        <v>VD02</v>
      </c>
      <c r="G820" s="13" t="str">
        <f>IFERROR(#REF!, "no")</f>
        <v>no</v>
      </c>
      <c r="H820" s="10">
        <v>22</v>
      </c>
      <c r="I820" s="10">
        <v>0.78</v>
      </c>
      <c r="J820" s="10">
        <v>0.98</v>
      </c>
      <c r="K820" s="10">
        <v>0.2</v>
      </c>
      <c r="L820" s="10">
        <v>11</v>
      </c>
      <c r="M820" s="10">
        <v>19</v>
      </c>
      <c r="N820" s="10">
        <v>-1.21279191225767E-2</v>
      </c>
      <c r="O820" s="10">
        <v>18.868516921997099</v>
      </c>
      <c r="P820" s="10">
        <v>-1.86744444072247E-2</v>
      </c>
      <c r="Q820" s="10">
        <v>-7.6884612441062899E-2</v>
      </c>
      <c r="R820" s="13">
        <f>VLOOKUP(A820,'Valores KF'!$C$2:$D$1018,2,)</f>
        <v>0.74</v>
      </c>
      <c r="S820" s="13">
        <f>VLOOKUP(A820,'[2]PESO DE COLADA DIC19-DIC-20'!$A$2:$D$2105,4, FALSE)</f>
        <v>59261</v>
      </c>
      <c r="T820" s="13" t="e">
        <f>VLOOKUP(A820,[1]Sheet1!$F$2:$H$1001,3,FALSE)</f>
        <v>#N/A</v>
      </c>
      <c r="U820" s="13">
        <f>VLOOKUP(A820,[1]Sheet1!$K$2:$T$827, 3,FALSE)</f>
        <v>0.40600000000000003</v>
      </c>
      <c r="V820" s="13">
        <f>VLOOKUP(A820,[1]Sheet1!$K$2:$T$827, 4,FALSE)</f>
        <v>0.17399999999999999</v>
      </c>
      <c r="W820" s="13">
        <f>VLOOKUP(A820, [1]Sheet1!$K$2:$T$827,5,FALSE)</f>
        <v>0.83799999999999997</v>
      </c>
      <c r="X820" s="13">
        <f>VLOOKUP(A820, [1]Sheet1!$K$2:$T$827,6,FALSE)</f>
        <v>1.37E-2</v>
      </c>
      <c r="Y820" s="13">
        <f>VLOOKUP(A820, [1]Sheet1!$K$2:$T$827,7,FALSE)</f>
        <v>2.32E-3</v>
      </c>
      <c r="Z820" s="13">
        <f>VLOOKUP(A820, [1]Sheet1!$K$2:$T$827,8,FALSE)</f>
        <v>1.07</v>
      </c>
      <c r="AA820" s="13">
        <f>VLOOKUP(A820, [1]Sheet1!$K$2:$T$827,9,FALSE)</f>
        <v>0.151</v>
      </c>
      <c r="AB820" s="13">
        <f>VLOOKUP(A820, [1]Sheet1!$K$2:$T$827,10,FALSE)</f>
        <v>2.8299999999999999E-2</v>
      </c>
      <c r="AC820" s="13">
        <f>VLOOKUP(A820,[4]Sheet1!$A$2:$D$651,4,FALSE)</f>
        <v>0.80036099999999999</v>
      </c>
      <c r="AD820" s="13">
        <f>VLOOKUP(A820,[4]Sheet1!$A$2:$E$651,5,FALSE)</f>
        <v>1.91988</v>
      </c>
      <c r="AE820" s="13">
        <f>VLOOKUP(A820,[4]Sheet1!$A$2:$F$651,6,FALSE)</f>
        <v>1583.39</v>
      </c>
      <c r="AF820">
        <f>VLOOKUP(A820,[3]Sheet1!$A$2:$F$2106,6, FALSE)</f>
        <v>59203.99</v>
      </c>
      <c r="AG820">
        <f>VLOOKUP(A820,[3]Sheet1!$A$2:$G$2106,7,FALSE)</f>
        <v>1</v>
      </c>
      <c r="AH820">
        <f>VLOOKUP(A820,[3]Sheet1!$A$2:$H$2105,8,FALSE)</f>
        <v>1643</v>
      </c>
      <c r="AI820">
        <f>VLOOKUP(A820,[3]Sheet1!$A$2:$I$2106,9,FALSE)</f>
        <v>56</v>
      </c>
      <c r="AJ820">
        <f>VLOOKUP(A820,[3]Sheet1!$A$2:$K$2105,10,FALSE)</f>
        <v>27</v>
      </c>
      <c r="AK820">
        <f>VLOOKUP(A820,[3]Sheet1!$A$2:$K$2105,11,FALSE)</f>
        <v>29</v>
      </c>
      <c r="AL820">
        <f>VLOOKUP(A820,[3]Sheet1!$A$2:$L$2106,12,FALSE)</f>
        <v>5</v>
      </c>
      <c r="AM820">
        <f>VLOOKUP(A820, [3]Sheet1!$A$2:$M$2105,13,FALSE)</f>
        <v>22</v>
      </c>
      <c r="AN820">
        <f>VLOOKUP(A820,[3]Sheet1!$A$2:$N$2106,14,FALSE)</f>
        <v>0.56999999999999995</v>
      </c>
      <c r="AO820">
        <f>VLOOKUP(A820,[3]Sheet1!$A$2:$O$2106,15,FALSE)</f>
        <v>6.38</v>
      </c>
      <c r="AP820">
        <f>VLOOKUP(A820,[3]Sheet1!$A$2:$P$2105,16,FALSE)</f>
        <v>0</v>
      </c>
      <c r="AQ820">
        <f>VLOOKUP(A820, [3]Sheet1!$A$2:$Q$2106, 17,FALSE)</f>
        <v>1560</v>
      </c>
    </row>
    <row r="821" spans="1:43" x14ac:dyDescent="0.2">
      <c r="A821" s="10">
        <v>1208351</v>
      </c>
      <c r="B821" s="10">
        <v>60057976</v>
      </c>
      <c r="C821" s="11">
        <v>4130</v>
      </c>
      <c r="D821" s="10" t="s">
        <v>59</v>
      </c>
      <c r="E821" s="17">
        <v>44187</v>
      </c>
      <c r="F821" s="13" t="str">
        <f>VLOOKUP(A821,[1]Sheet1!$K$2:$T$827,2,FALSE)</f>
        <v>VD02</v>
      </c>
      <c r="G821" s="13" t="str">
        <f>IFERROR(#REF!, "no")</f>
        <v>no</v>
      </c>
      <c r="H821" s="10">
        <v>20</v>
      </c>
      <c r="I821" s="10">
        <v>0.83</v>
      </c>
      <c r="J821" s="10">
        <v>1</v>
      </c>
      <c r="K821" s="10">
        <v>0.17</v>
      </c>
      <c r="L821" s="10">
        <v>15</v>
      </c>
      <c r="M821" s="10">
        <v>19</v>
      </c>
      <c r="N821" s="10">
        <v>-8.7555376812815701E-3</v>
      </c>
      <c r="O821" s="10">
        <v>18.855909347534201</v>
      </c>
      <c r="P821" s="10">
        <v>-1.66009161621332E-2</v>
      </c>
      <c r="Q821" s="10">
        <v>-8.3207227289676694E-2</v>
      </c>
      <c r="R821" s="13">
        <f>VLOOKUP(A821,'Valores KF'!$C$2:$D$1018,2,)</f>
        <v>0.79</v>
      </c>
      <c r="S821" s="13">
        <f>VLOOKUP(A821,'[2]PESO DE COLADA DIC19-DIC-20'!$A$2:$D$2105,4, FALSE)</f>
        <v>56004</v>
      </c>
      <c r="T821" s="13" t="e">
        <f>VLOOKUP(A821,[1]Sheet1!$F$2:$H$1001,3,FALSE)</f>
        <v>#N/A</v>
      </c>
      <c r="U821" s="13">
        <f>VLOOKUP(A821,[1]Sheet1!$K$2:$T$827, 3,FALSE)</f>
        <v>0.32300000000000001</v>
      </c>
      <c r="V821" s="13">
        <f>VLOOKUP(A821,[1]Sheet1!$K$2:$T$827, 4,FALSE)</f>
        <v>0.32700000000000001</v>
      </c>
      <c r="W821" s="13">
        <f>VLOOKUP(A821, [1]Sheet1!$K$2:$T$827,5,FALSE)</f>
        <v>0.57499999999999996</v>
      </c>
      <c r="X821" s="13">
        <f>VLOOKUP(A821, [1]Sheet1!$K$2:$T$827,6,FALSE)</f>
        <v>6.4999999999999997E-3</v>
      </c>
      <c r="Y821" s="13">
        <f>VLOOKUP(A821, [1]Sheet1!$K$2:$T$827,7,FALSE)</f>
        <v>4.2599999999999999E-3</v>
      </c>
      <c r="Z821" s="13">
        <f>VLOOKUP(A821, [1]Sheet1!$K$2:$T$827,8,FALSE)</f>
        <v>1.06</v>
      </c>
      <c r="AA821" s="13">
        <f>VLOOKUP(A821, [1]Sheet1!$K$2:$T$827,9,FALSE)</f>
        <v>0.24299999999999999</v>
      </c>
      <c r="AB821" s="13">
        <f>VLOOKUP(A821, [1]Sheet1!$K$2:$T$827,10,FALSE)</f>
        <v>2.46E-2</v>
      </c>
      <c r="AC821" s="13">
        <f>VLOOKUP(A821,[4]Sheet1!$A$2:$D$651,4,FALSE)</f>
        <v>0.82769899999999996</v>
      </c>
      <c r="AD821" s="13">
        <f>VLOOKUP(A821,[4]Sheet1!$A$2:$E$651,5,FALSE)</f>
        <v>1.84294</v>
      </c>
      <c r="AE821" s="13">
        <f>VLOOKUP(A821,[4]Sheet1!$A$2:$F$651,6,FALSE)</f>
        <v>1622.8</v>
      </c>
      <c r="AF821">
        <f>VLOOKUP(A821,[3]Sheet1!$A$2:$F$2106,6, FALSE)</f>
        <v>55832</v>
      </c>
      <c r="AG821">
        <f>VLOOKUP(A821,[3]Sheet1!$A$2:$G$2106,7,FALSE)</f>
        <v>1</v>
      </c>
      <c r="AH821">
        <f>VLOOKUP(A821,[3]Sheet1!$A$2:$H$2105,8,FALSE)</f>
        <v>1681</v>
      </c>
      <c r="AI821">
        <f>VLOOKUP(A821,[3]Sheet1!$A$2:$I$2106,9,FALSE)</f>
        <v>53</v>
      </c>
      <c r="AJ821">
        <f>VLOOKUP(A821,[3]Sheet1!$A$2:$K$2105,10,FALSE)</f>
        <v>25</v>
      </c>
      <c r="AK821">
        <f>VLOOKUP(A821,[3]Sheet1!$A$2:$K$2105,11,FALSE)</f>
        <v>28</v>
      </c>
      <c r="AL821">
        <f>VLOOKUP(A821,[3]Sheet1!$A$2:$L$2106,12,FALSE)</f>
        <v>5</v>
      </c>
      <c r="AM821">
        <f>VLOOKUP(A821, [3]Sheet1!$A$2:$M$2105,13,FALSE)</f>
        <v>20</v>
      </c>
      <c r="AN821">
        <f>VLOOKUP(A821,[3]Sheet1!$A$2:$N$2106,14,FALSE)</f>
        <v>0.65</v>
      </c>
      <c r="AO821">
        <f>VLOOKUP(A821,[3]Sheet1!$A$2:$O$2106,15,FALSE)</f>
        <v>7.07</v>
      </c>
      <c r="AP821">
        <f>VLOOKUP(A821,[3]Sheet1!$A$2:$P$2105,16,FALSE)</f>
        <v>0</v>
      </c>
      <c r="AQ821">
        <f>VLOOKUP(A821, [3]Sheet1!$A$2:$Q$2106, 17,FALSE)</f>
        <v>1597</v>
      </c>
    </row>
    <row r="822" spans="1:43" x14ac:dyDescent="0.2">
      <c r="A822" s="10">
        <v>1208352</v>
      </c>
      <c r="B822" s="10">
        <v>60058143</v>
      </c>
      <c r="C822" s="11" t="s">
        <v>75</v>
      </c>
      <c r="D822" s="10" t="s">
        <v>59</v>
      </c>
      <c r="E822" s="17">
        <v>44187</v>
      </c>
      <c r="F822" s="13" t="str">
        <f>VLOOKUP(A822,[1]Sheet1!$K$2:$T$827,2,FALSE)</f>
        <v>VD03</v>
      </c>
      <c r="G822" s="13" t="str">
        <f>IFERROR(#REF!, "no")</f>
        <v>no</v>
      </c>
      <c r="H822" s="10">
        <v>22</v>
      </c>
      <c r="I822" s="10">
        <v>0.77</v>
      </c>
      <c r="J822" s="10">
        <v>1.1299999999999999</v>
      </c>
      <c r="K822" s="10">
        <v>0.36</v>
      </c>
      <c r="L822" s="10">
        <v>14</v>
      </c>
      <c r="M822" s="10">
        <v>20</v>
      </c>
      <c r="N822" s="10">
        <v>-8.2360524684190802E-3</v>
      </c>
      <c r="O822" s="10">
        <v>18.850782394409201</v>
      </c>
      <c r="P822" s="10">
        <v>-1.6455821692943601E-2</v>
      </c>
      <c r="Q822" s="10">
        <v>-7.9576782882213606E-2</v>
      </c>
      <c r="R822" s="13">
        <f>VLOOKUP(A822,'Valores KF'!$C$2:$D$1018,2,)</f>
        <v>0.82</v>
      </c>
      <c r="S822" s="13">
        <f>VLOOKUP(A822,'[2]PESO DE COLADA DIC19-DIC-20'!$A$2:$D$2105,4, FALSE)</f>
        <v>60921</v>
      </c>
      <c r="T822" s="13" t="e">
        <f>VLOOKUP(A822,[1]Sheet1!$F$2:$H$1001,3,FALSE)</f>
        <v>#N/A</v>
      </c>
      <c r="U822" s="13">
        <f>VLOOKUP(A822,[1]Sheet1!$K$2:$T$827, 3,FALSE)</f>
        <v>0.10299999999999999</v>
      </c>
      <c r="V822" s="13">
        <f>VLOOKUP(A822,[1]Sheet1!$K$2:$T$827, 4,FALSE)</f>
        <v>0.19500000000000001</v>
      </c>
      <c r="W822" s="13">
        <f>VLOOKUP(A822, [1]Sheet1!$K$2:$T$827,5,FALSE)</f>
        <v>1.35</v>
      </c>
      <c r="X822" s="13">
        <f>VLOOKUP(A822, [1]Sheet1!$K$2:$T$827,6,FALSE)</f>
        <v>8.3999999999999995E-3</v>
      </c>
      <c r="Y822" s="13">
        <f>VLOOKUP(A822, [1]Sheet1!$K$2:$T$827,7,FALSE)</f>
        <v>1.7899999999999999E-3</v>
      </c>
      <c r="Z822" s="13">
        <f>VLOOKUP(A822, [1]Sheet1!$K$2:$T$827,8,FALSE)</f>
        <v>0.19500000000000001</v>
      </c>
      <c r="AA822" s="13">
        <f>VLOOKUP(A822, [1]Sheet1!$K$2:$T$827,9,FALSE)</f>
        <v>0.371</v>
      </c>
      <c r="AB822" s="13">
        <f>VLOOKUP(A822, [1]Sheet1!$K$2:$T$827,10,FALSE)</f>
        <v>2.0500000000000001E-2</v>
      </c>
      <c r="AC822" s="13">
        <f>VLOOKUP(A822,[4]Sheet1!$A$2:$D$651,4,FALSE)</f>
        <v>0.92960200000000004</v>
      </c>
      <c r="AD822" s="13">
        <f>VLOOKUP(A822,[4]Sheet1!$A$2:$E$651,5,FALSE)</f>
        <v>1.04365</v>
      </c>
      <c r="AE822" s="13">
        <f>VLOOKUP(A822,[4]Sheet1!$A$2:$F$651,6,FALSE)</f>
        <v>1534.98</v>
      </c>
      <c r="AF822">
        <f>VLOOKUP(A822,[3]Sheet1!$A$2:$F$2106,6, FALSE)</f>
        <v>61017</v>
      </c>
      <c r="AG822">
        <f>VLOOKUP(A822,[3]Sheet1!$A$2:$G$2106,7,FALSE)</f>
        <v>1</v>
      </c>
      <c r="AH822">
        <f>VLOOKUP(A822,[3]Sheet1!$A$2:$H$2105,8,FALSE)</f>
        <v>1700</v>
      </c>
      <c r="AI822">
        <f>VLOOKUP(A822,[3]Sheet1!$A$2:$I$2106,9,FALSE)</f>
        <v>60</v>
      </c>
      <c r="AJ822">
        <f>VLOOKUP(A822,[3]Sheet1!$A$2:$K$2105,10,FALSE)</f>
        <v>27</v>
      </c>
      <c r="AK822">
        <f>VLOOKUP(A822,[3]Sheet1!$A$2:$K$2105,11,FALSE)</f>
        <v>33</v>
      </c>
      <c r="AL822">
        <f>VLOOKUP(A822,[3]Sheet1!$A$2:$L$2106,12,FALSE)</f>
        <v>5</v>
      </c>
      <c r="AM822">
        <f>VLOOKUP(A822, [3]Sheet1!$A$2:$M$2105,13,FALSE)</f>
        <v>22</v>
      </c>
      <c r="AN822">
        <f>VLOOKUP(A822,[3]Sheet1!$A$2:$N$2106,14,FALSE)</f>
        <v>0.62</v>
      </c>
      <c r="AO822">
        <f>VLOOKUP(A822,[3]Sheet1!$A$2:$O$2106,15,FALSE)</f>
        <v>6.14</v>
      </c>
      <c r="AP822">
        <f>VLOOKUP(A822,[3]Sheet1!$A$2:$P$2105,16,FALSE)</f>
        <v>7.89</v>
      </c>
      <c r="AQ822">
        <f>VLOOKUP(A822, [3]Sheet1!$A$2:$Q$2106, 17,FALSE)</f>
        <v>1606</v>
      </c>
    </row>
    <row r="823" spans="1:43" x14ac:dyDescent="0.2">
      <c r="A823" s="10">
        <v>1208353</v>
      </c>
      <c r="B823" s="10">
        <v>60057770</v>
      </c>
      <c r="C823" s="11">
        <v>1045</v>
      </c>
      <c r="D823" s="10" t="s">
        <v>63</v>
      </c>
      <c r="E823" s="17">
        <v>44187</v>
      </c>
      <c r="F823" s="13" t="str">
        <f>VLOOKUP(A823,[1]Sheet1!$K$2:$T$827,2,FALSE)</f>
        <v>VD02</v>
      </c>
      <c r="G823" s="13" t="str">
        <f>IFERROR(#REF!, "no")</f>
        <v>no</v>
      </c>
      <c r="H823" s="10">
        <v>26</v>
      </c>
      <c r="I823" s="10">
        <v>0.64</v>
      </c>
      <c r="J823" s="10">
        <v>0.87</v>
      </c>
      <c r="K823" s="10">
        <v>0.23</v>
      </c>
      <c r="L823" s="10">
        <v>15</v>
      </c>
      <c r="M823" s="10">
        <v>23</v>
      </c>
      <c r="N823" s="10">
        <v>-4.6669971197843604E-3</v>
      </c>
      <c r="O823" s="10">
        <v>18.8393154144287</v>
      </c>
      <c r="P823" s="10">
        <v>-1.69929713010788E-2</v>
      </c>
      <c r="Q823" s="10">
        <v>-7.2290509939193698E-2</v>
      </c>
      <c r="R823" s="13">
        <f>VLOOKUP(A823,'Valores KF'!$C$2:$D$1018,2,)</f>
        <v>0.74</v>
      </c>
      <c r="S823" s="13">
        <f>VLOOKUP(A823,'[2]PESO DE COLADA DIC19-DIC-20'!$A$2:$D$2105,4, FALSE)</f>
        <v>54610</v>
      </c>
      <c r="T823" s="13" t="e">
        <f>VLOOKUP(A823,[1]Sheet1!$F$2:$H$1001,3,FALSE)</f>
        <v>#N/A</v>
      </c>
      <c r="U823" s="13">
        <f>VLOOKUP(A823,[1]Sheet1!$K$2:$T$827, 3,FALSE)</f>
        <v>0.45900000000000002</v>
      </c>
      <c r="V823" s="13">
        <f>VLOOKUP(A823,[1]Sheet1!$K$2:$T$827, 4,FALSE)</f>
        <v>0.17299999999999999</v>
      </c>
      <c r="W823" s="13">
        <f>VLOOKUP(A823, [1]Sheet1!$K$2:$T$827,5,FALSE)</f>
        <v>0.65700000000000003</v>
      </c>
      <c r="X823" s="13">
        <f>VLOOKUP(A823, [1]Sheet1!$K$2:$T$827,6,FALSE)</f>
        <v>8.2000000000000007E-3</v>
      </c>
      <c r="Y823" s="13">
        <f>VLOOKUP(A823, [1]Sheet1!$K$2:$T$827,7,FALSE)</f>
        <v>1.74E-3</v>
      </c>
      <c r="Z823" s="13">
        <f>VLOOKUP(A823, [1]Sheet1!$K$2:$T$827,8,FALSE)</f>
        <v>0.16700000000000001</v>
      </c>
      <c r="AA823" s="13">
        <f>VLOOKUP(A823, [1]Sheet1!$K$2:$T$827,9,FALSE)</f>
        <v>0.23799999999999999</v>
      </c>
      <c r="AB823" s="13">
        <f>VLOOKUP(A823, [1]Sheet1!$K$2:$T$827,10,FALSE)</f>
        <v>2.5700000000000001E-2</v>
      </c>
      <c r="AC823" s="13">
        <f>VLOOKUP(A823,[4]Sheet1!$A$2:$D$651,4,FALSE)</f>
        <v>0.79883999999999999</v>
      </c>
      <c r="AD823" s="13">
        <f>VLOOKUP(A823,[4]Sheet1!$A$2:$E$651,5,FALSE)</f>
        <v>2.5147599999999999</v>
      </c>
      <c r="AE823" s="13">
        <f>VLOOKUP(A823,[4]Sheet1!$A$2:$F$651,6,FALSE)</f>
        <v>1580.72</v>
      </c>
      <c r="AF823">
        <f>VLOOKUP(A823,[3]Sheet1!$A$2:$F$2106,6, FALSE)</f>
        <v>55224</v>
      </c>
      <c r="AG823">
        <f>VLOOKUP(A823,[3]Sheet1!$A$2:$G$2106,7,FALSE)</f>
        <v>1</v>
      </c>
      <c r="AH823">
        <f>VLOOKUP(A823,[3]Sheet1!$A$2:$H$2105,8,FALSE)</f>
        <v>1659</v>
      </c>
      <c r="AI823">
        <f>VLOOKUP(A823,[3]Sheet1!$A$2:$I$2106,9,FALSE)</f>
        <v>52</v>
      </c>
      <c r="AJ823">
        <f>VLOOKUP(A823,[3]Sheet1!$A$2:$K$2105,10,FALSE)</f>
        <v>31</v>
      </c>
      <c r="AK823">
        <f>VLOOKUP(A823,[3]Sheet1!$A$2:$K$2105,11,FALSE)</f>
        <v>21</v>
      </c>
      <c r="AL823">
        <f>VLOOKUP(A823,[3]Sheet1!$A$2:$L$2106,12,FALSE)</f>
        <v>5</v>
      </c>
      <c r="AM823">
        <f>VLOOKUP(A823, [3]Sheet1!$A$2:$M$2105,13,FALSE)</f>
        <v>26</v>
      </c>
      <c r="AN823">
        <f>VLOOKUP(A823,[3]Sheet1!$A$2:$N$2106,14,FALSE)</f>
        <v>0.6</v>
      </c>
      <c r="AO823">
        <f>VLOOKUP(A823,[3]Sheet1!$A$2:$O$2106,15,FALSE)</f>
        <v>7.17</v>
      </c>
      <c r="AP823">
        <f>VLOOKUP(A823,[3]Sheet1!$A$2:$P$2105,16,FALSE)</f>
        <v>0</v>
      </c>
      <c r="AQ823">
        <f>VLOOKUP(A823, [3]Sheet1!$A$2:$Q$2106, 17,FALSE)</f>
        <v>1562</v>
      </c>
    </row>
    <row r="824" spans="1:43" x14ac:dyDescent="0.2">
      <c r="A824" s="10">
        <v>1208354</v>
      </c>
      <c r="B824" s="10">
        <v>60057797</v>
      </c>
      <c r="C824" s="11" t="s">
        <v>87</v>
      </c>
      <c r="D824" s="10" t="s">
        <v>50</v>
      </c>
      <c r="E824" s="17">
        <v>44187</v>
      </c>
      <c r="F824" s="13" t="str">
        <f>VLOOKUP(A824,[1]Sheet1!$K$2:$T$827,2,FALSE)</f>
        <v>VD02</v>
      </c>
      <c r="G824" s="13" t="str">
        <f>IFERROR(#REF!, "no")</f>
        <v>no</v>
      </c>
      <c r="H824" s="10">
        <v>24</v>
      </c>
      <c r="I824" s="10">
        <v>0.72</v>
      </c>
      <c r="J824" s="10">
        <v>0.99</v>
      </c>
      <c r="K824" s="10">
        <v>0.27</v>
      </c>
      <c r="L824" s="10">
        <v>13</v>
      </c>
      <c r="M824" s="10">
        <v>23</v>
      </c>
      <c r="N824" s="10">
        <v>-9.9305063486099208E-3</v>
      </c>
      <c r="O824" s="10">
        <v>18.853775024414102</v>
      </c>
      <c r="P824" s="10">
        <v>-1.7734715715050701E-2</v>
      </c>
      <c r="Q824" s="10">
        <v>-7.3658071458339705E-2</v>
      </c>
      <c r="R824" s="13">
        <f>VLOOKUP(A824,'Valores KF'!$C$2:$D$1018,2,)</f>
        <v>0.81</v>
      </c>
      <c r="S824" s="13">
        <f>VLOOKUP(A824,'[2]PESO DE COLADA DIC19-DIC-20'!$A$2:$D$2105,4, FALSE)</f>
        <v>59318</v>
      </c>
      <c r="T824" s="13" t="e">
        <f>VLOOKUP(A824,[1]Sheet1!$F$2:$H$1001,3,FALSE)</f>
        <v>#N/A</v>
      </c>
      <c r="U824" s="13">
        <f>VLOOKUP(A824,[1]Sheet1!$K$2:$T$827, 3,FALSE)</f>
        <v>0.18</v>
      </c>
      <c r="V824" s="13">
        <f>VLOOKUP(A824,[1]Sheet1!$K$2:$T$827, 4,FALSE)</f>
        <v>0.157</v>
      </c>
      <c r="W824" s="13">
        <f>VLOOKUP(A824, [1]Sheet1!$K$2:$T$827,5,FALSE)</f>
        <v>1.36</v>
      </c>
      <c r="X824" s="13">
        <f>VLOOKUP(A824, [1]Sheet1!$K$2:$T$827,6,FALSE)</f>
        <v>1.2E-2</v>
      </c>
      <c r="Y824" s="13">
        <f>VLOOKUP(A824, [1]Sheet1!$K$2:$T$827,7,FALSE)</f>
        <v>1.4200000000000001E-2</v>
      </c>
      <c r="Z824" s="13">
        <f>VLOOKUP(A824, [1]Sheet1!$K$2:$T$827,8,FALSE)</f>
        <v>0.183</v>
      </c>
      <c r="AA824" s="13">
        <f>VLOOKUP(A824, [1]Sheet1!$K$2:$T$827,9,FALSE)</f>
        <v>0.16700000000000001</v>
      </c>
      <c r="AB824" s="13">
        <f>VLOOKUP(A824, [1]Sheet1!$K$2:$T$827,10,FALSE)</f>
        <v>2.81E-2</v>
      </c>
      <c r="AC824" s="13">
        <f>VLOOKUP(A824,[4]Sheet1!$A$2:$D$651,4,FALSE)</f>
        <v>0.77732999999999997</v>
      </c>
      <c r="AD824" s="13">
        <f>VLOOKUP(A824,[4]Sheet1!$A$2:$E$651,5,FALSE)</f>
        <v>2.4114900000000001</v>
      </c>
      <c r="AE824" s="13">
        <f>VLOOKUP(A824,[4]Sheet1!$A$2:$F$651,6,FALSE)</f>
        <v>1633.83</v>
      </c>
      <c r="AF824">
        <f>VLOOKUP(A824,[3]Sheet1!$A$2:$F$2106,6, FALSE)</f>
        <v>58051.99</v>
      </c>
      <c r="AG824">
        <f>VLOOKUP(A824,[3]Sheet1!$A$2:$G$2106,7,FALSE)</f>
        <v>1</v>
      </c>
      <c r="AH824">
        <f>VLOOKUP(A824,[3]Sheet1!$A$2:$H$2105,8,FALSE)</f>
        <v>1703</v>
      </c>
      <c r="AI824">
        <f>VLOOKUP(A824,[3]Sheet1!$A$2:$I$2106,9,FALSE)</f>
        <v>56</v>
      </c>
      <c r="AJ824">
        <f>VLOOKUP(A824,[3]Sheet1!$A$2:$K$2105,10,FALSE)</f>
        <v>29</v>
      </c>
      <c r="AK824">
        <f>VLOOKUP(A824,[3]Sheet1!$A$2:$K$2105,11,FALSE)</f>
        <v>27</v>
      </c>
      <c r="AL824">
        <f>VLOOKUP(A824,[3]Sheet1!$A$2:$L$2106,12,FALSE)</f>
        <v>5</v>
      </c>
      <c r="AM824">
        <f>VLOOKUP(A824, [3]Sheet1!$A$2:$M$2105,13,FALSE)</f>
        <v>24</v>
      </c>
      <c r="AN824">
        <f>VLOOKUP(A824,[3]Sheet1!$A$2:$N$2106,14,FALSE)</f>
        <v>0.57999999999999996</v>
      </c>
      <c r="AO824">
        <f>VLOOKUP(A824,[3]Sheet1!$A$2:$O$2106,15,FALSE)</f>
        <v>9.86</v>
      </c>
      <c r="AP824">
        <f>VLOOKUP(A824,[3]Sheet1!$A$2:$P$2105,16,FALSE)</f>
        <v>0</v>
      </c>
      <c r="AQ824">
        <f>VLOOKUP(A824, [3]Sheet1!$A$2:$Q$2106, 17,FALSE)</f>
        <v>1596</v>
      </c>
    </row>
    <row r="825" spans="1:43" x14ac:dyDescent="0.2">
      <c r="A825" s="10">
        <v>1208355</v>
      </c>
      <c r="B825" s="10">
        <v>60058173</v>
      </c>
      <c r="C825" s="11" t="s">
        <v>98</v>
      </c>
      <c r="D825" s="10" t="s">
        <v>63</v>
      </c>
      <c r="E825" s="17">
        <v>44187</v>
      </c>
      <c r="F825" s="13" t="str">
        <f>VLOOKUP(A825,[1]Sheet1!$K$2:$T$827,2,FALSE)</f>
        <v>VD03</v>
      </c>
      <c r="G825" s="13" t="str">
        <f>IFERROR(#REF!, "no")</f>
        <v>no</v>
      </c>
      <c r="H825" s="10">
        <v>24</v>
      </c>
      <c r="I825" s="10">
        <v>0.71</v>
      </c>
      <c r="J825" s="10">
        <v>0.71</v>
      </c>
      <c r="K825" s="10">
        <v>0</v>
      </c>
      <c r="L825" s="10">
        <v>12</v>
      </c>
      <c r="M825" s="10">
        <v>22</v>
      </c>
      <c r="N825" s="10">
        <v>-1.0795896872878101E-2</v>
      </c>
      <c r="O825" s="10">
        <v>18.8399047851563</v>
      </c>
      <c r="P825" s="10">
        <v>-1.29034817218781E-2</v>
      </c>
      <c r="Q825" s="10">
        <v>-6.1070494353771203E-2</v>
      </c>
      <c r="R825" s="13">
        <f>VLOOKUP(A825,'Valores KF'!$C$2:$D$1018,2,)</f>
        <v>0.79</v>
      </c>
      <c r="S825" s="13">
        <f>VLOOKUP(A825,'[2]PESO DE COLADA DIC19-DIC-20'!$A$2:$D$2105,4, FALSE)</f>
        <v>55583</v>
      </c>
      <c r="T825" s="13" t="e">
        <f>VLOOKUP(A825,[1]Sheet1!$F$2:$H$1001,3,FALSE)</f>
        <v>#N/A</v>
      </c>
      <c r="U825" s="13">
        <f>VLOOKUP(A825,[1]Sheet1!$K$2:$T$827, 3,FALSE)</f>
        <v>0.154</v>
      </c>
      <c r="V825" s="13">
        <f>VLOOKUP(A825,[1]Sheet1!$K$2:$T$827, 4,FALSE)</f>
        <v>0.46300000000000002</v>
      </c>
      <c r="W825" s="13">
        <f>VLOOKUP(A825, [1]Sheet1!$K$2:$T$827,5,FALSE)</f>
        <v>1.1499999999999999</v>
      </c>
      <c r="X825" s="13">
        <f>VLOOKUP(A825, [1]Sheet1!$K$2:$T$827,6,FALSE)</f>
        <v>1.44E-2</v>
      </c>
      <c r="Y825" s="13">
        <f>VLOOKUP(A825, [1]Sheet1!$K$2:$T$827,7,FALSE)</f>
        <v>1.15E-2</v>
      </c>
      <c r="Z825" s="13">
        <f>VLOOKUP(A825, [1]Sheet1!$K$2:$T$827,8,FALSE)</f>
        <v>0.61499999999999999</v>
      </c>
      <c r="AA825" s="13">
        <f>VLOOKUP(A825, [1]Sheet1!$K$2:$T$827,9,FALSE)</f>
        <v>7.6200000000000004E-2</v>
      </c>
      <c r="AB825" s="13">
        <f>VLOOKUP(A825, [1]Sheet1!$K$2:$T$827,10,FALSE)</f>
        <v>2.9899999999999999E-2</v>
      </c>
      <c r="AC825" s="13">
        <f>VLOOKUP(A825,[4]Sheet1!$A$2:$D$651,4,FALSE)</f>
        <v>0.871421</v>
      </c>
      <c r="AD825" s="13">
        <f>VLOOKUP(A825,[4]Sheet1!$A$2:$E$651,5,FALSE)</f>
        <v>2.68249</v>
      </c>
      <c r="AE825" s="13">
        <f>VLOOKUP(A825,[4]Sheet1!$A$2:$F$651,6,FALSE)</f>
        <v>1610.79</v>
      </c>
      <c r="AF825">
        <f>VLOOKUP(A825,[3]Sheet1!$A$2:$F$2106,6, FALSE)</f>
        <v>54599</v>
      </c>
      <c r="AG825">
        <f>VLOOKUP(A825,[3]Sheet1!$A$2:$G$2106,7,FALSE)</f>
        <v>1</v>
      </c>
      <c r="AH825">
        <f>VLOOKUP(A825,[3]Sheet1!$A$2:$H$2105,8,FALSE)</f>
        <v>1685</v>
      </c>
      <c r="AI825">
        <f>VLOOKUP(A825,[3]Sheet1!$A$2:$I$2106,9,FALSE)</f>
        <v>60</v>
      </c>
      <c r="AJ825">
        <f>VLOOKUP(A825,[3]Sheet1!$A$2:$K$2105,10,FALSE)</f>
        <v>29</v>
      </c>
      <c r="AK825">
        <f>VLOOKUP(A825,[3]Sheet1!$A$2:$K$2105,11,FALSE)</f>
        <v>31</v>
      </c>
      <c r="AL825">
        <f>VLOOKUP(A825,[3]Sheet1!$A$2:$L$2106,12,FALSE)</f>
        <v>5</v>
      </c>
      <c r="AM825">
        <f>VLOOKUP(A825, [3]Sheet1!$A$2:$M$2105,13,FALSE)</f>
        <v>24</v>
      </c>
      <c r="AN825">
        <f>VLOOKUP(A825,[3]Sheet1!$A$2:$N$2106,14,FALSE)</f>
        <v>0.64</v>
      </c>
      <c r="AO825">
        <f>VLOOKUP(A825,[3]Sheet1!$A$2:$O$2106,15,FALSE)</f>
        <v>10.78</v>
      </c>
      <c r="AP825">
        <f>VLOOKUP(A825,[3]Sheet1!$A$2:$P$2105,16,FALSE)</f>
        <v>0</v>
      </c>
      <c r="AQ825">
        <f>VLOOKUP(A825, [3]Sheet1!$A$2:$Q$2106, 17,FALSE)</f>
        <v>1587</v>
      </c>
    </row>
    <row r="826" spans="1:43" x14ac:dyDescent="0.2">
      <c r="A826" s="10">
        <v>1208356</v>
      </c>
      <c r="B826" s="10">
        <v>60058289</v>
      </c>
      <c r="C826" s="11">
        <v>1080</v>
      </c>
      <c r="D826" s="10" t="s">
        <v>44</v>
      </c>
      <c r="E826" s="17">
        <v>44187</v>
      </c>
      <c r="F826" s="13" t="str">
        <f>VLOOKUP(A826,[1]Sheet1!$K$2:$T$827,2,FALSE)</f>
        <v>VD03</v>
      </c>
      <c r="G826" s="13" t="str">
        <f>IFERROR(#REF!, "no")</f>
        <v>no</v>
      </c>
      <c r="H826" s="10">
        <v>22</v>
      </c>
      <c r="I826" s="10">
        <v>0.71</v>
      </c>
      <c r="J826" s="10">
        <v>0.67</v>
      </c>
      <c r="K826" s="10">
        <v>-0.04</v>
      </c>
      <c r="L826" s="10">
        <v>14</v>
      </c>
      <c r="M826" s="10">
        <v>22</v>
      </c>
      <c r="N826" s="10">
        <v>-1.94857083261013E-2</v>
      </c>
      <c r="O826" s="10">
        <v>18.8482456207275</v>
      </c>
      <c r="P826" s="10">
        <v>-1.0021643713116601E-2</v>
      </c>
      <c r="Q826" s="10">
        <v>-7.5205177068710299E-2</v>
      </c>
      <c r="R826" s="13">
        <f>VLOOKUP(A826,'Valores KF'!$C$2:$D$1018,2,)</f>
        <v>0.7</v>
      </c>
      <c r="S826" s="13">
        <f>VLOOKUP(A826,'[2]PESO DE COLADA DIC19-DIC-20'!$A$2:$D$2105,4, FALSE)</f>
        <v>56181</v>
      </c>
      <c r="T826" s="13" t="e">
        <f>VLOOKUP(A826,[1]Sheet1!$F$2:$H$1001,3,FALSE)</f>
        <v>#N/A</v>
      </c>
      <c r="U826" s="13">
        <f>VLOOKUP(A826,[1]Sheet1!$K$2:$T$827, 3,FALSE)</f>
        <v>0.80600000000000005</v>
      </c>
      <c r="V826" s="13">
        <f>VLOOKUP(A826,[1]Sheet1!$K$2:$T$827, 4,FALSE)</f>
        <v>0.21299999999999999</v>
      </c>
      <c r="W826" s="13">
        <f>VLOOKUP(A826, [1]Sheet1!$K$2:$T$827,5,FALSE)</f>
        <v>0.77800000000000002</v>
      </c>
      <c r="X826" s="13">
        <f>VLOOKUP(A826, [1]Sheet1!$K$2:$T$827,6,FALSE)</f>
        <v>1.29E-2</v>
      </c>
      <c r="Y826" s="13">
        <f>VLOOKUP(A826, [1]Sheet1!$K$2:$T$827,7,FALSE)</f>
        <v>1.17E-2</v>
      </c>
      <c r="Z826" s="13">
        <f>VLOOKUP(A826, [1]Sheet1!$K$2:$T$827,8,FALSE)</f>
        <v>0.115</v>
      </c>
      <c r="AA826" s="13">
        <f>VLOOKUP(A826, [1]Sheet1!$K$2:$T$827,9,FALSE)</f>
        <v>0.19</v>
      </c>
      <c r="AB826" s="13">
        <f>VLOOKUP(A826, [1]Sheet1!$K$2:$T$827,10,FALSE)</f>
        <v>2.6800000000000001E-2</v>
      </c>
      <c r="AC826" s="13">
        <f>VLOOKUP(A826,[4]Sheet1!$A$2:$D$651,4,FALSE)</f>
        <v>0.76419700000000002</v>
      </c>
      <c r="AD826" s="13">
        <f>VLOOKUP(A826,[4]Sheet1!$A$2:$E$651,5,FALSE)</f>
        <v>1.9147099999999999</v>
      </c>
      <c r="AE826" s="13">
        <f>VLOOKUP(A826,[4]Sheet1!$A$2:$F$651,6,FALSE)</f>
        <v>1575.02</v>
      </c>
      <c r="AF826">
        <f>VLOOKUP(A826,[3]Sheet1!$A$2:$F$2106,6, FALSE)</f>
        <v>56729</v>
      </c>
      <c r="AG826">
        <f>VLOOKUP(A826,[3]Sheet1!$A$2:$G$2106,7,FALSE)</f>
        <v>1</v>
      </c>
      <c r="AH826">
        <f>VLOOKUP(A826,[3]Sheet1!$A$2:$H$2105,8,FALSE)</f>
        <v>1643</v>
      </c>
      <c r="AI826">
        <f>VLOOKUP(A826,[3]Sheet1!$A$2:$I$2106,9,FALSE)</f>
        <v>63</v>
      </c>
      <c r="AJ826">
        <f>VLOOKUP(A826,[3]Sheet1!$A$2:$K$2105,10,FALSE)</f>
        <v>28</v>
      </c>
      <c r="AK826">
        <f>VLOOKUP(A826,[3]Sheet1!$A$2:$K$2105,11,FALSE)</f>
        <v>35</v>
      </c>
      <c r="AL826">
        <f>VLOOKUP(A826,[3]Sheet1!$A$2:$L$2106,12,FALSE)</f>
        <v>6</v>
      </c>
      <c r="AM826">
        <f>VLOOKUP(A826, [3]Sheet1!$A$2:$M$2105,13,FALSE)</f>
        <v>22</v>
      </c>
      <c r="AN826">
        <f>VLOOKUP(A826,[3]Sheet1!$A$2:$N$2106,14,FALSE)</f>
        <v>0.57999999999999996</v>
      </c>
      <c r="AO826">
        <f>VLOOKUP(A826,[3]Sheet1!$A$2:$O$2106,15,FALSE)</f>
        <v>8.41</v>
      </c>
      <c r="AP826">
        <f>VLOOKUP(A826,[3]Sheet1!$A$2:$P$2105,16,FALSE)</f>
        <v>0</v>
      </c>
      <c r="AQ826">
        <f>VLOOKUP(A826, [3]Sheet1!$A$2:$Q$2106, 17,FALSE)</f>
        <v>1551</v>
      </c>
    </row>
    <row r="827" spans="1:43" x14ac:dyDescent="0.2">
      <c r="A827" s="10">
        <v>1208357</v>
      </c>
      <c r="B827" s="10">
        <v>60058295</v>
      </c>
      <c r="C827" s="11" t="s">
        <v>70</v>
      </c>
      <c r="D827" s="10" t="s">
        <v>63</v>
      </c>
      <c r="E827" s="17">
        <v>44187</v>
      </c>
      <c r="F827" s="13" t="str">
        <f>VLOOKUP(A827,[1]Sheet1!$K$2:$T$827,2,FALSE)</f>
        <v>VD02</v>
      </c>
      <c r="G827" s="13" t="str">
        <f>IFERROR(#REF!, "no")</f>
        <v>no</v>
      </c>
      <c r="H827" s="10">
        <v>24</v>
      </c>
      <c r="I827" s="10">
        <v>0.72</v>
      </c>
      <c r="J827" s="10">
        <v>0.82</v>
      </c>
      <c r="K827" s="10">
        <v>0.1</v>
      </c>
      <c r="L827" s="10">
        <v>15</v>
      </c>
      <c r="M827" s="10">
        <v>23</v>
      </c>
      <c r="N827" s="10">
        <v>-2.18565091490746E-2</v>
      </c>
      <c r="O827" s="10">
        <v>18.8815727233887</v>
      </c>
      <c r="P827" s="10">
        <v>-1.94502137601376E-2</v>
      </c>
      <c r="Q827" s="10">
        <v>-8.1662051379680606E-2</v>
      </c>
      <c r="R827" s="13">
        <f>VLOOKUP(A827,'Valores KF'!$C$2:$D$1018,2,)</f>
        <v>0.78</v>
      </c>
      <c r="S827" s="13">
        <f>VLOOKUP(A827,'[2]PESO DE COLADA DIC19-DIC-20'!$A$2:$D$2105,4, FALSE)</f>
        <v>55445</v>
      </c>
      <c r="T827" s="13" t="e">
        <f>VLOOKUP(A827,[1]Sheet1!$F$2:$H$1001,3,FALSE)</f>
        <v>#N/A</v>
      </c>
      <c r="U827" s="13">
        <f>VLOOKUP(A827,[1]Sheet1!$K$2:$T$827, 3,FALSE)</f>
        <v>0.31</v>
      </c>
      <c r="V827" s="13">
        <f>VLOOKUP(A827,[1]Sheet1!$K$2:$T$827, 4,FALSE)</f>
        <v>0.214</v>
      </c>
      <c r="W827" s="13">
        <f>VLOOKUP(A827, [1]Sheet1!$K$2:$T$827,5,FALSE)</f>
        <v>0.87</v>
      </c>
      <c r="X827" s="13">
        <f>VLOOKUP(A827, [1]Sheet1!$K$2:$T$827,6,FALSE)</f>
        <v>8.2000000000000007E-3</v>
      </c>
      <c r="Y827" s="13">
        <f>VLOOKUP(A827, [1]Sheet1!$K$2:$T$827,7,FALSE)</f>
        <v>1.5100000000000001E-3</v>
      </c>
      <c r="Z827" s="13">
        <f>VLOOKUP(A827, [1]Sheet1!$K$2:$T$827,8,FALSE)</f>
        <v>0.91800000000000004</v>
      </c>
      <c r="AA827" s="13">
        <f>VLOOKUP(A827, [1]Sheet1!$K$2:$T$827,9,FALSE)</f>
        <v>0.78900000000000003</v>
      </c>
      <c r="AB827" s="13">
        <f>VLOOKUP(A827, [1]Sheet1!$K$2:$T$827,10,FALSE)</f>
        <v>0.03</v>
      </c>
      <c r="AC827" s="13">
        <f>VLOOKUP(A827,[4]Sheet1!$A$2:$D$651,4,FALSE)</f>
        <v>0.72125300000000003</v>
      </c>
      <c r="AD827" s="13">
        <f>VLOOKUP(A827,[4]Sheet1!$A$2:$E$651,5,FALSE)</f>
        <v>1.6463099999999999</v>
      </c>
      <c r="AE827" s="13">
        <f>VLOOKUP(A827,[4]Sheet1!$A$2:$F$651,6,FALSE)</f>
        <v>1599.08</v>
      </c>
      <c r="AF827">
        <f>VLOOKUP(A827,[3]Sheet1!$A$2:$F$2106,6, FALSE)</f>
        <v>55427</v>
      </c>
      <c r="AG827">
        <f>VLOOKUP(A827,[3]Sheet1!$A$2:$G$2106,7,FALSE)</f>
        <v>1</v>
      </c>
      <c r="AH827">
        <f>VLOOKUP(A827,[3]Sheet1!$A$2:$H$2105,8,FALSE)</f>
        <v>1680</v>
      </c>
      <c r="AI827">
        <f>VLOOKUP(A827,[3]Sheet1!$A$2:$I$2106,9,FALSE)</f>
        <v>54</v>
      </c>
      <c r="AJ827">
        <f>VLOOKUP(A827,[3]Sheet1!$A$2:$K$2105,10,FALSE)</f>
        <v>29</v>
      </c>
      <c r="AK827">
        <f>VLOOKUP(A827,[3]Sheet1!$A$2:$K$2105,11,FALSE)</f>
        <v>25</v>
      </c>
      <c r="AL827">
        <f>VLOOKUP(A827,[3]Sheet1!$A$2:$L$2106,12,FALSE)</f>
        <v>5</v>
      </c>
      <c r="AM827">
        <f>VLOOKUP(A827, [3]Sheet1!$A$2:$M$2105,13,FALSE)</f>
        <v>24</v>
      </c>
      <c r="AN827">
        <f>VLOOKUP(A827,[3]Sheet1!$A$2:$N$2106,14,FALSE)</f>
        <v>0.56000000000000005</v>
      </c>
      <c r="AO827">
        <f>VLOOKUP(A827,[3]Sheet1!$A$2:$O$2106,15,FALSE)</f>
        <v>5.81</v>
      </c>
      <c r="AP827">
        <f>VLOOKUP(A827,[3]Sheet1!$A$2:$P$2105,16,FALSE)</f>
        <v>0</v>
      </c>
      <c r="AQ827">
        <f>VLOOKUP(A827, [3]Sheet1!$A$2:$Q$2106, 17,FALSE)</f>
        <v>1580</v>
      </c>
    </row>
    <row r="828" spans="1:43" x14ac:dyDescent="0.2">
      <c r="A828" s="10">
        <v>1208358</v>
      </c>
      <c r="B828" s="10">
        <v>60058301</v>
      </c>
      <c r="C828" s="11" t="s">
        <v>70</v>
      </c>
      <c r="D828" s="10" t="s">
        <v>59</v>
      </c>
      <c r="E828" s="17">
        <v>44188</v>
      </c>
      <c r="F828" s="13" t="str">
        <f>VLOOKUP(A828,[1]Sheet1!$K$2:$T$827,2,FALSE)</f>
        <v>VD04</v>
      </c>
      <c r="G828" s="13" t="str">
        <f>IFERROR(#REF!, "no")</f>
        <v>no</v>
      </c>
      <c r="H828" s="10">
        <v>53</v>
      </c>
      <c r="I828" s="10">
        <v>0.78</v>
      </c>
      <c r="J828" s="10">
        <v>0.74</v>
      </c>
      <c r="K828" s="10">
        <v>-0.04</v>
      </c>
      <c r="L828" s="10">
        <v>16</v>
      </c>
      <c r="M828" s="10">
        <v>29</v>
      </c>
      <c r="N828" s="10">
        <v>-3.2078485935926403E-2</v>
      </c>
      <c r="O828" s="10">
        <v>18.9025268554688</v>
      </c>
      <c r="P828" s="10">
        <v>-2.12885998189449E-2</v>
      </c>
      <c r="Q828" s="10">
        <v>-8.3057001233100905E-2</v>
      </c>
      <c r="R828" s="13">
        <f>VLOOKUP(A828,'Valores KF'!$C$2:$D$1018,2,)</f>
        <v>0.77</v>
      </c>
      <c r="S828" s="13">
        <f>VLOOKUP(A828,'[2]PESO DE COLADA DIC19-DIC-20'!$A$2:$D$2105,4, FALSE)</f>
        <v>55546</v>
      </c>
      <c r="T828" s="13" t="e">
        <f>VLOOKUP(A828,[1]Sheet1!$F$2:$H$1001,3,FALSE)</f>
        <v>#N/A</v>
      </c>
      <c r="U828" s="13">
        <f>VLOOKUP(A828,[1]Sheet1!$K$2:$T$827, 3,FALSE)</f>
        <v>0.33300000000000002</v>
      </c>
      <c r="V828" s="13">
        <f>VLOOKUP(A828,[1]Sheet1!$K$2:$T$827, 4,FALSE)</f>
        <v>0.19500000000000001</v>
      </c>
      <c r="W828" s="13">
        <f>VLOOKUP(A828, [1]Sheet1!$K$2:$T$827,5,FALSE)</f>
        <v>0.86199999999999999</v>
      </c>
      <c r="X828" s="13">
        <f>VLOOKUP(A828, [1]Sheet1!$K$2:$T$827,6,FALSE)</f>
        <v>7.9000000000000008E-3</v>
      </c>
      <c r="Y828" s="13">
        <f>VLOOKUP(A828, [1]Sheet1!$K$2:$T$827,7,FALSE)</f>
        <v>8.7500000000000002E-4</v>
      </c>
      <c r="Z828" s="13">
        <f>VLOOKUP(A828, [1]Sheet1!$K$2:$T$827,8,FALSE)</f>
        <v>0.93</v>
      </c>
      <c r="AA828" s="13">
        <f>VLOOKUP(A828, [1]Sheet1!$K$2:$T$827,9,FALSE)</f>
        <v>0.80300000000000005</v>
      </c>
      <c r="AB828" s="13">
        <f>VLOOKUP(A828, [1]Sheet1!$K$2:$T$827,10,FALSE)</f>
        <v>2.07E-2</v>
      </c>
      <c r="AC828" s="13">
        <f>VLOOKUP(A828,[4]Sheet1!$A$2:$D$651,4,FALSE)</f>
        <v>0.85743499999999995</v>
      </c>
      <c r="AD828" s="13">
        <f>VLOOKUP(A828,[4]Sheet1!$A$2:$E$651,5,FALSE)</f>
        <v>1.83223</v>
      </c>
      <c r="AE828" s="13">
        <f>VLOOKUP(A828,[4]Sheet1!$A$2:$F$651,6,FALSE)</f>
        <v>1612.02</v>
      </c>
      <c r="AF828">
        <f>VLOOKUP(A828,[3]Sheet1!$A$2:$F$2106,6, FALSE)</f>
        <v>55401.99</v>
      </c>
      <c r="AG828">
        <f>VLOOKUP(A828,[3]Sheet1!$A$2:$G$2106,7,FALSE)</f>
        <v>2</v>
      </c>
      <c r="AH828">
        <f>VLOOKUP(A828,[3]Sheet1!$A$2:$H$2105,8,FALSE)</f>
        <v>1686</v>
      </c>
      <c r="AI828">
        <f>VLOOKUP(A828,[3]Sheet1!$A$2:$I$2106,9,FALSE)</f>
        <v>114</v>
      </c>
      <c r="AJ828">
        <f>VLOOKUP(A828,[3]Sheet1!$A$2:$K$2105,10,FALSE)</f>
        <v>63</v>
      </c>
      <c r="AK828">
        <f>VLOOKUP(A828,[3]Sheet1!$A$2:$K$2105,11,FALSE)</f>
        <v>51</v>
      </c>
      <c r="AL828">
        <f>VLOOKUP(A828,[3]Sheet1!$A$2:$L$2106,12,FALSE)</f>
        <v>10</v>
      </c>
      <c r="AM828">
        <f>VLOOKUP(A828, [3]Sheet1!$A$2:$M$2105,13,FALSE)</f>
        <v>53</v>
      </c>
      <c r="AN828">
        <f>VLOOKUP(A828,[3]Sheet1!$A$2:$N$2106,14,FALSE)</f>
        <v>0.28999999999999998</v>
      </c>
      <c r="AO828">
        <f>VLOOKUP(A828,[3]Sheet1!$A$2:$O$2106,15,FALSE)</f>
        <v>12.45</v>
      </c>
      <c r="AP828">
        <f>VLOOKUP(A828,[3]Sheet1!$A$2:$P$2105,16,FALSE)</f>
        <v>0</v>
      </c>
      <c r="AQ828">
        <f>VLOOKUP(A828, [3]Sheet1!$A$2:$Q$2106, 17,FALSE)</f>
        <v>1590</v>
      </c>
    </row>
  </sheetData>
  <autoFilter ref="A1:AQ828" xr:uid="{00000000-0009-0000-0000-000000000000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3"/>
  <sheetViews>
    <sheetView zoomScale="70" zoomScaleNormal="70" workbookViewId="0">
      <selection activeCell="B6" sqref="B6"/>
    </sheetView>
  </sheetViews>
  <sheetFormatPr baseColWidth="10" defaultColWidth="11.5" defaultRowHeight="15" x14ac:dyDescent="0.2"/>
  <cols>
    <col min="1" max="1" width="8" bestFit="1" customWidth="1"/>
    <col min="2" max="2" width="17.5" style="9" bestFit="1" customWidth="1"/>
    <col min="3" max="3" width="6" bestFit="1" customWidth="1"/>
    <col min="4" max="4" width="18.5" bestFit="1" customWidth="1"/>
    <col min="5" max="6" width="15.5" bestFit="1" customWidth="1"/>
    <col min="7" max="7" width="11.33203125" bestFit="1" customWidth="1"/>
    <col min="8" max="9" width="15.5" bestFit="1" customWidth="1"/>
    <col min="10" max="10" width="10.1640625" bestFit="1" customWidth="1"/>
    <col min="11" max="12" width="15.5" bestFit="1" customWidth="1"/>
    <col min="13" max="13" width="10.6640625" bestFit="1" customWidth="1"/>
    <col min="14" max="15" width="15.5" bestFit="1" customWidth="1"/>
    <col min="16" max="16" width="9.83203125" bestFit="1" customWidth="1"/>
    <col min="17" max="17" width="11.33203125" bestFit="1" customWidth="1"/>
    <col min="18" max="18" width="6.83203125" bestFit="1" customWidth="1"/>
    <col min="19" max="19" width="12.5" bestFit="1" customWidth="1"/>
    <col min="20" max="20" width="24.33203125" bestFit="1" customWidth="1"/>
  </cols>
  <sheetData>
    <row r="1" spans="1:21" s="6" customFormat="1" x14ac:dyDescent="0.2">
      <c r="A1" s="4" t="s">
        <v>128</v>
      </c>
      <c r="B1" s="5" t="s">
        <v>129</v>
      </c>
      <c r="C1" s="4" t="s">
        <v>130</v>
      </c>
      <c r="D1" s="4" t="s">
        <v>131</v>
      </c>
      <c r="E1" s="4" t="s">
        <v>132</v>
      </c>
      <c r="F1" s="4" t="s">
        <v>133</v>
      </c>
      <c r="G1" s="4" t="s">
        <v>134</v>
      </c>
      <c r="H1" s="4" t="s">
        <v>135</v>
      </c>
      <c r="I1" s="4" t="s">
        <v>136</v>
      </c>
      <c r="J1" s="4" t="s">
        <v>137</v>
      </c>
      <c r="K1" s="4" t="s">
        <v>138</v>
      </c>
      <c r="L1" s="4" t="s">
        <v>139</v>
      </c>
      <c r="M1" s="4" t="s">
        <v>140</v>
      </c>
      <c r="N1" s="4" t="s">
        <v>141</v>
      </c>
      <c r="O1" s="4" t="s">
        <v>142</v>
      </c>
      <c r="P1" s="4" t="s">
        <v>143</v>
      </c>
      <c r="Q1" s="4" t="s">
        <v>144</v>
      </c>
      <c r="R1" s="4" t="s">
        <v>145</v>
      </c>
      <c r="S1" s="4" t="s">
        <v>13</v>
      </c>
      <c r="T1" s="4" t="s">
        <v>12</v>
      </c>
      <c r="U1" s="6" t="s">
        <v>146</v>
      </c>
    </row>
    <row r="2" spans="1:21" x14ac:dyDescent="0.2">
      <c r="A2" s="2">
        <v>1196292</v>
      </c>
      <c r="B2" s="7" t="s">
        <v>78</v>
      </c>
      <c r="C2" s="2" t="s">
        <v>63</v>
      </c>
      <c r="D2" s="2" t="s">
        <v>147</v>
      </c>
      <c r="E2" s="3">
        <v>43804.13890046296</v>
      </c>
      <c r="F2" s="3">
        <v>43804.221030092594</v>
      </c>
      <c r="G2" s="2">
        <v>118</v>
      </c>
      <c r="H2" s="3">
        <v>43804.226597222223</v>
      </c>
      <c r="I2" s="3">
        <v>43804.288877314815</v>
      </c>
      <c r="J2" s="2">
        <v>89</v>
      </c>
      <c r="K2" s="3">
        <v>43804.299027777779</v>
      </c>
      <c r="L2" s="3">
        <v>43804.427800925929</v>
      </c>
      <c r="M2" s="2">
        <v>186</v>
      </c>
      <c r="N2" s="3">
        <v>43804.502314814818</v>
      </c>
      <c r="O2" s="3">
        <v>43804.544016203705</v>
      </c>
      <c r="P2" s="2">
        <v>60</v>
      </c>
      <c r="Q2" s="2" t="s">
        <v>148</v>
      </c>
      <c r="R2" s="2" t="s">
        <v>149</v>
      </c>
      <c r="S2" s="2">
        <v>6.5809864997863796</v>
      </c>
      <c r="T2" s="2">
        <v>8</v>
      </c>
      <c r="U2" t="s">
        <v>150</v>
      </c>
    </row>
    <row r="3" spans="1:21" x14ac:dyDescent="0.2">
      <c r="A3" s="2">
        <v>1196293</v>
      </c>
      <c r="B3" s="7" t="s">
        <v>151</v>
      </c>
      <c r="C3" s="2" t="s">
        <v>53</v>
      </c>
      <c r="D3" s="2" t="s">
        <v>147</v>
      </c>
      <c r="E3" s="3">
        <v>43804.221030092594</v>
      </c>
      <c r="F3" s="3">
        <v>43804.397152777776</v>
      </c>
      <c r="G3" s="2">
        <v>253</v>
      </c>
      <c r="H3" s="3">
        <v>43804.410613425927</v>
      </c>
      <c r="I3" s="3">
        <v>43804.423564814817</v>
      </c>
      <c r="J3" s="2">
        <v>18</v>
      </c>
      <c r="K3" s="3">
        <v>43804.559513888889</v>
      </c>
      <c r="L3" s="3">
        <v>43804.731550925928</v>
      </c>
      <c r="M3" s="2">
        <v>248</v>
      </c>
      <c r="N3" s="3">
        <v>43804.737268518518</v>
      </c>
      <c r="O3" s="3">
        <v>43804.783888888887</v>
      </c>
      <c r="P3" s="2">
        <v>67</v>
      </c>
      <c r="Q3" s="2" t="s">
        <v>148</v>
      </c>
      <c r="R3" s="2" t="s">
        <v>149</v>
      </c>
      <c r="S3" s="2">
        <v>9.2006864547729492</v>
      </c>
      <c r="T3" s="2">
        <v>10</v>
      </c>
      <c r="U3" t="s">
        <v>150</v>
      </c>
    </row>
    <row r="4" spans="1:21" x14ac:dyDescent="0.2">
      <c r="A4" s="2">
        <v>1196294</v>
      </c>
      <c r="B4" s="7" t="s">
        <v>152</v>
      </c>
      <c r="C4" s="2" t="s">
        <v>51</v>
      </c>
      <c r="D4" s="2" t="s">
        <v>153</v>
      </c>
      <c r="E4" s="3">
        <v>43804.397164351853</v>
      </c>
      <c r="F4" s="3">
        <v>43804.662245370368</v>
      </c>
      <c r="G4" s="2">
        <v>382</v>
      </c>
      <c r="H4" s="3">
        <v>43804.674641203703</v>
      </c>
      <c r="I4" s="3">
        <v>43804.751736111109</v>
      </c>
      <c r="J4" s="2">
        <v>111</v>
      </c>
      <c r="K4" s="3">
        <v>43804.760798611111</v>
      </c>
      <c r="L4" s="3">
        <v>43804.923460648148</v>
      </c>
      <c r="M4" s="2">
        <v>234</v>
      </c>
      <c r="N4" s="3">
        <v>43804.932118055556</v>
      </c>
      <c r="O4" s="3">
        <v>43804.970347222225</v>
      </c>
      <c r="P4" s="2">
        <v>55</v>
      </c>
      <c r="Q4" s="2" t="s">
        <v>148</v>
      </c>
      <c r="R4" s="2" t="s">
        <v>149</v>
      </c>
      <c r="S4" s="2">
        <v>2.9921846389770499</v>
      </c>
      <c r="T4" s="2">
        <v>34</v>
      </c>
      <c r="U4" t="s">
        <v>150</v>
      </c>
    </row>
    <row r="5" spans="1:21" x14ac:dyDescent="0.2">
      <c r="A5" s="2">
        <v>1196337</v>
      </c>
      <c r="B5" s="7" t="s">
        <v>86</v>
      </c>
      <c r="C5" s="2" t="s">
        <v>53</v>
      </c>
      <c r="D5" s="2" t="s">
        <v>147</v>
      </c>
      <c r="E5" s="3">
        <v>43809.681979166664</v>
      </c>
      <c r="F5" s="3">
        <v>43809.992337962962</v>
      </c>
      <c r="G5" s="2">
        <v>446</v>
      </c>
      <c r="H5" s="3">
        <v>43809.996180555558</v>
      </c>
      <c r="I5" s="3">
        <v>43810.066342592596</v>
      </c>
      <c r="J5" s="2">
        <v>101</v>
      </c>
      <c r="K5" s="3">
        <v>43810.072557870371</v>
      </c>
      <c r="L5" s="3">
        <v>43810.131516203706</v>
      </c>
      <c r="M5" s="2">
        <v>85</v>
      </c>
      <c r="N5" s="3">
        <v>43810.138171296298</v>
      </c>
      <c r="O5" s="3">
        <v>43810.189016203702</v>
      </c>
      <c r="P5" s="2">
        <v>74</v>
      </c>
      <c r="Q5" s="2" t="s">
        <v>148</v>
      </c>
      <c r="R5" s="2" t="s">
        <v>154</v>
      </c>
      <c r="S5" s="2">
        <v>4.7697663307189897</v>
      </c>
      <c r="T5" s="2">
        <v>19</v>
      </c>
      <c r="U5" t="s">
        <v>150</v>
      </c>
    </row>
    <row r="6" spans="1:21" x14ac:dyDescent="0.2">
      <c r="A6" s="2">
        <v>1196338</v>
      </c>
      <c r="B6" s="7" t="s">
        <v>78</v>
      </c>
      <c r="C6" s="2" t="s">
        <v>56</v>
      </c>
      <c r="D6" s="2" t="s">
        <v>147</v>
      </c>
      <c r="E6" s="3">
        <v>43809.992349537039</v>
      </c>
      <c r="F6" s="3">
        <v>43810.099178240744</v>
      </c>
      <c r="G6" s="2">
        <v>154</v>
      </c>
      <c r="H6" s="3">
        <v>43810.106805555559</v>
      </c>
      <c r="I6" s="3">
        <v>43810.184895833336</v>
      </c>
      <c r="J6" s="2">
        <v>113</v>
      </c>
      <c r="K6" s="3">
        <v>43810.193842592591</v>
      </c>
      <c r="L6" s="3">
        <v>43810.292314814818</v>
      </c>
      <c r="M6" s="2">
        <v>141</v>
      </c>
      <c r="N6" s="3">
        <v>43810.297800925924</v>
      </c>
      <c r="O6" s="3">
        <v>43810.340636574074</v>
      </c>
      <c r="P6" s="2">
        <v>62</v>
      </c>
      <c r="Q6" s="2" t="s">
        <v>148</v>
      </c>
      <c r="R6" s="2" t="s">
        <v>149</v>
      </c>
      <c r="S6" s="2">
        <v>8.0150890350341797</v>
      </c>
      <c r="T6" s="2">
        <v>7</v>
      </c>
      <c r="U6" t="s">
        <v>150</v>
      </c>
    </row>
    <row r="7" spans="1:21" x14ac:dyDescent="0.2">
      <c r="A7" s="2">
        <v>1196339</v>
      </c>
      <c r="B7" s="7" t="s">
        <v>78</v>
      </c>
      <c r="C7" s="2" t="s">
        <v>50</v>
      </c>
      <c r="D7" s="2" t="s">
        <v>147</v>
      </c>
      <c r="E7" s="3">
        <v>43810.099189814813</v>
      </c>
      <c r="F7" s="3">
        <v>43810.241469907407</v>
      </c>
      <c r="G7" s="2">
        <v>205</v>
      </c>
      <c r="H7" s="3">
        <v>43810.247916666667</v>
      </c>
      <c r="I7" s="3">
        <v>43810.312106481484</v>
      </c>
      <c r="J7" s="2">
        <v>92</v>
      </c>
      <c r="K7" s="3">
        <v>43810.322175925925</v>
      </c>
      <c r="L7" s="3">
        <v>43810.430821759262</v>
      </c>
      <c r="M7" s="2">
        <v>157</v>
      </c>
      <c r="N7" s="3">
        <v>43810.437615740739</v>
      </c>
      <c r="O7" s="3">
        <v>43810.467013888891</v>
      </c>
      <c r="P7" s="2">
        <v>42</v>
      </c>
      <c r="Q7" s="2" t="s">
        <v>148</v>
      </c>
      <c r="R7" s="2" t="s">
        <v>149</v>
      </c>
      <c r="S7" s="2">
        <v>2.8136749267578098</v>
      </c>
      <c r="T7" s="2">
        <v>18</v>
      </c>
      <c r="U7" t="s">
        <v>150</v>
      </c>
    </row>
    <row r="8" spans="1:21" x14ac:dyDescent="0.2">
      <c r="A8" s="2">
        <v>1196340</v>
      </c>
      <c r="B8" s="7" t="s">
        <v>78</v>
      </c>
      <c r="C8" s="2" t="s">
        <v>46</v>
      </c>
      <c r="D8" s="2" t="s">
        <v>147</v>
      </c>
      <c r="E8" s="3">
        <v>43810.241481481484</v>
      </c>
      <c r="F8" s="3">
        <v>43810.369143518517</v>
      </c>
      <c r="G8" s="2">
        <v>184</v>
      </c>
      <c r="H8" s="3">
        <v>43810.374062499999</v>
      </c>
      <c r="I8" s="3">
        <v>43810.44326388889</v>
      </c>
      <c r="J8" s="2">
        <v>100</v>
      </c>
      <c r="K8" s="3">
        <v>43810.458715277775</v>
      </c>
      <c r="L8" s="3">
        <v>43810.544050925928</v>
      </c>
      <c r="M8" s="2">
        <v>123</v>
      </c>
      <c r="N8" s="3">
        <v>43810.549722222226</v>
      </c>
      <c r="O8" s="3">
        <v>43810.590949074074</v>
      </c>
      <c r="P8" s="2">
        <v>59</v>
      </c>
      <c r="Q8" s="2" t="s">
        <v>148</v>
      </c>
      <c r="R8" s="2" t="s">
        <v>149</v>
      </c>
      <c r="S8" s="2">
        <v>3.70818042755127</v>
      </c>
      <c r="T8" s="2">
        <v>11</v>
      </c>
      <c r="U8" t="s">
        <v>150</v>
      </c>
    </row>
    <row r="9" spans="1:21" x14ac:dyDescent="0.2">
      <c r="A9" s="2">
        <v>1196341</v>
      </c>
      <c r="B9" s="7" t="s">
        <v>155</v>
      </c>
      <c r="C9" s="2" t="s">
        <v>61</v>
      </c>
      <c r="D9" s="2" t="s">
        <v>147</v>
      </c>
      <c r="E9" s="3">
        <v>43810.369143518517</v>
      </c>
      <c r="F9" s="3">
        <v>43810.513078703705</v>
      </c>
      <c r="G9" s="2">
        <v>207</v>
      </c>
      <c r="H9" s="3">
        <v>43810.518460648149</v>
      </c>
      <c r="I9" s="3">
        <v>43810.606759259259</v>
      </c>
      <c r="J9" s="2">
        <v>127</v>
      </c>
      <c r="K9" s="3">
        <v>43810.613055555557</v>
      </c>
      <c r="L9" s="3">
        <v>43810.657939814817</v>
      </c>
      <c r="M9" s="2">
        <v>65</v>
      </c>
      <c r="N9" s="3">
        <v>43810.664513888885</v>
      </c>
      <c r="O9" s="3">
        <v>43810.699918981481</v>
      </c>
      <c r="P9" s="2">
        <v>51</v>
      </c>
      <c r="Q9" s="2" t="s">
        <v>148</v>
      </c>
      <c r="R9" s="2" t="s">
        <v>154</v>
      </c>
      <c r="S9" s="2">
        <v>1.5133152008056601</v>
      </c>
      <c r="T9" s="2">
        <v>20</v>
      </c>
      <c r="U9" t="s">
        <v>150</v>
      </c>
    </row>
    <row r="10" spans="1:21" x14ac:dyDescent="0.2">
      <c r="A10" s="2">
        <v>1196345</v>
      </c>
      <c r="B10" s="7" t="s">
        <v>94</v>
      </c>
      <c r="C10" s="2" t="s">
        <v>56</v>
      </c>
      <c r="D10" s="2" t="s">
        <v>153</v>
      </c>
      <c r="E10" s="3">
        <v>43810.995972222219</v>
      </c>
      <c r="F10" s="3">
        <v>43811.096863425926</v>
      </c>
      <c r="G10" s="2">
        <v>145</v>
      </c>
      <c r="H10" s="3">
        <v>43811.101215277777</v>
      </c>
      <c r="I10" s="3">
        <v>43811.190185185187</v>
      </c>
      <c r="J10" s="2">
        <v>128</v>
      </c>
      <c r="K10" s="3">
        <v>43811.201249999998</v>
      </c>
      <c r="L10" s="3">
        <v>43811.390034722222</v>
      </c>
      <c r="M10" s="2">
        <v>272</v>
      </c>
      <c r="N10" s="3">
        <v>43811.398032407407</v>
      </c>
      <c r="O10" s="3">
        <v>43811.554270833331</v>
      </c>
      <c r="P10" s="2">
        <v>225</v>
      </c>
      <c r="Q10" s="2" t="s">
        <v>148</v>
      </c>
      <c r="R10" s="2" t="s">
        <v>149</v>
      </c>
      <c r="S10" s="2">
        <v>3.95354175567627</v>
      </c>
      <c r="T10" s="2">
        <v>21</v>
      </c>
      <c r="U10" t="s">
        <v>150</v>
      </c>
    </row>
    <row r="11" spans="1:21" x14ac:dyDescent="0.2">
      <c r="A11" s="2">
        <v>1196346</v>
      </c>
      <c r="B11" s="7" t="s">
        <v>108</v>
      </c>
      <c r="C11" s="2" t="s">
        <v>56</v>
      </c>
      <c r="D11" s="2" t="s">
        <v>153</v>
      </c>
      <c r="E11" s="3">
        <v>43811.096875000003</v>
      </c>
      <c r="F11" s="3">
        <v>43811.280115740738</v>
      </c>
      <c r="G11" s="2">
        <v>264</v>
      </c>
      <c r="H11" s="3">
        <v>43811.288842592592</v>
      </c>
      <c r="I11" s="3">
        <v>43811.40829861111</v>
      </c>
      <c r="J11" s="2">
        <v>172</v>
      </c>
      <c r="K11" s="3">
        <v>43811.418124999997</v>
      </c>
      <c r="L11" s="3">
        <v>43811.434293981481</v>
      </c>
      <c r="M11" s="2">
        <v>23</v>
      </c>
      <c r="N11" s="3">
        <v>43811.63616898148</v>
      </c>
      <c r="O11" s="3">
        <v>43811.684548611112</v>
      </c>
      <c r="P11" s="2">
        <v>69</v>
      </c>
      <c r="Q11" s="2" t="s">
        <v>148</v>
      </c>
      <c r="R11" s="2" t="s">
        <v>149</v>
      </c>
      <c r="S11" s="2">
        <v>5.7375998497009304</v>
      </c>
      <c r="T11" s="2">
        <v>0</v>
      </c>
      <c r="U11" t="s">
        <v>150</v>
      </c>
    </row>
    <row r="12" spans="1:21" x14ac:dyDescent="0.2">
      <c r="A12" s="2">
        <v>1196347</v>
      </c>
      <c r="B12" s="7" t="s">
        <v>108</v>
      </c>
      <c r="C12" s="2" t="s">
        <v>61</v>
      </c>
      <c r="D12" s="2" t="s">
        <v>153</v>
      </c>
      <c r="E12" s="3">
        <v>43811.280127314814</v>
      </c>
      <c r="F12" s="3">
        <v>43811.701041666667</v>
      </c>
      <c r="G12" s="2">
        <v>606</v>
      </c>
      <c r="H12" s="3">
        <v>43811.701307870368</v>
      </c>
      <c r="I12" s="3">
        <v>43811.765277777777</v>
      </c>
      <c r="J12" s="2">
        <v>93</v>
      </c>
      <c r="K12" s="3">
        <v>43811.775613425925</v>
      </c>
      <c r="L12" s="3">
        <v>43811.945567129631</v>
      </c>
      <c r="M12" s="2">
        <v>245</v>
      </c>
      <c r="N12" s="3">
        <v>43812.177222222221</v>
      </c>
      <c r="O12" s="3">
        <v>43812.212581018517</v>
      </c>
      <c r="P12" s="2">
        <v>51</v>
      </c>
      <c r="Q12" s="2" t="s">
        <v>148</v>
      </c>
      <c r="R12" s="2" t="s">
        <v>149</v>
      </c>
      <c r="S12" s="2">
        <v>1.4306610822677599</v>
      </c>
      <c r="T12" s="2">
        <v>13</v>
      </c>
      <c r="U12" t="s">
        <v>150</v>
      </c>
    </row>
    <row r="13" spans="1:21" x14ac:dyDescent="0.2">
      <c r="A13" s="2">
        <v>1196385</v>
      </c>
      <c r="B13" s="7" t="s">
        <v>78</v>
      </c>
      <c r="C13" s="2" t="s">
        <v>61</v>
      </c>
      <c r="D13" s="2" t="s">
        <v>156</v>
      </c>
      <c r="E13" s="3">
        <v>43816.972812499997</v>
      </c>
      <c r="F13" s="3">
        <v>43817.075439814813</v>
      </c>
      <c r="G13" s="2">
        <v>148</v>
      </c>
      <c r="H13" s="3">
        <v>43817.080682870372</v>
      </c>
      <c r="I13" s="3">
        <v>43817.133969907409</v>
      </c>
      <c r="J13" s="2">
        <v>76</v>
      </c>
      <c r="K13" s="3">
        <v>43817.141597222224</v>
      </c>
      <c r="L13" s="3">
        <v>43817.238136574073</v>
      </c>
      <c r="M13" s="2">
        <v>139</v>
      </c>
      <c r="N13" s="3">
        <v>43817.335358796299</v>
      </c>
      <c r="O13" s="3">
        <v>43817.370798611111</v>
      </c>
      <c r="P13" s="2">
        <v>51</v>
      </c>
      <c r="Q13" s="2" t="s">
        <v>148</v>
      </c>
      <c r="R13" s="2" t="s">
        <v>149</v>
      </c>
      <c r="S13" s="2">
        <v>4.1634774208068803</v>
      </c>
      <c r="T13" s="2">
        <v>13</v>
      </c>
      <c r="U13" t="s">
        <v>150</v>
      </c>
    </row>
    <row r="14" spans="1:21" x14ac:dyDescent="0.2">
      <c r="A14" s="2">
        <v>1196386</v>
      </c>
      <c r="B14" s="7" t="s">
        <v>78</v>
      </c>
      <c r="C14" s="2" t="s">
        <v>53</v>
      </c>
      <c r="D14" s="2" t="s">
        <v>156</v>
      </c>
      <c r="E14" s="3">
        <v>43817.07545138889</v>
      </c>
      <c r="F14" s="3">
        <v>43817.220509259256</v>
      </c>
      <c r="G14" s="2">
        <v>209</v>
      </c>
      <c r="H14" s="3">
        <v>43817.275300925925</v>
      </c>
      <c r="I14" s="3">
        <v>43817.351967592593</v>
      </c>
      <c r="J14" s="2">
        <v>110</v>
      </c>
      <c r="K14" s="3">
        <v>43817.360833333332</v>
      </c>
      <c r="L14" s="3">
        <v>43817.460127314815</v>
      </c>
      <c r="M14" s="2">
        <v>143</v>
      </c>
      <c r="N14" s="3">
        <v>43817.466249999998</v>
      </c>
      <c r="O14" s="3">
        <v>43817.516701388886</v>
      </c>
      <c r="P14" s="2">
        <v>73</v>
      </c>
      <c r="Q14" s="2" t="s">
        <v>148</v>
      </c>
      <c r="R14" s="2" t="s">
        <v>149</v>
      </c>
      <c r="S14" s="2">
        <v>6.0614500045776403</v>
      </c>
      <c r="T14" s="2">
        <v>12</v>
      </c>
      <c r="U14" t="s">
        <v>150</v>
      </c>
    </row>
    <row r="15" spans="1:21" x14ac:dyDescent="0.2">
      <c r="A15" s="2">
        <v>1196390</v>
      </c>
      <c r="B15" s="7" t="s">
        <v>151</v>
      </c>
      <c r="C15" s="2" t="s">
        <v>56</v>
      </c>
      <c r="D15" s="2" t="s">
        <v>156</v>
      </c>
      <c r="E15" s="3">
        <v>43817.650960648149</v>
      </c>
      <c r="F15" s="3">
        <v>43817.748379629629</v>
      </c>
      <c r="G15" s="2">
        <v>140</v>
      </c>
      <c r="H15" s="3">
        <v>43817.752638888887</v>
      </c>
      <c r="I15" s="3">
        <v>43817.804120370369</v>
      </c>
      <c r="J15" s="2">
        <v>74</v>
      </c>
      <c r="K15" s="3">
        <v>43817.905219907407</v>
      </c>
      <c r="L15" s="3">
        <v>43818.096296296295</v>
      </c>
      <c r="M15" s="2">
        <v>275</v>
      </c>
      <c r="N15" s="3">
        <v>43818.112303240741</v>
      </c>
      <c r="O15" s="3">
        <v>43818.167303240742</v>
      </c>
      <c r="P15" s="2">
        <v>79</v>
      </c>
      <c r="Q15" s="2" t="s">
        <v>157</v>
      </c>
      <c r="R15" s="2" t="s">
        <v>149</v>
      </c>
      <c r="S15" s="2">
        <v>5.2331695556640598</v>
      </c>
      <c r="T15" s="2">
        <v>18</v>
      </c>
      <c r="U15" t="s">
        <v>150</v>
      </c>
    </row>
    <row r="16" spans="1:21" x14ac:dyDescent="0.2">
      <c r="A16" s="2">
        <v>1196391</v>
      </c>
      <c r="B16" s="7" t="s">
        <v>158</v>
      </c>
      <c r="C16" s="2" t="s">
        <v>61</v>
      </c>
      <c r="D16" s="2" t="s">
        <v>159</v>
      </c>
      <c r="E16" s="3">
        <v>43817.748391203706</v>
      </c>
      <c r="F16" s="3">
        <v>43817.942604166667</v>
      </c>
      <c r="G16" s="2">
        <v>280</v>
      </c>
      <c r="H16" s="3">
        <v>43817.947453703702</v>
      </c>
      <c r="I16" s="3">
        <v>43818.117777777778</v>
      </c>
      <c r="J16" s="2">
        <v>245</v>
      </c>
      <c r="K16" s="3">
        <v>43818.125243055554</v>
      </c>
      <c r="L16" s="3">
        <v>43818.289247685185</v>
      </c>
      <c r="M16" s="2">
        <v>236</v>
      </c>
      <c r="N16" s="3">
        <v>43818.30064814815</v>
      </c>
      <c r="O16" s="3">
        <v>43818.335810185185</v>
      </c>
      <c r="P16" s="2">
        <v>51</v>
      </c>
      <c r="Q16" s="2" t="s">
        <v>157</v>
      </c>
      <c r="R16" s="2" t="s">
        <v>149</v>
      </c>
      <c r="S16" s="2">
        <v>3.9768745899200399</v>
      </c>
      <c r="T16" s="2">
        <v>17</v>
      </c>
      <c r="U16" t="s">
        <v>150</v>
      </c>
    </row>
    <row r="17" spans="1:21" x14ac:dyDescent="0.2">
      <c r="A17" s="2">
        <v>1196398</v>
      </c>
      <c r="B17" s="7" t="s">
        <v>151</v>
      </c>
      <c r="C17" s="2" t="s">
        <v>56</v>
      </c>
      <c r="D17" s="2" t="s">
        <v>156</v>
      </c>
      <c r="E17" s="3">
        <v>43818.733368055553</v>
      </c>
      <c r="F17" s="3">
        <v>43818.80945601852</v>
      </c>
      <c r="G17" s="2">
        <v>109</v>
      </c>
      <c r="H17" s="3">
        <v>43818.829907407409</v>
      </c>
      <c r="I17" s="3">
        <v>43818.933321759258</v>
      </c>
      <c r="J17" s="2">
        <v>148</v>
      </c>
      <c r="K17" s="3">
        <v>43818.942847222221</v>
      </c>
      <c r="L17" s="3">
        <v>43819.118981481479</v>
      </c>
      <c r="M17" s="2">
        <v>254</v>
      </c>
      <c r="N17" s="3">
        <v>43819.163449074076</v>
      </c>
      <c r="O17" s="3">
        <v>43819.210821759261</v>
      </c>
      <c r="P17" s="2">
        <v>68</v>
      </c>
      <c r="Q17" s="2" t="s">
        <v>148</v>
      </c>
      <c r="R17" s="2" t="s">
        <v>149</v>
      </c>
      <c r="S17" s="2">
        <v>6.3017816543579102</v>
      </c>
      <c r="T17" s="2">
        <v>12</v>
      </c>
      <c r="U17" t="s">
        <v>150</v>
      </c>
    </row>
    <row r="18" spans="1:21" x14ac:dyDescent="0.2">
      <c r="A18" s="2">
        <v>1206469</v>
      </c>
      <c r="B18" s="7" t="s">
        <v>160</v>
      </c>
      <c r="C18" s="2" t="s">
        <v>51</v>
      </c>
      <c r="D18" s="2" t="s">
        <v>159</v>
      </c>
      <c r="E18" s="3">
        <v>43838.485763888886</v>
      </c>
      <c r="F18" s="3">
        <v>43838.563680555555</v>
      </c>
      <c r="G18" s="2">
        <v>112</v>
      </c>
      <c r="H18" s="3">
        <v>43838.575960648152</v>
      </c>
      <c r="I18" s="3">
        <v>43838.661296296297</v>
      </c>
      <c r="J18" s="2">
        <v>123</v>
      </c>
      <c r="K18" s="3">
        <v>43838.674710648149</v>
      </c>
      <c r="L18" s="3">
        <v>43838.829432870371</v>
      </c>
      <c r="M18" s="2">
        <v>223</v>
      </c>
      <c r="N18" s="3">
        <v>43838.834317129629</v>
      </c>
      <c r="O18" s="3">
        <v>43838.87672453704</v>
      </c>
      <c r="P18" s="2">
        <v>61</v>
      </c>
      <c r="Q18" s="2" t="s">
        <v>148</v>
      </c>
      <c r="R18" s="2" t="s">
        <v>149</v>
      </c>
      <c r="S18" s="2">
        <v>0</v>
      </c>
      <c r="T18" s="2">
        <v>17</v>
      </c>
      <c r="U18" t="s">
        <v>150</v>
      </c>
    </row>
    <row r="19" spans="1:21" x14ac:dyDescent="0.2">
      <c r="A19" s="2">
        <v>1206470</v>
      </c>
      <c r="B19" s="7">
        <v>321</v>
      </c>
      <c r="C19" s="2" t="s">
        <v>61</v>
      </c>
      <c r="D19" s="2" t="s">
        <v>161</v>
      </c>
      <c r="E19" s="3">
        <v>43838.563692129632</v>
      </c>
      <c r="F19" s="3">
        <v>43838.709386574075</v>
      </c>
      <c r="G19" s="2">
        <v>210</v>
      </c>
      <c r="H19" s="3">
        <v>43838.725335648145</v>
      </c>
      <c r="I19" s="3">
        <v>43838.836701388886</v>
      </c>
      <c r="J19" s="2">
        <v>160</v>
      </c>
      <c r="K19" s="3">
        <v>43838.847337962965</v>
      </c>
      <c r="L19" s="3">
        <v>43839.013564814813</v>
      </c>
      <c r="M19" s="2">
        <v>239</v>
      </c>
      <c r="N19" s="3">
        <v>43839.020173611112</v>
      </c>
      <c r="O19" s="3">
        <v>43839.056655092594</v>
      </c>
      <c r="P19" s="2">
        <v>52</v>
      </c>
      <c r="Q19" s="2" t="s">
        <v>157</v>
      </c>
      <c r="R19" s="2" t="s">
        <v>149</v>
      </c>
      <c r="S19" s="2">
        <v>0</v>
      </c>
      <c r="T19" s="2">
        <v>9</v>
      </c>
      <c r="U19" t="s">
        <v>150</v>
      </c>
    </row>
    <row r="20" spans="1:21" x14ac:dyDescent="0.2">
      <c r="A20" s="2">
        <v>1206471</v>
      </c>
      <c r="B20" s="7" t="s">
        <v>162</v>
      </c>
      <c r="C20" s="2" t="s">
        <v>56</v>
      </c>
      <c r="D20" s="2" t="s">
        <v>161</v>
      </c>
      <c r="E20" s="3">
        <v>43838.709398148145</v>
      </c>
      <c r="F20" s="3">
        <v>43839.022800925923</v>
      </c>
      <c r="G20" s="2">
        <v>451</v>
      </c>
      <c r="H20" s="3">
        <v>43839.026643518519</v>
      </c>
      <c r="I20" s="3">
        <v>43839.091273148151</v>
      </c>
      <c r="J20" s="2">
        <v>93</v>
      </c>
      <c r="K20" s="3">
        <v>43839.102129629631</v>
      </c>
      <c r="L20" s="3">
        <v>43839.29787037037</v>
      </c>
      <c r="M20" s="2">
        <v>281</v>
      </c>
      <c r="N20" s="3">
        <v>43839.301979166667</v>
      </c>
      <c r="O20" s="3">
        <v>43839.347824074073</v>
      </c>
      <c r="P20" s="2">
        <v>66</v>
      </c>
      <c r="Q20" s="2" t="s">
        <v>148</v>
      </c>
      <c r="R20" s="2" t="s">
        <v>149</v>
      </c>
      <c r="S20" s="2">
        <v>7.9682340621948198</v>
      </c>
      <c r="T20" s="2">
        <v>18</v>
      </c>
      <c r="U20" t="s">
        <v>150</v>
      </c>
    </row>
    <row r="21" spans="1:21" x14ac:dyDescent="0.2">
      <c r="A21" s="2">
        <v>1206472</v>
      </c>
      <c r="B21" s="7" t="s">
        <v>108</v>
      </c>
      <c r="C21" s="2" t="s">
        <v>56</v>
      </c>
      <c r="D21" s="2" t="s">
        <v>161</v>
      </c>
      <c r="E21" s="3">
        <v>43839.022870370369</v>
      </c>
      <c r="F21" s="3">
        <v>43839.187731481485</v>
      </c>
      <c r="G21" s="2">
        <v>238</v>
      </c>
      <c r="H21" s="3">
        <v>43839.191400462965</v>
      </c>
      <c r="I21" s="3">
        <v>43839.32203703704</v>
      </c>
      <c r="J21" s="2">
        <v>188</v>
      </c>
      <c r="K21" s="3">
        <v>43839.330300925925</v>
      </c>
      <c r="L21" s="3">
        <v>43839.491446759261</v>
      </c>
      <c r="M21" s="2">
        <v>232</v>
      </c>
      <c r="N21" s="3">
        <v>43839.498900462961</v>
      </c>
      <c r="O21" s="3">
        <v>43839.550335648149</v>
      </c>
      <c r="P21" s="2">
        <v>74</v>
      </c>
      <c r="Q21" s="2" t="s">
        <v>148</v>
      </c>
      <c r="R21" s="2" t="s">
        <v>149</v>
      </c>
      <c r="S21" s="2">
        <v>0</v>
      </c>
      <c r="T21" s="2">
        <v>23</v>
      </c>
      <c r="U21" t="s">
        <v>150</v>
      </c>
    </row>
    <row r="22" spans="1:21" x14ac:dyDescent="0.2">
      <c r="A22" s="2">
        <v>1206473</v>
      </c>
      <c r="B22" s="7" t="s">
        <v>163</v>
      </c>
      <c r="C22" s="2" t="s">
        <v>61</v>
      </c>
      <c r="D22" s="2" t="s">
        <v>161</v>
      </c>
      <c r="E22" s="3">
        <v>43839.187743055554</v>
      </c>
      <c r="F22" s="3">
        <v>43839.435682870368</v>
      </c>
      <c r="G22" s="2">
        <v>357</v>
      </c>
      <c r="H22" s="3">
        <v>43839.440960648149</v>
      </c>
      <c r="I22" s="3">
        <v>43839.525578703702</v>
      </c>
      <c r="J22" s="2">
        <v>122</v>
      </c>
      <c r="K22" s="3">
        <v>43839.534722222219</v>
      </c>
      <c r="L22" s="3">
        <v>43839.713842592595</v>
      </c>
      <c r="M22" s="2">
        <v>257</v>
      </c>
      <c r="N22" s="3">
        <v>43839.721805555557</v>
      </c>
      <c r="O22" s="3">
        <v>43839.763402777775</v>
      </c>
      <c r="P22" s="2">
        <v>60</v>
      </c>
      <c r="Q22" s="2" t="s">
        <v>148</v>
      </c>
      <c r="R22" s="2" t="s">
        <v>149</v>
      </c>
      <c r="S22" s="2">
        <v>6.76464748382568</v>
      </c>
      <c r="T22" s="2">
        <v>27</v>
      </c>
      <c r="U22" t="s">
        <v>150</v>
      </c>
    </row>
    <row r="23" spans="1:21" x14ac:dyDescent="0.2">
      <c r="A23" s="2">
        <v>1206516</v>
      </c>
      <c r="B23" s="7" t="s">
        <v>155</v>
      </c>
      <c r="C23" s="2" t="s">
        <v>61</v>
      </c>
      <c r="D23" s="2" t="s">
        <v>156</v>
      </c>
      <c r="E23" s="3">
        <v>43844.52847222222</v>
      </c>
      <c r="F23" s="3">
        <v>43844.584988425922</v>
      </c>
      <c r="G23" s="2">
        <v>81</v>
      </c>
      <c r="H23" s="3">
        <v>43844.58902777778</v>
      </c>
      <c r="I23" s="3">
        <v>43844.681550925925</v>
      </c>
      <c r="J23" s="2">
        <v>133</v>
      </c>
      <c r="K23" s="3">
        <v>43844.687743055554</v>
      </c>
      <c r="L23" s="3">
        <v>43844.736076388886</v>
      </c>
      <c r="M23" s="2">
        <v>69</v>
      </c>
      <c r="N23" s="3">
        <v>43844.741886574076</v>
      </c>
      <c r="O23" s="3">
        <v>43844.773321759261</v>
      </c>
      <c r="P23" s="2">
        <v>45</v>
      </c>
      <c r="Q23" s="2" t="s">
        <v>148</v>
      </c>
      <c r="R23" s="2" t="s">
        <v>154</v>
      </c>
      <c r="S23" s="2">
        <v>2.26145219802856</v>
      </c>
      <c r="T23" s="2">
        <v>20</v>
      </c>
      <c r="U23" t="s">
        <v>150</v>
      </c>
    </row>
    <row r="24" spans="1:21" x14ac:dyDescent="0.2">
      <c r="A24" s="2">
        <v>1206517</v>
      </c>
      <c r="B24" s="7" t="s">
        <v>78</v>
      </c>
      <c r="C24" s="2" t="s">
        <v>53</v>
      </c>
      <c r="D24" s="2" t="s">
        <v>156</v>
      </c>
      <c r="E24" s="3">
        <v>43844.584999999999</v>
      </c>
      <c r="F24" s="3">
        <v>43844.730497685188</v>
      </c>
      <c r="G24" s="2">
        <v>209</v>
      </c>
      <c r="H24" s="3">
        <v>43844.73914351852</v>
      </c>
      <c r="I24" s="3">
        <v>43844.81453703704</v>
      </c>
      <c r="J24" s="2">
        <v>108</v>
      </c>
      <c r="K24" s="3">
        <v>43844.827210648145</v>
      </c>
      <c r="L24" s="3">
        <v>43844.918900462966</v>
      </c>
      <c r="M24" s="2">
        <v>132</v>
      </c>
      <c r="N24" s="3">
        <v>43844.924293981479</v>
      </c>
      <c r="O24" s="3">
        <v>43844.968344907407</v>
      </c>
      <c r="P24" s="2">
        <v>64</v>
      </c>
      <c r="Q24" s="2" t="s">
        <v>148</v>
      </c>
      <c r="R24" s="2" t="s">
        <v>149</v>
      </c>
      <c r="S24" s="2">
        <v>11.5403184890747</v>
      </c>
      <c r="T24" s="2">
        <v>11</v>
      </c>
      <c r="U24" t="s">
        <v>150</v>
      </c>
    </row>
    <row r="25" spans="1:21" x14ac:dyDescent="0.2">
      <c r="A25" s="2">
        <v>1206518</v>
      </c>
      <c r="B25" s="7" t="s">
        <v>78</v>
      </c>
      <c r="C25" s="2" t="s">
        <v>44</v>
      </c>
      <c r="D25" s="2" t="s">
        <v>156</v>
      </c>
      <c r="E25" s="3">
        <v>43844.730509259258</v>
      </c>
      <c r="F25" s="3">
        <v>43845.002395833333</v>
      </c>
      <c r="G25" s="2">
        <v>392</v>
      </c>
      <c r="H25" s="3">
        <v>43845.007187499999</v>
      </c>
      <c r="I25" s="3">
        <v>43845.326770833337</v>
      </c>
      <c r="J25" s="2">
        <v>460</v>
      </c>
      <c r="K25" s="3">
        <v>43845.336493055554</v>
      </c>
      <c r="L25" s="3">
        <v>43845.44326388889</v>
      </c>
      <c r="M25" s="2">
        <v>154</v>
      </c>
      <c r="N25" s="3">
        <v>43845.448912037034</v>
      </c>
      <c r="O25" s="3">
        <v>43845.4843287037</v>
      </c>
      <c r="P25" s="2">
        <v>51</v>
      </c>
      <c r="Q25" s="2" t="s">
        <v>148</v>
      </c>
      <c r="R25" s="2" t="s">
        <v>149</v>
      </c>
      <c r="S25" s="2">
        <v>15.604841232299799</v>
      </c>
      <c r="T25" s="2">
        <v>11</v>
      </c>
      <c r="U25" t="s">
        <v>150</v>
      </c>
    </row>
    <row r="26" spans="1:21" x14ac:dyDescent="0.2">
      <c r="A26" s="2">
        <v>1206537</v>
      </c>
      <c r="B26" s="7" t="s">
        <v>160</v>
      </c>
      <c r="C26" s="2" t="s">
        <v>51</v>
      </c>
      <c r="D26" s="2" t="s">
        <v>159</v>
      </c>
      <c r="E26" s="3">
        <v>43846.663831018515</v>
      </c>
      <c r="F26" s="3">
        <v>43846.766064814816</v>
      </c>
      <c r="G26" s="2">
        <v>148</v>
      </c>
      <c r="H26" s="3">
        <v>43846.773842592593</v>
      </c>
      <c r="I26" s="3">
        <v>43846.891504629632</v>
      </c>
      <c r="J26" s="2">
        <v>169</v>
      </c>
      <c r="K26" s="3">
        <v>43846.90084490741</v>
      </c>
      <c r="L26" s="3">
        <v>43847.047719907408</v>
      </c>
      <c r="M26" s="2">
        <v>211</v>
      </c>
      <c r="N26" s="3">
        <v>43847.05164351852</v>
      </c>
      <c r="O26" s="3">
        <v>43847.11855324074</v>
      </c>
      <c r="P26" s="2">
        <v>96</v>
      </c>
      <c r="Q26" s="2" t="s">
        <v>148</v>
      </c>
      <c r="R26" s="2" t="s">
        <v>149</v>
      </c>
      <c r="S26" s="2">
        <v>9.2523345947265607</v>
      </c>
      <c r="T26" s="2">
        <v>12</v>
      </c>
      <c r="U26" t="s">
        <v>150</v>
      </c>
    </row>
    <row r="27" spans="1:21" x14ac:dyDescent="0.2">
      <c r="A27" s="2">
        <v>1206565</v>
      </c>
      <c r="B27" s="7" t="s">
        <v>160</v>
      </c>
      <c r="C27" s="2" t="s">
        <v>51</v>
      </c>
      <c r="D27" s="2" t="s">
        <v>159</v>
      </c>
      <c r="E27" s="3">
        <v>43852.156099537038</v>
      </c>
      <c r="F27" s="3">
        <v>43852.285173611112</v>
      </c>
      <c r="G27" s="2">
        <v>186</v>
      </c>
      <c r="H27" s="3">
        <v>43852.29011574074</v>
      </c>
      <c r="I27" s="3">
        <v>43852.42496527778</v>
      </c>
      <c r="J27" s="2">
        <v>194</v>
      </c>
      <c r="K27" s="3">
        <v>43852.433287037034</v>
      </c>
      <c r="L27" s="3">
        <v>43852.57240740741</v>
      </c>
      <c r="M27" s="2">
        <v>201</v>
      </c>
      <c r="N27" s="3">
        <v>43852.577673611115</v>
      </c>
      <c r="O27" s="3">
        <v>43852.61787037037</v>
      </c>
      <c r="P27" s="2">
        <v>58</v>
      </c>
      <c r="Q27" s="2" t="s">
        <v>148</v>
      </c>
      <c r="R27" s="2" t="s">
        <v>149</v>
      </c>
      <c r="S27" s="2">
        <v>7.4538631439209002</v>
      </c>
      <c r="T27" s="2">
        <v>22</v>
      </c>
      <c r="U27" t="s">
        <v>150</v>
      </c>
    </row>
    <row r="28" spans="1:21" x14ac:dyDescent="0.2">
      <c r="A28" s="2">
        <v>1206566</v>
      </c>
      <c r="B28" s="7" t="s">
        <v>94</v>
      </c>
      <c r="C28" s="2" t="s">
        <v>46</v>
      </c>
      <c r="D28" s="2" t="s">
        <v>161</v>
      </c>
      <c r="E28" s="3">
        <v>43852.285185185188</v>
      </c>
      <c r="F28" s="3">
        <v>43852.374398148146</v>
      </c>
      <c r="G28" s="2">
        <v>129</v>
      </c>
      <c r="H28" s="3">
        <v>43852.436192129629</v>
      </c>
      <c r="I28" s="3">
        <v>43852.630567129629</v>
      </c>
      <c r="J28" s="2">
        <v>280</v>
      </c>
      <c r="K28" s="3">
        <v>43852.639282407406</v>
      </c>
      <c r="L28" s="3">
        <v>43852.814039351855</v>
      </c>
      <c r="M28" s="2">
        <v>252</v>
      </c>
      <c r="N28" s="3">
        <v>43852.818101851852</v>
      </c>
      <c r="O28" s="3">
        <v>43852.837465277778</v>
      </c>
      <c r="P28" s="2">
        <v>27</v>
      </c>
      <c r="Q28" s="2" t="s">
        <v>157</v>
      </c>
      <c r="R28" s="2" t="s">
        <v>149</v>
      </c>
      <c r="S28" s="2">
        <v>1.3685988187789899</v>
      </c>
      <c r="T28" s="2">
        <v>27</v>
      </c>
      <c r="U28" t="s">
        <v>150</v>
      </c>
    </row>
    <row r="29" spans="1:21" x14ac:dyDescent="0.2">
      <c r="A29" s="2">
        <v>1206567</v>
      </c>
      <c r="B29" s="7" t="s">
        <v>94</v>
      </c>
      <c r="C29" s="2" t="s">
        <v>56</v>
      </c>
      <c r="D29" s="2" t="s">
        <v>161</v>
      </c>
      <c r="E29" s="3">
        <v>43852.374421296299</v>
      </c>
      <c r="F29" s="3">
        <v>43852.639999999999</v>
      </c>
      <c r="G29" s="2">
        <v>382</v>
      </c>
      <c r="H29" s="3">
        <v>43852.644074074073</v>
      </c>
      <c r="I29" s="3">
        <v>43852.824814814812</v>
      </c>
      <c r="J29" s="2">
        <v>260</v>
      </c>
      <c r="K29" s="3">
        <v>43852.831863425927</v>
      </c>
      <c r="L29" s="3">
        <v>43853.021597222221</v>
      </c>
      <c r="M29" s="2">
        <v>274</v>
      </c>
      <c r="N29" s="3">
        <v>43853.025972222225</v>
      </c>
      <c r="O29" s="3">
        <v>43853.070381944446</v>
      </c>
      <c r="P29" s="2">
        <v>64</v>
      </c>
      <c r="Q29" s="2" t="s">
        <v>148</v>
      </c>
      <c r="R29" s="2" t="s">
        <v>149</v>
      </c>
      <c r="S29" s="2">
        <v>3.7420990467071502</v>
      </c>
      <c r="T29" s="2">
        <v>41</v>
      </c>
      <c r="U29" t="s">
        <v>150</v>
      </c>
    </row>
    <row r="30" spans="1:21" x14ac:dyDescent="0.2">
      <c r="A30" s="2">
        <v>1206568</v>
      </c>
      <c r="B30" s="7" t="s">
        <v>94</v>
      </c>
      <c r="C30" s="2" t="s">
        <v>61</v>
      </c>
      <c r="D30" s="2" t="s">
        <v>161</v>
      </c>
      <c r="E30" s="3">
        <v>43852.640011574076</v>
      </c>
      <c r="F30" s="3">
        <v>43852.942129629628</v>
      </c>
      <c r="G30" s="2">
        <v>435</v>
      </c>
      <c r="H30" s="3">
        <v>43852.950555555559</v>
      </c>
      <c r="I30" s="3">
        <v>43853.042303240742</v>
      </c>
      <c r="J30" s="2">
        <v>132</v>
      </c>
      <c r="K30" s="3">
        <v>43853.222083333334</v>
      </c>
      <c r="L30" s="3">
        <v>43853.391944444447</v>
      </c>
      <c r="M30" s="2">
        <v>245</v>
      </c>
      <c r="N30" s="3">
        <v>43853.413032407407</v>
      </c>
      <c r="O30" s="3">
        <v>43853.444965277777</v>
      </c>
      <c r="P30" s="2">
        <v>46</v>
      </c>
      <c r="Q30" s="2" t="s">
        <v>157</v>
      </c>
      <c r="R30" s="2" t="s">
        <v>149</v>
      </c>
      <c r="S30" s="2">
        <v>6.7114543914794904</v>
      </c>
      <c r="T30" s="2">
        <v>27</v>
      </c>
      <c r="U30" t="s">
        <v>150</v>
      </c>
    </row>
    <row r="31" spans="1:21" x14ac:dyDescent="0.2">
      <c r="A31" s="2">
        <v>1206654</v>
      </c>
      <c r="B31" s="7" t="s">
        <v>155</v>
      </c>
      <c r="C31" s="2" t="s">
        <v>44</v>
      </c>
      <c r="D31" s="2" t="s">
        <v>156</v>
      </c>
      <c r="E31" s="3">
        <v>43866.050219907411</v>
      </c>
      <c r="F31" s="3">
        <v>43866.104629629626</v>
      </c>
      <c r="G31" s="2">
        <v>78</v>
      </c>
      <c r="H31" s="3">
        <v>43866.108761574076</v>
      </c>
      <c r="I31" s="3">
        <v>43866.197384259256</v>
      </c>
      <c r="J31" s="2">
        <v>128</v>
      </c>
      <c r="K31" s="3">
        <v>43866.200983796298</v>
      </c>
      <c r="L31" s="3">
        <v>43866.250879629632</v>
      </c>
      <c r="M31" s="2">
        <v>72</v>
      </c>
      <c r="N31" s="3">
        <v>43866.257002314815</v>
      </c>
      <c r="O31" s="3">
        <v>43866.29109953704</v>
      </c>
      <c r="P31" s="2">
        <v>49</v>
      </c>
      <c r="Q31" s="2" t="s">
        <v>148</v>
      </c>
      <c r="R31" s="2" t="s">
        <v>154</v>
      </c>
      <c r="S31" s="2">
        <v>7.8971076011657697</v>
      </c>
      <c r="T31" s="2">
        <v>17</v>
      </c>
      <c r="U31" t="s">
        <v>150</v>
      </c>
    </row>
    <row r="32" spans="1:21" x14ac:dyDescent="0.2">
      <c r="A32" s="2">
        <v>1206656</v>
      </c>
      <c r="B32" s="7" t="s">
        <v>160</v>
      </c>
      <c r="C32" s="2" t="s">
        <v>51</v>
      </c>
      <c r="D32" s="2" t="s">
        <v>159</v>
      </c>
      <c r="E32" s="3">
        <v>43866.198900462965</v>
      </c>
      <c r="F32" s="3">
        <v>43866.321238425924</v>
      </c>
      <c r="G32" s="2">
        <v>176</v>
      </c>
      <c r="H32" s="3">
        <v>43866.325856481482</v>
      </c>
      <c r="I32" s="3">
        <v>43866.460300925923</v>
      </c>
      <c r="J32" s="2">
        <v>193</v>
      </c>
      <c r="K32" s="3">
        <v>43866.467615740738</v>
      </c>
      <c r="L32" s="3">
        <v>43866.573750000003</v>
      </c>
      <c r="M32" s="2">
        <v>153</v>
      </c>
      <c r="N32" s="3">
        <v>43866.579317129632</v>
      </c>
      <c r="O32" s="3">
        <v>43866.618564814817</v>
      </c>
      <c r="P32" s="2">
        <v>56</v>
      </c>
      <c r="Q32" s="2" t="s">
        <v>148</v>
      </c>
      <c r="R32" s="2" t="s">
        <v>149</v>
      </c>
      <c r="S32" s="2">
        <v>12.4258155822754</v>
      </c>
      <c r="T32" s="2">
        <v>8</v>
      </c>
      <c r="U32" t="s">
        <v>150</v>
      </c>
    </row>
    <row r="33" spans="1:21" x14ac:dyDescent="0.2">
      <c r="A33" s="2">
        <v>1206657</v>
      </c>
      <c r="B33" s="7" t="s">
        <v>158</v>
      </c>
      <c r="C33" s="2" t="s">
        <v>61</v>
      </c>
      <c r="D33" s="2" t="s">
        <v>159</v>
      </c>
      <c r="E33" s="3">
        <v>43866.321238425924</v>
      </c>
      <c r="F33" s="3">
        <v>43866.473333333335</v>
      </c>
      <c r="G33" s="2">
        <v>219</v>
      </c>
      <c r="H33" s="3">
        <v>43866.478136574071</v>
      </c>
      <c r="I33" s="3">
        <v>43866.617268518516</v>
      </c>
      <c r="J33" s="2">
        <v>200</v>
      </c>
      <c r="K33" s="3">
        <v>43866.62537037037</v>
      </c>
      <c r="L33" s="3">
        <v>43866.732453703706</v>
      </c>
      <c r="M33" s="2">
        <v>154</v>
      </c>
      <c r="N33" s="3">
        <v>43866.737349537034</v>
      </c>
      <c r="O33" s="3">
        <v>43866.77238425926</v>
      </c>
      <c r="P33" s="2">
        <v>51</v>
      </c>
      <c r="Q33" s="2" t="s">
        <v>148</v>
      </c>
      <c r="R33" s="2" t="s">
        <v>149</v>
      </c>
      <c r="S33" s="2">
        <v>8.3825206756591797</v>
      </c>
      <c r="T33" s="2">
        <v>15</v>
      </c>
      <c r="U33" t="s">
        <v>150</v>
      </c>
    </row>
    <row r="34" spans="1:21" x14ac:dyDescent="0.2">
      <c r="A34" s="2">
        <v>1206658</v>
      </c>
      <c r="B34" s="7" t="s">
        <v>158</v>
      </c>
      <c r="C34" s="2" t="s">
        <v>56</v>
      </c>
      <c r="D34" s="2" t="s">
        <v>159</v>
      </c>
      <c r="E34" s="3">
        <v>43866.473333333335</v>
      </c>
      <c r="F34" s="3">
        <v>43866.668020833335</v>
      </c>
      <c r="G34" s="2">
        <v>280</v>
      </c>
      <c r="H34" s="3">
        <v>43866.67895833333</v>
      </c>
      <c r="I34" s="3">
        <v>43866.764780092592</v>
      </c>
      <c r="J34" s="2">
        <v>124</v>
      </c>
      <c r="K34" s="3">
        <v>43866.773159722223</v>
      </c>
      <c r="L34" s="3">
        <v>43866.861666666664</v>
      </c>
      <c r="M34" s="2">
        <v>127</v>
      </c>
      <c r="N34" s="3">
        <v>43866.866967592592</v>
      </c>
      <c r="O34" s="3">
        <v>43866.909282407411</v>
      </c>
      <c r="P34" s="2">
        <v>61</v>
      </c>
      <c r="Q34" s="2" t="s">
        <v>157</v>
      </c>
      <c r="R34" s="2" t="s">
        <v>149</v>
      </c>
      <c r="S34" s="2">
        <v>18.134061813354499</v>
      </c>
      <c r="T34" s="2">
        <v>5</v>
      </c>
      <c r="U34" t="s">
        <v>150</v>
      </c>
    </row>
    <row r="35" spans="1:21" x14ac:dyDescent="0.2">
      <c r="A35" s="2">
        <v>1206659</v>
      </c>
      <c r="B35" s="7" t="s">
        <v>164</v>
      </c>
      <c r="C35" s="2" t="s">
        <v>165</v>
      </c>
      <c r="D35" s="2" t="s">
        <v>156</v>
      </c>
      <c r="E35" s="3">
        <v>43866.668032407404</v>
      </c>
      <c r="F35" s="3">
        <v>43866.791388888887</v>
      </c>
      <c r="G35" s="2">
        <v>178</v>
      </c>
      <c r="H35" s="3">
        <v>43866.801539351851</v>
      </c>
      <c r="I35" s="3">
        <v>43866.889988425923</v>
      </c>
      <c r="J35" s="2">
        <v>127</v>
      </c>
      <c r="K35" s="3">
        <v>43866.90221064815</v>
      </c>
      <c r="L35" s="3">
        <v>43866.904895833337</v>
      </c>
      <c r="M35" s="2">
        <v>4</v>
      </c>
      <c r="N35" s="3">
        <v>43867.028310185182</v>
      </c>
      <c r="O35" s="3">
        <v>43867.075543981482</v>
      </c>
      <c r="P35" s="2">
        <v>68</v>
      </c>
      <c r="Q35" s="2" t="s">
        <v>148</v>
      </c>
      <c r="R35" s="2" t="s">
        <v>154</v>
      </c>
      <c r="S35" s="2">
        <v>12.2814168930054</v>
      </c>
      <c r="T35" s="2">
        <v>0</v>
      </c>
      <c r="U35" t="s">
        <v>150</v>
      </c>
    </row>
    <row r="36" spans="1:21" x14ac:dyDescent="0.2">
      <c r="A36" s="2">
        <v>1206660</v>
      </c>
      <c r="B36" s="7" t="s">
        <v>164</v>
      </c>
      <c r="C36" s="2" t="s">
        <v>166</v>
      </c>
      <c r="D36" s="2" t="s">
        <v>156</v>
      </c>
      <c r="E36" s="3">
        <v>43866.791400462964</v>
      </c>
      <c r="F36" s="3">
        <v>43867.039039351854</v>
      </c>
      <c r="G36" s="2">
        <v>357</v>
      </c>
      <c r="H36" s="3">
        <v>43867.050428240742</v>
      </c>
      <c r="I36" s="3">
        <v>43867.134340277778</v>
      </c>
      <c r="J36" s="2">
        <v>121</v>
      </c>
      <c r="K36" s="3">
        <v>43867.143148148149</v>
      </c>
      <c r="L36" s="3">
        <v>43867.312893518516</v>
      </c>
      <c r="M36" s="2">
        <v>244</v>
      </c>
      <c r="N36" s="3">
        <v>43867.318877314814</v>
      </c>
      <c r="O36" s="3">
        <v>43867.365879629629</v>
      </c>
      <c r="P36" s="2">
        <v>67</v>
      </c>
      <c r="Q36" s="2" t="s">
        <v>157</v>
      </c>
      <c r="R36" s="2" t="s">
        <v>149</v>
      </c>
      <c r="S36" s="2">
        <v>6.2307319641113299</v>
      </c>
      <c r="T36" s="2">
        <v>11</v>
      </c>
      <c r="U36" t="s">
        <v>150</v>
      </c>
    </row>
    <row r="37" spans="1:21" x14ac:dyDescent="0.2">
      <c r="A37" s="2">
        <v>1206661</v>
      </c>
      <c r="B37" s="7" t="s">
        <v>78</v>
      </c>
      <c r="C37" s="2" t="s">
        <v>56</v>
      </c>
      <c r="D37" s="2" t="s">
        <v>156</v>
      </c>
      <c r="E37" s="3">
        <v>43867.039050925923</v>
      </c>
      <c r="F37" s="3">
        <v>43867.225856481484</v>
      </c>
      <c r="G37" s="2">
        <v>269</v>
      </c>
      <c r="H37" s="3">
        <v>43867.239386574074</v>
      </c>
      <c r="I37" s="3">
        <v>43867.324999999997</v>
      </c>
      <c r="J37" s="2">
        <v>124</v>
      </c>
      <c r="K37" s="3">
        <v>43867.334050925929</v>
      </c>
      <c r="L37" s="3">
        <v>43867.446412037039</v>
      </c>
      <c r="M37" s="2">
        <v>161</v>
      </c>
      <c r="N37" s="3">
        <v>43867.451967592591</v>
      </c>
      <c r="O37" s="3">
        <v>43867.497361111113</v>
      </c>
      <c r="P37" s="2">
        <v>66</v>
      </c>
      <c r="Q37" s="2" t="s">
        <v>148</v>
      </c>
      <c r="R37" s="2" t="s">
        <v>149</v>
      </c>
      <c r="S37" s="2">
        <v>5.5830264091491699</v>
      </c>
      <c r="T37" s="2">
        <v>16</v>
      </c>
      <c r="U37" t="s">
        <v>150</v>
      </c>
    </row>
    <row r="38" spans="1:21" x14ac:dyDescent="0.2">
      <c r="A38" s="2">
        <v>1206663</v>
      </c>
      <c r="B38" s="7" t="s">
        <v>94</v>
      </c>
      <c r="C38" s="2" t="s">
        <v>56</v>
      </c>
      <c r="D38" s="2" t="s">
        <v>161</v>
      </c>
      <c r="E38" s="3">
        <v>43867.405902777777</v>
      </c>
      <c r="F38" s="3">
        <v>43867.494363425925</v>
      </c>
      <c r="G38" s="2">
        <v>127</v>
      </c>
      <c r="H38" s="3">
        <v>43867.499305555553</v>
      </c>
      <c r="I38" s="3">
        <v>43867.626192129632</v>
      </c>
      <c r="J38" s="2">
        <v>182</v>
      </c>
      <c r="K38" s="3">
        <v>43867.635717592595</v>
      </c>
      <c r="L38" s="3">
        <v>43867.767916666664</v>
      </c>
      <c r="M38" s="2">
        <v>190</v>
      </c>
      <c r="N38" s="3">
        <v>43867.959409722222</v>
      </c>
      <c r="O38" s="3">
        <v>43867.959583333337</v>
      </c>
      <c r="P38" s="2">
        <v>0</v>
      </c>
      <c r="Q38" s="2" t="s">
        <v>148</v>
      </c>
      <c r="R38" s="2" t="s">
        <v>149</v>
      </c>
      <c r="S38" s="2">
        <v>4.1327815055847203</v>
      </c>
      <c r="T38" s="2">
        <v>16</v>
      </c>
      <c r="U38" t="s">
        <v>150</v>
      </c>
    </row>
    <row r="39" spans="1:21" x14ac:dyDescent="0.2">
      <c r="A39" s="2">
        <v>1206664</v>
      </c>
      <c r="B39" s="7" t="s">
        <v>108</v>
      </c>
      <c r="C39" s="2" t="s">
        <v>56</v>
      </c>
      <c r="D39" s="2" t="s">
        <v>161</v>
      </c>
      <c r="E39" s="3">
        <v>43867.494363425925</v>
      </c>
      <c r="F39" s="3">
        <v>43867.631157407406</v>
      </c>
      <c r="G39" s="2">
        <v>197</v>
      </c>
      <c r="H39" s="3">
        <v>43867.637997685182</v>
      </c>
      <c r="I39" s="3">
        <v>43867.786631944444</v>
      </c>
      <c r="J39" s="2">
        <v>214</v>
      </c>
      <c r="K39" s="3">
        <v>43867.798356481479</v>
      </c>
      <c r="L39" s="3">
        <v>43867.923483796294</v>
      </c>
      <c r="M39" s="2">
        <v>180</v>
      </c>
      <c r="N39" s="3">
        <v>43867.960243055553</v>
      </c>
      <c r="O39" s="3">
        <v>43867.980347222219</v>
      </c>
      <c r="P39" s="2">
        <v>29</v>
      </c>
      <c r="Q39" s="2" t="s">
        <v>148</v>
      </c>
      <c r="R39" s="2" t="s">
        <v>149</v>
      </c>
      <c r="S39" s="2">
        <v>7.5938549041748002</v>
      </c>
      <c r="T39" s="2">
        <v>15</v>
      </c>
      <c r="U39" t="s">
        <v>150</v>
      </c>
    </row>
    <row r="40" spans="1:21" x14ac:dyDescent="0.2">
      <c r="A40" s="2">
        <v>1206702</v>
      </c>
      <c r="B40" s="7" t="s">
        <v>158</v>
      </c>
      <c r="C40" s="2" t="s">
        <v>61</v>
      </c>
      <c r="D40" s="2" t="s">
        <v>159</v>
      </c>
      <c r="E40" s="3">
        <v>43873.097337962965</v>
      </c>
      <c r="F40" s="3">
        <v>43873.214988425927</v>
      </c>
      <c r="G40" s="2">
        <v>169</v>
      </c>
      <c r="H40" s="3">
        <v>43873.220462962963</v>
      </c>
      <c r="I40" s="3">
        <v>43873.388622685183</v>
      </c>
      <c r="J40" s="2">
        <v>242</v>
      </c>
      <c r="K40" s="3">
        <v>43873.400046296294</v>
      </c>
      <c r="L40" s="3">
        <v>43873.516886574071</v>
      </c>
      <c r="M40" s="2">
        <v>168</v>
      </c>
      <c r="N40" s="3">
        <v>43873.521099537036</v>
      </c>
      <c r="O40" s="3">
        <v>43873.555717592593</v>
      </c>
      <c r="P40" s="2">
        <v>50</v>
      </c>
      <c r="Q40" s="2" t="s">
        <v>148</v>
      </c>
      <c r="R40" s="2" t="s">
        <v>149</v>
      </c>
      <c r="S40" s="2">
        <v>12.097303390502899</v>
      </c>
      <c r="T40" s="2">
        <v>8</v>
      </c>
      <c r="U40" t="s">
        <v>150</v>
      </c>
    </row>
    <row r="41" spans="1:21" x14ac:dyDescent="0.2">
      <c r="A41" s="2">
        <v>1206703</v>
      </c>
      <c r="B41" s="7" t="s">
        <v>107</v>
      </c>
      <c r="C41" s="2" t="s">
        <v>61</v>
      </c>
      <c r="D41" s="2" t="s">
        <v>159</v>
      </c>
      <c r="E41" s="3">
        <v>43873.214999999997</v>
      </c>
      <c r="F41" s="3">
        <v>43873.414583333331</v>
      </c>
      <c r="G41" s="2">
        <v>288</v>
      </c>
      <c r="H41" s="3">
        <v>43873.418923611112</v>
      </c>
      <c r="I41" s="3">
        <v>43873.54105324074</v>
      </c>
      <c r="J41" s="2">
        <v>176</v>
      </c>
      <c r="K41" s="3">
        <v>43873.549733796295</v>
      </c>
      <c r="L41" s="3">
        <v>43873.65215277778</v>
      </c>
      <c r="M41" s="2">
        <v>148</v>
      </c>
      <c r="N41" s="3">
        <v>43873.690787037034</v>
      </c>
      <c r="O41" s="3">
        <v>43873.734560185185</v>
      </c>
      <c r="P41" s="2">
        <v>63</v>
      </c>
      <c r="Q41" s="2" t="s">
        <v>148</v>
      </c>
      <c r="R41" s="2" t="s">
        <v>149</v>
      </c>
      <c r="S41" s="2">
        <v>11.975125312805201</v>
      </c>
      <c r="T41" s="2">
        <v>6</v>
      </c>
      <c r="U41" t="s">
        <v>150</v>
      </c>
    </row>
    <row r="42" spans="1:21" x14ac:dyDescent="0.2">
      <c r="A42" s="2">
        <v>1206704</v>
      </c>
      <c r="B42" s="7" t="s">
        <v>164</v>
      </c>
      <c r="C42" s="2" t="s">
        <v>56</v>
      </c>
      <c r="D42" s="2" t="s">
        <v>156</v>
      </c>
      <c r="E42" s="3">
        <v>43873.414594907408</v>
      </c>
      <c r="F42" s="3">
        <v>43873.705717592595</v>
      </c>
      <c r="G42" s="2">
        <v>419</v>
      </c>
      <c r="H42" s="3">
        <v>43873.711238425924</v>
      </c>
      <c r="I42" s="3">
        <v>43873.805821759262</v>
      </c>
      <c r="J42" s="2">
        <v>136</v>
      </c>
      <c r="K42" s="3">
        <v>43873.815266203703</v>
      </c>
      <c r="L42" s="3">
        <v>43873.943715277775</v>
      </c>
      <c r="M42" s="2">
        <v>185</v>
      </c>
      <c r="N42" s="3">
        <v>43873.949583333335</v>
      </c>
      <c r="O42" s="3">
        <v>43873.999247685184</v>
      </c>
      <c r="P42" s="2">
        <v>71</v>
      </c>
      <c r="Q42" s="2" t="s">
        <v>148</v>
      </c>
      <c r="R42" s="2" t="s">
        <v>149</v>
      </c>
      <c r="S42" s="2">
        <v>0</v>
      </c>
      <c r="T42" s="2">
        <v>6</v>
      </c>
      <c r="U42" t="s">
        <v>150</v>
      </c>
    </row>
    <row r="43" spans="1:21" x14ac:dyDescent="0.2">
      <c r="A43" s="2">
        <v>1206705</v>
      </c>
      <c r="B43" s="7" t="s">
        <v>78</v>
      </c>
      <c r="C43" s="2" t="s">
        <v>56</v>
      </c>
      <c r="D43" s="2" t="s">
        <v>156</v>
      </c>
      <c r="E43" s="3">
        <v>43873.705729166664</v>
      </c>
      <c r="F43" s="3">
        <v>43874.013761574075</v>
      </c>
      <c r="G43" s="2">
        <v>443</v>
      </c>
      <c r="H43" s="3">
        <v>43874.01902777778</v>
      </c>
      <c r="I43" s="3">
        <v>43874.095590277779</v>
      </c>
      <c r="J43" s="2">
        <v>110</v>
      </c>
      <c r="K43" s="3">
        <v>43874.108287037037</v>
      </c>
      <c r="L43" s="3">
        <v>43874.193171296298</v>
      </c>
      <c r="M43" s="2">
        <v>123</v>
      </c>
      <c r="N43" s="3">
        <v>43874.198576388888</v>
      </c>
      <c r="O43" s="3">
        <v>43874.242256944446</v>
      </c>
      <c r="P43" s="2">
        <v>63</v>
      </c>
      <c r="Q43" s="2" t="s">
        <v>148</v>
      </c>
      <c r="R43" s="2" t="s">
        <v>149</v>
      </c>
      <c r="S43" s="2">
        <v>8.8540105819702095</v>
      </c>
      <c r="T43" s="2">
        <v>10</v>
      </c>
      <c r="U43" t="s">
        <v>150</v>
      </c>
    </row>
    <row r="44" spans="1:21" x14ac:dyDescent="0.2">
      <c r="A44" s="2">
        <v>1206706</v>
      </c>
      <c r="B44" s="7" t="s">
        <v>108</v>
      </c>
      <c r="C44" s="2" t="s">
        <v>61</v>
      </c>
      <c r="D44" s="2" t="s">
        <v>161</v>
      </c>
      <c r="E44" s="3">
        <v>43874.013784722221</v>
      </c>
      <c r="F44" s="3">
        <v>43874.109699074077</v>
      </c>
      <c r="G44" s="2">
        <v>138</v>
      </c>
      <c r="H44" s="3">
        <v>43874.114108796297</v>
      </c>
      <c r="I44" s="3">
        <v>43874.237534722219</v>
      </c>
      <c r="J44" s="2">
        <v>178</v>
      </c>
      <c r="K44" s="3">
        <v>43874.250034722223</v>
      </c>
      <c r="L44" s="3">
        <v>43874.399456018517</v>
      </c>
      <c r="M44" s="2">
        <v>215</v>
      </c>
      <c r="N44" s="3">
        <v>43874.402384259258</v>
      </c>
      <c r="O44" s="3">
        <v>43874.437627314815</v>
      </c>
      <c r="P44" s="2">
        <v>51</v>
      </c>
      <c r="Q44" s="2" t="s">
        <v>148</v>
      </c>
      <c r="R44" s="2" t="s">
        <v>149</v>
      </c>
      <c r="S44" s="2">
        <v>4.4492821693420401</v>
      </c>
      <c r="T44" s="2">
        <v>23</v>
      </c>
      <c r="U44" t="s">
        <v>150</v>
      </c>
    </row>
    <row r="45" spans="1:21" x14ac:dyDescent="0.2">
      <c r="A45" s="2">
        <v>1206744</v>
      </c>
      <c r="B45" s="7" t="s">
        <v>107</v>
      </c>
      <c r="C45" s="2" t="s">
        <v>56</v>
      </c>
      <c r="D45" s="2" t="s">
        <v>159</v>
      </c>
      <c r="E45" s="3">
        <v>43879.279074074075</v>
      </c>
      <c r="F45" s="3">
        <v>43879.409537037034</v>
      </c>
      <c r="G45" s="2">
        <v>188</v>
      </c>
      <c r="H45" s="3">
        <v>43879.429328703707</v>
      </c>
      <c r="I45" s="3">
        <v>43879.564340277779</v>
      </c>
      <c r="J45" s="2">
        <v>194</v>
      </c>
      <c r="K45" s="3">
        <v>43879.573703703703</v>
      </c>
      <c r="L45" s="3">
        <v>43879.662037037036</v>
      </c>
      <c r="M45" s="2">
        <v>127</v>
      </c>
      <c r="N45" s="3">
        <v>43879.725787037038</v>
      </c>
      <c r="O45" s="3">
        <v>43879.772106481483</v>
      </c>
      <c r="P45" s="2">
        <v>66</v>
      </c>
      <c r="Q45" s="2" t="s">
        <v>148</v>
      </c>
      <c r="R45" s="2" t="s">
        <v>149</v>
      </c>
      <c r="S45" s="2">
        <v>1.4446163177490201</v>
      </c>
      <c r="T45" s="2">
        <v>0</v>
      </c>
      <c r="U45" t="s">
        <v>150</v>
      </c>
    </row>
    <row r="46" spans="1:21" x14ac:dyDescent="0.2">
      <c r="A46" s="2">
        <v>1206745</v>
      </c>
      <c r="B46" s="7" t="s">
        <v>107</v>
      </c>
      <c r="C46" s="2" t="s">
        <v>56</v>
      </c>
      <c r="D46" s="2" t="s">
        <v>159</v>
      </c>
      <c r="E46" s="3">
        <v>43879.409548611111</v>
      </c>
      <c r="F46" s="3">
        <v>43879.579085648147</v>
      </c>
      <c r="G46" s="2">
        <v>244</v>
      </c>
      <c r="H46" s="3">
        <v>43879.598356481481</v>
      </c>
      <c r="I46" s="3">
        <v>43879.658495370371</v>
      </c>
      <c r="J46" s="2">
        <v>87</v>
      </c>
      <c r="K46" s="3">
        <v>43879.776006944441</v>
      </c>
      <c r="L46" s="3">
        <v>43879.898090277777</v>
      </c>
      <c r="M46" s="2">
        <v>176</v>
      </c>
      <c r="N46" s="3">
        <v>43879.901944444442</v>
      </c>
      <c r="O46" s="3">
        <v>43879.94699074074</v>
      </c>
      <c r="P46" s="2">
        <v>65</v>
      </c>
      <c r="Q46" s="2" t="s">
        <v>148</v>
      </c>
      <c r="R46" s="2" t="s">
        <v>149</v>
      </c>
      <c r="S46" s="2">
        <v>5.2670950889587402</v>
      </c>
      <c r="T46" s="2">
        <v>11</v>
      </c>
      <c r="U46" t="s">
        <v>150</v>
      </c>
    </row>
    <row r="47" spans="1:21" x14ac:dyDescent="0.2">
      <c r="A47" s="2">
        <v>1206746</v>
      </c>
      <c r="B47" s="7" t="s">
        <v>162</v>
      </c>
      <c r="C47" s="2" t="s">
        <v>61</v>
      </c>
      <c r="D47" s="2" t="s">
        <v>161</v>
      </c>
      <c r="E47" s="3">
        <v>43879.579097222224</v>
      </c>
      <c r="F47" s="3">
        <v>43879.806006944447</v>
      </c>
      <c r="G47" s="2">
        <v>327</v>
      </c>
      <c r="H47" s="3">
        <v>43879.810127314813</v>
      </c>
      <c r="I47" s="3">
        <v>43879.915081018517</v>
      </c>
      <c r="J47" s="2">
        <v>151</v>
      </c>
      <c r="K47" s="3">
        <v>43879.92759259259</v>
      </c>
      <c r="L47" s="3">
        <v>43880.069930555554</v>
      </c>
      <c r="M47" s="2">
        <v>205</v>
      </c>
      <c r="N47" s="3">
        <v>43880.07708333333</v>
      </c>
      <c r="O47" s="3">
        <v>43880.283252314817</v>
      </c>
      <c r="P47" s="2">
        <v>296</v>
      </c>
      <c r="Q47" s="2" t="s">
        <v>157</v>
      </c>
      <c r="R47" s="2" t="s">
        <v>149</v>
      </c>
      <c r="S47" s="2">
        <v>4.19521236419678</v>
      </c>
      <c r="T47" s="2">
        <v>15</v>
      </c>
      <c r="U47" t="s">
        <v>150</v>
      </c>
    </row>
    <row r="48" spans="1:21" x14ac:dyDescent="0.2">
      <c r="A48" s="2">
        <v>1206747</v>
      </c>
      <c r="B48" s="7" t="s">
        <v>99</v>
      </c>
      <c r="C48" s="2" t="s">
        <v>61</v>
      </c>
      <c r="D48" s="2" t="s">
        <v>161</v>
      </c>
      <c r="E48" s="3">
        <v>43879.806030092594</v>
      </c>
      <c r="F48" s="3">
        <v>43880.031365740739</v>
      </c>
      <c r="G48" s="2">
        <v>325</v>
      </c>
      <c r="H48" s="3">
        <v>43880.04996527778</v>
      </c>
      <c r="I48" s="3">
        <v>43880.123449074075</v>
      </c>
      <c r="J48" s="2">
        <v>106</v>
      </c>
      <c r="K48" s="3">
        <v>43880.134039351855</v>
      </c>
      <c r="L48" s="3">
        <v>43880.278703703705</v>
      </c>
      <c r="M48" s="2">
        <v>208</v>
      </c>
      <c r="N48" s="3">
        <v>43880.290613425925</v>
      </c>
      <c r="O48" s="3">
        <v>43880.323541666665</v>
      </c>
      <c r="P48" s="2">
        <v>47</v>
      </c>
      <c r="Q48" s="2" t="s">
        <v>148</v>
      </c>
      <c r="R48" s="2" t="s">
        <v>149</v>
      </c>
      <c r="S48" s="2">
        <v>0</v>
      </c>
      <c r="T48" s="2">
        <v>28</v>
      </c>
      <c r="U48" t="s">
        <v>150</v>
      </c>
    </row>
    <row r="49" spans="1:21" x14ac:dyDescent="0.2">
      <c r="A49" s="2">
        <v>1206791</v>
      </c>
      <c r="B49" s="7" t="s">
        <v>158</v>
      </c>
      <c r="C49" s="2" t="s">
        <v>61</v>
      </c>
      <c r="D49" s="2" t="s">
        <v>159</v>
      </c>
      <c r="E49" s="3">
        <v>43885.989699074074</v>
      </c>
      <c r="F49" s="3">
        <v>43886.122499999998</v>
      </c>
      <c r="G49" s="2">
        <v>191</v>
      </c>
      <c r="H49" s="3">
        <v>43886.147662037038</v>
      </c>
      <c r="I49" s="3">
        <v>43886.267754629633</v>
      </c>
      <c r="J49" s="2">
        <v>173</v>
      </c>
      <c r="K49" s="3">
        <v>43886.276250000003</v>
      </c>
      <c r="L49" s="3">
        <v>43886.396863425929</v>
      </c>
      <c r="M49" s="2">
        <v>174</v>
      </c>
      <c r="N49" s="3">
        <v>43886.462824074071</v>
      </c>
      <c r="O49" s="3">
        <v>43886.491793981484</v>
      </c>
      <c r="P49" s="2">
        <v>42</v>
      </c>
      <c r="Q49" s="2" t="s">
        <v>148</v>
      </c>
      <c r="R49" s="2" t="s">
        <v>149</v>
      </c>
      <c r="S49" s="2">
        <v>11.9993190765381</v>
      </c>
      <c r="T49" s="2">
        <v>12</v>
      </c>
      <c r="U49" t="s">
        <v>150</v>
      </c>
    </row>
    <row r="50" spans="1:21" x14ac:dyDescent="0.2">
      <c r="A50" s="2">
        <v>1206792</v>
      </c>
      <c r="B50" s="7" t="s">
        <v>108</v>
      </c>
      <c r="C50" s="2" t="s">
        <v>56</v>
      </c>
      <c r="D50" s="2" t="s">
        <v>161</v>
      </c>
      <c r="E50" s="3">
        <v>43886.122499999998</v>
      </c>
      <c r="F50" s="3">
        <v>43886.255983796298</v>
      </c>
      <c r="G50" s="2">
        <v>192</v>
      </c>
      <c r="H50" s="3">
        <v>43886.292349537034</v>
      </c>
      <c r="I50" s="3">
        <v>43886.406458333331</v>
      </c>
      <c r="J50" s="2">
        <v>165</v>
      </c>
      <c r="K50" s="3">
        <v>43886.41878472222</v>
      </c>
      <c r="L50" s="3">
        <v>43886.564849537041</v>
      </c>
      <c r="M50" s="2">
        <v>210</v>
      </c>
      <c r="N50" s="3">
        <v>43886.570902777778</v>
      </c>
      <c r="O50" s="3">
        <v>43886.619606481479</v>
      </c>
      <c r="P50" s="2">
        <v>70</v>
      </c>
      <c r="Q50" s="2" t="s">
        <v>148</v>
      </c>
      <c r="R50" s="2" t="s">
        <v>149</v>
      </c>
      <c r="S50" s="2">
        <v>0</v>
      </c>
      <c r="T50" s="2">
        <v>18</v>
      </c>
      <c r="U50" t="s">
        <v>150</v>
      </c>
    </row>
    <row r="51" spans="1:21" x14ac:dyDescent="0.2">
      <c r="A51" s="2">
        <v>1206821</v>
      </c>
      <c r="B51" s="7" t="s">
        <v>164</v>
      </c>
      <c r="C51" s="2" t="s">
        <v>53</v>
      </c>
      <c r="D51" s="2" t="s">
        <v>156</v>
      </c>
      <c r="E51" s="3">
        <v>43893.162604166668</v>
      </c>
      <c r="F51" s="3">
        <v>43893.281793981485</v>
      </c>
      <c r="G51" s="2">
        <v>171</v>
      </c>
      <c r="H51" s="3">
        <v>43893.285914351851</v>
      </c>
      <c r="I51" s="3">
        <v>43893.381597222222</v>
      </c>
      <c r="J51" s="2">
        <v>138</v>
      </c>
      <c r="K51" s="3">
        <v>43893.391435185185</v>
      </c>
      <c r="L51" s="3">
        <v>43893.519062500003</v>
      </c>
      <c r="M51" s="2">
        <v>184</v>
      </c>
      <c r="N51" s="3">
        <v>43893.523298611108</v>
      </c>
      <c r="O51" s="3">
        <v>43893.568032407406</v>
      </c>
      <c r="P51" s="2">
        <v>64</v>
      </c>
      <c r="Q51" s="2" t="s">
        <v>157</v>
      </c>
      <c r="R51" s="2" t="s">
        <v>149</v>
      </c>
      <c r="S51" s="2">
        <v>3.3127803802490199</v>
      </c>
      <c r="T51" s="2">
        <v>11</v>
      </c>
      <c r="U51" t="s">
        <v>150</v>
      </c>
    </row>
    <row r="52" spans="1:21" x14ac:dyDescent="0.2">
      <c r="A52" s="2">
        <v>1206822</v>
      </c>
      <c r="B52" s="7" t="s">
        <v>151</v>
      </c>
      <c r="C52" s="2" t="s">
        <v>53</v>
      </c>
      <c r="D52" s="2" t="s">
        <v>156</v>
      </c>
      <c r="E52" s="3">
        <v>43893.281805555554</v>
      </c>
      <c r="F52" s="3">
        <v>43893.412870370368</v>
      </c>
      <c r="G52" s="2">
        <v>189</v>
      </c>
      <c r="H52" s="3">
        <v>43893.416886574072</v>
      </c>
      <c r="I52" s="3">
        <v>43893.53261574074</v>
      </c>
      <c r="J52" s="2">
        <v>166</v>
      </c>
      <c r="K52" s="3">
        <v>43893.543287037035</v>
      </c>
      <c r="L52" s="3">
        <v>43893.710706018515</v>
      </c>
      <c r="M52" s="2">
        <v>241</v>
      </c>
      <c r="N52" s="3">
        <v>43893.752164351848</v>
      </c>
      <c r="O52" s="3">
        <v>43893.776956018519</v>
      </c>
      <c r="P52" s="2">
        <v>35</v>
      </c>
      <c r="Q52" s="2" t="s">
        <v>148</v>
      </c>
      <c r="R52" s="2" t="s">
        <v>149</v>
      </c>
      <c r="S52" s="2">
        <v>0</v>
      </c>
      <c r="T52" s="2">
        <v>12</v>
      </c>
      <c r="U52" t="s">
        <v>150</v>
      </c>
    </row>
    <row r="53" spans="1:21" x14ac:dyDescent="0.2">
      <c r="A53" s="2">
        <v>1206823</v>
      </c>
      <c r="B53" s="7" t="s">
        <v>158</v>
      </c>
      <c r="C53" s="2" t="s">
        <v>61</v>
      </c>
      <c r="D53" s="2" t="s">
        <v>159</v>
      </c>
      <c r="E53" s="3">
        <v>43893.412870370368</v>
      </c>
      <c r="F53" s="3">
        <v>43893.552511574075</v>
      </c>
      <c r="G53" s="2">
        <v>201</v>
      </c>
      <c r="H53" s="3">
        <v>43893.55641203704</v>
      </c>
      <c r="I53" s="3">
        <v>43893.708518518521</v>
      </c>
      <c r="J53" s="2">
        <v>219</v>
      </c>
      <c r="K53" s="3">
        <v>43893.724629629629</v>
      </c>
      <c r="L53" s="3">
        <v>43893.855358796296</v>
      </c>
      <c r="M53" s="2">
        <v>188</v>
      </c>
      <c r="N53" s="3">
        <v>43893.863020833334</v>
      </c>
      <c r="O53" s="3">
        <v>43893.897847222222</v>
      </c>
      <c r="P53" s="2">
        <v>50</v>
      </c>
      <c r="Q53" s="2" t="s">
        <v>148</v>
      </c>
      <c r="R53" s="2" t="s">
        <v>149</v>
      </c>
      <c r="S53" s="2">
        <v>3.1669852733612101</v>
      </c>
      <c r="T53" s="2">
        <v>18</v>
      </c>
      <c r="U53" t="s">
        <v>150</v>
      </c>
    </row>
    <row r="54" spans="1:21" x14ac:dyDescent="0.2">
      <c r="A54" s="2">
        <v>1206824</v>
      </c>
      <c r="B54" s="7" t="s">
        <v>94</v>
      </c>
      <c r="C54" s="2" t="s">
        <v>56</v>
      </c>
      <c r="D54" s="2" t="s">
        <v>161</v>
      </c>
      <c r="E54" s="3">
        <v>43893.552511574075</v>
      </c>
      <c r="F54" s="3">
        <v>43893.768854166665</v>
      </c>
      <c r="G54" s="2">
        <v>312</v>
      </c>
      <c r="H54" s="3">
        <v>43893.772835648146</v>
      </c>
      <c r="I54" s="3">
        <v>43893.869212962964</v>
      </c>
      <c r="J54" s="2">
        <v>139</v>
      </c>
      <c r="K54" s="3">
        <v>43893.878287037034</v>
      </c>
      <c r="L54" s="3">
        <v>43894.030347222222</v>
      </c>
      <c r="M54" s="2">
        <v>219</v>
      </c>
      <c r="N54" s="3">
        <v>43894.037719907406</v>
      </c>
      <c r="O54" s="3">
        <v>43894.082824074074</v>
      </c>
      <c r="P54" s="2">
        <v>65</v>
      </c>
      <c r="Q54" s="2" t="s">
        <v>157</v>
      </c>
      <c r="R54" s="2" t="s">
        <v>149</v>
      </c>
      <c r="S54" s="2">
        <v>2.1402633190154998</v>
      </c>
      <c r="T54" s="2">
        <v>31</v>
      </c>
      <c r="U54" t="s">
        <v>150</v>
      </c>
    </row>
    <row r="55" spans="1:21" x14ac:dyDescent="0.2">
      <c r="A55" s="2">
        <v>1206825</v>
      </c>
      <c r="B55" s="7" t="s">
        <v>94</v>
      </c>
      <c r="C55" s="2" t="s">
        <v>56</v>
      </c>
      <c r="D55" s="2" t="s">
        <v>161</v>
      </c>
      <c r="E55" s="3">
        <v>43893.768854166665</v>
      </c>
      <c r="F55" s="3">
        <v>43893.881111111114</v>
      </c>
      <c r="G55" s="2">
        <v>161</v>
      </c>
      <c r="H55" s="3">
        <v>43893.88548611111</v>
      </c>
      <c r="I55" s="3">
        <v>43894.042060185187</v>
      </c>
      <c r="J55" s="2">
        <v>225</v>
      </c>
      <c r="K55" s="3">
        <v>43894.057002314818</v>
      </c>
      <c r="L55" s="3">
        <v>43894.209004629629</v>
      </c>
      <c r="M55" s="2">
        <v>218</v>
      </c>
      <c r="N55" s="3">
        <v>43894.21603009259</v>
      </c>
      <c r="O55" s="3">
        <v>43894.261087962965</v>
      </c>
      <c r="P55" s="2">
        <v>64</v>
      </c>
      <c r="Q55" s="2" t="s">
        <v>157</v>
      </c>
      <c r="R55" s="2" t="s">
        <v>149</v>
      </c>
      <c r="S55" s="2">
        <v>0.219921380281448</v>
      </c>
      <c r="T55" s="2">
        <v>37</v>
      </c>
      <c r="U55" t="s">
        <v>150</v>
      </c>
    </row>
    <row r="56" spans="1:21" x14ac:dyDescent="0.2">
      <c r="A56" s="2">
        <v>1206826</v>
      </c>
      <c r="B56" s="7" t="s">
        <v>108</v>
      </c>
      <c r="C56" s="2" t="s">
        <v>61</v>
      </c>
      <c r="D56" s="2" t="s">
        <v>161</v>
      </c>
      <c r="E56" s="3">
        <v>43893.881122685183</v>
      </c>
      <c r="F56" s="3">
        <v>43894.042175925926</v>
      </c>
      <c r="G56" s="2">
        <v>232</v>
      </c>
      <c r="H56" s="3">
        <v>43894.076319444444</v>
      </c>
      <c r="I56" s="3">
        <v>43894.220601851855</v>
      </c>
      <c r="J56" s="2">
        <v>208</v>
      </c>
      <c r="K56" s="3">
        <v>43894.232071759259</v>
      </c>
      <c r="L56" s="3">
        <v>43894.377303240741</v>
      </c>
      <c r="M56" s="2">
        <v>209</v>
      </c>
      <c r="N56" s="3">
        <v>43894.380185185182</v>
      </c>
      <c r="O56" s="3">
        <v>43894.512094907404</v>
      </c>
      <c r="P56" s="2">
        <v>190</v>
      </c>
      <c r="Q56" s="2" t="s">
        <v>148</v>
      </c>
      <c r="R56" s="2" t="s">
        <v>149</v>
      </c>
      <c r="S56" s="2">
        <v>6.8700208663940403</v>
      </c>
      <c r="T56" s="2">
        <v>19</v>
      </c>
      <c r="U56" t="s">
        <v>150</v>
      </c>
    </row>
    <row r="57" spans="1:21" x14ac:dyDescent="0.2">
      <c r="A57" s="2">
        <v>1206827</v>
      </c>
      <c r="B57" s="7" t="s">
        <v>167</v>
      </c>
      <c r="C57" s="2" t="s">
        <v>48</v>
      </c>
      <c r="D57" s="2" t="s">
        <v>161</v>
      </c>
      <c r="E57" s="3">
        <v>43894.042187500003</v>
      </c>
      <c r="F57" s="3">
        <v>43894.211782407408</v>
      </c>
      <c r="G57" s="2">
        <v>244</v>
      </c>
      <c r="H57" s="3">
        <v>43894.232349537036</v>
      </c>
      <c r="I57" s="3">
        <v>43894.384247685186</v>
      </c>
      <c r="J57" s="2">
        <v>219</v>
      </c>
      <c r="K57" s="3">
        <v>43894.393483796295</v>
      </c>
      <c r="L57" s="3">
        <v>43894.540914351855</v>
      </c>
      <c r="M57" s="2">
        <v>212</v>
      </c>
      <c r="N57" s="3">
        <v>43894.551805555559</v>
      </c>
      <c r="O57" s="3">
        <v>43894.587025462963</v>
      </c>
      <c r="P57" s="2">
        <v>51</v>
      </c>
      <c r="Q57" s="2" t="s">
        <v>148</v>
      </c>
      <c r="R57" s="2" t="s">
        <v>149</v>
      </c>
      <c r="S57" s="2">
        <v>4.8139505386352504</v>
      </c>
      <c r="T57" s="2">
        <v>15</v>
      </c>
      <c r="U57" t="s">
        <v>150</v>
      </c>
    </row>
    <row r="58" spans="1:21" x14ac:dyDescent="0.2">
      <c r="A58" s="2">
        <v>1206875</v>
      </c>
      <c r="B58" s="7" t="s">
        <v>78</v>
      </c>
      <c r="C58" s="2" t="s">
        <v>50</v>
      </c>
      <c r="D58" s="2" t="s">
        <v>156</v>
      </c>
      <c r="E58" s="3">
        <v>43900.148680555554</v>
      </c>
      <c r="F58" s="3">
        <v>43900.214120370372</v>
      </c>
      <c r="G58" s="2">
        <v>94</v>
      </c>
      <c r="H58" s="3">
        <v>43900.237430555557</v>
      </c>
      <c r="I58" s="3">
        <v>43900.300787037035</v>
      </c>
      <c r="J58" s="2">
        <v>92</v>
      </c>
      <c r="K58" s="3">
        <v>43900.312418981484</v>
      </c>
      <c r="L58" s="3">
        <v>43900.41202546296</v>
      </c>
      <c r="M58" s="2">
        <v>144</v>
      </c>
      <c r="N58" s="3">
        <v>43900.42765046296</v>
      </c>
      <c r="O58" s="3">
        <v>43900.456747685188</v>
      </c>
      <c r="P58" s="2">
        <v>42</v>
      </c>
      <c r="Q58" s="2" t="s">
        <v>148</v>
      </c>
      <c r="R58" s="2" t="s">
        <v>149</v>
      </c>
      <c r="S58" s="2">
        <v>4.2624030113220197</v>
      </c>
      <c r="T58" s="2">
        <v>8</v>
      </c>
      <c r="U58" t="s">
        <v>150</v>
      </c>
    </row>
    <row r="59" spans="1:21" x14ac:dyDescent="0.2">
      <c r="A59" s="2">
        <v>1206876</v>
      </c>
      <c r="B59" s="7" t="s">
        <v>155</v>
      </c>
      <c r="C59" s="2" t="s">
        <v>61</v>
      </c>
      <c r="D59" s="2" t="s">
        <v>156</v>
      </c>
      <c r="E59" s="3">
        <v>43900.214131944442</v>
      </c>
      <c r="F59" s="3">
        <v>43900.326157407406</v>
      </c>
      <c r="G59" s="2">
        <v>161</v>
      </c>
      <c r="H59" s="3">
        <v>43900.338217592594</v>
      </c>
      <c r="I59" s="3">
        <v>43900.493784722225</v>
      </c>
      <c r="J59" s="2">
        <v>224</v>
      </c>
      <c r="K59" s="3">
        <v>43900.501307870371</v>
      </c>
      <c r="L59" s="3">
        <v>43900.613252314812</v>
      </c>
      <c r="M59" s="2">
        <v>162</v>
      </c>
      <c r="N59" s="3">
        <v>43900.62462962963</v>
      </c>
      <c r="O59" s="3">
        <v>43900.65079861111</v>
      </c>
      <c r="P59" s="2">
        <v>38</v>
      </c>
      <c r="Q59" s="2" t="s">
        <v>148</v>
      </c>
      <c r="R59" s="2" t="s">
        <v>149</v>
      </c>
      <c r="S59" s="2">
        <v>5.9493546485900897</v>
      </c>
      <c r="T59" s="2">
        <v>15</v>
      </c>
      <c r="U59" t="s">
        <v>150</v>
      </c>
    </row>
    <row r="60" spans="1:21" x14ac:dyDescent="0.2">
      <c r="A60" s="2">
        <v>1206878</v>
      </c>
      <c r="B60" s="7" t="s">
        <v>107</v>
      </c>
      <c r="C60" s="2" t="s">
        <v>53</v>
      </c>
      <c r="D60" s="2" t="s">
        <v>159</v>
      </c>
      <c r="E60" s="3">
        <v>43900.602824074071</v>
      </c>
      <c r="F60" s="3">
        <v>43900.743657407409</v>
      </c>
      <c r="G60" s="2">
        <v>202</v>
      </c>
      <c r="H60" s="3">
        <v>43900.7577662037</v>
      </c>
      <c r="I60" s="3">
        <v>43900.861377314817</v>
      </c>
      <c r="J60" s="2">
        <v>149</v>
      </c>
      <c r="K60" s="3">
        <v>43900.871192129627</v>
      </c>
      <c r="L60" s="3">
        <v>43900.97761574074</v>
      </c>
      <c r="M60" s="2">
        <v>153</v>
      </c>
      <c r="N60" s="3">
        <v>43900.984282407408</v>
      </c>
      <c r="O60" s="3">
        <v>43901.032349537039</v>
      </c>
      <c r="P60" s="2">
        <v>69</v>
      </c>
      <c r="Q60" s="2" t="s">
        <v>148</v>
      </c>
      <c r="R60" s="2" t="s">
        <v>149</v>
      </c>
      <c r="S60" s="2">
        <v>0</v>
      </c>
      <c r="T60" s="2">
        <v>11</v>
      </c>
      <c r="U60" t="s">
        <v>150</v>
      </c>
    </row>
    <row r="61" spans="1:21" x14ac:dyDescent="0.2">
      <c r="A61" s="2">
        <v>1206879</v>
      </c>
      <c r="B61" s="7" t="s">
        <v>94</v>
      </c>
      <c r="C61" s="2" t="s">
        <v>61</v>
      </c>
      <c r="D61" s="2" t="s">
        <v>161</v>
      </c>
      <c r="E61" s="3">
        <v>43900.743668981479</v>
      </c>
      <c r="F61" s="3">
        <v>43900.862002314818</v>
      </c>
      <c r="G61" s="2">
        <v>171</v>
      </c>
      <c r="H61" s="3">
        <v>43900.875127314815</v>
      </c>
      <c r="I61" s="3">
        <v>43900.986817129633</v>
      </c>
      <c r="J61" s="2">
        <v>161</v>
      </c>
      <c r="K61" s="3">
        <v>43900.994340277779</v>
      </c>
      <c r="L61" s="3">
        <v>43901.137071759258</v>
      </c>
      <c r="M61" s="2">
        <v>206</v>
      </c>
      <c r="N61" s="3">
        <v>43901.143564814818</v>
      </c>
      <c r="O61" s="3">
        <v>43901.174664351849</v>
      </c>
      <c r="P61" s="2">
        <v>45</v>
      </c>
      <c r="Q61" s="2" t="s">
        <v>148</v>
      </c>
      <c r="R61" s="2" t="s">
        <v>149</v>
      </c>
      <c r="S61" s="2">
        <v>0.48379129171371499</v>
      </c>
      <c r="T61" s="2">
        <v>24</v>
      </c>
      <c r="U61" t="s">
        <v>150</v>
      </c>
    </row>
    <row r="62" spans="1:21" x14ac:dyDescent="0.2">
      <c r="A62" s="2">
        <v>1206880</v>
      </c>
      <c r="B62" s="7">
        <v>310</v>
      </c>
      <c r="C62" s="2" t="s">
        <v>56</v>
      </c>
      <c r="D62" s="2" t="s">
        <v>161</v>
      </c>
      <c r="E62" s="3">
        <v>43900.862013888887</v>
      </c>
      <c r="F62" s="3">
        <v>43901.010949074072</v>
      </c>
      <c r="G62" s="2">
        <v>214</v>
      </c>
      <c r="H62" s="3">
        <v>43901.028958333336</v>
      </c>
      <c r="I62" s="3">
        <v>43901.148773148147</v>
      </c>
      <c r="J62" s="2">
        <v>173</v>
      </c>
      <c r="K62" s="3">
        <v>43901.158506944441</v>
      </c>
      <c r="L62" s="3">
        <v>43901.309942129628</v>
      </c>
      <c r="M62" s="2">
        <v>218</v>
      </c>
      <c r="N62" s="3">
        <v>43901.324247685188</v>
      </c>
      <c r="O62" s="3">
        <v>43901.363159722219</v>
      </c>
      <c r="P62" s="2">
        <v>56</v>
      </c>
      <c r="Q62" s="2" t="s">
        <v>148</v>
      </c>
      <c r="R62" s="2" t="s">
        <v>149</v>
      </c>
      <c r="S62" s="2">
        <v>-0.36117210984230003</v>
      </c>
      <c r="T62" s="2">
        <v>33</v>
      </c>
      <c r="U62" t="s">
        <v>150</v>
      </c>
    </row>
    <row r="63" spans="1:21" x14ac:dyDescent="0.2">
      <c r="A63" s="2">
        <v>1206895</v>
      </c>
      <c r="B63" s="7" t="s">
        <v>168</v>
      </c>
      <c r="C63" s="2" t="s">
        <v>61</v>
      </c>
      <c r="D63" s="2" t="s">
        <v>156</v>
      </c>
      <c r="E63" s="3">
        <v>43902.388206018521</v>
      </c>
      <c r="F63" s="3">
        <v>43902.475104166668</v>
      </c>
      <c r="G63" s="2">
        <v>125</v>
      </c>
      <c r="H63" s="3">
        <v>43902.479097222225</v>
      </c>
      <c r="I63" s="3">
        <v>43902.532152777778</v>
      </c>
      <c r="J63" s="2">
        <v>77</v>
      </c>
      <c r="K63" s="3">
        <v>43902.538599537038</v>
      </c>
      <c r="L63" s="3">
        <v>43902.57130787037</v>
      </c>
      <c r="M63" s="2">
        <v>47</v>
      </c>
      <c r="N63" s="3">
        <v>43902.57576388889</v>
      </c>
      <c r="O63" s="3">
        <v>43902.614074074074</v>
      </c>
      <c r="P63" s="2">
        <v>55</v>
      </c>
      <c r="Q63" s="2" t="s">
        <v>148</v>
      </c>
      <c r="R63" s="2" t="s">
        <v>154</v>
      </c>
      <c r="S63" s="2">
        <v>2.1404936313629199</v>
      </c>
      <c r="T63" s="2">
        <v>18</v>
      </c>
      <c r="U63" t="s">
        <v>150</v>
      </c>
    </row>
    <row r="64" spans="1:21" x14ac:dyDescent="0.2">
      <c r="A64" s="2">
        <v>1206896</v>
      </c>
      <c r="B64" s="7" t="s">
        <v>168</v>
      </c>
      <c r="C64" s="2" t="s">
        <v>59</v>
      </c>
      <c r="D64" s="2" t="s">
        <v>156</v>
      </c>
      <c r="E64" s="3">
        <v>43902.475115740737</v>
      </c>
      <c r="F64" s="3">
        <v>43902.554826388892</v>
      </c>
      <c r="G64" s="2">
        <v>114</v>
      </c>
      <c r="H64" s="3">
        <v>43902.559108796297</v>
      </c>
      <c r="I64" s="3">
        <v>43902.638298611113</v>
      </c>
      <c r="J64" s="2">
        <v>114</v>
      </c>
      <c r="K64" s="3">
        <v>43902.646469907406</v>
      </c>
      <c r="L64" s="3">
        <v>43902.680613425924</v>
      </c>
      <c r="M64" s="2">
        <v>50</v>
      </c>
      <c r="N64" s="3">
        <v>43902.688692129632</v>
      </c>
      <c r="O64" s="3">
        <v>43902.730486111112</v>
      </c>
      <c r="P64" s="2">
        <v>60</v>
      </c>
      <c r="Q64" s="2" t="s">
        <v>157</v>
      </c>
      <c r="R64" s="2" t="s">
        <v>154</v>
      </c>
      <c r="S64" s="2">
        <v>5.0702958106994602</v>
      </c>
      <c r="T64" s="2">
        <v>16</v>
      </c>
      <c r="U64" t="s">
        <v>150</v>
      </c>
    </row>
    <row r="65" spans="1:21" x14ac:dyDescent="0.2">
      <c r="A65" s="2">
        <v>1206897</v>
      </c>
      <c r="B65" s="7" t="s">
        <v>78</v>
      </c>
      <c r="C65" s="2" t="s">
        <v>61</v>
      </c>
      <c r="D65" s="2" t="s">
        <v>156</v>
      </c>
      <c r="E65" s="3">
        <v>43902.554826388892</v>
      </c>
      <c r="F65" s="3">
        <v>43902.655763888892</v>
      </c>
      <c r="G65" s="2">
        <v>146</v>
      </c>
      <c r="H65" s="3">
        <v>43902.659849537034</v>
      </c>
      <c r="I65" s="3">
        <v>43902.745138888888</v>
      </c>
      <c r="J65" s="2">
        <v>123</v>
      </c>
      <c r="K65" s="3">
        <v>43902.753865740742</v>
      </c>
      <c r="L65" s="3">
        <v>43902.848055555558</v>
      </c>
      <c r="M65" s="2">
        <v>136</v>
      </c>
      <c r="N65" s="3">
        <v>43902.854108796295</v>
      </c>
      <c r="O65" s="3">
        <v>43902.88548611111</v>
      </c>
      <c r="P65" s="2">
        <v>46</v>
      </c>
      <c r="Q65" s="2" t="s">
        <v>148</v>
      </c>
      <c r="R65" s="2" t="s">
        <v>149</v>
      </c>
      <c r="S65" s="2">
        <v>4.6873350143432599</v>
      </c>
      <c r="T65" s="2">
        <v>12</v>
      </c>
      <c r="U65" t="s">
        <v>150</v>
      </c>
    </row>
    <row r="66" spans="1:21" x14ac:dyDescent="0.2">
      <c r="A66" s="2">
        <v>1206919</v>
      </c>
      <c r="B66" s="7" t="s">
        <v>94</v>
      </c>
      <c r="C66" s="2" t="s">
        <v>61</v>
      </c>
      <c r="D66" s="2" t="s">
        <v>161</v>
      </c>
      <c r="E66" s="3">
        <v>43907.500567129631</v>
      </c>
      <c r="F66" s="3">
        <v>43907.582106481481</v>
      </c>
      <c r="G66" s="2">
        <v>118</v>
      </c>
      <c r="H66" s="3">
        <v>43907.591770833336</v>
      </c>
      <c r="I66" s="3">
        <v>43907.59847222222</v>
      </c>
      <c r="J66" s="2">
        <v>9</v>
      </c>
      <c r="K66" s="3">
        <v>43907.761307870373</v>
      </c>
      <c r="L66" s="3">
        <v>43907.944374999999</v>
      </c>
      <c r="M66" s="2">
        <v>263</v>
      </c>
      <c r="N66" s="3">
        <v>43907.950949074075</v>
      </c>
      <c r="O66" s="3">
        <v>43907.992662037039</v>
      </c>
      <c r="P66" s="2">
        <v>60</v>
      </c>
      <c r="Q66" s="2" t="s">
        <v>157</v>
      </c>
      <c r="R66" s="2" t="s">
        <v>149</v>
      </c>
      <c r="S66" s="2">
        <v>3.0302941799163801</v>
      </c>
      <c r="T66" s="2">
        <v>10</v>
      </c>
      <c r="U66" t="s">
        <v>150</v>
      </c>
    </row>
    <row r="67" spans="1:21" x14ac:dyDescent="0.2">
      <c r="A67" s="2">
        <v>1206920</v>
      </c>
      <c r="B67" s="7" t="s">
        <v>107</v>
      </c>
      <c r="C67" s="2" t="s">
        <v>53</v>
      </c>
      <c r="D67" s="2" t="s">
        <v>159</v>
      </c>
      <c r="E67" s="3">
        <v>43907.582106481481</v>
      </c>
      <c r="F67" s="3">
        <v>43907.758564814816</v>
      </c>
      <c r="G67" s="2">
        <v>254</v>
      </c>
      <c r="H67" s="3">
        <v>43907.76258101852</v>
      </c>
      <c r="I67" s="3">
        <v>43907.954340277778</v>
      </c>
      <c r="J67" s="2">
        <v>276</v>
      </c>
      <c r="K67" s="3">
        <v>43907.965011574073</v>
      </c>
      <c r="L67" s="3">
        <v>43908.036851851852</v>
      </c>
      <c r="M67" s="2">
        <v>104</v>
      </c>
      <c r="N67" s="3">
        <v>43908.20548611111</v>
      </c>
      <c r="O67" s="3">
        <v>43908.248749999999</v>
      </c>
      <c r="P67" s="2">
        <v>63</v>
      </c>
      <c r="Q67" s="2" t="s">
        <v>148</v>
      </c>
      <c r="R67" s="2" t="s">
        <v>149</v>
      </c>
      <c r="S67" s="2">
        <v>6.5966234207153303</v>
      </c>
      <c r="T67" s="2">
        <v>0</v>
      </c>
      <c r="U67" t="s">
        <v>150</v>
      </c>
    </row>
    <row r="68" spans="1:21" x14ac:dyDescent="0.2">
      <c r="A68" s="2">
        <v>1206921</v>
      </c>
      <c r="B68" s="7" t="s">
        <v>107</v>
      </c>
      <c r="C68" s="2" t="s">
        <v>53</v>
      </c>
      <c r="D68" s="2" t="s">
        <v>159</v>
      </c>
      <c r="E68" s="3">
        <v>43907.758576388886</v>
      </c>
      <c r="F68" s="3">
        <v>43908.053379629629</v>
      </c>
      <c r="G68" s="2">
        <v>424</v>
      </c>
      <c r="H68" s="3">
        <v>43908.117268518516</v>
      </c>
      <c r="I68" s="3">
        <v>43908.221921296295</v>
      </c>
      <c r="J68" s="2">
        <v>151</v>
      </c>
      <c r="K68" s="3">
        <v>43908.232349537036</v>
      </c>
      <c r="L68" s="3">
        <v>43908.363321759258</v>
      </c>
      <c r="M68" s="2">
        <v>189</v>
      </c>
      <c r="N68" s="3">
        <v>43908.367384259262</v>
      </c>
      <c r="O68" s="3">
        <v>43908.418692129628</v>
      </c>
      <c r="P68" s="2">
        <v>73</v>
      </c>
      <c r="Q68" s="2" t="s">
        <v>148</v>
      </c>
      <c r="R68" s="2" t="s">
        <v>149</v>
      </c>
      <c r="S68" s="2">
        <v>5.4023666381835902</v>
      </c>
      <c r="T68" s="2">
        <v>12</v>
      </c>
      <c r="U68" t="s">
        <v>150</v>
      </c>
    </row>
    <row r="69" spans="1:21" x14ac:dyDescent="0.2">
      <c r="A69" s="2">
        <v>1206922</v>
      </c>
      <c r="B69" s="7" t="s">
        <v>107</v>
      </c>
      <c r="C69" s="2" t="s">
        <v>53</v>
      </c>
      <c r="D69" s="2" t="s">
        <v>159</v>
      </c>
      <c r="E69" s="3">
        <v>43908.053391203706</v>
      </c>
      <c r="F69" s="3">
        <v>43908.273553240739</v>
      </c>
      <c r="G69" s="2">
        <v>317</v>
      </c>
      <c r="H69" s="3">
        <v>43908.279965277776</v>
      </c>
      <c r="I69" s="3">
        <v>43908.386597222219</v>
      </c>
      <c r="J69" s="2">
        <v>153</v>
      </c>
      <c r="K69" s="3">
        <v>43908.400254629632</v>
      </c>
      <c r="L69" s="3">
        <v>43908.519618055558</v>
      </c>
      <c r="M69" s="2">
        <v>172</v>
      </c>
      <c r="N69" s="3">
        <v>43908.524814814817</v>
      </c>
      <c r="O69" s="3">
        <v>43908.573634259257</v>
      </c>
      <c r="P69" s="2">
        <v>71</v>
      </c>
      <c r="Q69" s="2" t="s">
        <v>148</v>
      </c>
      <c r="R69" s="2" t="s">
        <v>149</v>
      </c>
      <c r="S69" s="2">
        <v>3.6607847213745099</v>
      </c>
      <c r="T69" s="2">
        <v>16</v>
      </c>
      <c r="U69" t="s">
        <v>150</v>
      </c>
    </row>
    <row r="70" spans="1:21" x14ac:dyDescent="0.2">
      <c r="A70" s="2">
        <v>1206935</v>
      </c>
      <c r="B70" s="7" t="s">
        <v>78</v>
      </c>
      <c r="C70" s="2" t="s">
        <v>56</v>
      </c>
      <c r="D70" s="2" t="s">
        <v>156</v>
      </c>
      <c r="E70" s="3">
        <v>43909.568449074075</v>
      </c>
      <c r="F70" s="3">
        <v>43909.687037037038</v>
      </c>
      <c r="G70" s="2">
        <v>171</v>
      </c>
      <c r="H70" s="3">
        <v>43909.690787037034</v>
      </c>
      <c r="I70" s="3">
        <v>43909.803368055553</v>
      </c>
      <c r="J70" s="2">
        <v>162</v>
      </c>
      <c r="K70" s="3">
        <v>43909.812615740739</v>
      </c>
      <c r="L70" s="3">
        <v>43909.917337962965</v>
      </c>
      <c r="M70" s="2">
        <v>150</v>
      </c>
      <c r="N70" s="3">
        <v>43909.920844907407</v>
      </c>
      <c r="O70" s="3">
        <v>43909.965474537035</v>
      </c>
      <c r="P70" s="2">
        <v>64</v>
      </c>
      <c r="Q70" s="2" t="s">
        <v>157</v>
      </c>
      <c r="R70" s="2" t="s">
        <v>149</v>
      </c>
      <c r="S70" s="2">
        <v>14.2907466888428</v>
      </c>
      <c r="T70" s="2">
        <v>12</v>
      </c>
      <c r="U70" t="s">
        <v>150</v>
      </c>
    </row>
    <row r="71" spans="1:21" x14ac:dyDescent="0.2">
      <c r="A71" s="2">
        <v>1206936</v>
      </c>
      <c r="B71" s="7" t="s">
        <v>86</v>
      </c>
      <c r="C71" s="2" t="s">
        <v>53</v>
      </c>
      <c r="D71" s="2" t="s">
        <v>156</v>
      </c>
      <c r="E71" s="3">
        <v>43909.687048611115</v>
      </c>
      <c r="F71" s="3">
        <v>43909.82267361111</v>
      </c>
      <c r="G71" s="2">
        <v>195</v>
      </c>
      <c r="H71" s="3">
        <v>43909.933703703704</v>
      </c>
      <c r="I71" s="3">
        <v>43910.056701388887</v>
      </c>
      <c r="J71" s="2">
        <v>177</v>
      </c>
      <c r="K71" s="3">
        <v>43910.065636574072</v>
      </c>
      <c r="L71" s="3">
        <v>43910.18577546296</v>
      </c>
      <c r="M71" s="2">
        <v>173</v>
      </c>
      <c r="N71" s="3">
        <v>43910.191423611112</v>
      </c>
      <c r="O71" s="3">
        <v>43910.241238425922</v>
      </c>
      <c r="P71" s="2">
        <v>72</v>
      </c>
      <c r="Q71" s="2" t="s">
        <v>148</v>
      </c>
      <c r="R71" s="2" t="s">
        <v>149</v>
      </c>
      <c r="S71" s="2">
        <v>9.9987621307372994</v>
      </c>
      <c r="T71" s="2">
        <v>13</v>
      </c>
      <c r="U71" t="s">
        <v>150</v>
      </c>
    </row>
    <row r="72" spans="1:21" x14ac:dyDescent="0.2">
      <c r="A72" s="2">
        <v>1206937</v>
      </c>
      <c r="B72" s="7" t="s">
        <v>158</v>
      </c>
      <c r="C72" s="2" t="s">
        <v>61</v>
      </c>
      <c r="D72" s="2" t="s">
        <v>159</v>
      </c>
      <c r="E72" s="3">
        <v>43909.82267361111</v>
      </c>
      <c r="F72" s="3">
        <v>43910.046377314815</v>
      </c>
      <c r="G72" s="2">
        <v>322</v>
      </c>
      <c r="H72" s="3">
        <v>43910.067615740743</v>
      </c>
      <c r="I72" s="3">
        <v>43910.208749999998</v>
      </c>
      <c r="J72" s="2">
        <v>203</v>
      </c>
      <c r="K72" s="3">
        <v>43910.218530092592</v>
      </c>
      <c r="L72" s="3">
        <v>43910.338194444441</v>
      </c>
      <c r="M72" s="2">
        <v>173</v>
      </c>
      <c r="N72" s="3">
        <v>43910.344837962963</v>
      </c>
      <c r="O72" s="3">
        <v>43910.381018518521</v>
      </c>
      <c r="P72" s="2">
        <v>52</v>
      </c>
      <c r="Q72" s="2" t="s">
        <v>157</v>
      </c>
      <c r="R72" s="2" t="s">
        <v>149</v>
      </c>
      <c r="S72" s="2">
        <v>9.4366617202758807</v>
      </c>
      <c r="T72" s="2">
        <v>13</v>
      </c>
      <c r="U72" t="s">
        <v>150</v>
      </c>
    </row>
    <row r="73" spans="1:21" x14ac:dyDescent="0.2">
      <c r="A73" s="2">
        <v>1206955</v>
      </c>
      <c r="B73" s="7" t="s">
        <v>68</v>
      </c>
      <c r="C73" s="2" t="s">
        <v>56</v>
      </c>
      <c r="D73" s="2" t="s">
        <v>156</v>
      </c>
      <c r="E73" s="3">
        <v>43913.700254629628</v>
      </c>
      <c r="F73" s="3">
        <v>43913.769201388888</v>
      </c>
      <c r="G73" s="2">
        <v>99</v>
      </c>
      <c r="H73" s="3">
        <v>43913.785162037035</v>
      </c>
      <c r="I73" s="3">
        <v>43913.898136574076</v>
      </c>
      <c r="J73" s="2">
        <v>163</v>
      </c>
      <c r="K73" s="3">
        <v>43913.906805555554</v>
      </c>
      <c r="L73" s="3">
        <v>43913.934861111113</v>
      </c>
      <c r="M73" s="2">
        <v>41</v>
      </c>
      <c r="N73" s="3">
        <v>43914.182812500003</v>
      </c>
      <c r="O73" s="3">
        <v>43914.226990740739</v>
      </c>
      <c r="P73" s="2">
        <v>63</v>
      </c>
      <c r="Q73" s="2" t="s">
        <v>157</v>
      </c>
      <c r="R73" s="2" t="s">
        <v>149</v>
      </c>
      <c r="S73" s="2">
        <v>2.5541510581970202</v>
      </c>
      <c r="T73" s="2">
        <v>0</v>
      </c>
      <c r="U73" t="s">
        <v>150</v>
      </c>
    </row>
    <row r="74" spans="1:21" x14ac:dyDescent="0.2">
      <c r="A74" s="2">
        <v>1206956</v>
      </c>
      <c r="B74" s="7" t="s">
        <v>158</v>
      </c>
      <c r="C74" s="2" t="s">
        <v>56</v>
      </c>
      <c r="D74" s="2" t="s">
        <v>159</v>
      </c>
      <c r="E74" s="3">
        <v>43913.769212962965</v>
      </c>
      <c r="F74" s="3">
        <v>43914.026458333334</v>
      </c>
      <c r="G74" s="2">
        <v>371</v>
      </c>
      <c r="H74" s="3">
        <v>43914.050902777781</v>
      </c>
      <c r="I74" s="3">
        <v>43914.160763888889</v>
      </c>
      <c r="J74" s="2">
        <v>158</v>
      </c>
      <c r="K74" s="3">
        <v>43914.163969907408</v>
      </c>
      <c r="L74" s="3">
        <v>43914.277615740742</v>
      </c>
      <c r="M74" s="2">
        <v>163</v>
      </c>
      <c r="N74" s="3">
        <v>43914.284004629626</v>
      </c>
      <c r="O74" s="3">
        <v>43914.327314814815</v>
      </c>
      <c r="P74" s="2">
        <v>63</v>
      </c>
      <c r="Q74" s="2" t="s">
        <v>157</v>
      </c>
      <c r="R74" s="2" t="s">
        <v>149</v>
      </c>
      <c r="S74" s="2">
        <v>8.8767404556274396</v>
      </c>
      <c r="T74" s="2">
        <v>11</v>
      </c>
      <c r="U74" t="s">
        <v>150</v>
      </c>
    </row>
    <row r="75" spans="1:21" x14ac:dyDescent="0.2">
      <c r="A75" s="2">
        <v>1206957</v>
      </c>
      <c r="B75" s="7" t="s">
        <v>94</v>
      </c>
      <c r="C75" s="2" t="s">
        <v>63</v>
      </c>
      <c r="D75" s="2" t="s">
        <v>161</v>
      </c>
      <c r="E75" s="3">
        <v>43914.02648148148</v>
      </c>
      <c r="F75" s="3">
        <v>43914.231076388889</v>
      </c>
      <c r="G75" s="2">
        <v>294</v>
      </c>
      <c r="H75" s="3">
        <v>43914.254664351851</v>
      </c>
      <c r="I75" s="3">
        <v>43914.33185185185</v>
      </c>
      <c r="J75" s="2">
        <v>111</v>
      </c>
      <c r="K75" s="3">
        <v>43914.338738425926</v>
      </c>
      <c r="L75" s="3">
        <v>43914.535509259258</v>
      </c>
      <c r="M75" s="2">
        <v>284</v>
      </c>
      <c r="N75" s="3">
        <v>43914.542175925926</v>
      </c>
      <c r="O75" s="3">
        <v>43914.599374999998</v>
      </c>
      <c r="P75" s="2">
        <v>83</v>
      </c>
      <c r="Q75" s="2" t="s">
        <v>148</v>
      </c>
      <c r="R75" s="2" t="s">
        <v>149</v>
      </c>
      <c r="S75" s="2">
        <v>0.71714472770690896</v>
      </c>
      <c r="T75" s="2">
        <v>8</v>
      </c>
      <c r="U75" t="s">
        <v>150</v>
      </c>
    </row>
    <row r="76" spans="1:21" x14ac:dyDescent="0.2">
      <c r="A76" s="2">
        <v>1206964</v>
      </c>
      <c r="B76" s="7" t="s">
        <v>78</v>
      </c>
      <c r="C76" s="2" t="s">
        <v>56</v>
      </c>
      <c r="D76" s="2" t="s">
        <v>156</v>
      </c>
      <c r="E76" s="3">
        <v>43914.83971064815</v>
      </c>
      <c r="F76" s="3">
        <v>43914.997314814813</v>
      </c>
      <c r="G76" s="2">
        <v>227</v>
      </c>
      <c r="H76" s="3">
        <v>43915.01494212963</v>
      </c>
      <c r="I76" s="3">
        <v>43915.082777777781</v>
      </c>
      <c r="J76" s="2">
        <v>98</v>
      </c>
      <c r="K76" s="3">
        <v>43915.083032407405</v>
      </c>
      <c r="L76" s="3">
        <v>43915.175405092596</v>
      </c>
      <c r="M76" s="2">
        <v>133</v>
      </c>
      <c r="N76" s="3">
        <v>43915.18681712963</v>
      </c>
      <c r="O76" s="3">
        <v>43915.226122685184</v>
      </c>
      <c r="P76" s="2">
        <v>56</v>
      </c>
      <c r="Q76" s="2" t="s">
        <v>148</v>
      </c>
      <c r="R76" s="2" t="s">
        <v>149</v>
      </c>
      <c r="S76" s="2">
        <v>0</v>
      </c>
      <c r="T76" s="2">
        <v>8</v>
      </c>
      <c r="U76" t="s">
        <v>150</v>
      </c>
    </row>
    <row r="77" spans="1:21" x14ac:dyDescent="0.2">
      <c r="A77" s="2">
        <v>1206965</v>
      </c>
      <c r="B77" s="7" t="s">
        <v>107</v>
      </c>
      <c r="C77" s="2" t="s">
        <v>56</v>
      </c>
      <c r="D77" s="2" t="s">
        <v>159</v>
      </c>
      <c r="E77" s="3">
        <v>43914.99732638889</v>
      </c>
      <c r="F77" s="3">
        <v>43915.156168981484</v>
      </c>
      <c r="G77" s="2">
        <v>228</v>
      </c>
      <c r="H77" s="3">
        <v>43915.170300925929</v>
      </c>
      <c r="I77" s="3">
        <v>43915.264537037037</v>
      </c>
      <c r="J77" s="2">
        <v>135</v>
      </c>
      <c r="K77" s="3">
        <v>43915.264884259261</v>
      </c>
      <c r="L77" s="3">
        <v>43915.364525462966</v>
      </c>
      <c r="M77" s="2">
        <v>143</v>
      </c>
      <c r="N77" s="3">
        <v>43915.377615740741</v>
      </c>
      <c r="O77" s="3">
        <v>43915.409074074072</v>
      </c>
      <c r="P77" s="2">
        <v>46</v>
      </c>
      <c r="Q77" s="2" t="s">
        <v>148</v>
      </c>
      <c r="R77" s="2" t="s">
        <v>149</v>
      </c>
      <c r="S77" s="2">
        <v>0</v>
      </c>
      <c r="T77" s="2">
        <v>11</v>
      </c>
      <c r="U77" t="s">
        <v>150</v>
      </c>
    </row>
    <row r="78" spans="1:21" x14ac:dyDescent="0.2">
      <c r="A78" s="2">
        <v>1206966</v>
      </c>
      <c r="B78" s="7" t="s">
        <v>158</v>
      </c>
      <c r="C78" s="2" t="s">
        <v>61</v>
      </c>
      <c r="D78" s="2" t="s">
        <v>159</v>
      </c>
      <c r="E78" s="3">
        <v>43915.156180555554</v>
      </c>
      <c r="F78" s="3">
        <v>43915.281400462962</v>
      </c>
      <c r="G78" s="2">
        <v>181</v>
      </c>
      <c r="H78" s="3">
        <v>43915.301469907405</v>
      </c>
      <c r="I78" s="3">
        <v>43915.417314814818</v>
      </c>
      <c r="J78" s="2">
        <v>166</v>
      </c>
      <c r="K78" s="3">
        <v>43915.42560185185</v>
      </c>
      <c r="L78" s="3">
        <v>43915.548692129632</v>
      </c>
      <c r="M78" s="2">
        <v>178</v>
      </c>
      <c r="N78" s="3">
        <v>43915.553298611114</v>
      </c>
      <c r="O78" s="3">
        <v>43915.586041666669</v>
      </c>
      <c r="P78" s="2">
        <v>47</v>
      </c>
      <c r="Q78" s="2" t="s">
        <v>157</v>
      </c>
      <c r="R78" s="2" t="s">
        <v>149</v>
      </c>
      <c r="S78" s="2">
        <v>5.5923957824706996</v>
      </c>
      <c r="T78" s="2">
        <v>19</v>
      </c>
      <c r="U78" t="s">
        <v>150</v>
      </c>
    </row>
    <row r="79" spans="1:21" x14ac:dyDescent="0.2">
      <c r="A79" s="2">
        <v>1206967</v>
      </c>
      <c r="B79" s="7" t="s">
        <v>94</v>
      </c>
      <c r="C79" s="2" t="s">
        <v>44</v>
      </c>
      <c r="D79" s="2" t="s">
        <v>161</v>
      </c>
      <c r="E79" s="3">
        <v>43915.281400462962</v>
      </c>
      <c r="F79" s="3">
        <v>43915.408495370371</v>
      </c>
      <c r="G79" s="2">
        <v>183</v>
      </c>
      <c r="H79" s="3">
        <v>43915.429918981485</v>
      </c>
      <c r="I79" s="3">
        <v>43915.561527777776</v>
      </c>
      <c r="J79" s="2">
        <v>189</v>
      </c>
      <c r="K79" s="3">
        <v>43915.569953703707</v>
      </c>
      <c r="L79" s="3">
        <v>43915.71947916667</v>
      </c>
      <c r="M79" s="2">
        <v>216</v>
      </c>
      <c r="N79" s="3">
        <v>43915.72583333333</v>
      </c>
      <c r="O79" s="3">
        <v>43915.800439814811</v>
      </c>
      <c r="P79" s="2">
        <v>107</v>
      </c>
      <c r="Q79" s="2" t="s">
        <v>157</v>
      </c>
      <c r="R79" s="2" t="s">
        <v>149</v>
      </c>
      <c r="S79" s="2">
        <v>2.5631844997406001</v>
      </c>
      <c r="T79" s="2">
        <v>36</v>
      </c>
      <c r="U79" t="s">
        <v>150</v>
      </c>
    </row>
    <row r="80" spans="1:21" x14ac:dyDescent="0.2">
      <c r="A80" s="2">
        <v>1206999</v>
      </c>
      <c r="B80" s="7" t="s">
        <v>78</v>
      </c>
      <c r="C80" s="2" t="s">
        <v>53</v>
      </c>
      <c r="D80" s="2" t="s">
        <v>156</v>
      </c>
      <c r="E80" s="3">
        <v>43920.795810185184</v>
      </c>
      <c r="F80" s="3">
        <v>43921.004814814813</v>
      </c>
      <c r="G80" s="2">
        <v>301</v>
      </c>
      <c r="H80" s="3">
        <v>43921.134930555556</v>
      </c>
      <c r="I80" s="3">
        <v>43921.302372685182</v>
      </c>
      <c r="J80" s="2">
        <v>241</v>
      </c>
      <c r="K80" s="3">
        <v>43921.311226851853</v>
      </c>
      <c r="L80" s="3">
        <v>43921.406793981485</v>
      </c>
      <c r="M80" s="2">
        <v>137</v>
      </c>
      <c r="N80" s="3">
        <v>43921.412083333336</v>
      </c>
      <c r="O80" s="3">
        <v>43921.461875000001</v>
      </c>
      <c r="P80" s="2">
        <v>72</v>
      </c>
      <c r="Q80" s="2" t="s">
        <v>148</v>
      </c>
      <c r="R80" s="2" t="s">
        <v>149</v>
      </c>
      <c r="S80" s="2">
        <v>3.1146259307861301</v>
      </c>
      <c r="T80" s="2">
        <v>15</v>
      </c>
      <c r="U80" t="s">
        <v>150</v>
      </c>
    </row>
    <row r="81" spans="1:21" x14ac:dyDescent="0.2">
      <c r="A81" s="2">
        <v>1207000</v>
      </c>
      <c r="B81" s="7" t="s">
        <v>164</v>
      </c>
      <c r="C81" s="2" t="s">
        <v>53</v>
      </c>
      <c r="D81" s="2" t="s">
        <v>156</v>
      </c>
      <c r="E81" s="3">
        <v>43921.004826388889</v>
      </c>
      <c r="F81" s="3">
        <v>43921.263692129629</v>
      </c>
      <c r="G81" s="2">
        <v>373</v>
      </c>
      <c r="H81" s="3">
        <v>43921.313298611109</v>
      </c>
      <c r="I81" s="3">
        <v>43921.462326388886</v>
      </c>
      <c r="J81" s="2">
        <v>214</v>
      </c>
      <c r="K81" s="3">
        <v>43921.472141203703</v>
      </c>
      <c r="L81" s="3">
        <v>43921.582129629627</v>
      </c>
      <c r="M81" s="2">
        <v>159</v>
      </c>
      <c r="N81" s="3">
        <v>43921.58699074074</v>
      </c>
      <c r="O81" s="3">
        <v>43921.619525462964</v>
      </c>
      <c r="P81" s="2">
        <v>47</v>
      </c>
      <c r="Q81" s="2" t="s">
        <v>148</v>
      </c>
      <c r="R81" s="2" t="s">
        <v>149</v>
      </c>
      <c r="S81" s="2">
        <v>8.4808502197265607</v>
      </c>
      <c r="T81" s="2">
        <v>14</v>
      </c>
      <c r="U81" t="s">
        <v>150</v>
      </c>
    </row>
    <row r="82" spans="1:21" x14ac:dyDescent="0.2">
      <c r="A82" s="2">
        <v>1207001</v>
      </c>
      <c r="B82" s="7" t="s">
        <v>163</v>
      </c>
      <c r="C82" s="2" t="s">
        <v>61</v>
      </c>
      <c r="D82" s="2" t="s">
        <v>161</v>
      </c>
      <c r="E82" s="3">
        <v>43921.263703703706</v>
      </c>
      <c r="F82" s="3">
        <v>43921.478344907409</v>
      </c>
      <c r="G82" s="2">
        <v>309</v>
      </c>
      <c r="H82" s="3">
        <v>43921.490810185183</v>
      </c>
      <c r="I82" s="3">
        <v>43921.502905092595</v>
      </c>
      <c r="J82" s="2">
        <v>18</v>
      </c>
      <c r="K82" s="3">
        <v>43921.601678240739</v>
      </c>
      <c r="L82" s="3">
        <v>43921.73951388889</v>
      </c>
      <c r="M82" s="2">
        <v>198</v>
      </c>
      <c r="N82" s="3">
        <v>43921.745370370372</v>
      </c>
      <c r="O82" s="3">
        <v>43921.780810185184</v>
      </c>
      <c r="P82" s="2">
        <v>51</v>
      </c>
      <c r="Q82" s="2" t="s">
        <v>157</v>
      </c>
      <c r="R82" s="2" t="s">
        <v>149</v>
      </c>
      <c r="S82" s="2">
        <v>5.9543476104736301</v>
      </c>
      <c r="T82" s="2">
        <v>21</v>
      </c>
      <c r="U82" t="s">
        <v>150</v>
      </c>
    </row>
    <row r="83" spans="1:21" x14ac:dyDescent="0.2">
      <c r="A83" s="2">
        <v>1207013</v>
      </c>
      <c r="B83" s="7">
        <v>310</v>
      </c>
      <c r="C83" s="2" t="s">
        <v>56</v>
      </c>
      <c r="D83" s="2" t="s">
        <v>161</v>
      </c>
      <c r="E83" s="3">
        <v>43922.830393518518</v>
      </c>
      <c r="F83" s="3">
        <v>43922.988495370373</v>
      </c>
      <c r="G83" s="2">
        <v>228</v>
      </c>
      <c r="H83" s="3">
        <v>43922.992893518516</v>
      </c>
      <c r="I83" s="3">
        <v>43923.143819444442</v>
      </c>
      <c r="J83" s="2">
        <v>218</v>
      </c>
      <c r="K83" s="3">
        <v>43923.152997685182</v>
      </c>
      <c r="L83" s="3">
        <v>43923.315370370372</v>
      </c>
      <c r="M83" s="2">
        <v>234</v>
      </c>
      <c r="N83" s="3">
        <v>43923.320567129631</v>
      </c>
      <c r="O83" s="3">
        <v>43923.367314814815</v>
      </c>
      <c r="P83" s="2">
        <v>67</v>
      </c>
      <c r="Q83" s="2" t="s">
        <v>148</v>
      </c>
      <c r="R83" s="2" t="s">
        <v>149</v>
      </c>
      <c r="S83" s="2">
        <v>1.7458131313323999</v>
      </c>
      <c r="T83" s="2">
        <v>49</v>
      </c>
      <c r="U83" t="s">
        <v>150</v>
      </c>
    </row>
    <row r="84" spans="1:21" x14ac:dyDescent="0.2">
      <c r="A84" s="2">
        <v>1207014</v>
      </c>
      <c r="B84" s="7" t="s">
        <v>162</v>
      </c>
      <c r="C84" s="2" t="s">
        <v>61</v>
      </c>
      <c r="D84" s="2" t="s">
        <v>161</v>
      </c>
      <c r="E84" s="3">
        <v>43922.988506944443</v>
      </c>
      <c r="F84" s="3">
        <v>43923.180196759262</v>
      </c>
      <c r="G84" s="2">
        <v>276</v>
      </c>
      <c r="H84" s="3">
        <v>43923.184201388889</v>
      </c>
      <c r="I84" s="3">
        <v>43923.338946759257</v>
      </c>
      <c r="J84" s="2">
        <v>223</v>
      </c>
      <c r="K84" s="3">
        <v>43923.346990740742</v>
      </c>
      <c r="L84" s="3">
        <v>43923.498865740738</v>
      </c>
      <c r="M84" s="2">
        <v>219</v>
      </c>
      <c r="N84" s="3">
        <v>43923.517581018517</v>
      </c>
      <c r="O84" s="3">
        <v>43923.541631944441</v>
      </c>
      <c r="P84" s="2">
        <v>34</v>
      </c>
      <c r="Q84" s="2" t="s">
        <v>148</v>
      </c>
      <c r="R84" s="2" t="s">
        <v>149</v>
      </c>
      <c r="S84" s="2">
        <v>6.0330018997192401</v>
      </c>
      <c r="T84" s="2">
        <v>25</v>
      </c>
      <c r="U84" t="s">
        <v>150</v>
      </c>
    </row>
    <row r="85" spans="1:21" x14ac:dyDescent="0.2">
      <c r="A85" s="2">
        <v>1207015</v>
      </c>
      <c r="B85" s="7" t="s">
        <v>94</v>
      </c>
      <c r="C85" s="2" t="s">
        <v>169</v>
      </c>
      <c r="D85" s="2" t="s">
        <v>161</v>
      </c>
      <c r="E85" s="3">
        <v>43923.180219907408</v>
      </c>
      <c r="F85" s="3">
        <v>43923.306273148148</v>
      </c>
      <c r="G85" s="2">
        <v>182</v>
      </c>
      <c r="H85" s="3">
        <v>43923.349050925928</v>
      </c>
      <c r="I85" s="3">
        <v>43923.514340277776</v>
      </c>
      <c r="J85" s="2">
        <v>238</v>
      </c>
      <c r="K85" s="3">
        <v>43923.522569444445</v>
      </c>
      <c r="L85" s="3">
        <v>43923.67291666667</v>
      </c>
      <c r="M85" s="2">
        <v>217</v>
      </c>
      <c r="N85" s="3">
        <v>43923.674259259256</v>
      </c>
      <c r="O85" s="3">
        <v>43923.715046296296</v>
      </c>
      <c r="P85" s="2">
        <v>59</v>
      </c>
      <c r="Q85" s="2" t="s">
        <v>157</v>
      </c>
      <c r="R85" s="2" t="s">
        <v>149</v>
      </c>
      <c r="S85" s="2">
        <v>7.6554689407348597</v>
      </c>
      <c r="T85" s="2">
        <v>38</v>
      </c>
      <c r="U85" t="s">
        <v>150</v>
      </c>
    </row>
    <row r="86" spans="1:21" x14ac:dyDescent="0.2">
      <c r="A86" s="2">
        <v>1207057</v>
      </c>
      <c r="B86" s="7" t="s">
        <v>78</v>
      </c>
      <c r="C86" s="2" t="s">
        <v>56</v>
      </c>
      <c r="D86" s="2" t="s">
        <v>156</v>
      </c>
      <c r="E86" s="3">
        <v>43928.805451388886</v>
      </c>
      <c r="F86" s="3">
        <v>43928.986678240741</v>
      </c>
      <c r="G86" s="2">
        <v>261</v>
      </c>
      <c r="H86" s="3">
        <v>43928.990740740737</v>
      </c>
      <c r="I86" s="3">
        <v>43929.061932870369</v>
      </c>
      <c r="J86" s="2">
        <v>103</v>
      </c>
      <c r="K86" s="3">
        <v>43929.071759259263</v>
      </c>
      <c r="L86" s="3">
        <v>43929.155092592591</v>
      </c>
      <c r="M86" s="2">
        <v>120</v>
      </c>
      <c r="N86" s="3">
        <v>43929.161481481482</v>
      </c>
      <c r="O86" s="3">
        <v>43929.200879629629</v>
      </c>
      <c r="P86" s="2">
        <v>57</v>
      </c>
      <c r="Q86" s="2" t="s">
        <v>148</v>
      </c>
      <c r="R86" s="2" t="s">
        <v>149</v>
      </c>
      <c r="S86" s="2">
        <v>6.6366958618164098</v>
      </c>
      <c r="T86" s="2">
        <v>10</v>
      </c>
      <c r="U86" t="s">
        <v>150</v>
      </c>
    </row>
    <row r="87" spans="1:21" x14ac:dyDescent="0.2">
      <c r="A87" s="2">
        <v>1207058</v>
      </c>
      <c r="B87" s="7" t="s">
        <v>94</v>
      </c>
      <c r="C87" s="2" t="s">
        <v>56</v>
      </c>
      <c r="D87" s="2" t="s">
        <v>161</v>
      </c>
      <c r="E87" s="3">
        <v>43928.986689814818</v>
      </c>
      <c r="F87" s="3">
        <v>43929.139409722222</v>
      </c>
      <c r="G87" s="2">
        <v>220</v>
      </c>
      <c r="H87" s="3">
        <v>43929.143807870372</v>
      </c>
      <c r="I87" s="3">
        <v>43929.272141203706</v>
      </c>
      <c r="J87" s="2">
        <v>184</v>
      </c>
      <c r="K87" s="3">
        <v>43929.281666666669</v>
      </c>
      <c r="L87" s="3">
        <v>43929.436655092592</v>
      </c>
      <c r="M87" s="2">
        <v>223</v>
      </c>
      <c r="N87" s="3">
        <v>43929.441400462965</v>
      </c>
      <c r="O87" s="3">
        <v>43929.485567129632</v>
      </c>
      <c r="P87" s="2">
        <v>64</v>
      </c>
      <c r="Q87" s="2" t="s">
        <v>148</v>
      </c>
      <c r="R87" s="2" t="s">
        <v>149</v>
      </c>
      <c r="S87" s="2">
        <v>5.3889646530151403</v>
      </c>
      <c r="T87" s="2">
        <v>24</v>
      </c>
      <c r="U87" t="s">
        <v>150</v>
      </c>
    </row>
    <row r="88" spans="1:21" x14ac:dyDescent="0.2">
      <c r="A88" s="2">
        <v>1207059</v>
      </c>
      <c r="B88" s="7" t="s">
        <v>94</v>
      </c>
      <c r="C88" s="2" t="s">
        <v>56</v>
      </c>
      <c r="D88" s="2" t="s">
        <v>161</v>
      </c>
      <c r="E88" s="3">
        <v>43929.140023148146</v>
      </c>
      <c r="F88" s="3">
        <v>43929.324537037035</v>
      </c>
      <c r="G88" s="2">
        <v>266</v>
      </c>
      <c r="H88" s="3">
        <v>43929.329004629632</v>
      </c>
      <c r="I88" s="3">
        <v>43929.449097222219</v>
      </c>
      <c r="J88" s="2">
        <v>173</v>
      </c>
      <c r="K88" s="3">
        <v>43929.459097222221</v>
      </c>
      <c r="L88" s="3">
        <v>43929.616875</v>
      </c>
      <c r="M88" s="2">
        <v>227</v>
      </c>
      <c r="N88" s="3">
        <v>43929.618935185186</v>
      </c>
      <c r="O88" s="3">
        <v>43929.667280092595</v>
      </c>
      <c r="P88" s="2">
        <v>69</v>
      </c>
      <c r="Q88" s="2" t="s">
        <v>148</v>
      </c>
      <c r="R88" s="2" t="s">
        <v>149</v>
      </c>
      <c r="S88" s="2">
        <v>1.6767562627792401</v>
      </c>
      <c r="T88" s="2">
        <v>19</v>
      </c>
      <c r="U88" t="s">
        <v>150</v>
      </c>
    </row>
    <row r="89" spans="1:21" x14ac:dyDescent="0.2">
      <c r="A89" s="2">
        <v>1207107</v>
      </c>
      <c r="B89" s="7" t="s">
        <v>86</v>
      </c>
      <c r="C89" s="2" t="s">
        <v>53</v>
      </c>
      <c r="D89" s="2" t="s">
        <v>156</v>
      </c>
      <c r="E89" s="3">
        <v>43935.022314814814</v>
      </c>
      <c r="F89" s="3">
        <v>43935.121400462966</v>
      </c>
      <c r="G89" s="2">
        <v>142</v>
      </c>
      <c r="H89" s="3">
        <v>43935.130601851852</v>
      </c>
      <c r="I89" s="3">
        <v>43935.20753472222</v>
      </c>
      <c r="J89" s="2">
        <v>110</v>
      </c>
      <c r="K89" s="3">
        <v>43935.216273148151</v>
      </c>
      <c r="L89" s="3">
        <v>43935.272083333337</v>
      </c>
      <c r="M89" s="2">
        <v>80</v>
      </c>
      <c r="N89" s="3">
        <v>43935.300393518519</v>
      </c>
      <c r="O89" s="3">
        <v>43935.345671296294</v>
      </c>
      <c r="P89" s="2">
        <v>65</v>
      </c>
      <c r="Q89" s="2" t="s">
        <v>148</v>
      </c>
      <c r="R89" s="2" t="s">
        <v>154</v>
      </c>
      <c r="S89" s="2">
        <v>6.9057865142822301</v>
      </c>
      <c r="T89" s="2">
        <v>19</v>
      </c>
      <c r="U89" t="s">
        <v>150</v>
      </c>
    </row>
    <row r="90" spans="1:21" x14ac:dyDescent="0.2">
      <c r="A90" s="2">
        <v>1207109</v>
      </c>
      <c r="B90" s="7" t="s">
        <v>163</v>
      </c>
      <c r="C90" s="2" t="s">
        <v>56</v>
      </c>
      <c r="D90" s="2" t="s">
        <v>161</v>
      </c>
      <c r="E90" s="3">
        <v>43935.241689814815</v>
      </c>
      <c r="F90" s="3">
        <v>43935.382222222222</v>
      </c>
      <c r="G90" s="2">
        <v>202</v>
      </c>
      <c r="H90" s="3">
        <v>43935.386365740742</v>
      </c>
      <c r="I90" s="3">
        <v>43935.479409722226</v>
      </c>
      <c r="J90" s="2">
        <v>134</v>
      </c>
      <c r="K90" s="3">
        <v>43935.487673611111</v>
      </c>
      <c r="L90" s="3">
        <v>43935.676793981482</v>
      </c>
      <c r="M90" s="2">
        <v>272</v>
      </c>
      <c r="N90" s="3">
        <v>43935.683078703703</v>
      </c>
      <c r="O90" s="3">
        <v>43935.726469907408</v>
      </c>
      <c r="P90" s="2">
        <v>63</v>
      </c>
      <c r="Q90" s="2" t="s">
        <v>148</v>
      </c>
      <c r="R90" s="2" t="s">
        <v>149</v>
      </c>
      <c r="S90" s="2">
        <v>2.0568571090698198</v>
      </c>
      <c r="T90" s="2">
        <v>19</v>
      </c>
      <c r="U90" t="s">
        <v>150</v>
      </c>
    </row>
    <row r="91" spans="1:21" x14ac:dyDescent="0.2">
      <c r="A91" s="2">
        <v>1207165</v>
      </c>
      <c r="B91" s="7" t="s">
        <v>168</v>
      </c>
      <c r="C91" s="2" t="s">
        <v>46</v>
      </c>
      <c r="D91" s="2" t="s">
        <v>156</v>
      </c>
      <c r="E91" s="3">
        <v>43941.981828703705</v>
      </c>
      <c r="F91" s="3">
        <v>43942.056921296295</v>
      </c>
      <c r="G91" s="2">
        <v>108</v>
      </c>
      <c r="H91" s="3">
        <v>43942.060844907406</v>
      </c>
      <c r="I91" s="3">
        <v>43942.162638888891</v>
      </c>
      <c r="J91" s="2">
        <v>147</v>
      </c>
      <c r="K91" s="3">
        <v>43942.167916666665</v>
      </c>
      <c r="L91" s="3">
        <v>43942.204861111109</v>
      </c>
      <c r="M91" s="2">
        <v>54</v>
      </c>
      <c r="N91" s="3">
        <v>43942.21402777778</v>
      </c>
      <c r="O91" s="3">
        <v>43942.255509259259</v>
      </c>
      <c r="P91" s="2">
        <v>59</v>
      </c>
      <c r="Q91" s="2" t="s">
        <v>148</v>
      </c>
      <c r="R91" s="2" t="s">
        <v>154</v>
      </c>
      <c r="S91" s="2">
        <v>6.5816631317138699</v>
      </c>
      <c r="T91" s="2">
        <v>14</v>
      </c>
      <c r="U91" t="s">
        <v>150</v>
      </c>
    </row>
    <row r="92" spans="1:21" x14ac:dyDescent="0.2">
      <c r="A92" s="2">
        <v>1207166</v>
      </c>
      <c r="B92" s="7" t="s">
        <v>107</v>
      </c>
      <c r="C92" s="2" t="s">
        <v>56</v>
      </c>
      <c r="D92" s="2" t="s">
        <v>159</v>
      </c>
      <c r="E92" s="3">
        <v>43942.056921296295</v>
      </c>
      <c r="F92" s="3">
        <v>43942.164942129632</v>
      </c>
      <c r="G92" s="2">
        <v>156</v>
      </c>
      <c r="H92" s="3">
        <v>43942.170983796299</v>
      </c>
      <c r="I92" s="3">
        <v>43942.29383101852</v>
      </c>
      <c r="J92" s="2">
        <v>177</v>
      </c>
      <c r="K92" s="3">
        <v>43942.30064814815</v>
      </c>
      <c r="L92" s="3">
        <v>43942.400648148148</v>
      </c>
      <c r="M92" s="2">
        <v>144</v>
      </c>
      <c r="N92" s="3">
        <v>43942.416990740741</v>
      </c>
      <c r="O92" s="3">
        <v>43942.457106481481</v>
      </c>
      <c r="P92" s="2">
        <v>58</v>
      </c>
      <c r="Q92" s="2" t="s">
        <v>148</v>
      </c>
      <c r="R92" s="2" t="s">
        <v>149</v>
      </c>
      <c r="S92" s="2">
        <v>6.6302061080932599</v>
      </c>
      <c r="T92" s="2">
        <v>10</v>
      </c>
      <c r="U92" t="s">
        <v>150</v>
      </c>
    </row>
    <row r="93" spans="1:21" x14ac:dyDescent="0.2">
      <c r="A93" s="2">
        <v>1207167</v>
      </c>
      <c r="B93" s="7" t="s">
        <v>107</v>
      </c>
      <c r="C93" s="2" t="s">
        <v>53</v>
      </c>
      <c r="D93" s="2" t="s">
        <v>159</v>
      </c>
      <c r="E93" s="3">
        <v>43942.164942129632</v>
      </c>
      <c r="F93" s="3">
        <v>43942.286666666667</v>
      </c>
      <c r="G93" s="2">
        <v>175</v>
      </c>
      <c r="H93" s="3">
        <v>43942.309016203704</v>
      </c>
      <c r="I93" s="3">
        <v>43942.414421296293</v>
      </c>
      <c r="J93" s="2">
        <v>152</v>
      </c>
      <c r="K93" s="3">
        <v>43942.422766203701</v>
      </c>
      <c r="L93" s="3">
        <v>43942.540763888886</v>
      </c>
      <c r="M93" s="2">
        <v>170</v>
      </c>
      <c r="N93" s="3">
        <v>43942.546851851854</v>
      </c>
      <c r="O93" s="3">
        <v>43942.594513888886</v>
      </c>
      <c r="P93" s="2">
        <v>69</v>
      </c>
      <c r="Q93" s="2" t="s">
        <v>148</v>
      </c>
      <c r="R93" s="2" t="s">
        <v>149</v>
      </c>
      <c r="S93" s="2">
        <v>9.0760145187377894</v>
      </c>
      <c r="T93" s="2">
        <v>19</v>
      </c>
      <c r="U93" t="s">
        <v>150</v>
      </c>
    </row>
    <row r="94" spans="1:21" x14ac:dyDescent="0.2">
      <c r="A94" s="2">
        <v>1207168</v>
      </c>
      <c r="B94" s="7" t="s">
        <v>170</v>
      </c>
      <c r="C94" s="2" t="s">
        <v>53</v>
      </c>
      <c r="D94" s="2" t="s">
        <v>161</v>
      </c>
      <c r="E94" s="3">
        <v>43942.286678240744</v>
      </c>
      <c r="F94" s="3">
        <v>43942.430092592593</v>
      </c>
      <c r="G94" s="2">
        <v>207</v>
      </c>
      <c r="H94" s="3">
        <v>43942.434212962966</v>
      </c>
      <c r="I94" s="3">
        <v>43942.552361111113</v>
      </c>
      <c r="J94" s="2">
        <v>170</v>
      </c>
      <c r="K94" s="3">
        <v>43942.561863425923</v>
      </c>
      <c r="L94" s="3">
        <v>43942.668692129628</v>
      </c>
      <c r="M94" s="2">
        <v>153</v>
      </c>
      <c r="N94" s="3">
        <v>43942.809895833336</v>
      </c>
      <c r="O94" s="3">
        <v>43942.853807870371</v>
      </c>
      <c r="P94" s="2">
        <v>63</v>
      </c>
      <c r="Q94" s="2" t="s">
        <v>148</v>
      </c>
      <c r="R94" s="2" t="s">
        <v>149</v>
      </c>
      <c r="S94" s="2">
        <v>10.068723678588899</v>
      </c>
      <c r="T94" s="2">
        <v>9</v>
      </c>
      <c r="U94" t="s">
        <v>150</v>
      </c>
    </row>
    <row r="95" spans="1:21" x14ac:dyDescent="0.2">
      <c r="A95" s="2">
        <v>1207227</v>
      </c>
      <c r="B95" s="7" t="s">
        <v>171</v>
      </c>
      <c r="C95" s="2" t="s">
        <v>59</v>
      </c>
      <c r="D95" s="2" t="s">
        <v>156</v>
      </c>
      <c r="E95" s="3">
        <v>43949.383680555555</v>
      </c>
      <c r="F95" s="3">
        <v>43949.473344907405</v>
      </c>
      <c r="G95" s="2">
        <v>129</v>
      </c>
      <c r="H95" s="3">
        <v>43949.477407407408</v>
      </c>
      <c r="I95" s="3">
        <v>43949.539722222224</v>
      </c>
      <c r="J95" s="2">
        <v>90</v>
      </c>
      <c r="K95" s="3">
        <v>43949.547384259262</v>
      </c>
      <c r="L95" s="3">
        <v>43949.670798611114</v>
      </c>
      <c r="M95" s="2">
        <v>177</v>
      </c>
      <c r="N95" s="3">
        <v>43949.677025462966</v>
      </c>
      <c r="O95" s="3">
        <v>43949.712638888886</v>
      </c>
      <c r="P95" s="2">
        <v>52</v>
      </c>
      <c r="Q95" s="2" t="s">
        <v>148</v>
      </c>
      <c r="R95" s="2" t="s">
        <v>149</v>
      </c>
      <c r="S95" s="2">
        <v>3.27232694625854</v>
      </c>
      <c r="T95" s="2">
        <v>13</v>
      </c>
      <c r="U95" t="s">
        <v>150</v>
      </c>
    </row>
    <row r="96" spans="1:21" x14ac:dyDescent="0.2">
      <c r="A96" s="2">
        <v>1207228</v>
      </c>
      <c r="B96" s="7" t="s">
        <v>86</v>
      </c>
      <c r="C96" s="2" t="s">
        <v>53</v>
      </c>
      <c r="D96" s="2" t="s">
        <v>156</v>
      </c>
      <c r="E96" s="3">
        <v>43949.473344907405</v>
      </c>
      <c r="F96" s="3">
        <v>43949.591608796298</v>
      </c>
      <c r="G96" s="2">
        <v>170</v>
      </c>
      <c r="H96" s="3">
        <v>43949.59710648148</v>
      </c>
      <c r="I96" s="3">
        <v>43949.694907407407</v>
      </c>
      <c r="J96" s="2">
        <v>141</v>
      </c>
      <c r="K96" s="3">
        <v>43949.700810185182</v>
      </c>
      <c r="L96" s="3">
        <v>43949.761643518519</v>
      </c>
      <c r="M96" s="2">
        <v>87</v>
      </c>
      <c r="N96" s="3">
        <v>43949.768958333334</v>
      </c>
      <c r="O96" s="3">
        <v>43949.900625000002</v>
      </c>
      <c r="P96" s="2">
        <v>189</v>
      </c>
      <c r="Q96" s="2" t="s">
        <v>148</v>
      </c>
      <c r="R96" s="2" t="s">
        <v>154</v>
      </c>
      <c r="S96" s="2">
        <v>6.4293155670165998</v>
      </c>
      <c r="T96" s="2">
        <v>21</v>
      </c>
      <c r="U96" t="s">
        <v>150</v>
      </c>
    </row>
    <row r="97" spans="1:21" x14ac:dyDescent="0.2">
      <c r="A97" s="2">
        <v>1207229</v>
      </c>
      <c r="B97" s="7" t="s">
        <v>107</v>
      </c>
      <c r="C97" s="2" t="s">
        <v>61</v>
      </c>
      <c r="D97" s="2" t="s">
        <v>159</v>
      </c>
      <c r="E97" s="3">
        <v>43949.591620370367</v>
      </c>
      <c r="F97" s="3">
        <v>43949.721932870372</v>
      </c>
      <c r="G97" s="2">
        <v>188</v>
      </c>
      <c r="H97" s="3">
        <v>43949.72587962963</v>
      </c>
      <c r="I97" s="3">
        <v>43949.826307870368</v>
      </c>
      <c r="J97" s="2">
        <v>144</v>
      </c>
      <c r="K97" s="3">
        <v>43949.837083333332</v>
      </c>
      <c r="L97" s="3">
        <v>43949.968240740738</v>
      </c>
      <c r="M97" s="2">
        <v>189</v>
      </c>
      <c r="N97" s="3">
        <v>43950.10765046296</v>
      </c>
      <c r="O97" s="3">
        <v>43950.143692129626</v>
      </c>
      <c r="P97" s="2">
        <v>51</v>
      </c>
      <c r="Q97" s="2" t="s">
        <v>148</v>
      </c>
      <c r="R97" s="2" t="s">
        <v>149</v>
      </c>
      <c r="S97" s="2">
        <v>6.4652595520019496</v>
      </c>
      <c r="T97" s="2">
        <v>15</v>
      </c>
      <c r="U97" t="s">
        <v>150</v>
      </c>
    </row>
    <row r="98" spans="1:21" x14ac:dyDescent="0.2">
      <c r="A98" s="2">
        <v>1207230</v>
      </c>
      <c r="B98" s="7" t="s">
        <v>94</v>
      </c>
      <c r="C98" s="2" t="s">
        <v>56</v>
      </c>
      <c r="D98" s="2" t="s">
        <v>161</v>
      </c>
      <c r="E98" s="3">
        <v>43949.721932870372</v>
      </c>
      <c r="F98" s="3">
        <v>43949.81040509259</v>
      </c>
      <c r="G98" s="2">
        <v>127</v>
      </c>
      <c r="H98" s="3">
        <v>43949.846736111111</v>
      </c>
      <c r="I98" s="3">
        <v>43949.977847222224</v>
      </c>
      <c r="J98" s="2">
        <v>189</v>
      </c>
      <c r="K98" s="3">
        <v>43949.98883101852</v>
      </c>
      <c r="L98" s="3">
        <v>43950.164421296293</v>
      </c>
      <c r="M98" s="2">
        <v>253</v>
      </c>
      <c r="N98" s="3">
        <v>43950.174317129633</v>
      </c>
      <c r="O98" s="3">
        <v>43950.218055555553</v>
      </c>
      <c r="P98" s="2">
        <v>63</v>
      </c>
      <c r="Q98" s="2" t="s">
        <v>148</v>
      </c>
      <c r="R98" s="2" t="s">
        <v>149</v>
      </c>
      <c r="S98" s="2">
        <v>1.6617224216461199</v>
      </c>
      <c r="T98" s="2">
        <v>29</v>
      </c>
      <c r="U98" t="s">
        <v>150</v>
      </c>
    </row>
    <row r="99" spans="1:21" x14ac:dyDescent="0.2">
      <c r="A99" s="2">
        <v>1207261</v>
      </c>
      <c r="B99" s="7" t="s">
        <v>78</v>
      </c>
      <c r="C99" s="2" t="s">
        <v>56</v>
      </c>
      <c r="D99" s="2" t="s">
        <v>156</v>
      </c>
      <c r="E99" s="3">
        <v>43956.171793981484</v>
      </c>
      <c r="F99" s="3">
        <v>43956.248124999998</v>
      </c>
      <c r="G99" s="2">
        <v>110</v>
      </c>
      <c r="H99" s="3">
        <v>43956.253657407404</v>
      </c>
      <c r="I99" s="3">
        <v>43956.330335648148</v>
      </c>
      <c r="J99" s="2">
        <v>110</v>
      </c>
      <c r="K99" s="3">
        <v>43956.343946759262</v>
      </c>
      <c r="L99" s="3">
        <v>43956.435243055559</v>
      </c>
      <c r="M99" s="2">
        <v>131</v>
      </c>
      <c r="N99" s="3">
        <v>43956.439409722225</v>
      </c>
      <c r="O99" s="3">
        <v>43956.479988425926</v>
      </c>
      <c r="P99" s="2">
        <v>59</v>
      </c>
      <c r="Q99" s="2" t="s">
        <v>148</v>
      </c>
      <c r="R99" s="2" t="s">
        <v>149</v>
      </c>
      <c r="S99" s="2">
        <v>11.8282518386841</v>
      </c>
      <c r="T99" s="2">
        <v>12</v>
      </c>
      <c r="U99" t="s">
        <v>150</v>
      </c>
    </row>
    <row r="100" spans="1:21" x14ac:dyDescent="0.2">
      <c r="A100" s="2">
        <v>1207262</v>
      </c>
      <c r="B100" s="7" t="s">
        <v>78</v>
      </c>
      <c r="C100" s="2" t="s">
        <v>56</v>
      </c>
      <c r="D100" s="2" t="s">
        <v>156</v>
      </c>
      <c r="E100" s="3">
        <v>43956.248136574075</v>
      </c>
      <c r="F100" s="3">
        <v>43956.351782407408</v>
      </c>
      <c r="G100" s="2">
        <v>149</v>
      </c>
      <c r="H100" s="3">
        <v>43956.355578703704</v>
      </c>
      <c r="I100" s="3">
        <v>43956.451122685183</v>
      </c>
      <c r="J100" s="2">
        <v>137</v>
      </c>
      <c r="K100" s="3">
        <v>43956.45994212963</v>
      </c>
      <c r="L100" s="3">
        <v>43956.556863425925</v>
      </c>
      <c r="M100" s="2">
        <v>139</v>
      </c>
      <c r="N100" s="3">
        <v>43956.561342592591</v>
      </c>
      <c r="O100" s="3">
        <v>43956.602939814817</v>
      </c>
      <c r="P100" s="2">
        <v>60</v>
      </c>
      <c r="Q100" s="2" t="s">
        <v>148</v>
      </c>
      <c r="R100" s="2" t="s">
        <v>149</v>
      </c>
      <c r="S100" s="2">
        <v>6.3258714675903303</v>
      </c>
      <c r="T100" s="2">
        <v>13</v>
      </c>
      <c r="U100" t="s">
        <v>150</v>
      </c>
    </row>
    <row r="101" spans="1:21" x14ac:dyDescent="0.2">
      <c r="A101" s="2">
        <v>1207263</v>
      </c>
      <c r="B101" s="7" t="s">
        <v>164</v>
      </c>
      <c r="C101" s="2" t="s">
        <v>53</v>
      </c>
      <c r="D101" s="2" t="s">
        <v>156</v>
      </c>
      <c r="E101" s="3">
        <v>43956.351782407408</v>
      </c>
      <c r="F101" s="3">
        <v>43956.464282407411</v>
      </c>
      <c r="G101" s="2">
        <v>162</v>
      </c>
      <c r="H101" s="3">
        <v>43956.471921296295</v>
      </c>
      <c r="I101" s="3">
        <v>43956.564722222225</v>
      </c>
      <c r="J101" s="2">
        <v>134</v>
      </c>
      <c r="K101" s="3">
        <v>43956.569398148145</v>
      </c>
      <c r="L101" s="3">
        <v>43956.639178240737</v>
      </c>
      <c r="M101" s="2">
        <v>101</v>
      </c>
      <c r="N101" s="3">
        <v>43956.697557870371</v>
      </c>
      <c r="O101" s="3">
        <v>43956.711747685185</v>
      </c>
      <c r="P101" s="2">
        <v>20</v>
      </c>
      <c r="Q101" s="2" t="s">
        <v>148</v>
      </c>
      <c r="R101" s="2" t="s">
        <v>154</v>
      </c>
      <c r="S101" s="2">
        <v>0.181653082370758</v>
      </c>
      <c r="T101" s="2">
        <v>23</v>
      </c>
      <c r="U101" t="s">
        <v>150</v>
      </c>
    </row>
    <row r="102" spans="1:21" x14ac:dyDescent="0.2">
      <c r="A102" s="2">
        <v>1207264</v>
      </c>
      <c r="B102" s="7" t="s">
        <v>107</v>
      </c>
      <c r="C102" s="2" t="s">
        <v>53</v>
      </c>
      <c r="D102" s="2" t="s">
        <v>159</v>
      </c>
      <c r="E102" s="3">
        <v>43956.464282407411</v>
      </c>
      <c r="F102" s="3">
        <v>43956.566481481481</v>
      </c>
      <c r="G102" s="2">
        <v>147</v>
      </c>
      <c r="H102" s="3">
        <v>43956.57230324074</v>
      </c>
      <c r="I102" s="3">
        <v>43956.634583333333</v>
      </c>
      <c r="J102" s="2">
        <v>89</v>
      </c>
      <c r="K102" s="3">
        <v>43956.835856481484</v>
      </c>
      <c r="L102" s="3">
        <v>43956.942557870374</v>
      </c>
      <c r="M102" s="2">
        <v>154</v>
      </c>
      <c r="N102" s="3">
        <v>43957.072662037041</v>
      </c>
      <c r="O102" s="3">
        <v>43957.118715277778</v>
      </c>
      <c r="P102" s="2">
        <v>66</v>
      </c>
      <c r="Q102" s="2" t="s">
        <v>148</v>
      </c>
      <c r="R102" s="2" t="s">
        <v>149</v>
      </c>
      <c r="S102" s="2">
        <v>3.3658723831176798</v>
      </c>
      <c r="T102" s="2">
        <v>19</v>
      </c>
      <c r="U102" t="s">
        <v>150</v>
      </c>
    </row>
    <row r="103" spans="1:21" x14ac:dyDescent="0.2">
      <c r="A103" s="2">
        <v>1207265</v>
      </c>
      <c r="B103" s="7" t="s">
        <v>107</v>
      </c>
      <c r="C103" s="2" t="s">
        <v>51</v>
      </c>
      <c r="D103" s="2" t="s">
        <v>159</v>
      </c>
      <c r="E103" s="3">
        <v>43956.566493055558</v>
      </c>
      <c r="F103" s="3">
        <v>43956.821388888886</v>
      </c>
      <c r="G103" s="2">
        <v>367</v>
      </c>
      <c r="H103" s="3">
        <v>43956.835914351854</v>
      </c>
      <c r="I103" s="3">
        <v>43956.955312500002</v>
      </c>
      <c r="J103" s="2">
        <v>172</v>
      </c>
      <c r="K103" s="3">
        <v>43956.971261574072</v>
      </c>
      <c r="L103" s="3">
        <v>43957.094756944447</v>
      </c>
      <c r="M103" s="2">
        <v>178</v>
      </c>
      <c r="N103" s="3">
        <v>43957.136782407404</v>
      </c>
      <c r="O103" s="3">
        <v>43957.172314814816</v>
      </c>
      <c r="P103" s="2">
        <v>52</v>
      </c>
      <c r="Q103" s="2" t="s">
        <v>148</v>
      </c>
      <c r="R103" s="2" t="s">
        <v>149</v>
      </c>
      <c r="S103" s="2">
        <v>11.349098205566399</v>
      </c>
      <c r="T103" s="2">
        <v>9</v>
      </c>
      <c r="U103" t="s">
        <v>150</v>
      </c>
    </row>
    <row r="104" spans="1:21" x14ac:dyDescent="0.2">
      <c r="A104" s="2">
        <v>1207278</v>
      </c>
      <c r="B104" s="7" t="s">
        <v>86</v>
      </c>
      <c r="C104" s="2" t="s">
        <v>53</v>
      </c>
      <c r="D104" s="2" t="s">
        <v>156</v>
      </c>
      <c r="E104" s="3">
        <v>43957.96398148148</v>
      </c>
      <c r="F104" s="3">
        <v>43958.018009259256</v>
      </c>
      <c r="G104" s="2">
        <v>77</v>
      </c>
      <c r="H104" s="3">
        <v>43958.026805555557</v>
      </c>
      <c r="I104" s="3">
        <v>43958.073657407411</v>
      </c>
      <c r="J104" s="2">
        <v>68</v>
      </c>
      <c r="K104" s="3">
        <v>43958.118680555555</v>
      </c>
      <c r="L104" s="3">
        <v>43958.119293981479</v>
      </c>
      <c r="M104" s="2">
        <v>1</v>
      </c>
      <c r="N104" s="3">
        <v>43958.570127314815</v>
      </c>
      <c r="O104" s="3">
        <v>43958.613379629627</v>
      </c>
      <c r="P104" s="2">
        <v>63</v>
      </c>
      <c r="Q104" s="2" t="s">
        <v>148</v>
      </c>
      <c r="R104" s="2" t="s">
        <v>154</v>
      </c>
      <c r="S104" s="2">
        <v>0.31177785992622398</v>
      </c>
      <c r="T104" s="2">
        <v>0</v>
      </c>
      <c r="U104" t="s">
        <v>150</v>
      </c>
    </row>
    <row r="105" spans="1:21" x14ac:dyDescent="0.2">
      <c r="A105" s="2">
        <v>1207279</v>
      </c>
      <c r="B105" s="7" t="s">
        <v>170</v>
      </c>
      <c r="C105" s="2" t="s">
        <v>53</v>
      </c>
      <c r="D105" s="2" t="s">
        <v>161</v>
      </c>
      <c r="E105" s="3">
        <v>43958.018020833333</v>
      </c>
      <c r="F105" s="3">
        <v>43958.228460648148</v>
      </c>
      <c r="G105" s="2">
        <v>303</v>
      </c>
      <c r="H105" s="3">
        <v>43958.359351851854</v>
      </c>
      <c r="I105" s="3">
        <v>43958.420787037037</v>
      </c>
      <c r="J105" s="2">
        <v>88</v>
      </c>
      <c r="K105" s="3">
        <v>43959.244166666664</v>
      </c>
      <c r="L105" s="3">
        <v>43959.258483796293</v>
      </c>
      <c r="M105" s="2">
        <v>21</v>
      </c>
      <c r="N105" s="3">
        <v>43959.460162037038</v>
      </c>
      <c r="O105" s="3">
        <v>43959.497662037036</v>
      </c>
      <c r="P105" s="2">
        <v>54</v>
      </c>
      <c r="Q105" s="2" t="s">
        <v>148</v>
      </c>
      <c r="R105" s="2" t="s">
        <v>149</v>
      </c>
      <c r="S105" s="2">
        <v>8.3233528137206996</v>
      </c>
      <c r="T105" s="2">
        <v>0</v>
      </c>
      <c r="U105" t="s">
        <v>150</v>
      </c>
    </row>
    <row r="106" spans="1:21" x14ac:dyDescent="0.2">
      <c r="A106" s="2">
        <v>1207295</v>
      </c>
      <c r="B106" s="7" t="s">
        <v>78</v>
      </c>
      <c r="C106" s="2" t="s">
        <v>53</v>
      </c>
      <c r="D106" s="2" t="s">
        <v>156</v>
      </c>
      <c r="E106" s="3">
        <v>43971.39335648148</v>
      </c>
      <c r="F106" s="3">
        <v>43971.465277777781</v>
      </c>
      <c r="G106" s="2">
        <v>104</v>
      </c>
      <c r="H106" s="3">
        <v>43971.469409722224</v>
      </c>
      <c r="I106" s="3">
        <v>43971.553946759261</v>
      </c>
      <c r="J106" s="2">
        <v>122</v>
      </c>
      <c r="K106" s="3">
        <v>43971.563171296293</v>
      </c>
      <c r="L106" s="3">
        <v>43971.657916666663</v>
      </c>
      <c r="M106" s="2">
        <v>137</v>
      </c>
      <c r="N106" s="3">
        <v>43971.677800925929</v>
      </c>
      <c r="O106" s="3">
        <v>43971.708831018521</v>
      </c>
      <c r="P106" s="2">
        <v>44</v>
      </c>
      <c r="Q106" s="2" t="s">
        <v>148</v>
      </c>
      <c r="R106" s="2" t="s">
        <v>149</v>
      </c>
      <c r="S106" s="2">
        <v>11.7736358642578</v>
      </c>
      <c r="T106" s="2">
        <v>11</v>
      </c>
      <c r="U106" t="s">
        <v>150</v>
      </c>
    </row>
    <row r="107" spans="1:21" x14ac:dyDescent="0.2">
      <c r="A107" s="2">
        <v>1207297</v>
      </c>
      <c r="B107" s="7" t="s">
        <v>162</v>
      </c>
      <c r="C107" s="2" t="s">
        <v>56</v>
      </c>
      <c r="D107" s="2" t="s">
        <v>161</v>
      </c>
      <c r="E107" s="3">
        <v>43971.668773148151</v>
      </c>
      <c r="F107" s="3">
        <v>43972.025729166664</v>
      </c>
      <c r="G107" s="2">
        <v>514</v>
      </c>
      <c r="H107" s="3">
        <v>43972.029513888891</v>
      </c>
      <c r="I107" s="3">
        <v>43972.109398148146</v>
      </c>
      <c r="J107" s="2">
        <v>115</v>
      </c>
      <c r="K107" s="3">
        <v>43972.117962962962</v>
      </c>
      <c r="L107" s="3">
        <v>43972.285162037035</v>
      </c>
      <c r="M107" s="2">
        <v>241</v>
      </c>
      <c r="N107" s="3">
        <v>43972.290289351855</v>
      </c>
      <c r="O107" s="3">
        <v>43972.335578703707</v>
      </c>
      <c r="P107" s="2">
        <v>65</v>
      </c>
      <c r="Q107" s="2" t="s">
        <v>148</v>
      </c>
      <c r="R107" s="2" t="s">
        <v>149</v>
      </c>
      <c r="S107" s="2">
        <v>-2.92271876335144</v>
      </c>
      <c r="T107" s="2">
        <v>20</v>
      </c>
      <c r="U107" t="s">
        <v>150</v>
      </c>
    </row>
    <row r="108" spans="1:21" x14ac:dyDescent="0.2">
      <c r="A108" s="2">
        <v>1207298</v>
      </c>
      <c r="B108" s="7" t="s">
        <v>162</v>
      </c>
      <c r="C108" s="2" t="s">
        <v>61</v>
      </c>
      <c r="D108" s="2" t="s">
        <v>161</v>
      </c>
      <c r="E108" s="3">
        <v>43972.025740740741</v>
      </c>
      <c r="F108" s="3">
        <v>43972.190775462965</v>
      </c>
      <c r="G108" s="2">
        <v>237</v>
      </c>
      <c r="H108" s="3">
        <v>43972.194907407407</v>
      </c>
      <c r="I108" s="3">
        <v>43972.296076388891</v>
      </c>
      <c r="J108" s="2">
        <v>146</v>
      </c>
      <c r="K108" s="3">
        <v>43972.30568287037</v>
      </c>
      <c r="L108" s="3">
        <v>43972.451469907406</v>
      </c>
      <c r="M108" s="2">
        <v>210</v>
      </c>
      <c r="N108" s="3">
        <v>43972.459155092591</v>
      </c>
      <c r="O108" s="3">
        <v>43972.507893518516</v>
      </c>
      <c r="P108" s="2">
        <v>70</v>
      </c>
      <c r="Q108" s="2" t="s">
        <v>157</v>
      </c>
      <c r="R108" s="2" t="s">
        <v>149</v>
      </c>
      <c r="S108" s="2">
        <v>3.25901222229004</v>
      </c>
      <c r="T108" s="2">
        <v>36</v>
      </c>
      <c r="U108" t="s">
        <v>150</v>
      </c>
    </row>
    <row r="109" spans="1:21" x14ac:dyDescent="0.2">
      <c r="A109" s="2">
        <v>1207299</v>
      </c>
      <c r="B109" s="7" t="s">
        <v>163</v>
      </c>
      <c r="C109" s="2" t="s">
        <v>61</v>
      </c>
      <c r="D109" s="2" t="s">
        <v>161</v>
      </c>
      <c r="E109" s="3">
        <v>43972.190787037034</v>
      </c>
      <c r="F109" s="3">
        <v>43972.428900462961</v>
      </c>
      <c r="G109" s="2">
        <v>343</v>
      </c>
      <c r="H109" s="3">
        <v>43972.432708333334</v>
      </c>
      <c r="I109" s="3">
        <v>43972.537118055552</v>
      </c>
      <c r="J109" s="2">
        <v>150</v>
      </c>
      <c r="K109" s="3">
        <v>43972.546666666669</v>
      </c>
      <c r="L109" s="3">
        <v>43972.680092592593</v>
      </c>
      <c r="M109" s="2">
        <v>192</v>
      </c>
      <c r="N109" s="3">
        <v>43972.709733796299</v>
      </c>
      <c r="O109" s="3">
        <v>43972.744039351855</v>
      </c>
      <c r="P109" s="2">
        <v>49</v>
      </c>
      <c r="Q109" s="2" t="s">
        <v>157</v>
      </c>
      <c r="R109" s="2" t="s">
        <v>149</v>
      </c>
      <c r="S109" s="2">
        <v>0.76335263252258301</v>
      </c>
      <c r="T109" s="2">
        <v>29</v>
      </c>
      <c r="U109" t="s">
        <v>150</v>
      </c>
    </row>
    <row r="110" spans="1:21" x14ac:dyDescent="0.2">
      <c r="A110" s="2">
        <v>1207326</v>
      </c>
      <c r="B110" s="7" t="s">
        <v>107</v>
      </c>
      <c r="C110" s="2" t="s">
        <v>56</v>
      </c>
      <c r="D110" s="2" t="s">
        <v>159</v>
      </c>
      <c r="E110" s="3">
        <v>43978.524108796293</v>
      </c>
      <c r="F110" s="3">
        <v>43978.998240740744</v>
      </c>
      <c r="G110" s="2">
        <v>683</v>
      </c>
      <c r="H110" s="3">
        <v>43979.000428240739</v>
      </c>
      <c r="I110" s="3">
        <v>43979.098333333335</v>
      </c>
      <c r="J110" s="2">
        <v>141</v>
      </c>
      <c r="K110" s="3">
        <v>43979.107615740744</v>
      </c>
      <c r="L110" s="3">
        <v>43979.205243055556</v>
      </c>
      <c r="M110" s="2">
        <v>141</v>
      </c>
      <c r="N110" s="3">
        <v>43979.211921296293</v>
      </c>
      <c r="O110" s="3">
        <v>43979.257395833331</v>
      </c>
      <c r="P110" s="2">
        <v>65</v>
      </c>
      <c r="Q110" s="2" t="s">
        <v>157</v>
      </c>
      <c r="R110" s="2" t="s">
        <v>149</v>
      </c>
      <c r="S110" s="2">
        <v>11.440715789794901</v>
      </c>
      <c r="T110" s="2">
        <v>407</v>
      </c>
      <c r="U110" t="s">
        <v>150</v>
      </c>
    </row>
    <row r="111" spans="1:21" x14ac:dyDescent="0.2">
      <c r="A111" s="2">
        <v>1207353</v>
      </c>
      <c r="B111" s="7" t="s">
        <v>86</v>
      </c>
      <c r="C111" s="2" t="s">
        <v>53</v>
      </c>
      <c r="D111" s="2" t="s">
        <v>156</v>
      </c>
      <c r="E111" s="3">
        <v>43986.292812500003</v>
      </c>
      <c r="F111" s="3">
        <v>43986.351157407407</v>
      </c>
      <c r="G111" s="2">
        <v>84</v>
      </c>
      <c r="H111" s="3">
        <v>43986.355555555558</v>
      </c>
      <c r="I111" s="3">
        <v>43986.429872685185</v>
      </c>
      <c r="J111" s="2">
        <v>107</v>
      </c>
      <c r="K111" s="3">
        <v>43986.437685185185</v>
      </c>
      <c r="L111" s="3">
        <v>43986.514548611114</v>
      </c>
      <c r="M111" s="2">
        <v>110</v>
      </c>
      <c r="N111" s="3">
        <v>43986.518564814818</v>
      </c>
      <c r="O111" s="3">
        <v>43986.5705787037</v>
      </c>
      <c r="P111" s="2">
        <v>75</v>
      </c>
      <c r="Q111" s="2" t="s">
        <v>148</v>
      </c>
      <c r="R111" s="2" t="s">
        <v>154</v>
      </c>
      <c r="S111" s="2">
        <v>4.9405384063720703</v>
      </c>
      <c r="T111" s="2">
        <v>19</v>
      </c>
      <c r="U111" t="s">
        <v>150</v>
      </c>
    </row>
    <row r="112" spans="1:21" x14ac:dyDescent="0.2">
      <c r="A112" s="2">
        <v>1207366</v>
      </c>
      <c r="B112" s="7" t="s">
        <v>86</v>
      </c>
      <c r="C112" s="2" t="s">
        <v>91</v>
      </c>
      <c r="D112" s="2" t="s">
        <v>156</v>
      </c>
      <c r="E112" s="3">
        <v>43992.065949074073</v>
      </c>
      <c r="F112" s="3">
        <v>43992.332453703704</v>
      </c>
      <c r="G112" s="2">
        <v>384</v>
      </c>
      <c r="H112" s="3">
        <v>43992.340196759258</v>
      </c>
      <c r="I112" s="3">
        <v>43992.417488425926</v>
      </c>
      <c r="J112" s="2">
        <v>112</v>
      </c>
      <c r="K112" s="3">
        <v>43992.42260416667</v>
      </c>
      <c r="L112" s="3">
        <v>43992.47457175926</v>
      </c>
      <c r="M112" s="2">
        <v>75</v>
      </c>
      <c r="N112" s="3">
        <v>43992.486493055556</v>
      </c>
      <c r="O112" s="3">
        <v>43992.52925925926</v>
      </c>
      <c r="P112" s="2">
        <v>62</v>
      </c>
      <c r="Q112" s="2" t="s">
        <v>148</v>
      </c>
      <c r="R112" s="2" t="s">
        <v>154</v>
      </c>
      <c r="S112" s="2">
        <v>10.675401687622101</v>
      </c>
      <c r="T112" s="2">
        <v>17</v>
      </c>
      <c r="U112" t="s">
        <v>150</v>
      </c>
    </row>
    <row r="113" spans="1:21" x14ac:dyDescent="0.2">
      <c r="A113" s="2">
        <v>1207367</v>
      </c>
      <c r="B113" s="7" t="s">
        <v>86</v>
      </c>
      <c r="C113" s="2" t="s">
        <v>48</v>
      </c>
      <c r="D113" s="2" t="s">
        <v>156</v>
      </c>
      <c r="E113" s="3">
        <v>43992.332453703704</v>
      </c>
      <c r="F113" s="3">
        <v>43992.400694444441</v>
      </c>
      <c r="G113" s="2">
        <v>99</v>
      </c>
      <c r="H113" s="3">
        <v>43992.425162037034</v>
      </c>
      <c r="I113" s="3">
        <v>43992.490416666667</v>
      </c>
      <c r="J113" s="2">
        <v>94</v>
      </c>
      <c r="K113" s="3">
        <v>43992.495625000003</v>
      </c>
      <c r="L113" s="3">
        <v>43992.546099537038</v>
      </c>
      <c r="M113" s="2">
        <v>73</v>
      </c>
      <c r="N113" s="3">
        <v>43992.567060185182</v>
      </c>
      <c r="O113" s="3">
        <v>43992.621562499997</v>
      </c>
      <c r="P113" s="2">
        <v>79</v>
      </c>
      <c r="Q113" s="2" t="s">
        <v>148</v>
      </c>
      <c r="R113" s="2" t="s">
        <v>154</v>
      </c>
      <c r="S113" s="2">
        <v>7.3890309333801296</v>
      </c>
      <c r="T113" s="2">
        <v>17</v>
      </c>
      <c r="U113" t="s">
        <v>150</v>
      </c>
    </row>
    <row r="114" spans="1:21" x14ac:dyDescent="0.2">
      <c r="A114" s="2">
        <v>1207424</v>
      </c>
      <c r="B114" s="7" t="s">
        <v>107</v>
      </c>
      <c r="C114" s="2" t="s">
        <v>53</v>
      </c>
      <c r="D114" s="2" t="s">
        <v>159</v>
      </c>
      <c r="E114" s="3">
        <v>44005.231122685182</v>
      </c>
      <c r="F114" s="3">
        <v>44005.317569444444</v>
      </c>
      <c r="G114" s="2">
        <v>125</v>
      </c>
      <c r="H114" s="3">
        <v>44005.322465277779</v>
      </c>
      <c r="I114" s="3">
        <v>44005.337627314817</v>
      </c>
      <c r="J114" s="2">
        <v>22</v>
      </c>
      <c r="K114" s="3">
        <v>44005.462604166663</v>
      </c>
      <c r="L114" s="3">
        <v>44005.590775462966</v>
      </c>
      <c r="M114" s="2">
        <v>184</v>
      </c>
      <c r="N114" s="3">
        <v>44005.596770833334</v>
      </c>
      <c r="O114" s="3">
        <v>44005.643738425926</v>
      </c>
      <c r="P114" s="2">
        <v>67</v>
      </c>
      <c r="Q114" s="2" t="s">
        <v>148</v>
      </c>
      <c r="R114" s="2" t="s">
        <v>149</v>
      </c>
      <c r="S114" s="2">
        <v>6.4551696777343803</v>
      </c>
      <c r="T114" s="2">
        <v>11</v>
      </c>
      <c r="U114" t="s">
        <v>150</v>
      </c>
    </row>
    <row r="115" spans="1:21" x14ac:dyDescent="0.2">
      <c r="A115" s="2">
        <v>1207453</v>
      </c>
      <c r="B115" s="7" t="s">
        <v>78</v>
      </c>
      <c r="C115" s="2" t="s">
        <v>46</v>
      </c>
      <c r="D115" s="2" t="s">
        <v>156</v>
      </c>
      <c r="E115" s="3">
        <v>44019.265567129631</v>
      </c>
      <c r="F115" s="3">
        <v>44019.354062500002</v>
      </c>
      <c r="G115" s="2">
        <v>127</v>
      </c>
      <c r="H115" s="3">
        <v>44019.35832175926</v>
      </c>
      <c r="I115" s="3">
        <v>44019.424375000002</v>
      </c>
      <c r="J115" s="2">
        <v>96</v>
      </c>
      <c r="K115" s="3">
        <v>44019.443182870367</v>
      </c>
      <c r="L115" s="3">
        <v>44019.519965277781</v>
      </c>
      <c r="M115" s="2">
        <v>110</v>
      </c>
      <c r="N115" s="3">
        <v>44019.59778935185</v>
      </c>
      <c r="O115" s="3">
        <v>44019.635717592595</v>
      </c>
      <c r="P115" s="2">
        <v>55</v>
      </c>
      <c r="Q115" s="2" t="s">
        <v>148</v>
      </c>
      <c r="R115" s="2" t="s">
        <v>149</v>
      </c>
      <c r="S115" s="2">
        <v>15.746229171752899</v>
      </c>
      <c r="T115" s="2">
        <v>7</v>
      </c>
      <c r="U115" t="s">
        <v>150</v>
      </c>
    </row>
    <row r="116" spans="1:21" x14ac:dyDescent="0.2">
      <c r="A116" s="2">
        <v>1207454</v>
      </c>
      <c r="B116" s="7" t="s">
        <v>78</v>
      </c>
      <c r="C116" s="2" t="s">
        <v>61</v>
      </c>
      <c r="D116" s="2" t="s">
        <v>156</v>
      </c>
      <c r="E116" s="3">
        <v>44019.354074074072</v>
      </c>
      <c r="F116" s="3">
        <v>44019.984976851854</v>
      </c>
      <c r="G116" s="2">
        <v>909</v>
      </c>
      <c r="H116" s="3">
        <v>44019.989664351851</v>
      </c>
      <c r="I116" s="3">
        <v>44020.068796296298</v>
      </c>
      <c r="J116" s="2">
        <v>114</v>
      </c>
      <c r="K116" s="3">
        <v>44020.079664351855</v>
      </c>
      <c r="L116" s="3">
        <v>44020.166261574072</v>
      </c>
      <c r="M116" s="2">
        <v>125</v>
      </c>
      <c r="N116" s="3">
        <v>44020.171111111114</v>
      </c>
      <c r="O116" s="3">
        <v>44020.207083333335</v>
      </c>
      <c r="P116" s="2">
        <v>52</v>
      </c>
      <c r="Q116" s="2" t="s">
        <v>148</v>
      </c>
      <c r="R116" s="2" t="s">
        <v>149</v>
      </c>
      <c r="S116" s="2">
        <v>29.388431549072301</v>
      </c>
      <c r="T116" s="2">
        <v>2</v>
      </c>
      <c r="U116" t="s">
        <v>150</v>
      </c>
    </row>
    <row r="117" spans="1:21" x14ac:dyDescent="0.2">
      <c r="A117" s="2">
        <v>1207455</v>
      </c>
      <c r="B117" s="7" t="s">
        <v>78</v>
      </c>
      <c r="C117" s="2" t="s">
        <v>56</v>
      </c>
      <c r="D117" s="2" t="s">
        <v>156</v>
      </c>
      <c r="E117" s="3">
        <v>44019.985000000001</v>
      </c>
      <c r="F117" s="3">
        <v>44020.063784722224</v>
      </c>
      <c r="G117" s="2">
        <v>113</v>
      </c>
      <c r="H117" s="3">
        <v>44020.082384259258</v>
      </c>
      <c r="I117" s="3">
        <v>44020.175405092596</v>
      </c>
      <c r="J117" s="2">
        <v>134</v>
      </c>
      <c r="K117" s="3">
        <v>44020.184976851851</v>
      </c>
      <c r="L117" s="3">
        <v>44020.274363425924</v>
      </c>
      <c r="M117" s="2">
        <v>129</v>
      </c>
      <c r="N117" s="3">
        <v>44020.279803240737</v>
      </c>
      <c r="O117" s="3">
        <v>44020.323935185188</v>
      </c>
      <c r="P117" s="2">
        <v>64</v>
      </c>
      <c r="Q117" s="2" t="s">
        <v>148</v>
      </c>
      <c r="R117" s="2" t="s">
        <v>149</v>
      </c>
      <c r="S117" s="2">
        <v>-2.0337338447570801</v>
      </c>
      <c r="T117" s="2">
        <v>4</v>
      </c>
      <c r="U117" t="s">
        <v>150</v>
      </c>
    </row>
    <row r="118" spans="1:21" x14ac:dyDescent="0.2">
      <c r="A118" s="2">
        <v>1207456</v>
      </c>
      <c r="B118" s="7" t="s">
        <v>94</v>
      </c>
      <c r="C118" s="2" t="s">
        <v>53</v>
      </c>
      <c r="D118" s="2" t="s">
        <v>161</v>
      </c>
      <c r="E118" s="3">
        <v>44020.063796296294</v>
      </c>
      <c r="F118" s="3">
        <v>44020.19327546296</v>
      </c>
      <c r="G118" s="2">
        <v>187</v>
      </c>
      <c r="H118" s="3">
        <v>44020.197615740741</v>
      </c>
      <c r="I118" s="3">
        <v>44020.303773148145</v>
      </c>
      <c r="J118" s="2">
        <v>153</v>
      </c>
      <c r="K118" s="3">
        <v>44020.313055555554</v>
      </c>
      <c r="L118" s="3">
        <v>44020.509201388886</v>
      </c>
      <c r="M118" s="2">
        <v>283</v>
      </c>
      <c r="N118" s="3">
        <v>44020.513784722221</v>
      </c>
      <c r="O118" s="3">
        <v>44020.562037037038</v>
      </c>
      <c r="P118" s="2">
        <v>70</v>
      </c>
      <c r="Q118" s="2" t="s">
        <v>148</v>
      </c>
      <c r="R118" s="2" t="s">
        <v>149</v>
      </c>
      <c r="S118" s="2">
        <v>3.04598832130432</v>
      </c>
      <c r="T118" s="2">
        <v>13</v>
      </c>
      <c r="U118" t="s">
        <v>150</v>
      </c>
    </row>
    <row r="119" spans="1:21" x14ac:dyDescent="0.2">
      <c r="A119" s="2">
        <v>1207474</v>
      </c>
      <c r="B119" s="7" t="s">
        <v>164</v>
      </c>
      <c r="C119" s="2" t="s">
        <v>53</v>
      </c>
      <c r="D119" s="2" t="s">
        <v>156</v>
      </c>
      <c r="E119" s="3">
        <v>44025.233229166668</v>
      </c>
      <c r="F119" s="3">
        <v>44025.335462962961</v>
      </c>
      <c r="G119" s="2">
        <v>148</v>
      </c>
      <c r="H119" s="3">
        <v>44025.343923611108</v>
      </c>
      <c r="I119" s="3">
        <v>44025.442754629628</v>
      </c>
      <c r="J119" s="2">
        <v>142</v>
      </c>
      <c r="K119" s="3">
        <v>44025.449178240742</v>
      </c>
      <c r="L119" s="3">
        <v>44025.5003125</v>
      </c>
      <c r="M119" s="2">
        <v>74</v>
      </c>
      <c r="N119" s="3">
        <v>44025.504629629628</v>
      </c>
      <c r="O119" s="3">
        <v>44025.554131944446</v>
      </c>
      <c r="P119" s="2">
        <v>71</v>
      </c>
      <c r="Q119" s="2" t="s">
        <v>148</v>
      </c>
      <c r="R119" s="2" t="s">
        <v>149</v>
      </c>
      <c r="S119" s="2">
        <v>0.50946301221847501</v>
      </c>
      <c r="T119" s="2">
        <v>15</v>
      </c>
      <c r="U119" t="s">
        <v>150</v>
      </c>
    </row>
    <row r="120" spans="1:21" x14ac:dyDescent="0.2">
      <c r="A120" s="2">
        <v>1207475</v>
      </c>
      <c r="B120" s="7" t="s">
        <v>78</v>
      </c>
      <c r="C120" s="2" t="s">
        <v>49</v>
      </c>
      <c r="D120" s="2" t="s">
        <v>156</v>
      </c>
      <c r="E120" s="3">
        <v>44025.335462962961</v>
      </c>
      <c r="F120" s="3">
        <v>44025.506701388891</v>
      </c>
      <c r="G120" s="2">
        <v>246</v>
      </c>
      <c r="H120" s="3">
        <v>44025.510439814818</v>
      </c>
      <c r="I120" s="3">
        <v>44025.520127314812</v>
      </c>
      <c r="J120" s="2">
        <v>13</v>
      </c>
      <c r="K120" s="3">
        <v>44025.626215277778</v>
      </c>
      <c r="L120" s="3">
        <v>44025.715173611112</v>
      </c>
      <c r="M120" s="2">
        <v>128</v>
      </c>
      <c r="N120" s="3">
        <v>44025.719965277778</v>
      </c>
      <c r="O120" s="3">
        <v>44025.765138888892</v>
      </c>
      <c r="P120" s="2">
        <v>65</v>
      </c>
      <c r="Q120" s="2" t="s">
        <v>148</v>
      </c>
      <c r="R120" s="2" t="s">
        <v>149</v>
      </c>
      <c r="S120" s="2">
        <v>16.613693237304702</v>
      </c>
      <c r="T120" s="2">
        <v>6</v>
      </c>
      <c r="U120" t="s">
        <v>150</v>
      </c>
    </row>
    <row r="121" spans="1:21" x14ac:dyDescent="0.2">
      <c r="A121" s="2">
        <v>1207514</v>
      </c>
      <c r="B121" s="7" t="s">
        <v>78</v>
      </c>
      <c r="C121" s="2" t="s">
        <v>61</v>
      </c>
      <c r="D121" s="2" t="s">
        <v>156</v>
      </c>
      <c r="E121" s="3">
        <v>44041.725162037037</v>
      </c>
      <c r="F121" s="3">
        <v>44041.892534722225</v>
      </c>
      <c r="G121" s="2">
        <v>241</v>
      </c>
      <c r="H121" s="3">
        <v>44041.897175925929</v>
      </c>
      <c r="I121" s="3">
        <v>44042.013101851851</v>
      </c>
      <c r="J121" s="2">
        <v>167</v>
      </c>
      <c r="K121" s="3">
        <v>44042.025462962964</v>
      </c>
      <c r="L121" s="3">
        <v>44042.145555555559</v>
      </c>
      <c r="M121" s="2">
        <v>173</v>
      </c>
      <c r="N121" s="3">
        <v>44042.196666666663</v>
      </c>
      <c r="O121" s="3">
        <v>44042.232569444444</v>
      </c>
      <c r="P121" s="2">
        <v>51</v>
      </c>
      <c r="Q121" s="2" t="s">
        <v>148</v>
      </c>
      <c r="R121" s="2" t="s">
        <v>149</v>
      </c>
      <c r="S121" s="2">
        <v>9.6381673812866193</v>
      </c>
      <c r="T121" s="2">
        <v>9</v>
      </c>
      <c r="U121" t="s">
        <v>150</v>
      </c>
    </row>
    <row r="122" spans="1:21" x14ac:dyDescent="0.2">
      <c r="A122" s="2">
        <v>1207515</v>
      </c>
      <c r="B122" s="7" t="s">
        <v>78</v>
      </c>
      <c r="C122" s="2" t="s">
        <v>56</v>
      </c>
      <c r="D122" s="2" t="s">
        <v>156</v>
      </c>
      <c r="E122" s="3">
        <v>44041.892546296294</v>
      </c>
      <c r="F122" s="3">
        <v>44042.002986111111</v>
      </c>
      <c r="G122" s="2">
        <v>159</v>
      </c>
      <c r="H122" s="3">
        <v>44042.045324074075</v>
      </c>
      <c r="I122" s="3">
        <v>44042.151921296296</v>
      </c>
      <c r="J122" s="2">
        <v>153</v>
      </c>
      <c r="K122" s="3">
        <v>44042.161435185182</v>
      </c>
      <c r="L122" s="3">
        <v>44042.287638888891</v>
      </c>
      <c r="M122" s="2">
        <v>182</v>
      </c>
      <c r="N122" s="3">
        <v>44042.417743055557</v>
      </c>
      <c r="O122" s="3">
        <v>44042.462673611109</v>
      </c>
      <c r="P122" s="2">
        <v>65</v>
      </c>
      <c r="Q122" s="2" t="s">
        <v>148</v>
      </c>
      <c r="R122" s="2" t="s">
        <v>149</v>
      </c>
      <c r="S122" s="2">
        <v>4.5545492172241202</v>
      </c>
      <c r="T122" s="2">
        <v>2</v>
      </c>
      <c r="U122" t="s">
        <v>150</v>
      </c>
    </row>
    <row r="123" spans="1:21" x14ac:dyDescent="0.2">
      <c r="A123" s="2">
        <v>1207516</v>
      </c>
      <c r="B123" s="7">
        <v>310</v>
      </c>
      <c r="C123" s="2" t="s">
        <v>56</v>
      </c>
      <c r="D123" s="2" t="s">
        <v>161</v>
      </c>
      <c r="E123" s="3">
        <v>44042.002997685187</v>
      </c>
      <c r="F123" s="3">
        <v>44042.219212962962</v>
      </c>
      <c r="G123" s="2">
        <v>311</v>
      </c>
      <c r="H123" s="3">
        <v>44042.223460648151</v>
      </c>
      <c r="I123" s="3">
        <v>44042.284918981481</v>
      </c>
      <c r="J123" s="2">
        <v>89</v>
      </c>
      <c r="K123" s="3">
        <v>44042.480416666665</v>
      </c>
      <c r="L123" s="3">
        <v>44042.644432870373</v>
      </c>
      <c r="M123" s="2">
        <v>236</v>
      </c>
      <c r="N123" s="3">
        <v>44042.649317129632</v>
      </c>
      <c r="O123" s="3">
        <v>44042.697893518518</v>
      </c>
      <c r="P123" s="2">
        <v>69</v>
      </c>
      <c r="Q123" s="2" t="s">
        <v>148</v>
      </c>
      <c r="R123" s="2" t="s">
        <v>149</v>
      </c>
      <c r="S123" s="2">
        <v>0.32753771543502802</v>
      </c>
      <c r="T123" s="2">
        <v>16</v>
      </c>
      <c r="U123" t="s">
        <v>150</v>
      </c>
    </row>
    <row r="124" spans="1:21" x14ac:dyDescent="0.2">
      <c r="A124" s="2">
        <v>1207517</v>
      </c>
      <c r="B124" s="7" t="s">
        <v>172</v>
      </c>
      <c r="C124" s="2" t="s">
        <v>44</v>
      </c>
      <c r="D124" s="2" t="s">
        <v>156</v>
      </c>
      <c r="E124" s="3">
        <v>44042.219224537039</v>
      </c>
      <c r="F124" s="3">
        <v>44042.465694444443</v>
      </c>
      <c r="G124" s="2">
        <v>355</v>
      </c>
      <c r="H124" s="3">
        <v>44042.480902777781</v>
      </c>
      <c r="I124" s="3">
        <v>44042.655949074076</v>
      </c>
      <c r="J124" s="2">
        <v>252</v>
      </c>
      <c r="K124" s="3">
        <v>44042.669363425928</v>
      </c>
      <c r="L124" s="3">
        <v>44042.777048611111</v>
      </c>
      <c r="M124" s="2">
        <v>155</v>
      </c>
      <c r="N124" s="3">
        <v>44042.781215277777</v>
      </c>
      <c r="O124" s="3">
        <v>44042.814837962964</v>
      </c>
      <c r="P124" s="2">
        <v>49</v>
      </c>
      <c r="Q124" s="2" t="s">
        <v>148</v>
      </c>
      <c r="R124" s="2" t="s">
        <v>149</v>
      </c>
      <c r="S124" s="2">
        <v>6.6205215454101598</v>
      </c>
      <c r="T124" s="2">
        <v>8</v>
      </c>
      <c r="U124" t="s">
        <v>150</v>
      </c>
    </row>
    <row r="125" spans="1:21" x14ac:dyDescent="0.2">
      <c r="A125" s="2">
        <v>1207522</v>
      </c>
      <c r="B125" s="7" t="s">
        <v>86</v>
      </c>
      <c r="C125" s="2" t="s">
        <v>91</v>
      </c>
      <c r="D125" s="2" t="s">
        <v>156</v>
      </c>
      <c r="E125" s="3">
        <v>44042.989108796297</v>
      </c>
      <c r="F125" s="3">
        <v>44043.08861111111</v>
      </c>
      <c r="G125" s="2">
        <v>143</v>
      </c>
      <c r="H125" s="3">
        <v>44043.092743055553</v>
      </c>
      <c r="I125" s="3">
        <v>44043.20921296296</v>
      </c>
      <c r="J125" s="2">
        <v>168</v>
      </c>
      <c r="K125" s="3">
        <v>44043.21638888889</v>
      </c>
      <c r="L125" s="3">
        <v>44043.27484953704</v>
      </c>
      <c r="M125" s="2">
        <v>84</v>
      </c>
      <c r="N125" s="3">
        <v>44043.278819444444</v>
      </c>
      <c r="O125" s="3">
        <v>44043.331180555557</v>
      </c>
      <c r="P125" s="2">
        <v>75</v>
      </c>
      <c r="Q125" s="2" t="s">
        <v>148</v>
      </c>
      <c r="R125" s="2" t="s">
        <v>154</v>
      </c>
      <c r="S125" s="2">
        <v>2.9803090095520002</v>
      </c>
      <c r="T125" s="2">
        <v>15</v>
      </c>
      <c r="U125" t="s">
        <v>150</v>
      </c>
    </row>
    <row r="126" spans="1:21" x14ac:dyDescent="0.2">
      <c r="A126" s="2">
        <v>1207562</v>
      </c>
      <c r="B126" s="7" t="s">
        <v>68</v>
      </c>
      <c r="C126" s="2" t="s">
        <v>56</v>
      </c>
      <c r="D126" s="2" t="s">
        <v>161</v>
      </c>
      <c r="E126" s="3">
        <v>44055.210520833331</v>
      </c>
      <c r="F126" s="3">
        <v>44055.308252314811</v>
      </c>
      <c r="G126" s="2">
        <v>140</v>
      </c>
      <c r="H126" s="3">
        <v>44055.313750000001</v>
      </c>
      <c r="I126" s="3">
        <v>44055.411562499998</v>
      </c>
      <c r="J126" s="2">
        <v>141</v>
      </c>
      <c r="K126" s="3">
        <v>44055.421400462961</v>
      </c>
      <c r="L126" s="3">
        <v>44055.577141203707</v>
      </c>
      <c r="M126" s="2">
        <v>225</v>
      </c>
      <c r="N126" s="3">
        <v>44055.580243055556</v>
      </c>
      <c r="O126" s="3">
        <v>44055.622233796297</v>
      </c>
      <c r="P126" s="2">
        <v>61</v>
      </c>
      <c r="Q126" s="2" t="s">
        <v>148</v>
      </c>
      <c r="R126" s="2" t="s">
        <v>149</v>
      </c>
      <c r="S126" s="2">
        <v>5.0127906799316397</v>
      </c>
      <c r="T126" s="2">
        <v>8</v>
      </c>
      <c r="U126" t="s">
        <v>150</v>
      </c>
    </row>
    <row r="127" spans="1:21" x14ac:dyDescent="0.2">
      <c r="A127" s="2">
        <v>1207647</v>
      </c>
      <c r="B127" s="7" t="s">
        <v>78</v>
      </c>
      <c r="C127" s="2" t="s">
        <v>56</v>
      </c>
      <c r="D127" s="2" t="s">
        <v>156</v>
      </c>
      <c r="E127" s="3">
        <v>44069.234652777777</v>
      </c>
      <c r="F127" s="3">
        <v>44069.3049537037</v>
      </c>
      <c r="G127" s="2">
        <v>102</v>
      </c>
      <c r="H127" s="3">
        <v>44069.309247685182</v>
      </c>
      <c r="I127" s="3">
        <v>44069.382777777777</v>
      </c>
      <c r="J127" s="2">
        <v>106</v>
      </c>
      <c r="K127" s="3">
        <v>44069.394930555558</v>
      </c>
      <c r="L127" s="3">
        <v>44069.483310185184</v>
      </c>
      <c r="M127" s="2">
        <v>127</v>
      </c>
      <c r="N127" s="3">
        <v>44069.487407407411</v>
      </c>
      <c r="O127" s="3">
        <v>44069.52752314815</v>
      </c>
      <c r="P127" s="2">
        <v>58</v>
      </c>
      <c r="Q127" s="2" t="s">
        <v>148</v>
      </c>
      <c r="R127" s="2" t="s">
        <v>149</v>
      </c>
      <c r="S127" s="2">
        <v>16.641963958740199</v>
      </c>
      <c r="T127" s="2">
        <v>0</v>
      </c>
      <c r="U127" t="s">
        <v>150</v>
      </c>
    </row>
    <row r="128" spans="1:21" x14ac:dyDescent="0.2">
      <c r="A128" s="2">
        <v>1207711</v>
      </c>
      <c r="B128" s="7" t="s">
        <v>86</v>
      </c>
      <c r="C128" s="2" t="s">
        <v>53</v>
      </c>
      <c r="D128" s="2" t="s">
        <v>156</v>
      </c>
      <c r="E128" s="3">
        <v>44084.274548611109</v>
      </c>
      <c r="F128" s="3">
        <v>44084.402175925927</v>
      </c>
      <c r="G128" s="2">
        <v>184</v>
      </c>
      <c r="H128" s="3">
        <v>44084.405914351853</v>
      </c>
      <c r="I128" s="3">
        <v>44084.5002662037</v>
      </c>
      <c r="J128" s="2">
        <v>136</v>
      </c>
      <c r="K128" s="3">
        <v>44084.50708333333</v>
      </c>
      <c r="L128" s="3">
        <v>44084.575462962966</v>
      </c>
      <c r="M128" s="2">
        <v>98</v>
      </c>
      <c r="N128" s="3">
        <v>44084.661805555559</v>
      </c>
      <c r="O128" s="3">
        <v>44084.710185185184</v>
      </c>
      <c r="P128" s="2">
        <v>69</v>
      </c>
      <c r="Q128" s="2" t="s">
        <v>148</v>
      </c>
      <c r="R128" s="2" t="s">
        <v>154</v>
      </c>
      <c r="S128" s="2">
        <v>3.3131022453308101</v>
      </c>
      <c r="T128" s="2">
        <v>18</v>
      </c>
      <c r="U128" t="s">
        <v>150</v>
      </c>
    </row>
    <row r="129" spans="1:21" x14ac:dyDescent="0.2">
      <c r="A129" s="2">
        <v>1207713</v>
      </c>
      <c r="B129" s="7" t="s">
        <v>78</v>
      </c>
      <c r="C129" s="2" t="s">
        <v>56</v>
      </c>
      <c r="D129" s="2" t="s">
        <v>156</v>
      </c>
      <c r="E129" s="3">
        <v>44084.504155092596</v>
      </c>
      <c r="F129" s="3">
        <v>44084.582662037035</v>
      </c>
      <c r="G129" s="2">
        <v>114</v>
      </c>
      <c r="H129" s="3">
        <v>44084.704039351855</v>
      </c>
      <c r="I129" s="3">
        <v>44084.785486111112</v>
      </c>
      <c r="J129" s="2">
        <v>118</v>
      </c>
      <c r="K129" s="3">
        <v>44084.794560185182</v>
      </c>
      <c r="L129" s="3">
        <v>44084.904317129629</v>
      </c>
      <c r="M129" s="2">
        <v>158</v>
      </c>
      <c r="N129" s="3">
        <v>44084.908090277779</v>
      </c>
      <c r="O129" s="3">
        <v>44084.949872685182</v>
      </c>
      <c r="P129" s="2">
        <v>60</v>
      </c>
      <c r="Q129" s="2" t="s">
        <v>148</v>
      </c>
      <c r="R129" s="2" t="s">
        <v>149</v>
      </c>
      <c r="S129" s="2">
        <v>6.1254148483276403</v>
      </c>
      <c r="T129" s="2">
        <v>12</v>
      </c>
      <c r="U129" t="s">
        <v>150</v>
      </c>
    </row>
    <row r="130" spans="1:21" x14ac:dyDescent="0.2">
      <c r="A130" s="2">
        <v>1207752</v>
      </c>
      <c r="B130" s="7" t="s">
        <v>78</v>
      </c>
      <c r="C130" s="2" t="s">
        <v>56</v>
      </c>
      <c r="D130" s="2" t="s">
        <v>156</v>
      </c>
      <c r="E130" s="3">
        <v>44092.918692129628</v>
      </c>
      <c r="F130" s="3">
        <v>44093.013761574075</v>
      </c>
      <c r="G130" s="2">
        <v>137</v>
      </c>
      <c r="H130" s="3">
        <v>44093.017453703702</v>
      </c>
      <c r="I130" s="3">
        <v>44093.023854166669</v>
      </c>
      <c r="J130" s="2">
        <v>9</v>
      </c>
      <c r="K130" s="3">
        <v>44093.099097222221</v>
      </c>
      <c r="L130" s="3">
        <v>44093.196076388886</v>
      </c>
      <c r="M130" s="2">
        <v>140</v>
      </c>
      <c r="N130" s="3">
        <v>44093.201909722222</v>
      </c>
      <c r="O130" s="3">
        <v>44093.251689814817</v>
      </c>
      <c r="P130" s="2">
        <v>72</v>
      </c>
      <c r="Q130" s="2" t="s">
        <v>148</v>
      </c>
      <c r="R130" s="2" t="s">
        <v>149</v>
      </c>
      <c r="S130" s="2">
        <v>18.276636123657202</v>
      </c>
      <c r="T130" s="2">
        <v>13</v>
      </c>
      <c r="U130" t="s">
        <v>150</v>
      </c>
    </row>
    <row r="131" spans="1:21" x14ac:dyDescent="0.2">
      <c r="A131" s="2">
        <v>1207769</v>
      </c>
      <c r="B131" s="7" t="s">
        <v>94</v>
      </c>
      <c r="C131" s="2" t="s">
        <v>44</v>
      </c>
      <c r="D131" s="2" t="s">
        <v>161</v>
      </c>
      <c r="E131" s="3">
        <v>44095.880300925928</v>
      </c>
      <c r="F131" s="3">
        <v>44095.952962962961</v>
      </c>
      <c r="G131" s="2">
        <v>105</v>
      </c>
      <c r="H131" s="3">
        <v>44095.960300925923</v>
      </c>
      <c r="I131" s="3">
        <v>44096.053888888891</v>
      </c>
      <c r="J131" s="2">
        <v>135</v>
      </c>
      <c r="K131" s="3">
        <v>44096.062048611115</v>
      </c>
      <c r="L131" s="3">
        <v>44096.228576388887</v>
      </c>
      <c r="M131" s="2">
        <v>240</v>
      </c>
      <c r="N131" s="3">
        <v>44096.233229166668</v>
      </c>
      <c r="O131" s="3">
        <v>44096.262083333335</v>
      </c>
      <c r="P131" s="2">
        <v>42</v>
      </c>
      <c r="Q131" s="2" t="s">
        <v>148</v>
      </c>
      <c r="R131" s="2" t="s">
        <v>149</v>
      </c>
      <c r="S131" s="2">
        <v>15.010023117065399</v>
      </c>
      <c r="T131" s="2">
        <v>10</v>
      </c>
      <c r="U131" t="s">
        <v>150</v>
      </c>
    </row>
    <row r="132" spans="1:21" x14ac:dyDescent="0.2">
      <c r="A132" s="2">
        <v>1207770</v>
      </c>
      <c r="B132" s="7" t="s">
        <v>95</v>
      </c>
      <c r="C132" s="2" t="s">
        <v>56</v>
      </c>
      <c r="D132" s="2" t="s">
        <v>161</v>
      </c>
      <c r="E132" s="3">
        <v>44095.952974537038</v>
      </c>
      <c r="F132" s="3">
        <v>44096.142731481479</v>
      </c>
      <c r="G132" s="2">
        <v>273</v>
      </c>
      <c r="H132" s="3">
        <v>44096.14980324074</v>
      </c>
      <c r="I132" s="3">
        <v>44096.252199074072</v>
      </c>
      <c r="J132" s="2">
        <v>148</v>
      </c>
      <c r="K132" s="3">
        <v>44096.259814814817</v>
      </c>
      <c r="L132" s="3">
        <v>44096.380115740743</v>
      </c>
      <c r="M132" s="2">
        <v>173</v>
      </c>
      <c r="N132" s="3">
        <v>44096.385752314818</v>
      </c>
      <c r="O132" s="3">
        <v>44096.436747685184</v>
      </c>
      <c r="P132" s="2">
        <v>73</v>
      </c>
      <c r="Q132" s="2" t="s">
        <v>148</v>
      </c>
      <c r="R132" s="2" t="s">
        <v>149</v>
      </c>
      <c r="S132" s="2">
        <v>22.5369758605957</v>
      </c>
      <c r="T132" s="2">
        <v>8</v>
      </c>
      <c r="U132" t="s">
        <v>150</v>
      </c>
    </row>
    <row r="133" spans="1:21" x14ac:dyDescent="0.2">
      <c r="A133" s="2">
        <v>1207771</v>
      </c>
      <c r="B133" s="7" t="s">
        <v>96</v>
      </c>
      <c r="C133" s="2" t="s">
        <v>56</v>
      </c>
      <c r="D133" s="2" t="s">
        <v>159</v>
      </c>
      <c r="E133" s="3">
        <v>44096.142743055556</v>
      </c>
      <c r="F133" s="3">
        <v>44096.316446759258</v>
      </c>
      <c r="G133" s="2">
        <v>250</v>
      </c>
      <c r="H133" s="3">
        <v>44096.320590277777</v>
      </c>
      <c r="I133" s="3">
        <v>44096.460868055554</v>
      </c>
      <c r="J133" s="2">
        <v>202</v>
      </c>
      <c r="K133" s="3">
        <v>44096.475046296298</v>
      </c>
      <c r="L133" s="3">
        <v>44096.624872685185</v>
      </c>
      <c r="M133" s="2">
        <v>215</v>
      </c>
      <c r="N133" s="3">
        <v>44096.665983796294</v>
      </c>
      <c r="O133" s="3">
        <v>44096.714583333334</v>
      </c>
      <c r="P133" s="2">
        <v>70</v>
      </c>
      <c r="Q133" s="2" t="s">
        <v>148</v>
      </c>
      <c r="R133" s="2" t="s">
        <v>149</v>
      </c>
      <c r="S133" s="2">
        <v>1.15067970752716</v>
      </c>
      <c r="T133" s="2">
        <v>25</v>
      </c>
      <c r="U133" t="s">
        <v>150</v>
      </c>
    </row>
    <row r="134" spans="1:21" x14ac:dyDescent="0.2">
      <c r="A134" s="2">
        <v>1207786</v>
      </c>
      <c r="B134" s="7" t="s">
        <v>78</v>
      </c>
      <c r="C134" s="2" t="s">
        <v>56</v>
      </c>
      <c r="D134" s="2" t="s">
        <v>156</v>
      </c>
      <c r="E134" s="3">
        <v>44097.635115740741</v>
      </c>
      <c r="F134" s="3">
        <v>44097.699594907404</v>
      </c>
      <c r="G134" s="2">
        <v>93</v>
      </c>
      <c r="H134" s="3">
        <v>44097.703425925924</v>
      </c>
      <c r="I134" s="3">
        <v>44097.766273148147</v>
      </c>
      <c r="J134" s="2">
        <v>91</v>
      </c>
      <c r="K134" s="3">
        <v>44097.777673611112</v>
      </c>
      <c r="L134" s="3">
        <v>44097.867280092592</v>
      </c>
      <c r="M134" s="2">
        <v>129</v>
      </c>
      <c r="N134" s="3">
        <v>44097.871990740743</v>
      </c>
      <c r="O134" s="3">
        <v>44097.914074074077</v>
      </c>
      <c r="P134" s="2">
        <v>61</v>
      </c>
      <c r="Q134" s="2" t="s">
        <v>157</v>
      </c>
      <c r="R134" s="2" t="s">
        <v>149</v>
      </c>
      <c r="S134" s="2">
        <v>3.9240164756774898</v>
      </c>
      <c r="T134" s="2">
        <v>15</v>
      </c>
      <c r="U134" t="s">
        <v>150</v>
      </c>
    </row>
    <row r="135" spans="1:21" x14ac:dyDescent="0.2">
      <c r="A135" s="2">
        <v>1207787</v>
      </c>
      <c r="B135" s="7" t="s">
        <v>78</v>
      </c>
      <c r="C135" s="2" t="s">
        <v>61</v>
      </c>
      <c r="D135" s="2" t="s">
        <v>156</v>
      </c>
      <c r="E135" s="3">
        <v>44097.699594907404</v>
      </c>
      <c r="F135" s="3">
        <v>44097.797361111108</v>
      </c>
      <c r="G135" s="2">
        <v>141</v>
      </c>
      <c r="H135" s="3">
        <v>44097.800995370373</v>
      </c>
      <c r="I135" s="3">
        <v>44097.87636574074</v>
      </c>
      <c r="J135" s="2">
        <v>108</v>
      </c>
      <c r="K135" s="3">
        <v>44097.884155092594</v>
      </c>
      <c r="L135" s="3">
        <v>44097.97420138889</v>
      </c>
      <c r="M135" s="2">
        <v>129</v>
      </c>
      <c r="N135" s="3">
        <v>44097.980162037034</v>
      </c>
      <c r="O135" s="3">
        <v>44098.014108796298</v>
      </c>
      <c r="P135" s="2">
        <v>49</v>
      </c>
      <c r="Q135" s="2" t="s">
        <v>148</v>
      </c>
      <c r="R135" s="2" t="s">
        <v>149</v>
      </c>
      <c r="S135" s="2">
        <v>7.5005064010620099</v>
      </c>
      <c r="T135" s="2">
        <v>11</v>
      </c>
      <c r="U135" t="s">
        <v>150</v>
      </c>
    </row>
    <row r="136" spans="1:21" x14ac:dyDescent="0.2">
      <c r="A136" s="2">
        <v>1207817</v>
      </c>
      <c r="B136" s="7" t="s">
        <v>78</v>
      </c>
      <c r="C136" s="2" t="s">
        <v>53</v>
      </c>
      <c r="D136" s="2" t="s">
        <v>156</v>
      </c>
      <c r="E136" s="3">
        <v>44103.282766203702</v>
      </c>
      <c r="F136" s="3">
        <v>44103.407534722224</v>
      </c>
      <c r="G136" s="2">
        <v>179</v>
      </c>
      <c r="H136" s="3">
        <v>44103.411724537036</v>
      </c>
      <c r="I136" s="3">
        <v>44103.481273148151</v>
      </c>
      <c r="J136" s="2">
        <v>101</v>
      </c>
      <c r="K136" s="3">
        <v>44103.492013888892</v>
      </c>
      <c r="L136" s="3">
        <v>44103.582870370374</v>
      </c>
      <c r="M136" s="2">
        <v>131</v>
      </c>
      <c r="N136" s="3">
        <v>44103.587083333332</v>
      </c>
      <c r="O136" s="3">
        <v>44103.633773148147</v>
      </c>
      <c r="P136" s="2">
        <v>67</v>
      </c>
      <c r="Q136" s="2" t="s">
        <v>148</v>
      </c>
      <c r="R136" s="2" t="s">
        <v>149</v>
      </c>
      <c r="S136" s="2">
        <v>5.3803753852844203</v>
      </c>
      <c r="T136" s="2">
        <v>11</v>
      </c>
      <c r="U136" t="s">
        <v>150</v>
      </c>
    </row>
    <row r="137" spans="1:21" x14ac:dyDescent="0.2">
      <c r="A137" s="2">
        <v>1207837</v>
      </c>
      <c r="B137" s="7" t="s">
        <v>99</v>
      </c>
      <c r="C137" s="2" t="s">
        <v>56</v>
      </c>
      <c r="D137" s="2" t="s">
        <v>161</v>
      </c>
      <c r="E137" s="3">
        <v>44104.75068287037</v>
      </c>
      <c r="F137" s="3">
        <v>44104.856076388889</v>
      </c>
      <c r="G137" s="2">
        <v>152</v>
      </c>
      <c r="H137" s="3">
        <v>44104.860324074078</v>
      </c>
      <c r="I137" s="3">
        <v>44104.976064814815</v>
      </c>
      <c r="J137" s="2">
        <v>167</v>
      </c>
      <c r="K137" s="3">
        <v>44104.985983796294</v>
      </c>
      <c r="L137" s="3">
        <v>44105.180428240739</v>
      </c>
      <c r="M137" s="2">
        <v>280</v>
      </c>
      <c r="N137" s="3">
        <v>44105.186145833337</v>
      </c>
      <c r="O137" s="3">
        <v>44105.231053240743</v>
      </c>
      <c r="P137" s="2">
        <v>64</v>
      </c>
      <c r="Q137" s="2" t="s">
        <v>148</v>
      </c>
      <c r="R137" s="2" t="s">
        <v>149</v>
      </c>
      <c r="S137" s="2">
        <v>5.08500003814697</v>
      </c>
      <c r="T137" s="2">
        <v>12</v>
      </c>
      <c r="U137" t="s">
        <v>150</v>
      </c>
    </row>
    <row r="138" spans="1:21" x14ac:dyDescent="0.2">
      <c r="A138" s="2">
        <v>1207838</v>
      </c>
      <c r="B138" s="7" t="s">
        <v>95</v>
      </c>
      <c r="C138" s="2" t="s">
        <v>56</v>
      </c>
      <c r="D138" s="2" t="s">
        <v>161</v>
      </c>
      <c r="E138" s="3">
        <v>44104.856168981481</v>
      </c>
      <c r="F138" s="3">
        <v>44104.997812499998</v>
      </c>
      <c r="G138" s="2">
        <v>204</v>
      </c>
      <c r="H138" s="3">
        <v>44105.002708333333</v>
      </c>
      <c r="I138" s="3">
        <v>44105.235648148147</v>
      </c>
      <c r="J138" s="2">
        <v>336</v>
      </c>
      <c r="K138" s="3">
        <v>44105.247037037036</v>
      </c>
      <c r="L138" s="3">
        <v>44105.392291666663</v>
      </c>
      <c r="M138" s="2">
        <v>209</v>
      </c>
      <c r="N138" s="3">
        <v>44105.397361111114</v>
      </c>
      <c r="O138" s="3">
        <v>44105.438564814816</v>
      </c>
      <c r="P138" s="2">
        <v>59</v>
      </c>
      <c r="Q138" s="2" t="s">
        <v>148</v>
      </c>
      <c r="R138" s="2" t="s">
        <v>149</v>
      </c>
      <c r="S138" s="2">
        <v>17.548963546752901</v>
      </c>
      <c r="T138" s="2">
        <v>6</v>
      </c>
      <c r="U138" t="s">
        <v>150</v>
      </c>
    </row>
    <row r="139" spans="1:21" x14ac:dyDescent="0.2">
      <c r="A139" s="2">
        <v>1207839</v>
      </c>
      <c r="B139" s="7" t="s">
        <v>95</v>
      </c>
      <c r="C139" s="2" t="s">
        <v>56</v>
      </c>
      <c r="D139" s="2" t="s">
        <v>161</v>
      </c>
      <c r="E139" s="3">
        <v>44104.997824074075</v>
      </c>
      <c r="F139" s="3">
        <v>44105.26090277778</v>
      </c>
      <c r="G139" s="2">
        <v>379</v>
      </c>
      <c r="H139" s="3">
        <v>44105.266342592593</v>
      </c>
      <c r="I139" s="3">
        <v>44105.398125</v>
      </c>
      <c r="J139" s="2">
        <v>190</v>
      </c>
      <c r="K139" s="3">
        <v>44105.410162037035</v>
      </c>
      <c r="L139" s="3">
        <v>44105.539907407408</v>
      </c>
      <c r="M139" s="2">
        <v>187</v>
      </c>
      <c r="N139" s="3">
        <v>44105.544224537036</v>
      </c>
      <c r="O139" s="3">
        <v>44105.587291666663</v>
      </c>
      <c r="P139" s="2">
        <v>62</v>
      </c>
      <c r="Q139" s="2" t="s">
        <v>148</v>
      </c>
      <c r="R139" s="2" t="s">
        <v>149</v>
      </c>
      <c r="S139" s="2">
        <v>11.9954719543457</v>
      </c>
      <c r="T139" s="2">
        <v>12</v>
      </c>
      <c r="U139" t="s">
        <v>150</v>
      </c>
    </row>
    <row r="140" spans="1:21" x14ac:dyDescent="0.2">
      <c r="A140" s="2">
        <v>1207988</v>
      </c>
      <c r="B140" s="7" t="s">
        <v>107</v>
      </c>
      <c r="C140" s="2" t="s">
        <v>44</v>
      </c>
      <c r="D140" s="2" t="s">
        <v>159</v>
      </c>
      <c r="E140" s="3">
        <v>44138.248136574075</v>
      </c>
      <c r="F140" s="3">
        <v>44138.339560185188</v>
      </c>
      <c r="G140" s="2">
        <v>131</v>
      </c>
      <c r="H140" s="3">
        <v>44138.344328703701</v>
      </c>
      <c r="I140" s="3">
        <v>44138.439652777779</v>
      </c>
      <c r="J140" s="2">
        <v>138</v>
      </c>
      <c r="K140" s="3">
        <v>44138.447013888886</v>
      </c>
      <c r="L140" s="3">
        <v>44138.595833333333</v>
      </c>
      <c r="M140" s="2">
        <v>215</v>
      </c>
      <c r="N140" s="3">
        <v>44138.602175925924</v>
      </c>
      <c r="O140" s="3">
        <v>44138.647164351853</v>
      </c>
      <c r="P140" s="2">
        <v>64</v>
      </c>
      <c r="Q140" s="2" t="s">
        <v>148</v>
      </c>
      <c r="R140" s="2" t="s">
        <v>149</v>
      </c>
      <c r="S140" s="2">
        <v>8.5586032867431605</v>
      </c>
      <c r="T140" s="2">
        <v>16</v>
      </c>
      <c r="U140" t="s">
        <v>150</v>
      </c>
    </row>
    <row r="141" spans="1:21" x14ac:dyDescent="0.2">
      <c r="A141" s="2">
        <v>1207989</v>
      </c>
      <c r="B141" s="7" t="s">
        <v>95</v>
      </c>
      <c r="C141" s="2" t="s">
        <v>53</v>
      </c>
      <c r="D141" s="2" t="s">
        <v>161</v>
      </c>
      <c r="E141" s="3">
        <v>44138.339571759258</v>
      </c>
      <c r="F141" s="3">
        <v>44138.467685185184</v>
      </c>
      <c r="G141" s="2">
        <v>185</v>
      </c>
      <c r="H141" s="3">
        <v>44138.471261574072</v>
      </c>
      <c r="I141" s="3">
        <v>44138.608912037038</v>
      </c>
      <c r="J141" s="2">
        <v>198</v>
      </c>
      <c r="K141" s="3">
        <v>44138.618460648147</v>
      </c>
      <c r="L141" s="3">
        <v>44138.754421296297</v>
      </c>
      <c r="M141" s="2">
        <v>196</v>
      </c>
      <c r="N141" s="3">
        <v>44138.759525462963</v>
      </c>
      <c r="O141" s="3">
        <v>44138.805555555555</v>
      </c>
      <c r="P141" s="2">
        <v>67</v>
      </c>
      <c r="Q141" s="2" t="s">
        <v>148</v>
      </c>
      <c r="R141" s="2" t="s">
        <v>149</v>
      </c>
      <c r="S141" s="2">
        <v>13.3932857513428</v>
      </c>
      <c r="T141" s="2">
        <v>8</v>
      </c>
      <c r="U141" t="s">
        <v>150</v>
      </c>
    </row>
    <row r="142" spans="1:21" x14ac:dyDescent="0.2">
      <c r="A142" s="2">
        <v>1207990</v>
      </c>
      <c r="B142" s="7" t="s">
        <v>108</v>
      </c>
      <c r="C142" s="2" t="s">
        <v>63</v>
      </c>
      <c r="D142" s="2" t="s">
        <v>161</v>
      </c>
      <c r="E142" s="3">
        <v>44138.46769675926</v>
      </c>
      <c r="F142" s="3">
        <v>44138.621840277781</v>
      </c>
      <c r="G142" s="2">
        <v>222</v>
      </c>
      <c r="H142" s="3">
        <v>44138.625925925924</v>
      </c>
      <c r="I142" s="3">
        <v>44138.761620370373</v>
      </c>
      <c r="J142" s="2">
        <v>195</v>
      </c>
      <c r="K142" s="3">
        <v>44138.775694444441</v>
      </c>
      <c r="L142" s="3">
        <v>44138.946238425924</v>
      </c>
      <c r="M142" s="2">
        <v>245</v>
      </c>
      <c r="N142" s="3">
        <v>44138.953668981485</v>
      </c>
      <c r="O142" s="3">
        <v>44139.00377314815</v>
      </c>
      <c r="P142" s="2">
        <v>72</v>
      </c>
      <c r="Q142" s="2" t="s">
        <v>157</v>
      </c>
      <c r="R142" s="2" t="s">
        <v>149</v>
      </c>
      <c r="S142" s="2">
        <v>3.43254613876343</v>
      </c>
      <c r="T142" s="2">
        <v>16</v>
      </c>
      <c r="U142" t="s">
        <v>150</v>
      </c>
    </row>
    <row r="143" spans="1:21" x14ac:dyDescent="0.2">
      <c r="A143" s="2">
        <v>1207991</v>
      </c>
      <c r="B143" s="7" t="s">
        <v>94</v>
      </c>
      <c r="C143" s="2" t="s">
        <v>44</v>
      </c>
      <c r="D143" s="2" t="s">
        <v>161</v>
      </c>
      <c r="E143" s="3">
        <v>44138.621851851851</v>
      </c>
      <c r="F143" s="3">
        <v>44138.785162037035</v>
      </c>
      <c r="G143" s="2">
        <v>235</v>
      </c>
      <c r="H143" s="3">
        <v>44138.789097222223</v>
      </c>
      <c r="I143" s="3">
        <v>44138.95548611111</v>
      </c>
      <c r="J143" s="2">
        <v>239</v>
      </c>
      <c r="K143" s="3">
        <v>44138.965196759258</v>
      </c>
      <c r="L143" s="3">
        <v>44139.113634259258</v>
      </c>
      <c r="M143" s="2">
        <v>214</v>
      </c>
      <c r="N143" s="3">
        <v>44139.117465277777</v>
      </c>
      <c r="O143" s="3">
        <v>44139.158055555556</v>
      </c>
      <c r="P143" s="2">
        <v>58</v>
      </c>
      <c r="Q143" s="2" t="s">
        <v>148</v>
      </c>
      <c r="R143" s="2" t="s">
        <v>149</v>
      </c>
      <c r="S143" s="2">
        <v>2.5578551292419398</v>
      </c>
      <c r="T143" s="2">
        <v>10</v>
      </c>
      <c r="U143" t="s">
        <v>150</v>
      </c>
    </row>
    <row r="144" spans="1:21" x14ac:dyDescent="0.2">
      <c r="A144" s="2">
        <v>1208013</v>
      </c>
      <c r="B144" s="7" t="s">
        <v>78</v>
      </c>
      <c r="C144" s="2" t="s">
        <v>56</v>
      </c>
      <c r="D144" s="2" t="s">
        <v>156</v>
      </c>
      <c r="E144" s="3">
        <v>44140.603495370371</v>
      </c>
      <c r="F144" s="3">
        <v>44140.681828703702</v>
      </c>
      <c r="G144" s="2">
        <v>112</v>
      </c>
      <c r="H144" s="3">
        <v>44140.688564814816</v>
      </c>
      <c r="I144" s="3">
        <v>44140.751226851855</v>
      </c>
      <c r="J144" s="2">
        <v>90</v>
      </c>
      <c r="K144" s="3">
        <v>44140.76761574074</v>
      </c>
      <c r="L144" s="3">
        <v>44140.879733796297</v>
      </c>
      <c r="M144" s="2">
        <v>161</v>
      </c>
      <c r="N144" s="3">
        <v>44140.907442129632</v>
      </c>
      <c r="O144" s="3">
        <v>44140.949548611112</v>
      </c>
      <c r="P144" s="2">
        <v>61</v>
      </c>
      <c r="Q144" s="2" t="s">
        <v>148</v>
      </c>
      <c r="R144" s="2" t="s">
        <v>149</v>
      </c>
      <c r="S144" s="2">
        <v>1.7478833198547401</v>
      </c>
      <c r="T144" s="2">
        <v>4</v>
      </c>
      <c r="U144" t="s">
        <v>150</v>
      </c>
    </row>
    <row r="145" spans="1:21" x14ac:dyDescent="0.2">
      <c r="A145" s="2">
        <v>1208033</v>
      </c>
      <c r="B145" s="7" t="s">
        <v>113</v>
      </c>
      <c r="C145" s="2" t="s">
        <v>44</v>
      </c>
      <c r="D145" s="2" t="s">
        <v>159</v>
      </c>
      <c r="E145" s="3">
        <v>44144.310277777775</v>
      </c>
      <c r="F145" s="3">
        <v>44144.413842592592</v>
      </c>
      <c r="G145" s="2">
        <v>149</v>
      </c>
      <c r="H145" s="3">
        <v>44144.418344907404</v>
      </c>
      <c r="I145" s="3">
        <v>44144.486030092594</v>
      </c>
      <c r="J145" s="2">
        <v>97</v>
      </c>
      <c r="K145" s="3">
        <v>44144.494201388887</v>
      </c>
      <c r="L145" s="3">
        <v>44144.636354166665</v>
      </c>
      <c r="M145" s="2">
        <v>205</v>
      </c>
      <c r="N145" s="3">
        <v>44144.643217592595</v>
      </c>
      <c r="O145" s="3">
        <v>44144.688194444447</v>
      </c>
      <c r="P145" s="2">
        <v>65</v>
      </c>
      <c r="Q145" s="2" t="s">
        <v>157</v>
      </c>
      <c r="R145" s="2" t="s">
        <v>149</v>
      </c>
      <c r="S145" s="2">
        <v>1.23821914196014</v>
      </c>
      <c r="T145" s="2">
        <v>22</v>
      </c>
      <c r="U145" t="s">
        <v>150</v>
      </c>
    </row>
    <row r="146" spans="1:21" x14ac:dyDescent="0.2">
      <c r="A146" s="2">
        <v>1208034</v>
      </c>
      <c r="B146" s="7" t="s">
        <v>114</v>
      </c>
      <c r="C146" s="2" t="s">
        <v>63</v>
      </c>
      <c r="D146" s="2" t="s">
        <v>161</v>
      </c>
      <c r="E146" s="3">
        <v>44144.413842592592</v>
      </c>
      <c r="F146" s="3">
        <v>44144.519560185188</v>
      </c>
      <c r="G146" s="2">
        <v>153</v>
      </c>
      <c r="H146" s="3">
        <v>44144.52375</v>
      </c>
      <c r="I146" s="3">
        <v>44144.646898148145</v>
      </c>
      <c r="J146" s="2">
        <v>177</v>
      </c>
      <c r="K146" s="3">
        <v>44144.655150462961</v>
      </c>
      <c r="L146" s="3">
        <v>44144.811724537038</v>
      </c>
      <c r="M146" s="2">
        <v>225</v>
      </c>
      <c r="N146" s="3">
        <v>44144.841354166667</v>
      </c>
      <c r="O146" s="3">
        <v>44144.879884259259</v>
      </c>
      <c r="P146" s="2">
        <v>56</v>
      </c>
      <c r="Q146" s="2" t="s">
        <v>148</v>
      </c>
      <c r="R146" s="2" t="s">
        <v>149</v>
      </c>
      <c r="S146" s="2">
        <v>6.2490682601928702</v>
      </c>
      <c r="T146" s="2">
        <v>14</v>
      </c>
      <c r="U146" t="s">
        <v>150</v>
      </c>
    </row>
    <row r="147" spans="1:21" x14ac:dyDescent="0.2">
      <c r="A147" s="2">
        <v>1208093</v>
      </c>
      <c r="B147" s="7" t="s">
        <v>78</v>
      </c>
      <c r="C147" s="2" t="s">
        <v>50</v>
      </c>
      <c r="D147" s="2" t="s">
        <v>156</v>
      </c>
      <c r="E147" s="3">
        <v>44151.937627314815</v>
      </c>
      <c r="F147" s="3">
        <v>44152.02140046296</v>
      </c>
      <c r="G147" s="2">
        <v>120</v>
      </c>
      <c r="H147" s="3">
        <v>44152.027118055557</v>
      </c>
      <c r="I147" s="3">
        <v>44152.119016203702</v>
      </c>
      <c r="J147" s="2">
        <v>132</v>
      </c>
      <c r="K147" s="3">
        <v>44152.131562499999</v>
      </c>
      <c r="L147" s="3">
        <v>44152.222500000003</v>
      </c>
      <c r="M147" s="2">
        <v>131</v>
      </c>
      <c r="N147" s="3">
        <v>44152.227453703701</v>
      </c>
      <c r="O147" s="3">
        <v>44152.266319444447</v>
      </c>
      <c r="P147" s="2">
        <v>56</v>
      </c>
      <c r="Q147" s="2" t="s">
        <v>157</v>
      </c>
      <c r="R147" s="2" t="s">
        <v>149</v>
      </c>
      <c r="S147" s="2">
        <v>4.4540605545043901</v>
      </c>
      <c r="T147" s="2">
        <v>7</v>
      </c>
      <c r="U147" t="s">
        <v>150</v>
      </c>
    </row>
    <row r="148" spans="1:21" x14ac:dyDescent="0.2">
      <c r="A148" s="2">
        <v>1208094</v>
      </c>
      <c r="B148" s="7" t="s">
        <v>78</v>
      </c>
      <c r="C148" s="2" t="s">
        <v>56</v>
      </c>
      <c r="D148" s="2" t="s">
        <v>156</v>
      </c>
      <c r="E148" s="3">
        <v>44152.021412037036</v>
      </c>
      <c r="F148" s="3">
        <v>44152.115706018521</v>
      </c>
      <c r="G148" s="2">
        <v>136</v>
      </c>
      <c r="H148" s="3">
        <v>44152.13013888889</v>
      </c>
      <c r="I148" s="3">
        <v>44152.138043981482</v>
      </c>
      <c r="J148" s="2">
        <v>11</v>
      </c>
      <c r="K148" s="3">
        <v>44152.241435185184</v>
      </c>
      <c r="L148" s="3">
        <v>44152.343414351853</v>
      </c>
      <c r="M148" s="2">
        <v>147</v>
      </c>
      <c r="N148" s="3">
        <v>44152.349374999998</v>
      </c>
      <c r="O148" s="3">
        <v>44152.390960648147</v>
      </c>
      <c r="P148" s="2">
        <v>59</v>
      </c>
      <c r="Q148" s="2" t="s">
        <v>148</v>
      </c>
      <c r="R148" s="2" t="s">
        <v>149</v>
      </c>
      <c r="S148" s="2">
        <v>2.4855804443359402</v>
      </c>
      <c r="T148" s="2">
        <v>14</v>
      </c>
      <c r="U148" t="s">
        <v>150</v>
      </c>
    </row>
    <row r="149" spans="1:21" x14ac:dyDescent="0.2">
      <c r="A149" s="2">
        <v>1208104</v>
      </c>
      <c r="B149" s="7" t="s">
        <v>108</v>
      </c>
      <c r="C149" s="2" t="s">
        <v>53</v>
      </c>
      <c r="D149" s="2" t="s">
        <v>161</v>
      </c>
      <c r="E149" s="3">
        <v>44152.832256944443</v>
      </c>
      <c r="F149" s="3">
        <v>44152.901898148149</v>
      </c>
      <c r="G149" s="2">
        <v>100</v>
      </c>
      <c r="H149" s="3">
        <v>44152.927604166667</v>
      </c>
      <c r="I149" s="3">
        <v>44153.006018518521</v>
      </c>
      <c r="J149" s="2">
        <v>113</v>
      </c>
      <c r="K149" s="3">
        <v>44153.017847222225</v>
      </c>
      <c r="L149" s="3">
        <v>44153.148657407408</v>
      </c>
      <c r="M149" s="2">
        <v>189</v>
      </c>
      <c r="N149" s="3">
        <v>44153.154502314814</v>
      </c>
      <c r="O149" s="3">
        <v>44153.202268518522</v>
      </c>
      <c r="P149" s="2">
        <v>69</v>
      </c>
      <c r="Q149" s="2" t="s">
        <v>148</v>
      </c>
      <c r="R149" s="2" t="s">
        <v>149</v>
      </c>
      <c r="S149" s="2">
        <v>9.3175315856933594</v>
      </c>
      <c r="T149" s="2">
        <v>6</v>
      </c>
      <c r="U149" t="s">
        <v>150</v>
      </c>
    </row>
    <row r="150" spans="1:21" x14ac:dyDescent="0.2">
      <c r="A150" s="2">
        <v>1208105</v>
      </c>
      <c r="B150" s="7" t="s">
        <v>117</v>
      </c>
      <c r="C150" s="2" t="s">
        <v>44</v>
      </c>
      <c r="D150" s="2" t="s">
        <v>161</v>
      </c>
      <c r="E150" s="3">
        <v>44152.901909722219</v>
      </c>
      <c r="F150" s="3">
        <v>44153.082349537035</v>
      </c>
      <c r="G150" s="2">
        <v>260</v>
      </c>
      <c r="H150" s="3">
        <v>44153.09480324074</v>
      </c>
      <c r="I150" s="3">
        <v>44153.176041666666</v>
      </c>
      <c r="J150" s="2">
        <v>117</v>
      </c>
      <c r="K150" s="3">
        <v>44153.186006944445</v>
      </c>
      <c r="L150" s="3">
        <v>44153.340902777774</v>
      </c>
      <c r="M150" s="2">
        <v>223</v>
      </c>
      <c r="N150" s="3">
        <v>44153.347187500003</v>
      </c>
      <c r="O150" s="3">
        <v>44153.391886574071</v>
      </c>
      <c r="P150" s="2">
        <v>65</v>
      </c>
      <c r="Q150" s="2" t="s">
        <v>148</v>
      </c>
      <c r="R150" s="2" t="s">
        <v>149</v>
      </c>
      <c r="S150" s="2">
        <v>6.4925508499145499</v>
      </c>
      <c r="T150" s="2">
        <v>19</v>
      </c>
      <c r="U150" t="s">
        <v>150</v>
      </c>
    </row>
    <row r="151" spans="1:21" x14ac:dyDescent="0.2">
      <c r="A151" s="2">
        <v>1208140</v>
      </c>
      <c r="B151" s="7" t="s">
        <v>118</v>
      </c>
      <c r="C151" s="2" t="s">
        <v>56</v>
      </c>
      <c r="D151" s="2" t="s">
        <v>161</v>
      </c>
      <c r="E151" s="3">
        <v>44158.55641203704</v>
      </c>
      <c r="F151" s="3">
        <v>44158.628344907411</v>
      </c>
      <c r="G151" s="2">
        <v>103</v>
      </c>
      <c r="H151" s="3">
        <v>44158.632905092592</v>
      </c>
      <c r="I151" s="3">
        <v>44158.642453703702</v>
      </c>
      <c r="J151" s="2">
        <v>14</v>
      </c>
      <c r="K151" s="3">
        <v>44158.796805555554</v>
      </c>
      <c r="L151" s="3">
        <v>44158.963472222225</v>
      </c>
      <c r="M151" s="2">
        <v>240</v>
      </c>
      <c r="N151" s="3">
        <v>44158.969907407409</v>
      </c>
      <c r="O151" s="3">
        <v>44159.016979166663</v>
      </c>
      <c r="P151" s="2">
        <v>68</v>
      </c>
      <c r="Q151" s="2" t="s">
        <v>148</v>
      </c>
      <c r="R151" s="2" t="s">
        <v>149</v>
      </c>
      <c r="S151" s="2">
        <v>0.247663348913193</v>
      </c>
      <c r="T151" s="2">
        <v>36</v>
      </c>
      <c r="U151" t="s">
        <v>150</v>
      </c>
    </row>
    <row r="152" spans="1:21" x14ac:dyDescent="0.2">
      <c r="A152" s="2">
        <v>1208141</v>
      </c>
      <c r="B152" s="7" t="s">
        <v>114</v>
      </c>
      <c r="C152" s="2" t="s">
        <v>63</v>
      </c>
      <c r="D152" s="2" t="s">
        <v>161</v>
      </c>
      <c r="E152" s="3">
        <v>44158.62835648148</v>
      </c>
      <c r="F152" s="3">
        <v>44158.831886574073</v>
      </c>
      <c r="G152" s="2">
        <v>293</v>
      </c>
      <c r="H152" s="3">
        <v>44158.84710648148</v>
      </c>
      <c r="I152" s="3">
        <v>44158.982106481482</v>
      </c>
      <c r="J152" s="2">
        <v>195</v>
      </c>
      <c r="K152" s="3">
        <v>44158.990995370368</v>
      </c>
      <c r="L152" s="3">
        <v>44159.122303240743</v>
      </c>
      <c r="M152" s="2">
        <v>189</v>
      </c>
      <c r="N152" s="3">
        <v>44159.126759259256</v>
      </c>
      <c r="O152" s="3">
        <v>44159.169722222221</v>
      </c>
      <c r="P152" s="2">
        <v>62</v>
      </c>
      <c r="Q152" s="2" t="s">
        <v>148</v>
      </c>
      <c r="R152" s="2" t="s">
        <v>149</v>
      </c>
      <c r="S152" s="2">
        <v>10.809531211853001</v>
      </c>
      <c r="T152" s="2">
        <v>12</v>
      </c>
      <c r="U152" t="s">
        <v>150</v>
      </c>
    </row>
    <row r="153" spans="1:21" x14ac:dyDescent="0.2">
      <c r="A153" s="2">
        <v>1208188</v>
      </c>
      <c r="B153" s="7" t="s">
        <v>78</v>
      </c>
      <c r="C153" s="2" t="s">
        <v>56</v>
      </c>
      <c r="D153" s="2" t="s">
        <v>156</v>
      </c>
      <c r="E153" s="3">
        <v>44165.528912037036</v>
      </c>
      <c r="F153" s="3">
        <v>44165.622824074075</v>
      </c>
      <c r="G153" s="2">
        <v>135</v>
      </c>
      <c r="H153" s="3">
        <v>44165.631192129629</v>
      </c>
      <c r="I153" s="3">
        <v>44165.710914351854</v>
      </c>
      <c r="J153" s="2">
        <v>115</v>
      </c>
      <c r="K153" s="3">
        <v>44165.719837962963</v>
      </c>
      <c r="L153" s="3">
        <v>44165.818668981483</v>
      </c>
      <c r="M153" s="2">
        <v>142</v>
      </c>
      <c r="N153" s="3">
        <v>44165.906145833331</v>
      </c>
      <c r="O153" s="3">
        <v>44165.949606481481</v>
      </c>
      <c r="P153" s="2">
        <v>63</v>
      </c>
      <c r="Q153" s="2" t="s">
        <v>148</v>
      </c>
      <c r="R153" s="2" t="s">
        <v>149</v>
      </c>
      <c r="S153" s="2">
        <v>3.0284001827239999</v>
      </c>
      <c r="T153" s="2">
        <v>4</v>
      </c>
      <c r="U153" t="s">
        <v>150</v>
      </c>
    </row>
    <row r="154" spans="1:21" x14ac:dyDescent="0.2">
      <c r="A154" s="2">
        <v>1208189</v>
      </c>
      <c r="B154" s="7" t="s">
        <v>78</v>
      </c>
      <c r="C154" s="2" t="s">
        <v>56</v>
      </c>
      <c r="D154" s="2" t="s">
        <v>156</v>
      </c>
      <c r="E154" s="3">
        <v>44165.622835648152</v>
      </c>
      <c r="F154" s="3">
        <v>44165.721643518518</v>
      </c>
      <c r="G154" s="2">
        <v>143</v>
      </c>
      <c r="H154" s="3">
        <v>44165.726226851853</v>
      </c>
      <c r="I154" s="3">
        <v>44165.81591435185</v>
      </c>
      <c r="J154" s="2">
        <v>129</v>
      </c>
      <c r="K154" s="3">
        <v>44165.916145833333</v>
      </c>
      <c r="L154" s="3">
        <v>44166.007210648146</v>
      </c>
      <c r="M154" s="2">
        <v>131</v>
      </c>
      <c r="N154" s="3">
        <v>44166.013287037036</v>
      </c>
      <c r="O154" s="3">
        <v>44166.053124999999</v>
      </c>
      <c r="P154" s="2">
        <v>57</v>
      </c>
      <c r="Q154" s="2" t="s">
        <v>148</v>
      </c>
      <c r="R154" s="2" t="s">
        <v>149</v>
      </c>
      <c r="S154" s="2">
        <v>8.5693941116333008</v>
      </c>
      <c r="T154" s="2">
        <v>1</v>
      </c>
      <c r="U154" t="s">
        <v>150</v>
      </c>
    </row>
    <row r="155" spans="1:21" x14ac:dyDescent="0.2">
      <c r="A155" s="2">
        <v>1208192</v>
      </c>
      <c r="B155" s="7" t="s">
        <v>86</v>
      </c>
      <c r="C155" s="2" t="s">
        <v>53</v>
      </c>
      <c r="D155" s="2" t="s">
        <v>156</v>
      </c>
      <c r="E155" s="3">
        <v>44166.018541666665</v>
      </c>
      <c r="F155" s="3">
        <v>44166.104560185187</v>
      </c>
      <c r="G155" s="2">
        <v>124</v>
      </c>
      <c r="H155" s="3">
        <v>44166.114004629628</v>
      </c>
      <c r="I155" s="3">
        <v>44166.18681712963</v>
      </c>
      <c r="J155" s="2">
        <v>105</v>
      </c>
      <c r="K155" s="3">
        <v>44166.193993055553</v>
      </c>
      <c r="L155" s="3">
        <v>44166.24596064815</v>
      </c>
      <c r="M155" s="2">
        <v>75</v>
      </c>
      <c r="N155" s="3">
        <v>44166.250173611108</v>
      </c>
      <c r="O155" s="3">
        <v>44166.294085648151</v>
      </c>
      <c r="P155" s="2">
        <v>63</v>
      </c>
      <c r="Q155" s="2" t="s">
        <v>148</v>
      </c>
      <c r="R155" s="2" t="s">
        <v>154</v>
      </c>
      <c r="S155" s="2">
        <v>4.9158263206481898</v>
      </c>
      <c r="T155" s="2">
        <v>13</v>
      </c>
      <c r="U155" t="s">
        <v>150</v>
      </c>
    </row>
    <row r="156" spans="1:21" x14ac:dyDescent="0.2">
      <c r="A156" s="2">
        <v>1208201</v>
      </c>
      <c r="B156" s="7" t="s">
        <v>94</v>
      </c>
      <c r="C156" s="2" t="s">
        <v>53</v>
      </c>
      <c r="D156" s="2" t="s">
        <v>161</v>
      </c>
      <c r="E156" s="3">
        <v>44167.417187500003</v>
      </c>
      <c r="F156" s="3">
        <v>44167.48678240741</v>
      </c>
      <c r="G156" s="2">
        <v>100</v>
      </c>
      <c r="H156" s="3">
        <v>44167.515972222223</v>
      </c>
      <c r="I156" s="3">
        <v>44167.591180555559</v>
      </c>
      <c r="J156" s="2">
        <v>108</v>
      </c>
      <c r="K156" s="3">
        <v>44167.601793981485</v>
      </c>
      <c r="L156" s="3">
        <v>44167.740810185183</v>
      </c>
      <c r="M156" s="2">
        <v>200</v>
      </c>
      <c r="N156" s="3">
        <v>44167.74523148148</v>
      </c>
      <c r="O156" s="3">
        <v>44167.788159722222</v>
      </c>
      <c r="P156" s="2">
        <v>61</v>
      </c>
      <c r="Q156" s="2" t="s">
        <v>148</v>
      </c>
      <c r="R156" s="2" t="s">
        <v>149</v>
      </c>
      <c r="S156" s="2">
        <v>8.5989675521850604</v>
      </c>
      <c r="T156" s="2">
        <v>21</v>
      </c>
      <c r="U156" t="s">
        <v>150</v>
      </c>
    </row>
    <row r="157" spans="1:21" x14ac:dyDescent="0.2">
      <c r="A157" s="2">
        <v>1208202</v>
      </c>
      <c r="B157" s="7" t="s">
        <v>94</v>
      </c>
      <c r="C157" s="2" t="s">
        <v>53</v>
      </c>
      <c r="D157" s="2" t="s">
        <v>161</v>
      </c>
      <c r="E157" s="3">
        <v>44167.486793981479</v>
      </c>
      <c r="F157" s="3">
        <v>44167.604270833333</v>
      </c>
      <c r="G157" s="2">
        <v>170</v>
      </c>
      <c r="H157" s="3">
        <v>44167.619050925925</v>
      </c>
      <c r="I157" s="3">
        <v>44167.75440972222</v>
      </c>
      <c r="J157" s="2">
        <v>195</v>
      </c>
      <c r="K157" s="3">
        <v>44167.765231481484</v>
      </c>
      <c r="L157" s="3">
        <v>44167.91814814815</v>
      </c>
      <c r="M157" s="2">
        <v>221</v>
      </c>
      <c r="N157" s="3">
        <v>44167.92396990741</v>
      </c>
      <c r="O157" s="3">
        <v>44167.969895833332</v>
      </c>
      <c r="P157" s="2">
        <v>66</v>
      </c>
      <c r="Q157" s="2" t="s">
        <v>148</v>
      </c>
      <c r="R157" s="2" t="s">
        <v>149</v>
      </c>
      <c r="S157" s="2">
        <v>2.6671705245971702</v>
      </c>
      <c r="T157" s="2">
        <v>16</v>
      </c>
      <c r="U157" t="s">
        <v>150</v>
      </c>
    </row>
    <row r="158" spans="1:21" x14ac:dyDescent="0.2">
      <c r="A158" s="2">
        <v>1208203</v>
      </c>
      <c r="B158" s="7" t="s">
        <v>94</v>
      </c>
      <c r="C158" s="2" t="s">
        <v>63</v>
      </c>
      <c r="D158" s="2" t="s">
        <v>161</v>
      </c>
      <c r="E158" s="3">
        <v>44167.604317129626</v>
      </c>
      <c r="F158" s="3">
        <v>44167.838310185187</v>
      </c>
      <c r="G158" s="2">
        <v>337</v>
      </c>
      <c r="H158" s="3">
        <v>44167.843217592592</v>
      </c>
      <c r="I158" s="3">
        <v>44167.934687499997</v>
      </c>
      <c r="J158" s="2">
        <v>131</v>
      </c>
      <c r="K158" s="3">
        <v>44167.946157407408</v>
      </c>
      <c r="L158" s="3">
        <v>44168.086782407408</v>
      </c>
      <c r="M158" s="2">
        <v>202</v>
      </c>
      <c r="N158" s="3">
        <v>44168.092488425929</v>
      </c>
      <c r="O158" s="3">
        <v>44168.135335648149</v>
      </c>
      <c r="P158" s="2">
        <v>61</v>
      </c>
      <c r="Q158" s="2" t="s">
        <v>148</v>
      </c>
      <c r="R158" s="2" t="s">
        <v>149</v>
      </c>
      <c r="S158" s="2">
        <v>11.8765754699707</v>
      </c>
      <c r="T158" s="2">
        <v>17</v>
      </c>
      <c r="U158" t="s">
        <v>150</v>
      </c>
    </row>
    <row r="159" spans="1:21" x14ac:dyDescent="0.2">
      <c r="A159" s="2">
        <v>1208204</v>
      </c>
      <c r="B159" s="7" t="s">
        <v>94</v>
      </c>
      <c r="C159" s="2" t="s">
        <v>53</v>
      </c>
      <c r="D159" s="2" t="s">
        <v>161</v>
      </c>
      <c r="E159" s="3">
        <v>44167.838333333333</v>
      </c>
      <c r="F159" s="3">
        <v>44168.034826388888</v>
      </c>
      <c r="G159" s="2">
        <v>283</v>
      </c>
      <c r="H159" s="3">
        <v>44168.041041666664</v>
      </c>
      <c r="I159" s="3">
        <v>44168.221134259256</v>
      </c>
      <c r="J159" s="2">
        <v>259</v>
      </c>
      <c r="K159" s="3">
        <v>44168.232662037037</v>
      </c>
      <c r="L159" s="3">
        <v>44168.371365740742</v>
      </c>
      <c r="M159" s="2">
        <v>199</v>
      </c>
      <c r="N159" s="3">
        <v>44168.375300925924</v>
      </c>
      <c r="O159" s="3">
        <v>44168.42528935185</v>
      </c>
      <c r="P159" s="2">
        <v>72</v>
      </c>
      <c r="Q159" s="2" t="s">
        <v>148</v>
      </c>
      <c r="R159" s="2" t="s">
        <v>149</v>
      </c>
      <c r="S159" s="2">
        <v>12.8165578842163</v>
      </c>
      <c r="T159" s="2">
        <v>5</v>
      </c>
      <c r="U159" t="s">
        <v>150</v>
      </c>
    </row>
    <row r="160" spans="1:21" x14ac:dyDescent="0.2">
      <c r="A160" s="2">
        <v>1208252</v>
      </c>
      <c r="B160" s="7" t="s">
        <v>78</v>
      </c>
      <c r="C160" s="2" t="s">
        <v>56</v>
      </c>
      <c r="D160" s="2" t="s">
        <v>156</v>
      </c>
      <c r="E160" s="3">
        <v>44174.241851851853</v>
      </c>
      <c r="F160" s="3">
        <v>44174.329641203702</v>
      </c>
      <c r="G160" s="2">
        <v>126</v>
      </c>
      <c r="H160" s="3">
        <v>44174.33384259259</v>
      </c>
      <c r="I160" s="3">
        <v>44174.409768518519</v>
      </c>
      <c r="J160" s="2">
        <v>110</v>
      </c>
      <c r="K160" s="3">
        <v>44174.419328703705</v>
      </c>
      <c r="L160" s="3">
        <v>44174.505671296298</v>
      </c>
      <c r="M160" s="2">
        <v>125</v>
      </c>
      <c r="N160" s="3">
        <v>44174.509432870371</v>
      </c>
      <c r="O160" s="3">
        <v>44174.555127314816</v>
      </c>
      <c r="P160" s="2">
        <v>66</v>
      </c>
      <c r="Q160" s="2" t="s">
        <v>148</v>
      </c>
      <c r="R160" s="2" t="s">
        <v>149</v>
      </c>
      <c r="S160" s="2">
        <v>13.3979187011719</v>
      </c>
      <c r="T160" s="2">
        <v>7</v>
      </c>
      <c r="U160" t="s">
        <v>150</v>
      </c>
    </row>
    <row r="161" spans="1:21" x14ac:dyDescent="0.2">
      <c r="A161" s="2">
        <v>1208253</v>
      </c>
      <c r="B161" s="7" t="s">
        <v>95</v>
      </c>
      <c r="C161" s="2" t="s">
        <v>53</v>
      </c>
      <c r="D161" s="2" t="s">
        <v>161</v>
      </c>
      <c r="E161" s="3">
        <v>44174.329652777778</v>
      </c>
      <c r="F161" s="3">
        <v>44174.423460648148</v>
      </c>
      <c r="G161" s="2">
        <v>135</v>
      </c>
      <c r="H161" s="3">
        <v>44174.428217592591</v>
      </c>
      <c r="I161" s="3">
        <v>44174.516203703701</v>
      </c>
      <c r="J161" s="2">
        <v>127</v>
      </c>
      <c r="K161" s="3">
        <v>44174.524155092593</v>
      </c>
      <c r="L161" s="3">
        <v>44174.651643518519</v>
      </c>
      <c r="M161" s="2">
        <v>184</v>
      </c>
      <c r="N161" s="3">
        <v>44174.660300925927</v>
      </c>
      <c r="O161" s="3">
        <v>44174.708067129628</v>
      </c>
      <c r="P161" s="2">
        <v>69</v>
      </c>
      <c r="Q161" s="2" t="s">
        <v>148</v>
      </c>
      <c r="R161" s="2" t="s">
        <v>149</v>
      </c>
      <c r="S161" s="2">
        <v>7.0746426582336399</v>
      </c>
      <c r="T161" s="2">
        <v>25</v>
      </c>
      <c r="U161" t="s">
        <v>150</v>
      </c>
    </row>
    <row r="162" spans="1:21" x14ac:dyDescent="0.2">
      <c r="A162" s="2">
        <v>1208254</v>
      </c>
      <c r="B162" s="7" t="s">
        <v>95</v>
      </c>
      <c r="C162" s="2" t="s">
        <v>56</v>
      </c>
      <c r="D162" s="2" t="s">
        <v>161</v>
      </c>
      <c r="E162" s="3">
        <v>44174.423472222225</v>
      </c>
      <c r="F162" s="3">
        <v>44174.56322916667</v>
      </c>
      <c r="G162" s="2">
        <v>202</v>
      </c>
      <c r="H162" s="3">
        <v>44174.569421296299</v>
      </c>
      <c r="I162" s="3">
        <v>44174.664120370369</v>
      </c>
      <c r="J162" s="2">
        <v>137</v>
      </c>
      <c r="K162" s="3">
        <v>44174.673263888886</v>
      </c>
      <c r="L162" s="3">
        <v>44174.813587962963</v>
      </c>
      <c r="M162" s="2">
        <v>202</v>
      </c>
      <c r="N162" s="3">
        <v>44174.817326388889</v>
      </c>
      <c r="O162" s="3">
        <v>44174.86204861111</v>
      </c>
      <c r="P162" s="2">
        <v>65</v>
      </c>
      <c r="Q162" s="2" t="s">
        <v>148</v>
      </c>
      <c r="R162" s="2" t="s">
        <v>149</v>
      </c>
      <c r="S162" s="2">
        <v>5.3710680007934597</v>
      </c>
      <c r="T162" s="2">
        <v>19</v>
      </c>
      <c r="U162" t="s">
        <v>150</v>
      </c>
    </row>
    <row r="163" spans="1:21" x14ac:dyDescent="0.2">
      <c r="A163" s="2">
        <v>1208255</v>
      </c>
      <c r="B163" s="7" t="s">
        <v>108</v>
      </c>
      <c r="C163" s="2" t="s">
        <v>53</v>
      </c>
      <c r="D163" s="2" t="s">
        <v>161</v>
      </c>
      <c r="E163" s="3">
        <v>44174.563252314816</v>
      </c>
      <c r="F163" s="3">
        <v>44174.68346064815</v>
      </c>
      <c r="G163" s="2">
        <v>173</v>
      </c>
      <c r="H163" s="3">
        <v>44174.686979166669</v>
      </c>
      <c r="I163" s="3">
        <v>44174.829282407409</v>
      </c>
      <c r="J163" s="2">
        <v>205</v>
      </c>
      <c r="K163" s="3">
        <v>44174.840300925927</v>
      </c>
      <c r="L163" s="3">
        <v>44174.988611111112</v>
      </c>
      <c r="M163" s="2">
        <v>213</v>
      </c>
      <c r="N163" s="3">
        <v>44174.999814814815</v>
      </c>
      <c r="O163" s="3">
        <v>44175.044675925928</v>
      </c>
      <c r="P163" s="2">
        <v>65</v>
      </c>
      <c r="Q163" s="2" t="s">
        <v>148</v>
      </c>
      <c r="R163" s="2" t="s">
        <v>149</v>
      </c>
      <c r="S163" s="2">
        <v>7.2505545616149902</v>
      </c>
      <c r="T163" s="2">
        <v>19</v>
      </c>
      <c r="U163" t="s">
        <v>150</v>
      </c>
    </row>
    <row r="164" spans="1:21" x14ac:dyDescent="0.2">
      <c r="A164" s="2">
        <v>1208256</v>
      </c>
      <c r="B164" s="7" t="s">
        <v>94</v>
      </c>
      <c r="C164" s="2" t="s">
        <v>46</v>
      </c>
      <c r="D164" s="2" t="s">
        <v>161</v>
      </c>
      <c r="E164" s="3">
        <v>44174.683472222219</v>
      </c>
      <c r="F164" s="3">
        <v>44174.842164351852</v>
      </c>
      <c r="G164" s="2">
        <v>228</v>
      </c>
      <c r="H164" s="3">
        <v>44174.847557870373</v>
      </c>
      <c r="I164" s="3">
        <v>44175.00141203704</v>
      </c>
      <c r="J164" s="2">
        <v>222</v>
      </c>
      <c r="K164" s="3">
        <v>44175.020578703705</v>
      </c>
      <c r="L164" s="3">
        <v>44175.208541666667</v>
      </c>
      <c r="M164" s="2">
        <v>271</v>
      </c>
      <c r="N164" s="3">
        <v>44175.212743055556</v>
      </c>
      <c r="O164" s="3">
        <v>44175.239374999997</v>
      </c>
      <c r="P164" s="2">
        <v>38</v>
      </c>
      <c r="Q164" s="2" t="s">
        <v>157</v>
      </c>
      <c r="R164" s="2" t="s">
        <v>149</v>
      </c>
      <c r="S164" s="2">
        <v>4.7979640960693404</v>
      </c>
      <c r="T164" s="2">
        <v>35</v>
      </c>
      <c r="U164" t="s">
        <v>150</v>
      </c>
    </row>
    <row r="165" spans="1:21" x14ac:dyDescent="0.2">
      <c r="A165" s="2">
        <v>1208301</v>
      </c>
      <c r="B165" s="7" t="s">
        <v>118</v>
      </c>
      <c r="C165" s="2" t="s">
        <v>56</v>
      </c>
      <c r="D165" s="2" t="s">
        <v>161</v>
      </c>
      <c r="E165" s="3">
        <v>44181.047314814816</v>
      </c>
      <c r="F165" s="3">
        <v>44181.145798611113</v>
      </c>
      <c r="G165" s="2">
        <v>141</v>
      </c>
      <c r="H165" s="3">
        <v>44181.149837962963</v>
      </c>
      <c r="I165" s="3">
        <v>44181.261805555558</v>
      </c>
      <c r="J165" s="2">
        <v>162</v>
      </c>
      <c r="K165" s="3">
        <v>44181.269456018519</v>
      </c>
      <c r="L165" s="3">
        <v>44181.420069444444</v>
      </c>
      <c r="M165" s="2">
        <v>216</v>
      </c>
      <c r="N165" s="3">
        <v>44181.425381944442</v>
      </c>
      <c r="O165" s="3">
        <v>44181.472488425927</v>
      </c>
      <c r="P165" s="2">
        <v>68</v>
      </c>
      <c r="Q165" s="2" t="s">
        <v>148</v>
      </c>
      <c r="R165" s="2" t="s">
        <v>149</v>
      </c>
      <c r="S165" s="2">
        <v>0.89544141292571999</v>
      </c>
      <c r="T165" s="2">
        <v>38</v>
      </c>
      <c r="U165" t="s">
        <v>150</v>
      </c>
    </row>
    <row r="166" spans="1:21" x14ac:dyDescent="0.2">
      <c r="A166" s="2">
        <v>1208302</v>
      </c>
      <c r="B166" s="7" t="s">
        <v>107</v>
      </c>
      <c r="C166" s="2" t="s">
        <v>53</v>
      </c>
      <c r="D166" s="2" t="s">
        <v>159</v>
      </c>
      <c r="E166" s="3">
        <v>44181.145810185182</v>
      </c>
      <c r="F166" s="3">
        <v>44181.266261574077</v>
      </c>
      <c r="G166" s="2">
        <v>174</v>
      </c>
      <c r="H166" s="3">
        <v>44181.271909722222</v>
      </c>
      <c r="I166" s="3">
        <v>44181.436041666668</v>
      </c>
      <c r="J166" s="2">
        <v>236</v>
      </c>
      <c r="K166" s="3">
        <v>44181.445891203701</v>
      </c>
      <c r="L166" s="3">
        <v>44181.591423611113</v>
      </c>
      <c r="M166" s="2">
        <v>209</v>
      </c>
      <c r="N166" s="3">
        <v>44181.647303240738</v>
      </c>
      <c r="O166" s="3">
        <v>44181.696192129632</v>
      </c>
      <c r="P166" s="2">
        <v>70</v>
      </c>
      <c r="Q166" s="2" t="s">
        <v>148</v>
      </c>
      <c r="R166" s="2" t="s">
        <v>149</v>
      </c>
      <c r="S166" s="2">
        <v>-0.44024008512496898</v>
      </c>
      <c r="T166" s="2">
        <v>33</v>
      </c>
      <c r="U166" t="s">
        <v>150</v>
      </c>
    </row>
    <row r="167" spans="1:21" x14ac:dyDescent="0.2">
      <c r="A167" s="2">
        <v>1208303</v>
      </c>
      <c r="B167" s="7" t="s">
        <v>94</v>
      </c>
      <c r="C167" s="2" t="s">
        <v>53</v>
      </c>
      <c r="D167" s="2" t="s">
        <v>161</v>
      </c>
      <c r="E167" s="3">
        <v>44181.266273148147</v>
      </c>
      <c r="F167" s="3">
        <v>44181.437349537038</v>
      </c>
      <c r="G167" s="2">
        <v>246</v>
      </c>
      <c r="H167" s="3">
        <v>44181.44734953704</v>
      </c>
      <c r="I167" s="3">
        <v>44181.59207175926</v>
      </c>
      <c r="J167" s="2">
        <v>208</v>
      </c>
      <c r="K167" s="3">
        <v>44181.612754629627</v>
      </c>
      <c r="L167" s="3">
        <v>44181.764062499999</v>
      </c>
      <c r="M167" s="2">
        <v>218</v>
      </c>
      <c r="N167" s="3">
        <v>44181.768854166665</v>
      </c>
      <c r="O167" s="3">
        <v>44181.814351851855</v>
      </c>
      <c r="P167" s="2">
        <v>65</v>
      </c>
      <c r="Q167" s="2" t="s">
        <v>148</v>
      </c>
      <c r="R167" s="2" t="s">
        <v>149</v>
      </c>
      <c r="S167" s="2">
        <v>4.0835456848144496</v>
      </c>
      <c r="T167" s="2">
        <v>29</v>
      </c>
      <c r="U167" t="s">
        <v>150</v>
      </c>
    </row>
    <row r="168" spans="1:21" x14ac:dyDescent="0.2">
      <c r="A168" s="2">
        <v>1208343</v>
      </c>
      <c r="B168" s="7" t="s">
        <v>68</v>
      </c>
      <c r="C168" s="2" t="s">
        <v>63</v>
      </c>
      <c r="D168" s="2" t="s">
        <v>161</v>
      </c>
      <c r="E168" s="3">
        <v>44186.552534722221</v>
      </c>
      <c r="F168" s="3">
        <v>44186.649895833332</v>
      </c>
      <c r="G168" s="2">
        <v>140</v>
      </c>
      <c r="H168" s="3">
        <v>44186.654374999998</v>
      </c>
      <c r="I168" s="3">
        <v>44186.741932870369</v>
      </c>
      <c r="J168" s="2">
        <v>126</v>
      </c>
      <c r="K168" s="3">
        <v>44186.749027777776</v>
      </c>
      <c r="L168" s="3">
        <v>44186.877696759257</v>
      </c>
      <c r="M168" s="2">
        <v>185</v>
      </c>
      <c r="N168" s="3">
        <v>44186.882592592592</v>
      </c>
      <c r="O168" s="3">
        <v>44186.924745370372</v>
      </c>
      <c r="P168" s="2">
        <v>61</v>
      </c>
      <c r="Q168" s="2" t="s">
        <v>148</v>
      </c>
      <c r="R168" s="2" t="s">
        <v>149</v>
      </c>
      <c r="S168" s="2">
        <v>11.5183372497559</v>
      </c>
      <c r="T168" s="2">
        <v>12</v>
      </c>
      <c r="U168" t="s">
        <v>150</v>
      </c>
    </row>
    <row r="169" spans="1:21" x14ac:dyDescent="0.2">
      <c r="A169" s="2">
        <v>1208344</v>
      </c>
      <c r="B169" s="7" t="s">
        <v>68</v>
      </c>
      <c r="C169" s="2" t="s">
        <v>48</v>
      </c>
      <c r="D169" s="2" t="s">
        <v>161</v>
      </c>
      <c r="E169" s="3">
        <v>44186.649907407409</v>
      </c>
      <c r="F169" s="3">
        <v>44186.788923611108</v>
      </c>
      <c r="G169" s="2">
        <v>201</v>
      </c>
      <c r="H169" s="3">
        <v>44186.79314814815</v>
      </c>
      <c r="I169" s="3">
        <v>44186.914467592593</v>
      </c>
      <c r="J169" s="2">
        <v>174</v>
      </c>
      <c r="K169" s="3">
        <v>44186.922708333332</v>
      </c>
      <c r="L169" s="3">
        <v>44187.073263888888</v>
      </c>
      <c r="M169" s="2">
        <v>217</v>
      </c>
      <c r="N169" s="3">
        <v>44187.078645833331</v>
      </c>
      <c r="O169" s="3">
        <v>44187.119895833333</v>
      </c>
      <c r="P169" s="2">
        <v>59</v>
      </c>
      <c r="Q169" s="2" t="s">
        <v>148</v>
      </c>
      <c r="R169" s="2" t="s">
        <v>149</v>
      </c>
      <c r="S169" s="2">
        <v>-2.3733859062194802</v>
      </c>
      <c r="T169" s="2">
        <v>14</v>
      </c>
      <c r="U169" t="s">
        <v>150</v>
      </c>
    </row>
    <row r="170" spans="1:21" x14ac:dyDescent="0.2">
      <c r="A170" s="2">
        <v>1218383</v>
      </c>
      <c r="B170" s="7" t="s">
        <v>95</v>
      </c>
      <c r="C170" s="2" t="s">
        <v>61</v>
      </c>
      <c r="D170" s="2" t="s">
        <v>161</v>
      </c>
      <c r="E170" s="3">
        <v>44202.957499999997</v>
      </c>
      <c r="F170" s="3">
        <v>44203.026122685187</v>
      </c>
      <c r="G170" s="2">
        <v>99</v>
      </c>
      <c r="H170" s="3">
        <v>44203.030868055554</v>
      </c>
      <c r="I170" s="3">
        <v>44203.107314814813</v>
      </c>
      <c r="J170" s="2">
        <v>110</v>
      </c>
      <c r="K170" s="3">
        <v>44203.116863425923</v>
      </c>
      <c r="L170" s="3">
        <v>44203.25472222222</v>
      </c>
      <c r="M170" s="2">
        <v>198</v>
      </c>
      <c r="N170" s="3">
        <v>44203.260046296295</v>
      </c>
      <c r="O170" s="3">
        <v>44203.293414351851</v>
      </c>
      <c r="P170" s="2">
        <v>48</v>
      </c>
      <c r="Q170" s="2" t="s">
        <v>148</v>
      </c>
      <c r="R170" s="2" t="s">
        <v>149</v>
      </c>
      <c r="S170" s="2">
        <v>5.8898172378540004</v>
      </c>
      <c r="T170" s="2">
        <v>20</v>
      </c>
      <c r="U170" t="s">
        <v>150</v>
      </c>
    </row>
    <row r="171" spans="1:21" x14ac:dyDescent="0.2">
      <c r="A171" s="2">
        <v>1218429</v>
      </c>
      <c r="B171" s="7" t="s">
        <v>94</v>
      </c>
      <c r="C171" s="2" t="s">
        <v>53</v>
      </c>
      <c r="D171" s="2" t="s">
        <v>161</v>
      </c>
      <c r="E171" s="3">
        <v>44208.608460648145</v>
      </c>
      <c r="F171" s="3">
        <v>44208.686388888891</v>
      </c>
      <c r="G171" s="2">
        <v>112</v>
      </c>
      <c r="H171" s="3">
        <v>44208.69091435185</v>
      </c>
      <c r="I171" s="3">
        <v>44208.787048611113</v>
      </c>
      <c r="J171" s="2">
        <v>139</v>
      </c>
      <c r="K171" s="3">
        <v>44208.795069444444</v>
      </c>
      <c r="L171" s="3">
        <v>44208.94332175926</v>
      </c>
      <c r="M171" s="2">
        <v>214</v>
      </c>
      <c r="N171" s="3">
        <v>44209.170787037037</v>
      </c>
      <c r="O171" s="3">
        <v>44209.220138888886</v>
      </c>
      <c r="P171" s="2">
        <v>72</v>
      </c>
      <c r="Q171" s="2" t="s">
        <v>148</v>
      </c>
      <c r="R171" s="2" t="s">
        <v>149</v>
      </c>
      <c r="S171" s="2">
        <v>6.9931082725524902</v>
      </c>
      <c r="T171" s="2">
        <v>14</v>
      </c>
      <c r="U171" t="s">
        <v>150</v>
      </c>
    </row>
    <row r="172" spans="1:21" x14ac:dyDescent="0.2">
      <c r="A172" s="2">
        <v>1218448</v>
      </c>
      <c r="B172" s="7" t="s">
        <v>86</v>
      </c>
      <c r="C172" s="2" t="s">
        <v>53</v>
      </c>
      <c r="D172" s="2" t="s">
        <v>156</v>
      </c>
      <c r="E172" s="3">
        <v>44210.268692129626</v>
      </c>
      <c r="F172" s="3">
        <v>44210.320231481484</v>
      </c>
      <c r="G172" s="2">
        <v>75</v>
      </c>
      <c r="H172" s="3">
        <v>44210.328923611109</v>
      </c>
      <c r="I172" s="3">
        <v>44210.40488425926</v>
      </c>
      <c r="J172" s="2">
        <v>110</v>
      </c>
      <c r="K172" s="3">
        <v>44210.411215277774</v>
      </c>
      <c r="L172" s="3">
        <v>44210.474629629629</v>
      </c>
      <c r="M172" s="2">
        <v>91</v>
      </c>
      <c r="N172" s="3">
        <v>44210.480462962965</v>
      </c>
      <c r="O172" s="3">
        <v>44210.52925925926</v>
      </c>
      <c r="P172" s="2">
        <v>71</v>
      </c>
      <c r="Q172" s="2" t="s">
        <v>148</v>
      </c>
      <c r="R172" s="2" t="s">
        <v>154</v>
      </c>
      <c r="S172" s="2">
        <v>1.48008465766907</v>
      </c>
      <c r="T172" s="2">
        <v>20</v>
      </c>
      <c r="U172" t="s">
        <v>150</v>
      </c>
    </row>
    <row r="173" spans="1:21" x14ac:dyDescent="0.2">
      <c r="A173" s="1"/>
      <c r="B173" s="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1018"/>
  <sheetViews>
    <sheetView workbookViewId="0">
      <selection activeCell="C55" sqref="C55"/>
    </sheetView>
  </sheetViews>
  <sheetFormatPr baseColWidth="10" defaultColWidth="11.5" defaultRowHeight="15" x14ac:dyDescent="0.2"/>
  <cols>
    <col min="1" max="256" width="8.83203125" customWidth="1"/>
  </cols>
  <sheetData>
    <row r="1" spans="3:4" x14ac:dyDescent="0.2">
      <c r="C1" t="s">
        <v>173</v>
      </c>
      <c r="D1" t="s">
        <v>174</v>
      </c>
    </row>
    <row r="2" spans="3:4" x14ac:dyDescent="0.2">
      <c r="C2">
        <v>1207532</v>
      </c>
      <c r="D2">
        <v>0.75</v>
      </c>
    </row>
    <row r="3" spans="3:4" x14ac:dyDescent="0.2">
      <c r="C3">
        <v>1207533</v>
      </c>
      <c r="D3">
        <v>0.76</v>
      </c>
    </row>
    <row r="4" spans="3:4" x14ac:dyDescent="0.2">
      <c r="C4">
        <v>1207534</v>
      </c>
      <c r="D4">
        <v>0.8</v>
      </c>
    </row>
    <row r="5" spans="3:4" x14ac:dyDescent="0.2">
      <c r="C5">
        <v>1207535</v>
      </c>
      <c r="D5">
        <v>0.8</v>
      </c>
    </row>
    <row r="6" spans="3:4" x14ac:dyDescent="0.2">
      <c r="C6">
        <v>1207536</v>
      </c>
      <c r="D6">
        <v>0.81</v>
      </c>
    </row>
    <row r="7" spans="3:4" x14ac:dyDescent="0.2">
      <c r="C7">
        <v>1207537</v>
      </c>
      <c r="D7">
        <v>0.82</v>
      </c>
    </row>
    <row r="8" spans="3:4" x14ac:dyDescent="0.2">
      <c r="C8">
        <v>1207538</v>
      </c>
      <c r="D8">
        <v>0.8</v>
      </c>
    </row>
    <row r="9" spans="3:4" x14ac:dyDescent="0.2">
      <c r="C9">
        <v>1207539</v>
      </c>
      <c r="D9">
        <v>0.81</v>
      </c>
    </row>
    <row r="10" spans="3:4" x14ac:dyDescent="0.2">
      <c r="C10">
        <v>1207539</v>
      </c>
      <c r="D10">
        <v>0.81</v>
      </c>
    </row>
    <row r="11" spans="3:4" x14ac:dyDescent="0.2">
      <c r="C11">
        <v>1207540</v>
      </c>
      <c r="D11">
        <v>0.82</v>
      </c>
    </row>
    <row r="12" spans="3:4" x14ac:dyDescent="0.2">
      <c r="C12">
        <v>1207541</v>
      </c>
      <c r="D12">
        <v>0.74</v>
      </c>
    </row>
    <row r="13" spans="3:4" x14ac:dyDescent="0.2">
      <c r="C13">
        <v>1207542</v>
      </c>
      <c r="D13">
        <v>0.74</v>
      </c>
    </row>
    <row r="14" spans="3:4" x14ac:dyDescent="0.2">
      <c r="C14">
        <v>1207542</v>
      </c>
      <c r="D14">
        <v>0.74</v>
      </c>
    </row>
    <row r="15" spans="3:4" x14ac:dyDescent="0.2">
      <c r="C15">
        <v>1207543</v>
      </c>
      <c r="D15">
        <v>0.73</v>
      </c>
    </row>
    <row r="16" spans="3:4" x14ac:dyDescent="0.2">
      <c r="C16">
        <v>1207544</v>
      </c>
      <c r="D16">
        <v>0.74</v>
      </c>
    </row>
    <row r="17" spans="3:4" x14ac:dyDescent="0.2">
      <c r="C17">
        <v>1207545</v>
      </c>
      <c r="D17">
        <v>0.76</v>
      </c>
    </row>
    <row r="18" spans="3:4" x14ac:dyDescent="0.2">
      <c r="C18">
        <v>1207546</v>
      </c>
      <c r="D18">
        <v>0.75</v>
      </c>
    </row>
    <row r="19" spans="3:4" x14ac:dyDescent="0.2">
      <c r="C19">
        <v>1207547</v>
      </c>
      <c r="D19">
        <v>0.74</v>
      </c>
    </row>
    <row r="20" spans="3:4" x14ac:dyDescent="0.2">
      <c r="C20">
        <v>1207548</v>
      </c>
      <c r="D20">
        <v>0.78</v>
      </c>
    </row>
    <row r="21" spans="3:4" x14ac:dyDescent="0.2">
      <c r="C21">
        <v>1207549</v>
      </c>
      <c r="D21">
        <v>0.72</v>
      </c>
    </row>
    <row r="22" spans="3:4" x14ac:dyDescent="0.2">
      <c r="C22">
        <v>1207550</v>
      </c>
      <c r="D22">
        <v>0.74</v>
      </c>
    </row>
    <row r="23" spans="3:4" x14ac:dyDescent="0.2">
      <c r="C23">
        <v>1207551</v>
      </c>
      <c r="D23">
        <v>0.75</v>
      </c>
    </row>
    <row r="24" spans="3:4" x14ac:dyDescent="0.2">
      <c r="C24">
        <v>1207552</v>
      </c>
      <c r="D24">
        <v>0.74</v>
      </c>
    </row>
    <row r="25" spans="3:4" x14ac:dyDescent="0.2">
      <c r="C25">
        <v>1207552</v>
      </c>
      <c r="D25">
        <v>0.74</v>
      </c>
    </row>
    <row r="26" spans="3:4" x14ac:dyDescent="0.2">
      <c r="C26">
        <v>1207553</v>
      </c>
      <c r="D26">
        <v>0.75</v>
      </c>
    </row>
    <row r="27" spans="3:4" x14ac:dyDescent="0.2">
      <c r="C27">
        <v>1207553</v>
      </c>
      <c r="D27">
        <v>0.75</v>
      </c>
    </row>
    <row r="28" spans="3:4" x14ac:dyDescent="0.2">
      <c r="C28">
        <v>1207554</v>
      </c>
      <c r="D28">
        <v>0.75</v>
      </c>
    </row>
    <row r="29" spans="3:4" x14ac:dyDescent="0.2">
      <c r="C29">
        <v>1207554</v>
      </c>
      <c r="D29">
        <v>0.75</v>
      </c>
    </row>
    <row r="30" spans="3:4" x14ac:dyDescent="0.2">
      <c r="C30">
        <v>1207555</v>
      </c>
      <c r="D30">
        <v>0.79</v>
      </c>
    </row>
    <row r="31" spans="3:4" x14ac:dyDescent="0.2">
      <c r="C31">
        <v>1207556</v>
      </c>
      <c r="D31">
        <v>0.8</v>
      </c>
    </row>
    <row r="32" spans="3:4" x14ac:dyDescent="0.2">
      <c r="C32">
        <v>1207556</v>
      </c>
      <c r="D32">
        <v>0.8</v>
      </c>
    </row>
    <row r="33" spans="3:4" x14ac:dyDescent="0.2">
      <c r="C33">
        <v>1207557</v>
      </c>
      <c r="D33">
        <v>0.82</v>
      </c>
    </row>
    <row r="34" spans="3:4" x14ac:dyDescent="0.2">
      <c r="C34">
        <v>1207557</v>
      </c>
      <c r="D34">
        <v>0.82</v>
      </c>
    </row>
    <row r="35" spans="3:4" x14ac:dyDescent="0.2">
      <c r="C35">
        <v>1207557</v>
      </c>
      <c r="D35">
        <v>0.8</v>
      </c>
    </row>
    <row r="36" spans="3:4" x14ac:dyDescent="0.2">
      <c r="C36">
        <v>1207558</v>
      </c>
      <c r="D36">
        <v>0.81</v>
      </c>
    </row>
    <row r="37" spans="3:4" x14ac:dyDescent="0.2">
      <c r="C37">
        <v>1207559</v>
      </c>
      <c r="D37">
        <v>0.8</v>
      </c>
    </row>
    <row r="38" spans="3:4" x14ac:dyDescent="0.2">
      <c r="C38">
        <v>1207559</v>
      </c>
      <c r="D38">
        <v>0.81</v>
      </c>
    </row>
    <row r="39" spans="3:4" x14ac:dyDescent="0.2">
      <c r="C39">
        <v>1207560</v>
      </c>
      <c r="D39">
        <v>0.79</v>
      </c>
    </row>
    <row r="40" spans="3:4" x14ac:dyDescent="0.2">
      <c r="C40">
        <v>1207561</v>
      </c>
      <c r="D40">
        <v>0.73</v>
      </c>
    </row>
    <row r="41" spans="3:4" x14ac:dyDescent="0.2">
      <c r="C41">
        <v>1207562</v>
      </c>
      <c r="D41">
        <v>0.89</v>
      </c>
    </row>
    <row r="42" spans="3:4" x14ac:dyDescent="0.2">
      <c r="C42">
        <v>1207562</v>
      </c>
      <c r="D42">
        <v>0.89</v>
      </c>
    </row>
    <row r="43" spans="3:4" x14ac:dyDescent="0.2">
      <c r="C43">
        <v>1207562</v>
      </c>
      <c r="D43">
        <v>0.8</v>
      </c>
    </row>
    <row r="44" spans="3:4" x14ac:dyDescent="0.2">
      <c r="C44">
        <v>1207563</v>
      </c>
      <c r="D44">
        <v>0.74</v>
      </c>
    </row>
    <row r="45" spans="3:4" x14ac:dyDescent="0.2">
      <c r="C45">
        <v>1207564</v>
      </c>
      <c r="D45">
        <v>0.76</v>
      </c>
    </row>
    <row r="46" spans="3:4" x14ac:dyDescent="0.2">
      <c r="C46">
        <v>1207565</v>
      </c>
      <c r="D46">
        <v>0.77</v>
      </c>
    </row>
    <row r="47" spans="3:4" x14ac:dyDescent="0.2">
      <c r="C47">
        <v>1207566</v>
      </c>
      <c r="D47">
        <v>0.76</v>
      </c>
    </row>
    <row r="48" spans="3:4" x14ac:dyDescent="0.2">
      <c r="C48">
        <v>1207567</v>
      </c>
      <c r="D48">
        <v>0.81</v>
      </c>
    </row>
    <row r="49" spans="3:4" x14ac:dyDescent="0.2">
      <c r="C49">
        <v>1207568</v>
      </c>
      <c r="D49">
        <v>0.83</v>
      </c>
    </row>
    <row r="50" spans="3:4" x14ac:dyDescent="0.2">
      <c r="C50">
        <v>1207569</v>
      </c>
      <c r="D50">
        <v>0.81</v>
      </c>
    </row>
    <row r="51" spans="3:4" x14ac:dyDescent="0.2">
      <c r="C51">
        <v>1207569</v>
      </c>
      <c r="D51">
        <v>0.81</v>
      </c>
    </row>
    <row r="52" spans="3:4" x14ac:dyDescent="0.2">
      <c r="C52">
        <v>1207570</v>
      </c>
      <c r="D52">
        <v>0.82</v>
      </c>
    </row>
    <row r="53" spans="3:4" x14ac:dyDescent="0.2">
      <c r="C53">
        <v>1207571</v>
      </c>
      <c r="D53">
        <v>0.8</v>
      </c>
    </row>
    <row r="54" spans="3:4" x14ac:dyDescent="0.2">
      <c r="C54">
        <v>1207572</v>
      </c>
      <c r="D54">
        <v>0.75</v>
      </c>
    </row>
    <row r="55" spans="3:4" x14ac:dyDescent="0.2">
      <c r="C55">
        <v>1207573</v>
      </c>
      <c r="D55">
        <v>0.81</v>
      </c>
    </row>
    <row r="56" spans="3:4" x14ac:dyDescent="0.2">
      <c r="C56">
        <v>1207573</v>
      </c>
      <c r="D56">
        <v>0.81</v>
      </c>
    </row>
    <row r="57" spans="3:4" x14ac:dyDescent="0.2">
      <c r="C57">
        <v>1207574</v>
      </c>
      <c r="D57">
        <v>0.82</v>
      </c>
    </row>
    <row r="58" spans="3:4" x14ac:dyDescent="0.2">
      <c r="C58">
        <v>1207575</v>
      </c>
      <c r="D58">
        <v>0.83</v>
      </c>
    </row>
    <row r="59" spans="3:4" x14ac:dyDescent="0.2">
      <c r="C59">
        <v>1207576</v>
      </c>
      <c r="D59">
        <v>0.81</v>
      </c>
    </row>
    <row r="60" spans="3:4" x14ac:dyDescent="0.2">
      <c r="C60">
        <v>1207577</v>
      </c>
      <c r="D60">
        <v>0.75</v>
      </c>
    </row>
    <row r="61" spans="3:4" x14ac:dyDescent="0.2">
      <c r="C61">
        <v>1207578</v>
      </c>
      <c r="D61">
        <v>0.75</v>
      </c>
    </row>
    <row r="62" spans="3:4" x14ac:dyDescent="0.2">
      <c r="C62">
        <v>1207579</v>
      </c>
      <c r="D62">
        <v>0.74</v>
      </c>
    </row>
    <row r="63" spans="3:4" x14ac:dyDescent="0.2">
      <c r="C63">
        <v>1207580</v>
      </c>
      <c r="D63">
        <v>0.78</v>
      </c>
    </row>
    <row r="64" spans="3:4" x14ac:dyDescent="0.2">
      <c r="C64">
        <v>1207581</v>
      </c>
      <c r="D64">
        <v>0.79</v>
      </c>
    </row>
    <row r="65" spans="3:4" x14ac:dyDescent="0.2">
      <c r="C65">
        <v>1207582</v>
      </c>
      <c r="D65">
        <v>0.74</v>
      </c>
    </row>
    <row r="66" spans="3:4" x14ac:dyDescent="0.2">
      <c r="C66">
        <v>1207583</v>
      </c>
      <c r="D66">
        <v>0.74</v>
      </c>
    </row>
    <row r="67" spans="3:4" x14ac:dyDescent="0.2">
      <c r="C67">
        <v>1207584</v>
      </c>
      <c r="D67">
        <v>0.81</v>
      </c>
    </row>
    <row r="68" spans="3:4" x14ac:dyDescent="0.2">
      <c r="C68">
        <v>1207585</v>
      </c>
      <c r="D68">
        <v>0.81</v>
      </c>
    </row>
    <row r="69" spans="3:4" x14ac:dyDescent="0.2">
      <c r="C69">
        <v>1207586</v>
      </c>
      <c r="D69">
        <v>0.8</v>
      </c>
    </row>
    <row r="70" spans="3:4" x14ac:dyDescent="0.2">
      <c r="C70">
        <v>1207587</v>
      </c>
      <c r="D70">
        <v>0.81</v>
      </c>
    </row>
    <row r="71" spans="3:4" x14ac:dyDescent="0.2">
      <c r="C71">
        <v>1207588</v>
      </c>
      <c r="D71">
        <v>0.81</v>
      </c>
    </row>
    <row r="72" spans="3:4" x14ac:dyDescent="0.2">
      <c r="C72">
        <v>1207589</v>
      </c>
      <c r="D72">
        <v>0.81</v>
      </c>
    </row>
    <row r="73" spans="3:4" x14ac:dyDescent="0.2">
      <c r="C73">
        <v>1207590</v>
      </c>
      <c r="D73">
        <v>0.8</v>
      </c>
    </row>
    <row r="74" spans="3:4" x14ac:dyDescent="0.2">
      <c r="C74">
        <v>1207591</v>
      </c>
      <c r="D74">
        <v>0.74</v>
      </c>
    </row>
    <row r="75" spans="3:4" x14ac:dyDescent="0.2">
      <c r="C75">
        <v>1207592</v>
      </c>
      <c r="D75">
        <v>0.74</v>
      </c>
    </row>
    <row r="76" spans="3:4" x14ac:dyDescent="0.2">
      <c r="C76">
        <v>1207593</v>
      </c>
      <c r="D76">
        <v>0.75</v>
      </c>
    </row>
    <row r="77" spans="3:4" x14ac:dyDescent="0.2">
      <c r="C77">
        <v>1207594</v>
      </c>
      <c r="D77">
        <v>0.76</v>
      </c>
    </row>
    <row r="78" spans="3:4" x14ac:dyDescent="0.2">
      <c r="C78">
        <v>1207595</v>
      </c>
      <c r="D78">
        <v>0.75</v>
      </c>
    </row>
    <row r="79" spans="3:4" x14ac:dyDescent="0.2">
      <c r="C79">
        <v>1207596</v>
      </c>
      <c r="D79">
        <v>0.75</v>
      </c>
    </row>
    <row r="80" spans="3:4" x14ac:dyDescent="0.2">
      <c r="C80">
        <v>1207597</v>
      </c>
      <c r="D80">
        <v>0.74</v>
      </c>
    </row>
    <row r="81" spans="3:4" x14ac:dyDescent="0.2">
      <c r="C81">
        <v>1207598</v>
      </c>
      <c r="D81">
        <v>0.75</v>
      </c>
    </row>
    <row r="82" spans="3:4" x14ac:dyDescent="0.2">
      <c r="C82">
        <v>1207599</v>
      </c>
      <c r="D82">
        <v>0.75</v>
      </c>
    </row>
    <row r="83" spans="3:4" x14ac:dyDescent="0.2">
      <c r="C83">
        <v>1207600</v>
      </c>
      <c r="D83">
        <v>0.75</v>
      </c>
    </row>
    <row r="84" spans="3:4" x14ac:dyDescent="0.2">
      <c r="C84">
        <v>1207601</v>
      </c>
      <c r="D84">
        <v>0.71</v>
      </c>
    </row>
    <row r="85" spans="3:4" x14ac:dyDescent="0.2">
      <c r="C85">
        <v>1207602</v>
      </c>
      <c r="D85">
        <v>0.75</v>
      </c>
    </row>
    <row r="86" spans="3:4" x14ac:dyDescent="0.2">
      <c r="C86">
        <v>1207603</v>
      </c>
      <c r="D86">
        <v>0.74</v>
      </c>
    </row>
    <row r="87" spans="3:4" x14ac:dyDescent="0.2">
      <c r="C87">
        <v>1207604</v>
      </c>
      <c r="D87">
        <v>0.81</v>
      </c>
    </row>
    <row r="88" spans="3:4" x14ac:dyDescent="0.2">
      <c r="C88">
        <v>1207606</v>
      </c>
      <c r="D88">
        <v>0.8</v>
      </c>
    </row>
    <row r="89" spans="3:4" x14ac:dyDescent="0.2">
      <c r="C89">
        <v>1207607</v>
      </c>
      <c r="D89">
        <v>0.8</v>
      </c>
    </row>
    <row r="90" spans="3:4" x14ac:dyDescent="0.2">
      <c r="C90">
        <v>1207608</v>
      </c>
      <c r="D90">
        <v>0.81</v>
      </c>
    </row>
    <row r="91" spans="3:4" x14ac:dyDescent="0.2">
      <c r="C91">
        <v>1207609</v>
      </c>
      <c r="D91">
        <v>0.81</v>
      </c>
    </row>
    <row r="92" spans="3:4" x14ac:dyDescent="0.2">
      <c r="C92">
        <v>1207610</v>
      </c>
      <c r="D92">
        <v>0.74</v>
      </c>
    </row>
    <row r="93" spans="3:4" x14ac:dyDescent="0.2">
      <c r="C93">
        <v>1207611</v>
      </c>
      <c r="D93">
        <v>0.74</v>
      </c>
    </row>
    <row r="94" spans="3:4" x14ac:dyDescent="0.2">
      <c r="C94">
        <v>1207612</v>
      </c>
      <c r="D94">
        <v>0.8</v>
      </c>
    </row>
    <row r="95" spans="3:4" x14ac:dyDescent="0.2">
      <c r="C95">
        <v>1207613</v>
      </c>
      <c r="D95">
        <v>0.82</v>
      </c>
    </row>
    <row r="96" spans="3:4" x14ac:dyDescent="0.2">
      <c r="C96">
        <v>1207614</v>
      </c>
      <c r="D96">
        <v>0.74</v>
      </c>
    </row>
    <row r="97" spans="3:4" x14ac:dyDescent="0.2">
      <c r="C97">
        <v>1207615</v>
      </c>
      <c r="D97">
        <v>0.75</v>
      </c>
    </row>
    <row r="98" spans="3:4" x14ac:dyDescent="0.2">
      <c r="C98">
        <v>1207616</v>
      </c>
      <c r="D98">
        <v>0.8</v>
      </c>
    </row>
    <row r="99" spans="3:4" x14ac:dyDescent="0.2">
      <c r="C99">
        <v>1207616</v>
      </c>
      <c r="D99">
        <v>0.8</v>
      </c>
    </row>
    <row r="100" spans="3:4" x14ac:dyDescent="0.2">
      <c r="C100">
        <v>1207617</v>
      </c>
      <c r="D100">
        <v>0.86</v>
      </c>
    </row>
    <row r="101" spans="3:4" x14ac:dyDescent="0.2">
      <c r="C101">
        <v>1207617</v>
      </c>
      <c r="D101">
        <v>0.8</v>
      </c>
    </row>
    <row r="102" spans="3:4" x14ac:dyDescent="0.2">
      <c r="C102">
        <v>1207618</v>
      </c>
      <c r="D102">
        <v>0.82</v>
      </c>
    </row>
    <row r="103" spans="3:4" x14ac:dyDescent="0.2">
      <c r="C103">
        <v>1207618</v>
      </c>
      <c r="D103">
        <v>0.82</v>
      </c>
    </row>
    <row r="104" spans="3:4" x14ac:dyDescent="0.2">
      <c r="C104">
        <v>1207618</v>
      </c>
      <c r="D104">
        <v>0.8</v>
      </c>
    </row>
    <row r="105" spans="3:4" x14ac:dyDescent="0.2">
      <c r="C105">
        <v>1207619</v>
      </c>
      <c r="D105">
        <v>0.82</v>
      </c>
    </row>
    <row r="106" spans="3:4" x14ac:dyDescent="0.2">
      <c r="C106">
        <v>1207620</v>
      </c>
      <c r="D106">
        <v>0.82</v>
      </c>
    </row>
    <row r="107" spans="3:4" x14ac:dyDescent="0.2">
      <c r="C107">
        <v>1207619</v>
      </c>
      <c r="D107">
        <v>0.81</v>
      </c>
    </row>
    <row r="108" spans="3:4" x14ac:dyDescent="0.2">
      <c r="C108">
        <v>1207621</v>
      </c>
      <c r="D108">
        <v>0.81</v>
      </c>
    </row>
    <row r="109" spans="3:4" x14ac:dyDescent="0.2">
      <c r="C109">
        <v>1207622</v>
      </c>
      <c r="D109">
        <v>0.8</v>
      </c>
    </row>
    <row r="110" spans="3:4" x14ac:dyDescent="0.2">
      <c r="C110">
        <v>1207623</v>
      </c>
      <c r="D110">
        <v>0.78</v>
      </c>
    </row>
    <row r="111" spans="3:4" x14ac:dyDescent="0.2">
      <c r="C111">
        <v>1207624</v>
      </c>
      <c r="D111">
        <v>0.74</v>
      </c>
    </row>
    <row r="112" spans="3:4" x14ac:dyDescent="0.2">
      <c r="C112">
        <v>1207625</v>
      </c>
      <c r="D112">
        <v>0.81</v>
      </c>
    </row>
    <row r="113" spans="3:4" x14ac:dyDescent="0.2">
      <c r="C113">
        <v>1207626</v>
      </c>
      <c r="D113">
        <v>0.74</v>
      </c>
    </row>
    <row r="114" spans="3:4" x14ac:dyDescent="0.2">
      <c r="C114">
        <v>1207627</v>
      </c>
      <c r="D114">
        <v>0.74</v>
      </c>
    </row>
    <row r="115" spans="3:4" x14ac:dyDescent="0.2">
      <c r="C115">
        <v>1207628</v>
      </c>
      <c r="D115">
        <v>0.81</v>
      </c>
    </row>
    <row r="116" spans="3:4" x14ac:dyDescent="0.2">
      <c r="C116">
        <v>1207629</v>
      </c>
      <c r="D116">
        <v>0.79</v>
      </c>
    </row>
    <row r="117" spans="3:4" x14ac:dyDescent="0.2">
      <c r="C117">
        <v>1207630</v>
      </c>
      <c r="D117">
        <v>0.81</v>
      </c>
    </row>
    <row r="118" spans="3:4" x14ac:dyDescent="0.2">
      <c r="C118">
        <v>1207631</v>
      </c>
      <c r="D118">
        <v>0.81</v>
      </c>
    </row>
    <row r="119" spans="3:4" x14ac:dyDescent="0.2">
      <c r="C119">
        <v>1207632</v>
      </c>
      <c r="D119">
        <v>0.83</v>
      </c>
    </row>
    <row r="120" spans="3:4" x14ac:dyDescent="0.2">
      <c r="C120">
        <v>1207632</v>
      </c>
      <c r="D120">
        <v>0.83</v>
      </c>
    </row>
    <row r="121" spans="3:4" x14ac:dyDescent="0.2">
      <c r="C121">
        <v>1207632</v>
      </c>
      <c r="D121">
        <v>0.81</v>
      </c>
    </row>
    <row r="122" spans="3:4" x14ac:dyDescent="0.2">
      <c r="C122">
        <v>1207633</v>
      </c>
      <c r="D122">
        <v>0.78</v>
      </c>
    </row>
    <row r="123" spans="3:4" x14ac:dyDescent="0.2">
      <c r="C123">
        <v>1207634</v>
      </c>
      <c r="D123">
        <v>0.8</v>
      </c>
    </row>
    <row r="124" spans="3:4" x14ac:dyDescent="0.2">
      <c r="C124">
        <v>1207635</v>
      </c>
      <c r="D124">
        <v>0.74</v>
      </c>
    </row>
    <row r="125" spans="3:4" x14ac:dyDescent="0.2">
      <c r="C125">
        <v>1207636</v>
      </c>
      <c r="D125">
        <v>0.74</v>
      </c>
    </row>
    <row r="126" spans="3:4" x14ac:dyDescent="0.2">
      <c r="C126">
        <v>1207637</v>
      </c>
      <c r="D126">
        <v>0.74</v>
      </c>
    </row>
    <row r="127" spans="3:4" x14ac:dyDescent="0.2">
      <c r="C127">
        <v>1207638</v>
      </c>
      <c r="D127">
        <v>0.75</v>
      </c>
    </row>
    <row r="128" spans="3:4" x14ac:dyDescent="0.2">
      <c r="C128">
        <v>1207639</v>
      </c>
      <c r="D128">
        <v>0.74</v>
      </c>
    </row>
    <row r="129" spans="3:4" x14ac:dyDescent="0.2">
      <c r="C129">
        <v>1207640</v>
      </c>
      <c r="D129">
        <v>0.76</v>
      </c>
    </row>
    <row r="130" spans="3:4" x14ac:dyDescent="0.2">
      <c r="C130">
        <v>1207641</v>
      </c>
      <c r="D130">
        <v>0.76</v>
      </c>
    </row>
    <row r="131" spans="3:4" x14ac:dyDescent="0.2">
      <c r="C131">
        <v>1207642</v>
      </c>
      <c r="D131">
        <v>0.77</v>
      </c>
    </row>
    <row r="132" spans="3:4" x14ac:dyDescent="0.2">
      <c r="C132">
        <v>1207643</v>
      </c>
      <c r="D132">
        <v>0.76</v>
      </c>
    </row>
    <row r="133" spans="3:4" x14ac:dyDescent="0.2">
      <c r="C133">
        <v>1207643</v>
      </c>
      <c r="D133">
        <v>0.76</v>
      </c>
    </row>
    <row r="134" spans="3:4" x14ac:dyDescent="0.2">
      <c r="C134">
        <v>1207644</v>
      </c>
      <c r="D134">
        <v>0.81</v>
      </c>
    </row>
    <row r="135" spans="3:4" x14ac:dyDescent="0.2">
      <c r="C135">
        <v>1207645</v>
      </c>
      <c r="D135">
        <v>0.8</v>
      </c>
    </row>
    <row r="136" spans="3:4" x14ac:dyDescent="0.2">
      <c r="C136">
        <v>1207646</v>
      </c>
      <c r="D136">
        <v>0.79</v>
      </c>
    </row>
    <row r="137" spans="3:4" x14ac:dyDescent="0.2">
      <c r="C137">
        <v>1207646</v>
      </c>
      <c r="D137">
        <v>0.79</v>
      </c>
    </row>
    <row r="138" spans="3:4" x14ac:dyDescent="0.2">
      <c r="C138">
        <v>1207647</v>
      </c>
      <c r="D138">
        <v>0.8</v>
      </c>
    </row>
    <row r="139" spans="3:4" x14ac:dyDescent="0.2">
      <c r="C139">
        <v>1207648</v>
      </c>
      <c r="D139">
        <v>0.73</v>
      </c>
    </row>
    <row r="140" spans="3:4" x14ac:dyDescent="0.2">
      <c r="C140">
        <v>1207649</v>
      </c>
      <c r="D140">
        <v>0.74</v>
      </c>
    </row>
    <row r="141" spans="3:4" x14ac:dyDescent="0.2">
      <c r="C141">
        <v>1207649</v>
      </c>
      <c r="D141">
        <v>0.74</v>
      </c>
    </row>
    <row r="142" spans="3:4" x14ac:dyDescent="0.2">
      <c r="C142">
        <v>1207649</v>
      </c>
      <c r="D142">
        <v>0.74</v>
      </c>
    </row>
    <row r="143" spans="3:4" x14ac:dyDescent="0.2">
      <c r="C143">
        <v>1207649</v>
      </c>
      <c r="D143">
        <v>0.74</v>
      </c>
    </row>
    <row r="144" spans="3:4" x14ac:dyDescent="0.2">
      <c r="C144">
        <v>1207651</v>
      </c>
      <c r="D144">
        <v>0.74</v>
      </c>
    </row>
    <row r="145" spans="3:4" x14ac:dyDescent="0.2">
      <c r="C145">
        <v>1207652</v>
      </c>
      <c r="D145">
        <v>0.79</v>
      </c>
    </row>
    <row r="146" spans="3:4" x14ac:dyDescent="0.2">
      <c r="C146">
        <v>1207652</v>
      </c>
      <c r="D146">
        <v>0.79</v>
      </c>
    </row>
    <row r="147" spans="3:4" x14ac:dyDescent="0.2">
      <c r="C147">
        <v>1207653</v>
      </c>
      <c r="D147">
        <v>0.81</v>
      </c>
    </row>
    <row r="148" spans="3:4" x14ac:dyDescent="0.2">
      <c r="C148">
        <v>1207654</v>
      </c>
      <c r="D148">
        <v>0.82</v>
      </c>
    </row>
    <row r="149" spans="3:4" x14ac:dyDescent="0.2">
      <c r="C149">
        <v>1207655</v>
      </c>
      <c r="D149">
        <v>0.79</v>
      </c>
    </row>
    <row r="150" spans="3:4" x14ac:dyDescent="0.2">
      <c r="C150">
        <v>1207656</v>
      </c>
      <c r="D150">
        <v>0.8</v>
      </c>
    </row>
    <row r="151" spans="3:4" x14ac:dyDescent="0.2">
      <c r="C151">
        <v>1207657</v>
      </c>
      <c r="D151">
        <v>0.8</v>
      </c>
    </row>
    <row r="152" spans="3:4" x14ac:dyDescent="0.2">
      <c r="C152">
        <v>1207658</v>
      </c>
      <c r="D152">
        <v>0.8</v>
      </c>
    </row>
    <row r="153" spans="3:4" x14ac:dyDescent="0.2">
      <c r="C153">
        <v>1207659</v>
      </c>
      <c r="D153">
        <v>0.79</v>
      </c>
    </row>
    <row r="154" spans="3:4" x14ac:dyDescent="0.2">
      <c r="C154">
        <v>1207660</v>
      </c>
      <c r="D154">
        <v>0.8</v>
      </c>
    </row>
    <row r="155" spans="3:4" x14ac:dyDescent="0.2">
      <c r="C155">
        <v>1207661</v>
      </c>
      <c r="D155">
        <v>0.82</v>
      </c>
    </row>
    <row r="156" spans="3:4" x14ac:dyDescent="0.2">
      <c r="C156">
        <v>1207662</v>
      </c>
      <c r="D156">
        <v>0.81</v>
      </c>
    </row>
    <row r="157" spans="3:4" x14ac:dyDescent="0.2">
      <c r="C157">
        <v>1207663</v>
      </c>
      <c r="D157">
        <v>0.74</v>
      </c>
    </row>
    <row r="158" spans="3:4" x14ac:dyDescent="0.2">
      <c r="C158">
        <v>1207664</v>
      </c>
      <c r="D158">
        <v>0.8</v>
      </c>
    </row>
    <row r="159" spans="3:4" x14ac:dyDescent="0.2">
      <c r="C159">
        <v>1207665</v>
      </c>
      <c r="D159">
        <v>0.76</v>
      </c>
    </row>
    <row r="160" spans="3:4" x14ac:dyDescent="0.2">
      <c r="C160">
        <v>1207665</v>
      </c>
      <c r="D160">
        <v>0.78</v>
      </c>
    </row>
    <row r="161" spans="3:4" x14ac:dyDescent="0.2">
      <c r="C161">
        <v>1207666</v>
      </c>
      <c r="D161">
        <v>0.76</v>
      </c>
    </row>
    <row r="162" spans="3:4" x14ac:dyDescent="0.2">
      <c r="C162">
        <v>1207667</v>
      </c>
      <c r="D162">
        <v>0.78</v>
      </c>
    </row>
    <row r="163" spans="3:4" x14ac:dyDescent="0.2">
      <c r="C163">
        <v>1207668</v>
      </c>
      <c r="D163">
        <v>0.74</v>
      </c>
    </row>
    <row r="164" spans="3:4" x14ac:dyDescent="0.2">
      <c r="C164">
        <v>1207667</v>
      </c>
      <c r="D164">
        <v>0.78</v>
      </c>
    </row>
    <row r="165" spans="3:4" x14ac:dyDescent="0.2">
      <c r="C165">
        <v>1207668</v>
      </c>
      <c r="D165">
        <v>0.74</v>
      </c>
    </row>
    <row r="166" spans="3:4" x14ac:dyDescent="0.2">
      <c r="C166">
        <v>1207669</v>
      </c>
      <c r="D166">
        <v>0.73</v>
      </c>
    </row>
    <row r="167" spans="3:4" x14ac:dyDescent="0.2">
      <c r="C167">
        <v>1207670</v>
      </c>
      <c r="D167">
        <v>0.73</v>
      </c>
    </row>
    <row r="168" spans="3:4" x14ac:dyDescent="0.2">
      <c r="C168">
        <v>1207671</v>
      </c>
      <c r="D168">
        <v>0.73</v>
      </c>
    </row>
    <row r="169" spans="3:4" x14ac:dyDescent="0.2">
      <c r="C169">
        <v>1207671</v>
      </c>
      <c r="D169">
        <v>0.73</v>
      </c>
    </row>
    <row r="170" spans="3:4" x14ac:dyDescent="0.2">
      <c r="C170">
        <v>1207672</v>
      </c>
      <c r="D170">
        <v>0.73</v>
      </c>
    </row>
    <row r="171" spans="3:4" x14ac:dyDescent="0.2">
      <c r="C171">
        <v>1207672</v>
      </c>
      <c r="D171">
        <v>0.73</v>
      </c>
    </row>
    <row r="172" spans="3:4" x14ac:dyDescent="0.2">
      <c r="C172">
        <v>1207673</v>
      </c>
      <c r="D172">
        <v>0.74</v>
      </c>
    </row>
    <row r="173" spans="3:4" x14ac:dyDescent="0.2">
      <c r="C173">
        <v>1207674</v>
      </c>
      <c r="D173">
        <v>0.76</v>
      </c>
    </row>
    <row r="174" spans="3:4" x14ac:dyDescent="0.2">
      <c r="C174">
        <v>1207675</v>
      </c>
      <c r="D174">
        <v>0.81</v>
      </c>
    </row>
    <row r="175" spans="3:4" x14ac:dyDescent="0.2">
      <c r="C175">
        <v>1207676</v>
      </c>
      <c r="D175">
        <v>0.81</v>
      </c>
    </row>
    <row r="176" spans="3:4" x14ac:dyDescent="0.2">
      <c r="C176">
        <v>1207677</v>
      </c>
      <c r="D176">
        <v>0.8</v>
      </c>
    </row>
    <row r="177" spans="3:4" x14ac:dyDescent="0.2">
      <c r="C177">
        <v>1207678</v>
      </c>
      <c r="D177">
        <v>0.82</v>
      </c>
    </row>
    <row r="178" spans="3:4" x14ac:dyDescent="0.2">
      <c r="C178">
        <v>1207679</v>
      </c>
      <c r="D178">
        <v>0.81</v>
      </c>
    </row>
    <row r="179" spans="3:4" x14ac:dyDescent="0.2">
      <c r="C179">
        <v>1207680</v>
      </c>
      <c r="D179">
        <v>0.81</v>
      </c>
    </row>
    <row r="180" spans="3:4" x14ac:dyDescent="0.2">
      <c r="C180">
        <v>1207681</v>
      </c>
      <c r="D180">
        <v>0.79</v>
      </c>
    </row>
    <row r="181" spans="3:4" x14ac:dyDescent="0.2">
      <c r="C181">
        <v>1207681</v>
      </c>
      <c r="D181">
        <v>0.79</v>
      </c>
    </row>
    <row r="182" spans="3:4" x14ac:dyDescent="0.2">
      <c r="C182">
        <v>1207682</v>
      </c>
      <c r="D182">
        <v>0.69</v>
      </c>
    </row>
    <row r="183" spans="3:4" x14ac:dyDescent="0.2">
      <c r="C183">
        <v>1207683</v>
      </c>
      <c r="D183">
        <v>0.69</v>
      </c>
    </row>
    <row r="184" spans="3:4" x14ac:dyDescent="0.2">
      <c r="C184">
        <v>1207684</v>
      </c>
      <c r="D184">
        <v>0.75</v>
      </c>
    </row>
    <row r="185" spans="3:4" x14ac:dyDescent="0.2">
      <c r="C185">
        <v>1207685</v>
      </c>
      <c r="D185">
        <v>0.75</v>
      </c>
    </row>
    <row r="186" spans="3:4" x14ac:dyDescent="0.2">
      <c r="C186">
        <v>1207686</v>
      </c>
      <c r="D186">
        <v>0.76</v>
      </c>
    </row>
    <row r="187" spans="3:4" x14ac:dyDescent="0.2">
      <c r="C187">
        <v>1207687</v>
      </c>
      <c r="D187">
        <v>0.72</v>
      </c>
    </row>
    <row r="188" spans="3:4" x14ac:dyDescent="0.2">
      <c r="C188">
        <v>1207687</v>
      </c>
      <c r="D188">
        <v>0.72</v>
      </c>
    </row>
    <row r="189" spans="3:4" x14ac:dyDescent="0.2">
      <c r="C189">
        <v>1207687</v>
      </c>
      <c r="D189">
        <v>0.7</v>
      </c>
    </row>
    <row r="190" spans="3:4" x14ac:dyDescent="0.2">
      <c r="C190">
        <v>1207688</v>
      </c>
      <c r="D190">
        <v>0.75</v>
      </c>
    </row>
    <row r="191" spans="3:4" x14ac:dyDescent="0.2">
      <c r="C191">
        <v>1207689</v>
      </c>
      <c r="D191">
        <v>0.73</v>
      </c>
    </row>
    <row r="192" spans="3:4" x14ac:dyDescent="0.2">
      <c r="C192">
        <v>1207690</v>
      </c>
      <c r="D192">
        <v>0.74</v>
      </c>
    </row>
    <row r="193" spans="3:4" x14ac:dyDescent="0.2">
      <c r="C193">
        <v>1207691</v>
      </c>
      <c r="D193">
        <v>0.81</v>
      </c>
    </row>
    <row r="194" spans="3:4" x14ac:dyDescent="0.2">
      <c r="C194">
        <v>1207692</v>
      </c>
      <c r="D194">
        <v>0.8</v>
      </c>
    </row>
    <row r="195" spans="3:4" x14ac:dyDescent="0.2">
      <c r="C195">
        <v>1207693</v>
      </c>
      <c r="D195">
        <v>0.81</v>
      </c>
    </row>
    <row r="196" spans="3:4" x14ac:dyDescent="0.2">
      <c r="C196">
        <v>1207694</v>
      </c>
      <c r="D196">
        <v>0.8</v>
      </c>
    </row>
    <row r="197" spans="3:4" x14ac:dyDescent="0.2">
      <c r="C197">
        <v>1207695</v>
      </c>
      <c r="D197">
        <v>0.79</v>
      </c>
    </row>
    <row r="198" spans="3:4" x14ac:dyDescent="0.2">
      <c r="C198">
        <v>1207696</v>
      </c>
      <c r="D198">
        <v>0.73</v>
      </c>
    </row>
    <row r="199" spans="3:4" x14ac:dyDescent="0.2">
      <c r="C199">
        <v>1207697</v>
      </c>
      <c r="D199">
        <v>0.79</v>
      </c>
    </row>
    <row r="200" spans="3:4" x14ac:dyDescent="0.2">
      <c r="C200">
        <v>1207698</v>
      </c>
      <c r="D200">
        <v>0.76</v>
      </c>
    </row>
    <row r="201" spans="3:4" x14ac:dyDescent="0.2">
      <c r="C201">
        <v>1207699</v>
      </c>
      <c r="D201">
        <v>0.75</v>
      </c>
    </row>
    <row r="202" spans="3:4" x14ac:dyDescent="0.2">
      <c r="C202">
        <v>1207700</v>
      </c>
      <c r="D202">
        <v>0.74</v>
      </c>
    </row>
    <row r="203" spans="3:4" x14ac:dyDescent="0.2">
      <c r="C203">
        <v>1207701</v>
      </c>
      <c r="D203">
        <v>0.81</v>
      </c>
    </row>
    <row r="204" spans="3:4" x14ac:dyDescent="0.2">
      <c r="C204">
        <v>1207702</v>
      </c>
      <c r="D204">
        <v>0.79</v>
      </c>
    </row>
    <row r="205" spans="3:4" x14ac:dyDescent="0.2">
      <c r="C205">
        <v>1207703</v>
      </c>
      <c r="D205">
        <v>0.76</v>
      </c>
    </row>
    <row r="206" spans="3:4" x14ac:dyDescent="0.2">
      <c r="C206">
        <v>1207704</v>
      </c>
      <c r="D206">
        <v>0.8</v>
      </c>
    </row>
    <row r="207" spans="3:4" x14ac:dyDescent="0.2">
      <c r="C207">
        <v>1207705</v>
      </c>
      <c r="D207">
        <v>0.81</v>
      </c>
    </row>
    <row r="208" spans="3:4" x14ac:dyDescent="0.2">
      <c r="C208">
        <v>1207706</v>
      </c>
      <c r="D208">
        <v>0.81</v>
      </c>
    </row>
    <row r="209" spans="3:4" x14ac:dyDescent="0.2">
      <c r="C209">
        <v>1207707</v>
      </c>
      <c r="D209">
        <v>0.8</v>
      </c>
    </row>
    <row r="210" spans="3:4" x14ac:dyDescent="0.2">
      <c r="C210">
        <v>1207708</v>
      </c>
      <c r="D210">
        <v>0.81</v>
      </c>
    </row>
    <row r="211" spans="3:4" x14ac:dyDescent="0.2">
      <c r="C211">
        <v>1207709</v>
      </c>
      <c r="D211">
        <v>0.8</v>
      </c>
    </row>
    <row r="212" spans="3:4" x14ac:dyDescent="0.2">
      <c r="C212">
        <v>1207710</v>
      </c>
      <c r="D212">
        <v>0.81</v>
      </c>
    </row>
    <row r="213" spans="3:4" x14ac:dyDescent="0.2">
      <c r="C213">
        <v>1207709</v>
      </c>
      <c r="D213">
        <v>0.81</v>
      </c>
    </row>
    <row r="214" spans="3:4" x14ac:dyDescent="0.2">
      <c r="C214">
        <v>1207711</v>
      </c>
      <c r="D214">
        <v>0.8</v>
      </c>
    </row>
    <row r="215" spans="3:4" x14ac:dyDescent="0.2">
      <c r="C215">
        <v>1207712</v>
      </c>
      <c r="D215">
        <v>0.76</v>
      </c>
    </row>
    <row r="216" spans="3:4" x14ac:dyDescent="0.2">
      <c r="C216">
        <v>1207712</v>
      </c>
      <c r="D216">
        <v>0.74</v>
      </c>
    </row>
    <row r="217" spans="3:4" x14ac:dyDescent="0.2">
      <c r="C217">
        <v>1207712</v>
      </c>
      <c r="D217">
        <v>0.74</v>
      </c>
    </row>
    <row r="218" spans="3:4" x14ac:dyDescent="0.2">
      <c r="C218">
        <v>1207712</v>
      </c>
      <c r="D218">
        <v>0.74</v>
      </c>
    </row>
    <row r="219" spans="3:4" x14ac:dyDescent="0.2">
      <c r="C219">
        <v>1207713</v>
      </c>
      <c r="D219">
        <v>0.81</v>
      </c>
    </row>
    <row r="220" spans="3:4" x14ac:dyDescent="0.2">
      <c r="C220">
        <v>1207714</v>
      </c>
      <c r="D220">
        <v>0.76</v>
      </c>
    </row>
    <row r="221" spans="3:4" x14ac:dyDescent="0.2">
      <c r="C221">
        <v>1207715</v>
      </c>
      <c r="D221">
        <v>0.8</v>
      </c>
    </row>
    <row r="222" spans="3:4" x14ac:dyDescent="0.2">
      <c r="C222">
        <v>1207716</v>
      </c>
      <c r="D222">
        <v>0.75</v>
      </c>
    </row>
    <row r="223" spans="3:4" x14ac:dyDescent="0.2">
      <c r="C223">
        <v>1207717</v>
      </c>
      <c r="D223">
        <v>0.8</v>
      </c>
    </row>
    <row r="224" spans="3:4" x14ac:dyDescent="0.2">
      <c r="C224">
        <v>1207718</v>
      </c>
      <c r="D224">
        <v>0.79</v>
      </c>
    </row>
    <row r="225" spans="3:4" x14ac:dyDescent="0.2">
      <c r="C225">
        <v>1207719</v>
      </c>
      <c r="D225">
        <v>0.78</v>
      </c>
    </row>
    <row r="226" spans="3:4" x14ac:dyDescent="0.2">
      <c r="C226">
        <v>1207720</v>
      </c>
      <c r="D226">
        <v>0.76</v>
      </c>
    </row>
    <row r="227" spans="3:4" x14ac:dyDescent="0.2">
      <c r="C227">
        <v>1207721</v>
      </c>
      <c r="D227">
        <v>0.75</v>
      </c>
    </row>
    <row r="228" spans="3:4" x14ac:dyDescent="0.2">
      <c r="C228">
        <v>1207722</v>
      </c>
      <c r="D228">
        <v>0.75</v>
      </c>
    </row>
    <row r="229" spans="3:4" x14ac:dyDescent="0.2">
      <c r="C229">
        <v>1207721</v>
      </c>
      <c r="D229">
        <v>0.75</v>
      </c>
    </row>
    <row r="230" spans="3:4" x14ac:dyDescent="0.2">
      <c r="C230">
        <v>1207723</v>
      </c>
      <c r="D230">
        <v>0.75</v>
      </c>
    </row>
    <row r="231" spans="3:4" x14ac:dyDescent="0.2">
      <c r="C231">
        <v>1207724</v>
      </c>
      <c r="D231">
        <v>0.79</v>
      </c>
    </row>
    <row r="232" spans="3:4" x14ac:dyDescent="0.2">
      <c r="C232">
        <v>1207725</v>
      </c>
      <c r="D232">
        <v>0.81</v>
      </c>
    </row>
    <row r="233" spans="3:4" x14ac:dyDescent="0.2">
      <c r="C233">
        <v>1207726</v>
      </c>
      <c r="D233">
        <v>0.81</v>
      </c>
    </row>
    <row r="234" spans="3:4" x14ac:dyDescent="0.2">
      <c r="C234">
        <v>1207727</v>
      </c>
      <c r="D234">
        <v>0.82</v>
      </c>
    </row>
    <row r="235" spans="3:4" x14ac:dyDescent="0.2">
      <c r="C235">
        <v>1207728</v>
      </c>
      <c r="D235">
        <v>0.82</v>
      </c>
    </row>
    <row r="236" spans="3:4" x14ac:dyDescent="0.2">
      <c r="C236">
        <v>1207729</v>
      </c>
      <c r="D236">
        <v>0.82</v>
      </c>
    </row>
    <row r="237" spans="3:4" x14ac:dyDescent="0.2">
      <c r="C237">
        <v>1207730</v>
      </c>
      <c r="D237">
        <v>0.82</v>
      </c>
    </row>
    <row r="238" spans="3:4" x14ac:dyDescent="0.2">
      <c r="C238">
        <v>1207730</v>
      </c>
      <c r="D238">
        <v>0.82</v>
      </c>
    </row>
    <row r="239" spans="3:4" x14ac:dyDescent="0.2">
      <c r="C239">
        <v>1207731</v>
      </c>
      <c r="D239">
        <v>0.81</v>
      </c>
    </row>
    <row r="240" spans="3:4" x14ac:dyDescent="0.2">
      <c r="C240">
        <v>1207732</v>
      </c>
      <c r="D240">
        <v>0.82</v>
      </c>
    </row>
    <row r="241" spans="3:4" x14ac:dyDescent="0.2">
      <c r="C241">
        <v>1207733</v>
      </c>
      <c r="D241">
        <v>0.82</v>
      </c>
    </row>
    <row r="242" spans="3:4" x14ac:dyDescent="0.2">
      <c r="C242">
        <v>1207734</v>
      </c>
      <c r="D242">
        <v>0.81</v>
      </c>
    </row>
    <row r="243" spans="3:4" x14ac:dyDescent="0.2">
      <c r="C243">
        <v>1207735</v>
      </c>
      <c r="D243">
        <v>0.82</v>
      </c>
    </row>
    <row r="244" spans="3:4" x14ac:dyDescent="0.2">
      <c r="C244">
        <v>1207735</v>
      </c>
      <c r="D244">
        <v>0.82</v>
      </c>
    </row>
    <row r="245" spans="3:4" x14ac:dyDescent="0.2">
      <c r="C245">
        <v>1207736</v>
      </c>
      <c r="D245">
        <v>0.79</v>
      </c>
    </row>
    <row r="246" spans="3:4" x14ac:dyDescent="0.2">
      <c r="C246">
        <v>1207737</v>
      </c>
      <c r="D246">
        <v>0.8</v>
      </c>
    </row>
    <row r="247" spans="3:4" x14ac:dyDescent="0.2">
      <c r="C247">
        <v>1207738</v>
      </c>
      <c r="D247">
        <v>0.8</v>
      </c>
    </row>
    <row r="248" spans="3:4" x14ac:dyDescent="0.2">
      <c r="C248">
        <v>1207739</v>
      </c>
      <c r="D248">
        <v>0.81</v>
      </c>
    </row>
    <row r="249" spans="3:4" x14ac:dyDescent="0.2">
      <c r="C249">
        <v>1207740</v>
      </c>
      <c r="D249">
        <v>0.8</v>
      </c>
    </row>
    <row r="250" spans="3:4" x14ac:dyDescent="0.2">
      <c r="C250">
        <v>1207741</v>
      </c>
      <c r="D250">
        <v>0.82</v>
      </c>
    </row>
    <row r="251" spans="3:4" x14ac:dyDescent="0.2">
      <c r="C251">
        <v>1207742</v>
      </c>
      <c r="D251">
        <v>0.82</v>
      </c>
    </row>
    <row r="252" spans="3:4" x14ac:dyDescent="0.2">
      <c r="C252">
        <v>1207743</v>
      </c>
      <c r="D252">
        <v>0.81</v>
      </c>
    </row>
    <row r="253" spans="3:4" x14ac:dyDescent="0.2">
      <c r="C253">
        <v>1207744</v>
      </c>
      <c r="D253">
        <v>0.82</v>
      </c>
    </row>
    <row r="254" spans="3:4" x14ac:dyDescent="0.2">
      <c r="C254">
        <v>1207745</v>
      </c>
      <c r="D254">
        <v>0.81</v>
      </c>
    </row>
    <row r="255" spans="3:4" x14ac:dyDescent="0.2">
      <c r="C255">
        <v>1207746</v>
      </c>
      <c r="D255">
        <v>0.81</v>
      </c>
    </row>
    <row r="256" spans="3:4" x14ac:dyDescent="0.2">
      <c r="C256">
        <v>1207747</v>
      </c>
      <c r="D256">
        <v>0.81</v>
      </c>
    </row>
    <row r="257" spans="3:4" x14ac:dyDescent="0.2">
      <c r="C257">
        <v>1207748</v>
      </c>
      <c r="D257">
        <v>0.82</v>
      </c>
    </row>
    <row r="258" spans="3:4" x14ac:dyDescent="0.2">
      <c r="C258">
        <v>1207749</v>
      </c>
      <c r="D258">
        <v>0.81</v>
      </c>
    </row>
    <row r="259" spans="3:4" x14ac:dyDescent="0.2">
      <c r="C259">
        <v>1207750</v>
      </c>
      <c r="D259">
        <v>0.8</v>
      </c>
    </row>
    <row r="260" spans="3:4" x14ac:dyDescent="0.2">
      <c r="C260">
        <v>1207751</v>
      </c>
      <c r="D260">
        <v>0.8</v>
      </c>
    </row>
    <row r="261" spans="3:4" x14ac:dyDescent="0.2">
      <c r="C261">
        <v>1207752</v>
      </c>
      <c r="D261">
        <v>0.82</v>
      </c>
    </row>
    <row r="262" spans="3:4" x14ac:dyDescent="0.2">
      <c r="C262">
        <v>1207753</v>
      </c>
      <c r="D262">
        <v>0.79</v>
      </c>
    </row>
    <row r="263" spans="3:4" x14ac:dyDescent="0.2">
      <c r="C263">
        <v>1207753</v>
      </c>
      <c r="D263">
        <v>0.79</v>
      </c>
    </row>
    <row r="264" spans="3:4" x14ac:dyDescent="0.2">
      <c r="C264">
        <v>1207753</v>
      </c>
      <c r="D264">
        <v>0.77</v>
      </c>
    </row>
    <row r="265" spans="3:4" x14ac:dyDescent="0.2">
      <c r="C265">
        <v>1207754</v>
      </c>
      <c r="D265">
        <v>0.8</v>
      </c>
    </row>
    <row r="266" spans="3:4" x14ac:dyDescent="0.2">
      <c r="C266">
        <v>1207755</v>
      </c>
      <c r="D266">
        <v>0.81</v>
      </c>
    </row>
    <row r="267" spans="3:4" x14ac:dyDescent="0.2">
      <c r="C267">
        <v>1207756</v>
      </c>
      <c r="D267">
        <v>0.79</v>
      </c>
    </row>
    <row r="268" spans="3:4" x14ac:dyDescent="0.2">
      <c r="C268">
        <v>1207757</v>
      </c>
      <c r="D268">
        <v>0.8</v>
      </c>
    </row>
    <row r="269" spans="3:4" x14ac:dyDescent="0.2">
      <c r="C269">
        <v>1207758</v>
      </c>
      <c r="D269">
        <v>0.74</v>
      </c>
    </row>
    <row r="270" spans="3:4" x14ac:dyDescent="0.2">
      <c r="C270">
        <v>1207759</v>
      </c>
      <c r="D270">
        <v>0.74</v>
      </c>
    </row>
    <row r="271" spans="3:4" x14ac:dyDescent="0.2">
      <c r="C271">
        <v>1207760</v>
      </c>
      <c r="D271">
        <v>0.75</v>
      </c>
    </row>
    <row r="272" spans="3:4" x14ac:dyDescent="0.2">
      <c r="C272">
        <v>1207761</v>
      </c>
      <c r="D272">
        <v>0.75</v>
      </c>
    </row>
    <row r="273" spans="3:4" x14ac:dyDescent="0.2">
      <c r="C273">
        <v>1207762</v>
      </c>
      <c r="D273">
        <v>0.8</v>
      </c>
    </row>
    <row r="274" spans="3:4" x14ac:dyDescent="0.2">
      <c r="C274">
        <v>1207762</v>
      </c>
      <c r="D274">
        <v>0.8</v>
      </c>
    </row>
    <row r="275" spans="3:4" x14ac:dyDescent="0.2">
      <c r="C275">
        <v>1207763</v>
      </c>
      <c r="D275">
        <v>0.8</v>
      </c>
    </row>
    <row r="276" spans="3:4" x14ac:dyDescent="0.2">
      <c r="C276">
        <v>1207764</v>
      </c>
      <c r="D276">
        <v>0.8</v>
      </c>
    </row>
    <row r="277" spans="3:4" x14ac:dyDescent="0.2">
      <c r="C277">
        <v>1207765</v>
      </c>
      <c r="D277">
        <v>0.8</v>
      </c>
    </row>
    <row r="278" spans="3:4" x14ac:dyDescent="0.2">
      <c r="C278">
        <v>1207766</v>
      </c>
      <c r="D278">
        <v>0.81</v>
      </c>
    </row>
    <row r="279" spans="3:4" x14ac:dyDescent="0.2">
      <c r="C279">
        <v>1207767</v>
      </c>
      <c r="D279">
        <v>0.82</v>
      </c>
    </row>
    <row r="280" spans="3:4" x14ac:dyDescent="0.2">
      <c r="C280">
        <v>1207768</v>
      </c>
      <c r="D280">
        <v>0.79</v>
      </c>
    </row>
    <row r="281" spans="3:4" x14ac:dyDescent="0.2">
      <c r="C281">
        <v>1207769</v>
      </c>
      <c r="D281">
        <v>0.88</v>
      </c>
    </row>
    <row r="282" spans="3:4" x14ac:dyDescent="0.2">
      <c r="C282">
        <v>1207770</v>
      </c>
      <c r="D282">
        <v>0.86</v>
      </c>
    </row>
    <row r="283" spans="3:4" x14ac:dyDescent="0.2">
      <c r="C283">
        <v>1207771</v>
      </c>
      <c r="D283">
        <v>0.98</v>
      </c>
    </row>
    <row r="284" spans="3:4" x14ac:dyDescent="0.2">
      <c r="C284">
        <v>1207771</v>
      </c>
      <c r="D284">
        <v>0.98</v>
      </c>
    </row>
    <row r="285" spans="3:4" x14ac:dyDescent="0.2">
      <c r="C285">
        <v>1207771</v>
      </c>
      <c r="D285">
        <v>0.98</v>
      </c>
    </row>
    <row r="286" spans="3:4" x14ac:dyDescent="0.2">
      <c r="C286">
        <v>1207771</v>
      </c>
      <c r="D286">
        <v>0.98</v>
      </c>
    </row>
    <row r="287" spans="3:4" x14ac:dyDescent="0.2">
      <c r="C287">
        <v>1207771</v>
      </c>
      <c r="D287">
        <v>0.94</v>
      </c>
    </row>
    <row r="288" spans="3:4" x14ac:dyDescent="0.2">
      <c r="C288">
        <v>1207771</v>
      </c>
      <c r="D288">
        <v>0.94</v>
      </c>
    </row>
    <row r="289" spans="3:4" x14ac:dyDescent="0.2">
      <c r="C289">
        <v>1207771</v>
      </c>
      <c r="D289">
        <v>0.84</v>
      </c>
    </row>
    <row r="290" spans="3:4" x14ac:dyDescent="0.2">
      <c r="C290">
        <v>1207772</v>
      </c>
      <c r="D290">
        <v>0.75</v>
      </c>
    </row>
    <row r="291" spans="3:4" x14ac:dyDescent="0.2">
      <c r="C291">
        <v>1207773</v>
      </c>
      <c r="D291">
        <v>0.74</v>
      </c>
    </row>
    <row r="292" spans="3:4" x14ac:dyDescent="0.2">
      <c r="C292">
        <v>1207774</v>
      </c>
      <c r="D292">
        <v>0.75</v>
      </c>
    </row>
    <row r="293" spans="3:4" x14ac:dyDescent="0.2">
      <c r="C293">
        <v>1207775</v>
      </c>
      <c r="D293">
        <v>0.78</v>
      </c>
    </row>
    <row r="294" spans="3:4" x14ac:dyDescent="0.2">
      <c r="C294">
        <v>1207776</v>
      </c>
      <c r="D294">
        <v>0.75</v>
      </c>
    </row>
    <row r="295" spans="3:4" x14ac:dyDescent="0.2">
      <c r="C295">
        <v>1207777</v>
      </c>
      <c r="D295">
        <v>0.8</v>
      </c>
    </row>
    <row r="296" spans="3:4" x14ac:dyDescent="0.2">
      <c r="C296">
        <v>1207778</v>
      </c>
      <c r="D296">
        <v>0.81</v>
      </c>
    </row>
    <row r="297" spans="3:4" x14ac:dyDescent="0.2">
      <c r="C297">
        <v>1207779</v>
      </c>
      <c r="D297">
        <v>0.8</v>
      </c>
    </row>
    <row r="298" spans="3:4" x14ac:dyDescent="0.2">
      <c r="C298">
        <v>1207780</v>
      </c>
      <c r="D298">
        <v>0.81</v>
      </c>
    </row>
    <row r="299" spans="3:4" x14ac:dyDescent="0.2">
      <c r="C299">
        <v>1207781</v>
      </c>
      <c r="D299">
        <v>0.82</v>
      </c>
    </row>
    <row r="300" spans="3:4" x14ac:dyDescent="0.2">
      <c r="C300">
        <v>1207782</v>
      </c>
      <c r="D300">
        <v>0.78</v>
      </c>
    </row>
    <row r="301" spans="3:4" x14ac:dyDescent="0.2">
      <c r="C301">
        <v>1207782</v>
      </c>
      <c r="D301">
        <v>0.78</v>
      </c>
    </row>
    <row r="302" spans="3:4" x14ac:dyDescent="0.2">
      <c r="C302">
        <v>1207783</v>
      </c>
      <c r="D302">
        <v>0.73</v>
      </c>
    </row>
    <row r="303" spans="3:4" x14ac:dyDescent="0.2">
      <c r="C303">
        <v>1207784</v>
      </c>
      <c r="D303">
        <v>0.81</v>
      </c>
    </row>
    <row r="304" spans="3:4" x14ac:dyDescent="0.2">
      <c r="C304">
        <v>1207785</v>
      </c>
      <c r="D304">
        <v>0.81</v>
      </c>
    </row>
    <row r="305" spans="3:4" x14ac:dyDescent="0.2">
      <c r="C305">
        <v>1207786</v>
      </c>
      <c r="D305">
        <v>0.85</v>
      </c>
    </row>
    <row r="306" spans="3:4" x14ac:dyDescent="0.2">
      <c r="C306">
        <v>1207787</v>
      </c>
      <c r="D306">
        <v>0.85</v>
      </c>
    </row>
    <row r="307" spans="3:4" x14ac:dyDescent="0.2">
      <c r="C307">
        <v>1207788</v>
      </c>
      <c r="D307">
        <v>0.75</v>
      </c>
    </row>
    <row r="308" spans="3:4" x14ac:dyDescent="0.2">
      <c r="C308">
        <v>1207789</v>
      </c>
      <c r="D308">
        <v>0.76</v>
      </c>
    </row>
    <row r="309" spans="3:4" x14ac:dyDescent="0.2">
      <c r="C309">
        <v>1207790</v>
      </c>
      <c r="D309">
        <v>0.73</v>
      </c>
    </row>
    <row r="310" spans="3:4" x14ac:dyDescent="0.2">
      <c r="C310">
        <v>1207791</v>
      </c>
      <c r="D310">
        <v>0.74</v>
      </c>
    </row>
    <row r="311" spans="3:4" x14ac:dyDescent="0.2">
      <c r="C311">
        <v>1207792</v>
      </c>
      <c r="D311">
        <v>0.81</v>
      </c>
    </row>
    <row r="312" spans="3:4" x14ac:dyDescent="0.2">
      <c r="C312">
        <v>1207793</v>
      </c>
      <c r="D312">
        <v>0.81</v>
      </c>
    </row>
    <row r="313" spans="3:4" x14ac:dyDescent="0.2">
      <c r="C313">
        <v>1207794</v>
      </c>
      <c r="D313">
        <v>0.81</v>
      </c>
    </row>
    <row r="314" spans="3:4" x14ac:dyDescent="0.2">
      <c r="C314">
        <v>1207795</v>
      </c>
      <c r="D314">
        <v>0.8</v>
      </c>
    </row>
    <row r="315" spans="3:4" x14ac:dyDescent="0.2">
      <c r="C315">
        <v>1207796</v>
      </c>
      <c r="D315">
        <v>0.8</v>
      </c>
    </row>
    <row r="316" spans="3:4" x14ac:dyDescent="0.2">
      <c r="C316">
        <v>1207796</v>
      </c>
      <c r="D316">
        <v>0.8</v>
      </c>
    </row>
    <row r="317" spans="3:4" x14ac:dyDescent="0.2">
      <c r="C317">
        <v>1207797</v>
      </c>
      <c r="D317">
        <v>0.8</v>
      </c>
    </row>
    <row r="318" spans="3:4" x14ac:dyDescent="0.2">
      <c r="C318">
        <v>1207798</v>
      </c>
      <c r="D318">
        <v>0.74</v>
      </c>
    </row>
    <row r="319" spans="3:4" x14ac:dyDescent="0.2">
      <c r="C319">
        <v>1207799</v>
      </c>
      <c r="D319">
        <v>0.8</v>
      </c>
    </row>
    <row r="320" spans="3:4" x14ac:dyDescent="0.2">
      <c r="C320">
        <v>1207800</v>
      </c>
      <c r="D320">
        <v>0.78</v>
      </c>
    </row>
    <row r="321" spans="3:4" x14ac:dyDescent="0.2">
      <c r="C321">
        <v>1207800</v>
      </c>
      <c r="D321">
        <v>0.77</v>
      </c>
    </row>
    <row r="322" spans="3:4" x14ac:dyDescent="0.2">
      <c r="C322">
        <v>1207800</v>
      </c>
      <c r="D322">
        <v>0.77</v>
      </c>
    </row>
    <row r="323" spans="3:4" x14ac:dyDescent="0.2">
      <c r="C323">
        <v>1207801</v>
      </c>
      <c r="D323">
        <v>0.81</v>
      </c>
    </row>
    <row r="324" spans="3:4" x14ac:dyDescent="0.2">
      <c r="C324">
        <v>1207801</v>
      </c>
      <c r="D324">
        <v>0.81</v>
      </c>
    </row>
    <row r="325" spans="3:4" x14ac:dyDescent="0.2">
      <c r="C325">
        <v>1207802</v>
      </c>
      <c r="D325">
        <v>0.8</v>
      </c>
    </row>
    <row r="326" spans="3:4" x14ac:dyDescent="0.2">
      <c r="C326">
        <v>1207803</v>
      </c>
      <c r="D326">
        <v>0.82</v>
      </c>
    </row>
    <row r="327" spans="3:4" x14ac:dyDescent="0.2">
      <c r="C327">
        <v>1207804</v>
      </c>
      <c r="D327">
        <v>0.78</v>
      </c>
    </row>
    <row r="328" spans="3:4" x14ac:dyDescent="0.2">
      <c r="C328">
        <v>1207805</v>
      </c>
      <c r="D328">
        <v>0.75</v>
      </c>
    </row>
    <row r="329" spans="3:4" x14ac:dyDescent="0.2">
      <c r="C329">
        <v>1207806</v>
      </c>
      <c r="D329">
        <v>0.76</v>
      </c>
    </row>
    <row r="330" spans="3:4" x14ac:dyDescent="0.2">
      <c r="C330">
        <v>1207807</v>
      </c>
      <c r="D330">
        <v>0.81</v>
      </c>
    </row>
    <row r="331" spans="3:4" x14ac:dyDescent="0.2">
      <c r="C331">
        <v>1207808</v>
      </c>
      <c r="D331">
        <v>0.8</v>
      </c>
    </row>
    <row r="332" spans="3:4" x14ac:dyDescent="0.2">
      <c r="C332">
        <v>1207809</v>
      </c>
      <c r="D332">
        <v>0.81</v>
      </c>
    </row>
    <row r="333" spans="3:4" x14ac:dyDescent="0.2">
      <c r="C333">
        <v>1207809</v>
      </c>
      <c r="D333">
        <v>0.81</v>
      </c>
    </row>
    <row r="334" spans="3:4" x14ac:dyDescent="0.2">
      <c r="C334">
        <v>1207810</v>
      </c>
      <c r="D334">
        <v>0.77</v>
      </c>
    </row>
    <row r="335" spans="3:4" x14ac:dyDescent="0.2">
      <c r="C335">
        <v>1207811</v>
      </c>
      <c r="D335">
        <v>0.76</v>
      </c>
    </row>
    <row r="336" spans="3:4" x14ac:dyDescent="0.2">
      <c r="C336">
        <v>1207812</v>
      </c>
      <c r="D336">
        <v>0.75</v>
      </c>
    </row>
    <row r="337" spans="3:4" x14ac:dyDescent="0.2">
      <c r="C337">
        <v>1207813</v>
      </c>
      <c r="D337">
        <v>0.73</v>
      </c>
    </row>
    <row r="338" spans="3:4" x14ac:dyDescent="0.2">
      <c r="C338">
        <v>1207814</v>
      </c>
      <c r="D338">
        <v>0.75</v>
      </c>
    </row>
    <row r="339" spans="3:4" x14ac:dyDescent="0.2">
      <c r="C339">
        <v>1207814</v>
      </c>
      <c r="D339">
        <v>0.75</v>
      </c>
    </row>
    <row r="340" spans="3:4" x14ac:dyDescent="0.2">
      <c r="C340">
        <v>1207815</v>
      </c>
      <c r="D340">
        <v>0.75</v>
      </c>
    </row>
    <row r="341" spans="3:4" x14ac:dyDescent="0.2">
      <c r="C341">
        <v>1207816</v>
      </c>
      <c r="D341">
        <v>0.76</v>
      </c>
    </row>
    <row r="342" spans="3:4" x14ac:dyDescent="0.2">
      <c r="C342">
        <v>1207817</v>
      </c>
      <c r="D342">
        <v>0.84</v>
      </c>
    </row>
    <row r="343" spans="3:4" x14ac:dyDescent="0.2">
      <c r="C343">
        <v>1207818</v>
      </c>
      <c r="D343">
        <v>0.78</v>
      </c>
    </row>
    <row r="344" spans="3:4" x14ac:dyDescent="0.2">
      <c r="C344">
        <v>1207819</v>
      </c>
      <c r="D344">
        <v>0.76</v>
      </c>
    </row>
    <row r="345" spans="3:4" x14ac:dyDescent="0.2">
      <c r="C345">
        <v>1207820</v>
      </c>
      <c r="D345">
        <v>0.79</v>
      </c>
    </row>
    <row r="346" spans="3:4" x14ac:dyDescent="0.2">
      <c r="C346">
        <v>1207819</v>
      </c>
      <c r="D346">
        <v>0.76</v>
      </c>
    </row>
    <row r="347" spans="3:4" x14ac:dyDescent="0.2">
      <c r="C347">
        <v>1207819</v>
      </c>
      <c r="D347">
        <v>0.76</v>
      </c>
    </row>
    <row r="348" spans="3:4" x14ac:dyDescent="0.2">
      <c r="C348">
        <v>1207821</v>
      </c>
      <c r="D348">
        <v>0.81</v>
      </c>
    </row>
    <row r="349" spans="3:4" x14ac:dyDescent="0.2">
      <c r="C349">
        <v>1207821</v>
      </c>
      <c r="D349">
        <v>0.81</v>
      </c>
    </row>
    <row r="350" spans="3:4" x14ac:dyDescent="0.2">
      <c r="C350">
        <v>1207822</v>
      </c>
      <c r="D350">
        <v>0.79</v>
      </c>
    </row>
    <row r="351" spans="3:4" x14ac:dyDescent="0.2">
      <c r="C351">
        <v>1207823</v>
      </c>
      <c r="D351">
        <v>0.8</v>
      </c>
    </row>
    <row r="352" spans="3:4" x14ac:dyDescent="0.2">
      <c r="C352">
        <v>1207824</v>
      </c>
      <c r="D352">
        <v>0.81</v>
      </c>
    </row>
    <row r="353" spans="3:4" x14ac:dyDescent="0.2">
      <c r="C353">
        <v>1207825</v>
      </c>
      <c r="D353">
        <v>0.8</v>
      </c>
    </row>
    <row r="354" spans="3:4" x14ac:dyDescent="0.2">
      <c r="C354">
        <v>1207826</v>
      </c>
      <c r="D354">
        <v>0.73</v>
      </c>
    </row>
    <row r="355" spans="3:4" x14ac:dyDescent="0.2">
      <c r="C355">
        <v>1207827</v>
      </c>
      <c r="D355">
        <v>0.73</v>
      </c>
    </row>
    <row r="356" spans="3:4" x14ac:dyDescent="0.2">
      <c r="C356">
        <v>1207828</v>
      </c>
      <c r="D356">
        <v>0.81</v>
      </c>
    </row>
    <row r="357" spans="3:4" x14ac:dyDescent="0.2">
      <c r="C357">
        <v>1207829</v>
      </c>
      <c r="D357">
        <v>0.7</v>
      </c>
    </row>
    <row r="358" spans="3:4" x14ac:dyDescent="0.2">
      <c r="C358">
        <v>1207830</v>
      </c>
      <c r="D358">
        <v>0.8</v>
      </c>
    </row>
    <row r="359" spans="3:4" x14ac:dyDescent="0.2">
      <c r="C359">
        <v>1207831</v>
      </c>
      <c r="D359">
        <v>0.8</v>
      </c>
    </row>
    <row r="360" spans="3:4" x14ac:dyDescent="0.2">
      <c r="C360">
        <v>1207832</v>
      </c>
      <c r="D360">
        <v>0.81</v>
      </c>
    </row>
    <row r="361" spans="3:4" x14ac:dyDescent="0.2">
      <c r="C361">
        <v>1207833</v>
      </c>
      <c r="D361">
        <v>0.78</v>
      </c>
    </row>
    <row r="362" spans="3:4" x14ac:dyDescent="0.2">
      <c r="C362">
        <v>1207834</v>
      </c>
      <c r="D362">
        <v>0.8</v>
      </c>
    </row>
    <row r="363" spans="3:4" x14ac:dyDescent="0.2">
      <c r="C363">
        <v>1207835</v>
      </c>
      <c r="D363">
        <v>0.79</v>
      </c>
    </row>
    <row r="364" spans="3:4" x14ac:dyDescent="0.2">
      <c r="C364">
        <v>1207836</v>
      </c>
      <c r="D364">
        <v>0.75</v>
      </c>
    </row>
    <row r="365" spans="3:4" x14ac:dyDescent="0.2">
      <c r="C365">
        <v>1207836</v>
      </c>
      <c r="D365">
        <v>0.75</v>
      </c>
    </row>
    <row r="366" spans="3:4" x14ac:dyDescent="0.2">
      <c r="C366">
        <v>1207837</v>
      </c>
      <c r="D366">
        <v>0.85</v>
      </c>
    </row>
    <row r="367" spans="3:4" x14ac:dyDescent="0.2">
      <c r="C367">
        <v>1207838</v>
      </c>
      <c r="D367">
        <v>0.88</v>
      </c>
    </row>
    <row r="368" spans="3:4" x14ac:dyDescent="0.2">
      <c r="C368">
        <v>1207839</v>
      </c>
      <c r="D368">
        <v>0.89</v>
      </c>
    </row>
    <row r="369" spans="3:4" x14ac:dyDescent="0.2">
      <c r="C369">
        <v>1207840</v>
      </c>
      <c r="D369">
        <v>0.75</v>
      </c>
    </row>
    <row r="370" spans="3:4" x14ac:dyDescent="0.2">
      <c r="C370">
        <v>1207841</v>
      </c>
      <c r="D370">
        <v>0.76</v>
      </c>
    </row>
    <row r="371" spans="3:4" x14ac:dyDescent="0.2">
      <c r="C371">
        <v>1207842</v>
      </c>
      <c r="D371">
        <v>0.75</v>
      </c>
    </row>
    <row r="372" spans="3:4" x14ac:dyDescent="0.2">
      <c r="C372">
        <v>1207843</v>
      </c>
      <c r="D372">
        <v>0.8</v>
      </c>
    </row>
    <row r="373" spans="3:4" x14ac:dyDescent="0.2">
      <c r="C373">
        <v>1207844</v>
      </c>
      <c r="D373">
        <v>0.8</v>
      </c>
    </row>
    <row r="374" spans="3:4" x14ac:dyDescent="0.2">
      <c r="C374">
        <v>1207845</v>
      </c>
      <c r="D374">
        <v>0.8</v>
      </c>
    </row>
    <row r="375" spans="3:4" x14ac:dyDescent="0.2">
      <c r="C375">
        <v>1207846</v>
      </c>
      <c r="D375">
        <v>0.8</v>
      </c>
    </row>
    <row r="376" spans="3:4" x14ac:dyDescent="0.2">
      <c r="C376">
        <v>1207847</v>
      </c>
      <c r="D376">
        <v>0.74</v>
      </c>
    </row>
    <row r="377" spans="3:4" x14ac:dyDescent="0.2">
      <c r="C377">
        <v>1207848</v>
      </c>
      <c r="D377">
        <v>0.76</v>
      </c>
    </row>
    <row r="378" spans="3:4" x14ac:dyDescent="0.2">
      <c r="C378">
        <v>1207849</v>
      </c>
      <c r="D378">
        <v>0.76</v>
      </c>
    </row>
    <row r="379" spans="3:4" x14ac:dyDescent="0.2">
      <c r="C379">
        <v>1207850</v>
      </c>
      <c r="D379">
        <v>0.76</v>
      </c>
    </row>
    <row r="380" spans="3:4" x14ac:dyDescent="0.2">
      <c r="C380">
        <v>1207851</v>
      </c>
      <c r="D380">
        <v>0.81</v>
      </c>
    </row>
    <row r="381" spans="3:4" x14ac:dyDescent="0.2">
      <c r="C381">
        <v>1207852</v>
      </c>
      <c r="D381">
        <v>0.81</v>
      </c>
    </row>
    <row r="382" spans="3:4" x14ac:dyDescent="0.2">
      <c r="C382">
        <v>1207853</v>
      </c>
      <c r="D382">
        <v>0.83</v>
      </c>
    </row>
    <row r="383" spans="3:4" x14ac:dyDescent="0.2">
      <c r="C383">
        <v>1207854</v>
      </c>
      <c r="D383">
        <v>0.77</v>
      </c>
    </row>
    <row r="384" spans="3:4" x14ac:dyDescent="0.2">
      <c r="C384">
        <v>1207855</v>
      </c>
      <c r="D384">
        <v>0.77</v>
      </c>
    </row>
    <row r="385" spans="3:4" x14ac:dyDescent="0.2">
      <c r="C385">
        <v>1207856</v>
      </c>
      <c r="D385">
        <v>0.82</v>
      </c>
    </row>
    <row r="386" spans="3:4" x14ac:dyDescent="0.2">
      <c r="C386">
        <v>1207857</v>
      </c>
      <c r="D386">
        <v>0.82</v>
      </c>
    </row>
    <row r="387" spans="3:4" x14ac:dyDescent="0.2">
      <c r="C387">
        <v>1207857</v>
      </c>
      <c r="D387">
        <v>0.82</v>
      </c>
    </row>
    <row r="388" spans="3:4" x14ac:dyDescent="0.2">
      <c r="C388">
        <v>1207858</v>
      </c>
      <c r="D388">
        <v>0.81</v>
      </c>
    </row>
    <row r="389" spans="3:4" x14ac:dyDescent="0.2">
      <c r="C389">
        <v>1207859</v>
      </c>
      <c r="D389">
        <v>0.81</v>
      </c>
    </row>
    <row r="390" spans="3:4" x14ac:dyDescent="0.2">
      <c r="C390">
        <v>1207860</v>
      </c>
      <c r="D390">
        <v>0.74</v>
      </c>
    </row>
    <row r="391" spans="3:4" x14ac:dyDescent="0.2">
      <c r="C391">
        <v>1207861</v>
      </c>
      <c r="D391">
        <v>0.74</v>
      </c>
    </row>
    <row r="392" spans="3:4" x14ac:dyDescent="0.2">
      <c r="C392">
        <v>1207862</v>
      </c>
      <c r="D392">
        <v>0.78</v>
      </c>
    </row>
    <row r="393" spans="3:4" x14ac:dyDescent="0.2">
      <c r="C393">
        <v>1207863</v>
      </c>
      <c r="D393">
        <v>0.74</v>
      </c>
    </row>
    <row r="394" spans="3:4" x14ac:dyDescent="0.2">
      <c r="C394">
        <v>1207864</v>
      </c>
      <c r="D394">
        <v>0.74</v>
      </c>
    </row>
    <row r="395" spans="3:4" x14ac:dyDescent="0.2">
      <c r="C395">
        <v>1207865</v>
      </c>
      <c r="D395">
        <v>0.73</v>
      </c>
    </row>
    <row r="396" spans="3:4" x14ac:dyDescent="0.2">
      <c r="C396">
        <v>1207866</v>
      </c>
      <c r="D396">
        <v>0.77</v>
      </c>
    </row>
    <row r="397" spans="3:4" x14ac:dyDescent="0.2">
      <c r="C397">
        <v>1207867</v>
      </c>
      <c r="D397">
        <v>0.81</v>
      </c>
    </row>
    <row r="398" spans="3:4" x14ac:dyDescent="0.2">
      <c r="C398">
        <v>1207868</v>
      </c>
      <c r="D398">
        <v>0.82</v>
      </c>
    </row>
    <row r="399" spans="3:4" x14ac:dyDescent="0.2">
      <c r="C399">
        <v>1207869</v>
      </c>
      <c r="D399">
        <v>0.81</v>
      </c>
    </row>
    <row r="400" spans="3:4" x14ac:dyDescent="0.2">
      <c r="C400">
        <v>1207870</v>
      </c>
      <c r="D400">
        <v>0.81</v>
      </c>
    </row>
    <row r="401" spans="3:4" x14ac:dyDescent="0.2">
      <c r="C401">
        <v>1207871</v>
      </c>
      <c r="D401">
        <v>0.8</v>
      </c>
    </row>
    <row r="402" spans="3:4" x14ac:dyDescent="0.2">
      <c r="C402">
        <v>1207871</v>
      </c>
      <c r="D402">
        <v>0.8</v>
      </c>
    </row>
    <row r="403" spans="3:4" x14ac:dyDescent="0.2">
      <c r="C403">
        <v>1207872</v>
      </c>
      <c r="D403">
        <v>0.8</v>
      </c>
    </row>
    <row r="404" spans="3:4" x14ac:dyDescent="0.2">
      <c r="C404">
        <v>1207873</v>
      </c>
      <c r="D404">
        <v>0.81</v>
      </c>
    </row>
    <row r="405" spans="3:4" x14ac:dyDescent="0.2">
      <c r="C405">
        <v>1207874</v>
      </c>
      <c r="D405">
        <v>0.8</v>
      </c>
    </row>
    <row r="406" spans="3:4" x14ac:dyDescent="0.2">
      <c r="C406">
        <v>1207875</v>
      </c>
      <c r="D406">
        <v>0.82</v>
      </c>
    </row>
    <row r="407" spans="3:4" x14ac:dyDescent="0.2">
      <c r="C407">
        <v>1207876</v>
      </c>
      <c r="D407">
        <v>0.76</v>
      </c>
    </row>
    <row r="408" spans="3:4" x14ac:dyDescent="0.2">
      <c r="C408">
        <v>1207877</v>
      </c>
      <c r="D408">
        <v>0.76</v>
      </c>
    </row>
    <row r="409" spans="3:4" x14ac:dyDescent="0.2">
      <c r="C409">
        <v>1207878</v>
      </c>
      <c r="D409">
        <v>0.76</v>
      </c>
    </row>
    <row r="410" spans="3:4" x14ac:dyDescent="0.2">
      <c r="C410">
        <v>1207879</v>
      </c>
      <c r="D410">
        <v>0.75</v>
      </c>
    </row>
    <row r="411" spans="3:4" x14ac:dyDescent="0.2">
      <c r="C411">
        <v>1207880</v>
      </c>
      <c r="D411">
        <v>0.67</v>
      </c>
    </row>
    <row r="412" spans="3:4" x14ac:dyDescent="0.2">
      <c r="C412">
        <v>1207881</v>
      </c>
      <c r="D412">
        <v>0.79</v>
      </c>
    </row>
    <row r="413" spans="3:4" x14ac:dyDescent="0.2">
      <c r="C413">
        <v>1207882</v>
      </c>
      <c r="D413">
        <v>0.81</v>
      </c>
    </row>
    <row r="414" spans="3:4" x14ac:dyDescent="0.2">
      <c r="C414">
        <v>1207883</v>
      </c>
      <c r="D414">
        <v>0.81</v>
      </c>
    </row>
    <row r="415" spans="3:4" x14ac:dyDescent="0.2">
      <c r="C415">
        <v>1207884</v>
      </c>
      <c r="D415">
        <v>0.81</v>
      </c>
    </row>
    <row r="416" spans="3:4" x14ac:dyDescent="0.2">
      <c r="C416">
        <v>1207885</v>
      </c>
      <c r="D416">
        <v>0.81</v>
      </c>
    </row>
    <row r="417" spans="3:4" x14ac:dyDescent="0.2">
      <c r="C417">
        <v>1207886</v>
      </c>
      <c r="D417">
        <v>0.82</v>
      </c>
    </row>
    <row r="418" spans="3:4" x14ac:dyDescent="0.2">
      <c r="C418">
        <v>1207886</v>
      </c>
      <c r="D418">
        <v>0.82</v>
      </c>
    </row>
    <row r="419" spans="3:4" x14ac:dyDescent="0.2">
      <c r="C419">
        <v>1207887</v>
      </c>
      <c r="D419">
        <v>0.81</v>
      </c>
    </row>
    <row r="420" spans="3:4" x14ac:dyDescent="0.2">
      <c r="C420">
        <v>1207888</v>
      </c>
      <c r="D420">
        <v>0.78</v>
      </c>
    </row>
    <row r="421" spans="3:4" x14ac:dyDescent="0.2">
      <c r="C421">
        <v>1207889</v>
      </c>
      <c r="D421">
        <v>0.79</v>
      </c>
    </row>
    <row r="422" spans="3:4" x14ac:dyDescent="0.2">
      <c r="C422">
        <v>1207889</v>
      </c>
      <c r="D422">
        <v>0.79</v>
      </c>
    </row>
    <row r="423" spans="3:4" x14ac:dyDescent="0.2">
      <c r="C423">
        <v>1207890</v>
      </c>
      <c r="D423">
        <v>0.75</v>
      </c>
    </row>
    <row r="424" spans="3:4" x14ac:dyDescent="0.2">
      <c r="C424">
        <v>1207891</v>
      </c>
      <c r="D424">
        <v>0.81</v>
      </c>
    </row>
    <row r="425" spans="3:4" x14ac:dyDescent="0.2">
      <c r="C425">
        <v>1207892</v>
      </c>
      <c r="D425">
        <v>0.8</v>
      </c>
    </row>
    <row r="426" spans="3:4" x14ac:dyDescent="0.2">
      <c r="C426">
        <v>1207893</v>
      </c>
      <c r="D426">
        <v>0.79</v>
      </c>
    </row>
    <row r="427" spans="3:4" x14ac:dyDescent="0.2">
      <c r="C427">
        <v>1207894</v>
      </c>
      <c r="D427">
        <v>0.79</v>
      </c>
    </row>
    <row r="428" spans="3:4" x14ac:dyDescent="0.2">
      <c r="C428">
        <v>1207895</v>
      </c>
      <c r="D428">
        <v>0.78</v>
      </c>
    </row>
    <row r="429" spans="3:4" x14ac:dyDescent="0.2">
      <c r="C429">
        <v>1207896</v>
      </c>
      <c r="D429">
        <v>0.76</v>
      </c>
    </row>
    <row r="430" spans="3:4" x14ac:dyDescent="0.2">
      <c r="C430">
        <v>1207897</v>
      </c>
      <c r="D430">
        <v>0.75</v>
      </c>
    </row>
    <row r="431" spans="3:4" x14ac:dyDescent="0.2">
      <c r="C431">
        <v>1207898</v>
      </c>
      <c r="D431">
        <v>0.76</v>
      </c>
    </row>
    <row r="432" spans="3:4" x14ac:dyDescent="0.2">
      <c r="C432">
        <v>1207899</v>
      </c>
      <c r="D432">
        <v>0.81</v>
      </c>
    </row>
    <row r="433" spans="3:4" x14ac:dyDescent="0.2">
      <c r="C433">
        <v>1207900</v>
      </c>
      <c r="D433">
        <v>0.81</v>
      </c>
    </row>
    <row r="434" spans="3:4" x14ac:dyDescent="0.2">
      <c r="C434">
        <v>1207901</v>
      </c>
      <c r="D434">
        <v>0.82</v>
      </c>
    </row>
    <row r="435" spans="3:4" x14ac:dyDescent="0.2">
      <c r="C435">
        <v>1207902</v>
      </c>
      <c r="D435">
        <v>0.8</v>
      </c>
    </row>
    <row r="436" spans="3:4" x14ac:dyDescent="0.2">
      <c r="C436">
        <v>1207903</v>
      </c>
      <c r="D436">
        <v>0.8</v>
      </c>
    </row>
    <row r="437" spans="3:4" x14ac:dyDescent="0.2">
      <c r="C437">
        <v>1207904</v>
      </c>
      <c r="D437">
        <v>0.81</v>
      </c>
    </row>
    <row r="438" spans="3:4" x14ac:dyDescent="0.2">
      <c r="C438">
        <v>1207905</v>
      </c>
      <c r="D438">
        <v>0.8</v>
      </c>
    </row>
    <row r="439" spans="3:4" x14ac:dyDescent="0.2">
      <c r="C439">
        <v>1207906</v>
      </c>
      <c r="D439">
        <v>0.75</v>
      </c>
    </row>
    <row r="440" spans="3:4" x14ac:dyDescent="0.2">
      <c r="C440">
        <v>1207907</v>
      </c>
      <c r="D440">
        <v>0.75</v>
      </c>
    </row>
    <row r="441" spans="3:4" x14ac:dyDescent="0.2">
      <c r="C441">
        <v>1207908</v>
      </c>
      <c r="D441">
        <v>0.74</v>
      </c>
    </row>
    <row r="442" spans="3:4" x14ac:dyDescent="0.2">
      <c r="C442">
        <v>1207909</v>
      </c>
      <c r="D442">
        <v>0.72</v>
      </c>
    </row>
    <row r="443" spans="3:4" x14ac:dyDescent="0.2">
      <c r="C443">
        <v>1207910</v>
      </c>
      <c r="D443">
        <v>0.82</v>
      </c>
    </row>
    <row r="444" spans="3:4" x14ac:dyDescent="0.2">
      <c r="C444">
        <v>1207911</v>
      </c>
      <c r="D444">
        <v>0.83</v>
      </c>
    </row>
    <row r="445" spans="3:4" x14ac:dyDescent="0.2">
      <c r="C445">
        <v>1207912</v>
      </c>
      <c r="D445">
        <v>0.82</v>
      </c>
    </row>
    <row r="446" spans="3:4" x14ac:dyDescent="0.2">
      <c r="C446">
        <v>1207913</v>
      </c>
      <c r="D446">
        <v>0.75</v>
      </c>
    </row>
    <row r="447" spans="3:4" x14ac:dyDescent="0.2">
      <c r="C447">
        <v>1207914</v>
      </c>
      <c r="D447">
        <v>0.74</v>
      </c>
    </row>
    <row r="448" spans="3:4" x14ac:dyDescent="0.2">
      <c r="C448">
        <v>1207915</v>
      </c>
      <c r="D448">
        <v>0.77</v>
      </c>
    </row>
    <row r="449" spans="3:4" x14ac:dyDescent="0.2">
      <c r="C449">
        <v>1207916</v>
      </c>
      <c r="D449">
        <v>0.82</v>
      </c>
    </row>
    <row r="450" spans="3:4" x14ac:dyDescent="0.2">
      <c r="C450">
        <v>1207917</v>
      </c>
      <c r="D450">
        <v>0.81</v>
      </c>
    </row>
    <row r="451" spans="3:4" x14ac:dyDescent="0.2">
      <c r="C451">
        <v>1207918</v>
      </c>
      <c r="D451">
        <v>0.75</v>
      </c>
    </row>
    <row r="452" spans="3:4" x14ac:dyDescent="0.2">
      <c r="C452">
        <v>1207919</v>
      </c>
      <c r="D452">
        <v>0.74</v>
      </c>
    </row>
    <row r="453" spans="3:4" x14ac:dyDescent="0.2">
      <c r="C453">
        <v>1207920</v>
      </c>
      <c r="D453">
        <v>0.74</v>
      </c>
    </row>
    <row r="454" spans="3:4" x14ac:dyDescent="0.2">
      <c r="C454">
        <v>1207921</v>
      </c>
      <c r="D454">
        <v>0.8</v>
      </c>
    </row>
    <row r="455" spans="3:4" x14ac:dyDescent="0.2">
      <c r="C455">
        <v>1207922</v>
      </c>
      <c r="D455">
        <v>0.8</v>
      </c>
    </row>
    <row r="456" spans="3:4" x14ac:dyDescent="0.2">
      <c r="C456">
        <v>1207923</v>
      </c>
      <c r="D456">
        <v>0.81</v>
      </c>
    </row>
    <row r="457" spans="3:4" x14ac:dyDescent="0.2">
      <c r="C457">
        <v>1207924</v>
      </c>
      <c r="D457">
        <v>0.81</v>
      </c>
    </row>
    <row r="458" spans="3:4" x14ac:dyDescent="0.2">
      <c r="C458">
        <v>1207925</v>
      </c>
      <c r="D458">
        <v>0.81</v>
      </c>
    </row>
    <row r="459" spans="3:4" x14ac:dyDescent="0.2">
      <c r="C459">
        <v>1207926</v>
      </c>
      <c r="D459">
        <v>0.81</v>
      </c>
    </row>
    <row r="460" spans="3:4" x14ac:dyDescent="0.2">
      <c r="C460">
        <v>1207927</v>
      </c>
      <c r="D460">
        <v>0.81</v>
      </c>
    </row>
    <row r="461" spans="3:4" x14ac:dyDescent="0.2">
      <c r="C461">
        <v>1207928</v>
      </c>
      <c r="D461">
        <v>0.81</v>
      </c>
    </row>
    <row r="462" spans="3:4" x14ac:dyDescent="0.2">
      <c r="C462">
        <v>1207928</v>
      </c>
      <c r="D462">
        <v>0.81</v>
      </c>
    </row>
    <row r="463" spans="3:4" x14ac:dyDescent="0.2">
      <c r="C463">
        <v>1207928</v>
      </c>
      <c r="D463">
        <v>0.81</v>
      </c>
    </row>
    <row r="464" spans="3:4" x14ac:dyDescent="0.2">
      <c r="C464">
        <v>1207928</v>
      </c>
      <c r="D464">
        <v>0.81</v>
      </c>
    </row>
    <row r="465" spans="3:4" x14ac:dyDescent="0.2">
      <c r="C465">
        <v>1207929</v>
      </c>
      <c r="D465">
        <v>0.81</v>
      </c>
    </row>
    <row r="466" spans="3:4" x14ac:dyDescent="0.2">
      <c r="C466">
        <v>1207930</v>
      </c>
      <c r="D466">
        <v>0.76</v>
      </c>
    </row>
    <row r="467" spans="3:4" x14ac:dyDescent="0.2">
      <c r="C467">
        <v>1207931</v>
      </c>
      <c r="D467">
        <v>0.79</v>
      </c>
    </row>
    <row r="468" spans="3:4" x14ac:dyDescent="0.2">
      <c r="C468">
        <v>1207932</v>
      </c>
      <c r="D468">
        <v>0.74</v>
      </c>
    </row>
    <row r="469" spans="3:4" x14ac:dyDescent="0.2">
      <c r="C469">
        <v>1207933</v>
      </c>
      <c r="D469">
        <v>0.8</v>
      </c>
    </row>
    <row r="470" spans="3:4" x14ac:dyDescent="0.2">
      <c r="C470">
        <v>1207934</v>
      </c>
      <c r="D470">
        <v>0.81</v>
      </c>
    </row>
    <row r="471" spans="3:4" x14ac:dyDescent="0.2">
      <c r="C471">
        <v>1207935</v>
      </c>
      <c r="D471">
        <v>0.68</v>
      </c>
    </row>
    <row r="472" spans="3:4" x14ac:dyDescent="0.2">
      <c r="C472">
        <v>1207936</v>
      </c>
      <c r="D472">
        <v>0.81</v>
      </c>
    </row>
    <row r="473" spans="3:4" x14ac:dyDescent="0.2">
      <c r="C473">
        <v>1207937</v>
      </c>
      <c r="D473">
        <v>0.81</v>
      </c>
    </row>
    <row r="474" spans="3:4" x14ac:dyDescent="0.2">
      <c r="C474">
        <v>1207938</v>
      </c>
      <c r="D474">
        <v>0.82</v>
      </c>
    </row>
    <row r="475" spans="3:4" x14ac:dyDescent="0.2">
      <c r="C475">
        <v>1207939</v>
      </c>
      <c r="D475">
        <v>0.77</v>
      </c>
    </row>
    <row r="476" spans="3:4" x14ac:dyDescent="0.2">
      <c r="C476">
        <v>1207940</v>
      </c>
      <c r="D476">
        <v>0.75</v>
      </c>
    </row>
    <row r="477" spans="3:4" x14ac:dyDescent="0.2">
      <c r="C477">
        <v>1207941</v>
      </c>
      <c r="D477">
        <v>0.74</v>
      </c>
    </row>
    <row r="478" spans="3:4" x14ac:dyDescent="0.2">
      <c r="C478">
        <v>1207941</v>
      </c>
      <c r="D478">
        <v>0.74</v>
      </c>
    </row>
    <row r="479" spans="3:4" x14ac:dyDescent="0.2">
      <c r="C479">
        <v>1207941</v>
      </c>
      <c r="D479">
        <v>0.71</v>
      </c>
    </row>
    <row r="480" spans="3:4" x14ac:dyDescent="0.2">
      <c r="C480">
        <v>1207942</v>
      </c>
      <c r="D480">
        <v>0.75</v>
      </c>
    </row>
    <row r="481" spans="3:4" x14ac:dyDescent="0.2">
      <c r="C481">
        <v>1207943</v>
      </c>
      <c r="D481">
        <v>0.74</v>
      </c>
    </row>
    <row r="482" spans="3:4" x14ac:dyDescent="0.2">
      <c r="C482">
        <v>1207944</v>
      </c>
      <c r="D482">
        <v>0.75</v>
      </c>
    </row>
    <row r="483" spans="3:4" x14ac:dyDescent="0.2">
      <c r="C483">
        <v>1207945</v>
      </c>
      <c r="D483">
        <v>0.74</v>
      </c>
    </row>
    <row r="484" spans="3:4" x14ac:dyDescent="0.2">
      <c r="C484">
        <v>1207946</v>
      </c>
      <c r="D484">
        <v>0.76</v>
      </c>
    </row>
    <row r="485" spans="3:4" x14ac:dyDescent="0.2">
      <c r="C485">
        <v>1207947</v>
      </c>
      <c r="D485">
        <v>0.79</v>
      </c>
    </row>
    <row r="486" spans="3:4" x14ac:dyDescent="0.2">
      <c r="C486">
        <v>1207948</v>
      </c>
      <c r="D486">
        <v>0.77</v>
      </c>
    </row>
    <row r="487" spans="3:4" x14ac:dyDescent="0.2">
      <c r="C487">
        <v>1207949</v>
      </c>
      <c r="D487">
        <v>0.81</v>
      </c>
    </row>
    <row r="488" spans="3:4" x14ac:dyDescent="0.2">
      <c r="C488">
        <v>1207949</v>
      </c>
      <c r="D488">
        <v>0.81</v>
      </c>
    </row>
    <row r="489" spans="3:4" x14ac:dyDescent="0.2">
      <c r="C489">
        <v>1207950</v>
      </c>
      <c r="D489">
        <v>0.81</v>
      </c>
    </row>
    <row r="490" spans="3:4" x14ac:dyDescent="0.2">
      <c r="C490">
        <v>1207951</v>
      </c>
      <c r="D490">
        <v>0.82</v>
      </c>
    </row>
    <row r="491" spans="3:4" x14ac:dyDescent="0.2">
      <c r="C491">
        <v>1207952</v>
      </c>
      <c r="D491">
        <v>0.81</v>
      </c>
    </row>
    <row r="492" spans="3:4" x14ac:dyDescent="0.2">
      <c r="C492">
        <v>1207953</v>
      </c>
      <c r="D492">
        <v>0.81</v>
      </c>
    </row>
    <row r="493" spans="3:4" x14ac:dyDescent="0.2">
      <c r="C493">
        <v>1207954</v>
      </c>
      <c r="D493">
        <v>0.78</v>
      </c>
    </row>
    <row r="494" spans="3:4" x14ac:dyDescent="0.2">
      <c r="C494">
        <v>1207955</v>
      </c>
      <c r="D494">
        <v>0.8</v>
      </c>
    </row>
    <row r="495" spans="3:4" x14ac:dyDescent="0.2">
      <c r="C495">
        <v>1207956</v>
      </c>
      <c r="D495">
        <v>0.77</v>
      </c>
    </row>
    <row r="496" spans="3:4" x14ac:dyDescent="0.2">
      <c r="C496">
        <v>1207957</v>
      </c>
      <c r="D496">
        <v>0.82</v>
      </c>
    </row>
    <row r="497" spans="3:4" x14ac:dyDescent="0.2">
      <c r="C497">
        <v>1207958</v>
      </c>
      <c r="D497">
        <v>0.81</v>
      </c>
    </row>
    <row r="498" spans="3:4" x14ac:dyDescent="0.2">
      <c r="C498">
        <v>1207959</v>
      </c>
      <c r="D498">
        <v>0.81</v>
      </c>
    </row>
    <row r="499" spans="3:4" x14ac:dyDescent="0.2">
      <c r="C499">
        <v>1207960</v>
      </c>
      <c r="D499">
        <v>0.81</v>
      </c>
    </row>
    <row r="500" spans="3:4" x14ac:dyDescent="0.2">
      <c r="C500">
        <v>1207961</v>
      </c>
      <c r="D500">
        <v>0.82</v>
      </c>
    </row>
    <row r="501" spans="3:4" x14ac:dyDescent="0.2">
      <c r="C501">
        <v>1207962</v>
      </c>
      <c r="D501">
        <v>0.81</v>
      </c>
    </row>
    <row r="502" spans="3:4" x14ac:dyDescent="0.2">
      <c r="C502">
        <v>1207963</v>
      </c>
      <c r="D502">
        <v>0.81</v>
      </c>
    </row>
    <row r="503" spans="3:4" x14ac:dyDescent="0.2">
      <c r="C503">
        <v>1207964</v>
      </c>
      <c r="D503">
        <v>0.81</v>
      </c>
    </row>
    <row r="504" spans="3:4" x14ac:dyDescent="0.2">
      <c r="C504">
        <v>1207965</v>
      </c>
      <c r="D504">
        <v>0.81</v>
      </c>
    </row>
    <row r="505" spans="3:4" x14ac:dyDescent="0.2">
      <c r="C505">
        <v>1207966</v>
      </c>
      <c r="D505">
        <v>0.74</v>
      </c>
    </row>
    <row r="506" spans="3:4" x14ac:dyDescent="0.2">
      <c r="C506">
        <v>1207967</v>
      </c>
      <c r="D506">
        <v>0.82</v>
      </c>
    </row>
    <row r="507" spans="3:4" x14ac:dyDescent="0.2">
      <c r="C507">
        <v>1207968</v>
      </c>
      <c r="D507">
        <v>0.81</v>
      </c>
    </row>
    <row r="508" spans="3:4" x14ac:dyDescent="0.2">
      <c r="C508">
        <v>1207969</v>
      </c>
      <c r="D508">
        <v>0.84</v>
      </c>
    </row>
    <row r="509" spans="3:4" x14ac:dyDescent="0.2">
      <c r="C509">
        <v>1207970</v>
      </c>
      <c r="D509">
        <v>0.82</v>
      </c>
    </row>
    <row r="510" spans="3:4" x14ac:dyDescent="0.2">
      <c r="C510">
        <v>1207971</v>
      </c>
      <c r="D510">
        <v>0.73</v>
      </c>
    </row>
    <row r="511" spans="3:4" x14ac:dyDescent="0.2">
      <c r="C511">
        <v>1207972</v>
      </c>
      <c r="D511">
        <v>0.73</v>
      </c>
    </row>
    <row r="512" spans="3:4" x14ac:dyDescent="0.2">
      <c r="C512">
        <v>1207973</v>
      </c>
      <c r="D512">
        <v>0.74</v>
      </c>
    </row>
    <row r="513" spans="3:4" x14ac:dyDescent="0.2">
      <c r="C513">
        <v>1207974</v>
      </c>
      <c r="D513">
        <v>0.75</v>
      </c>
    </row>
    <row r="514" spans="3:4" x14ac:dyDescent="0.2">
      <c r="C514">
        <v>1207975</v>
      </c>
      <c r="D514">
        <v>0.79</v>
      </c>
    </row>
    <row r="515" spans="3:4" x14ac:dyDescent="0.2">
      <c r="C515">
        <v>1207976</v>
      </c>
      <c r="D515">
        <v>0.75</v>
      </c>
    </row>
    <row r="516" spans="3:4" x14ac:dyDescent="0.2">
      <c r="C516">
        <v>1207977</v>
      </c>
      <c r="D516">
        <v>0.74</v>
      </c>
    </row>
    <row r="517" spans="3:4" x14ac:dyDescent="0.2">
      <c r="C517">
        <v>1207978</v>
      </c>
      <c r="D517">
        <v>0.77</v>
      </c>
    </row>
    <row r="518" spans="3:4" x14ac:dyDescent="0.2">
      <c r="C518">
        <v>1207979</v>
      </c>
      <c r="D518">
        <v>0.74</v>
      </c>
    </row>
    <row r="519" spans="3:4" x14ac:dyDescent="0.2">
      <c r="C519">
        <v>1207980</v>
      </c>
      <c r="D519">
        <v>0.81</v>
      </c>
    </row>
    <row r="520" spans="3:4" x14ac:dyDescent="0.2">
      <c r="C520">
        <v>1207981</v>
      </c>
      <c r="D520">
        <v>0.8</v>
      </c>
    </row>
    <row r="521" spans="3:4" x14ac:dyDescent="0.2">
      <c r="C521">
        <v>1207982</v>
      </c>
      <c r="D521">
        <v>0.8</v>
      </c>
    </row>
    <row r="522" spans="3:4" x14ac:dyDescent="0.2">
      <c r="C522">
        <v>1207983</v>
      </c>
      <c r="D522">
        <v>0.8</v>
      </c>
    </row>
    <row r="523" spans="3:4" x14ac:dyDescent="0.2">
      <c r="C523">
        <v>1207984</v>
      </c>
      <c r="D523">
        <v>0.82</v>
      </c>
    </row>
    <row r="524" spans="3:4" x14ac:dyDescent="0.2">
      <c r="C524">
        <v>1207985</v>
      </c>
      <c r="D524">
        <v>0.81</v>
      </c>
    </row>
    <row r="525" spans="3:4" x14ac:dyDescent="0.2">
      <c r="C525">
        <v>1207986</v>
      </c>
      <c r="D525">
        <v>0.81</v>
      </c>
    </row>
    <row r="526" spans="3:4" x14ac:dyDescent="0.2">
      <c r="C526">
        <v>1207987</v>
      </c>
      <c r="D526">
        <v>0.81</v>
      </c>
    </row>
    <row r="527" spans="3:4" x14ac:dyDescent="0.2">
      <c r="C527">
        <v>1207988</v>
      </c>
      <c r="D527">
        <v>0.8</v>
      </c>
    </row>
    <row r="528" spans="3:4" x14ac:dyDescent="0.2">
      <c r="C528">
        <v>1207989</v>
      </c>
      <c r="D528">
        <v>0.84</v>
      </c>
    </row>
    <row r="529" spans="3:4" x14ac:dyDescent="0.2">
      <c r="C529">
        <v>1207990</v>
      </c>
      <c r="D529">
        <v>0.89</v>
      </c>
    </row>
    <row r="530" spans="3:4" x14ac:dyDescent="0.2">
      <c r="C530">
        <v>1207990</v>
      </c>
      <c r="D530">
        <v>0.89</v>
      </c>
    </row>
    <row r="531" spans="3:4" x14ac:dyDescent="0.2">
      <c r="C531">
        <v>1207990</v>
      </c>
      <c r="D531">
        <v>0.82</v>
      </c>
    </row>
    <row r="532" spans="3:4" x14ac:dyDescent="0.2">
      <c r="C532">
        <v>1207991</v>
      </c>
      <c r="D532">
        <v>0.91</v>
      </c>
    </row>
    <row r="533" spans="3:4" x14ac:dyDescent="0.2">
      <c r="C533">
        <v>1207991</v>
      </c>
      <c r="D533">
        <v>0.91</v>
      </c>
    </row>
    <row r="534" spans="3:4" x14ac:dyDescent="0.2">
      <c r="C534">
        <v>1207991</v>
      </c>
      <c r="D534">
        <v>0.82</v>
      </c>
    </row>
    <row r="535" spans="3:4" x14ac:dyDescent="0.2">
      <c r="C535">
        <v>1207992</v>
      </c>
      <c r="D535">
        <v>0.75</v>
      </c>
    </row>
    <row r="536" spans="3:4" x14ac:dyDescent="0.2">
      <c r="C536">
        <v>1207993</v>
      </c>
      <c r="D536">
        <v>0.77</v>
      </c>
    </row>
    <row r="537" spans="3:4" x14ac:dyDescent="0.2">
      <c r="C537">
        <v>1207994</v>
      </c>
      <c r="D537">
        <v>0.8</v>
      </c>
    </row>
    <row r="538" spans="3:4" x14ac:dyDescent="0.2">
      <c r="C538">
        <v>1207995</v>
      </c>
      <c r="D538">
        <v>0.79</v>
      </c>
    </row>
    <row r="539" spans="3:4" x14ac:dyDescent="0.2">
      <c r="C539">
        <v>1207996</v>
      </c>
      <c r="D539">
        <v>0.81</v>
      </c>
    </row>
    <row r="540" spans="3:4" x14ac:dyDescent="0.2">
      <c r="C540">
        <v>1207997</v>
      </c>
      <c r="D540">
        <v>0.8</v>
      </c>
    </row>
    <row r="541" spans="3:4" x14ac:dyDescent="0.2">
      <c r="C541">
        <v>1207998</v>
      </c>
      <c r="D541">
        <v>0.82</v>
      </c>
    </row>
    <row r="542" spans="3:4" x14ac:dyDescent="0.2">
      <c r="C542">
        <v>1207997</v>
      </c>
      <c r="D542">
        <v>0.81</v>
      </c>
    </row>
    <row r="543" spans="3:4" x14ac:dyDescent="0.2">
      <c r="C543">
        <v>1207999</v>
      </c>
      <c r="D543">
        <v>0.8</v>
      </c>
    </row>
    <row r="544" spans="3:4" x14ac:dyDescent="0.2">
      <c r="C544">
        <v>1208000</v>
      </c>
      <c r="D544">
        <v>0.8</v>
      </c>
    </row>
    <row r="545" spans="3:4" x14ac:dyDescent="0.2">
      <c r="C545">
        <v>1208000</v>
      </c>
      <c r="D545">
        <v>0.82</v>
      </c>
    </row>
    <row r="546" spans="3:4" x14ac:dyDescent="0.2">
      <c r="C546">
        <v>1208001</v>
      </c>
      <c r="D546">
        <v>0.82</v>
      </c>
    </row>
    <row r="547" spans="3:4" x14ac:dyDescent="0.2">
      <c r="C547">
        <v>1208002</v>
      </c>
      <c r="D547">
        <v>0.81</v>
      </c>
    </row>
    <row r="548" spans="3:4" x14ac:dyDescent="0.2">
      <c r="C548">
        <v>1208003</v>
      </c>
      <c r="D548">
        <v>0.81</v>
      </c>
    </row>
    <row r="549" spans="3:4" x14ac:dyDescent="0.2">
      <c r="C549">
        <v>1208004</v>
      </c>
      <c r="D549">
        <v>0.81</v>
      </c>
    </row>
    <row r="550" spans="3:4" x14ac:dyDescent="0.2">
      <c r="C550">
        <v>1208005</v>
      </c>
      <c r="D550">
        <v>0.82</v>
      </c>
    </row>
    <row r="551" spans="3:4" x14ac:dyDescent="0.2">
      <c r="C551">
        <v>1208006</v>
      </c>
      <c r="D551">
        <v>0.75</v>
      </c>
    </row>
    <row r="552" spans="3:4" x14ac:dyDescent="0.2">
      <c r="C552">
        <v>1208007</v>
      </c>
      <c r="D552">
        <v>0.75</v>
      </c>
    </row>
    <row r="553" spans="3:4" x14ac:dyDescent="0.2">
      <c r="C553">
        <v>1208008</v>
      </c>
      <c r="D553">
        <v>0.81</v>
      </c>
    </row>
    <row r="554" spans="3:4" x14ac:dyDescent="0.2">
      <c r="C554">
        <v>1208009</v>
      </c>
      <c r="D554">
        <v>0.8</v>
      </c>
    </row>
    <row r="555" spans="3:4" x14ac:dyDescent="0.2">
      <c r="C555">
        <v>1208010</v>
      </c>
      <c r="D555">
        <v>0.82</v>
      </c>
    </row>
    <row r="556" spans="3:4" x14ac:dyDescent="0.2">
      <c r="C556">
        <v>1208010</v>
      </c>
      <c r="D556">
        <v>0.82</v>
      </c>
    </row>
    <row r="557" spans="3:4" x14ac:dyDescent="0.2">
      <c r="C557">
        <v>1208011</v>
      </c>
      <c r="D557">
        <v>0.82</v>
      </c>
    </row>
    <row r="558" spans="3:4" x14ac:dyDescent="0.2">
      <c r="C558">
        <v>1208012</v>
      </c>
      <c r="D558">
        <v>0.82</v>
      </c>
    </row>
    <row r="559" spans="3:4" x14ac:dyDescent="0.2">
      <c r="C559">
        <v>1208013</v>
      </c>
      <c r="D559">
        <v>0.82</v>
      </c>
    </row>
    <row r="560" spans="3:4" x14ac:dyDescent="0.2">
      <c r="C560">
        <v>1208013</v>
      </c>
      <c r="D560">
        <v>0.82</v>
      </c>
    </row>
    <row r="561" spans="3:4" x14ac:dyDescent="0.2">
      <c r="C561">
        <v>1208013</v>
      </c>
      <c r="D561">
        <v>0.82</v>
      </c>
    </row>
    <row r="562" spans="3:4" x14ac:dyDescent="0.2">
      <c r="C562">
        <v>1208014</v>
      </c>
      <c r="D562">
        <v>0.76</v>
      </c>
    </row>
    <row r="563" spans="3:4" x14ac:dyDescent="0.2">
      <c r="C563">
        <v>1208015</v>
      </c>
      <c r="D563">
        <v>0.77</v>
      </c>
    </row>
    <row r="564" spans="3:4" x14ac:dyDescent="0.2">
      <c r="C564">
        <v>1208016</v>
      </c>
      <c r="D564">
        <v>0.81</v>
      </c>
    </row>
    <row r="565" spans="3:4" x14ac:dyDescent="0.2">
      <c r="C565">
        <v>1208017</v>
      </c>
      <c r="D565">
        <v>0.82</v>
      </c>
    </row>
    <row r="566" spans="3:4" x14ac:dyDescent="0.2">
      <c r="C566">
        <v>1208018</v>
      </c>
      <c r="D566">
        <v>0.82</v>
      </c>
    </row>
    <row r="567" spans="3:4" x14ac:dyDescent="0.2">
      <c r="C567">
        <v>1208019</v>
      </c>
      <c r="D567">
        <v>0.82</v>
      </c>
    </row>
    <row r="568" spans="3:4" x14ac:dyDescent="0.2">
      <c r="C568">
        <v>1208020</v>
      </c>
      <c r="D568">
        <v>0.81</v>
      </c>
    </row>
    <row r="569" spans="3:4" x14ac:dyDescent="0.2">
      <c r="C569">
        <v>1208019</v>
      </c>
      <c r="D569">
        <v>0.82</v>
      </c>
    </row>
    <row r="570" spans="3:4" x14ac:dyDescent="0.2">
      <c r="C570">
        <v>1208021</v>
      </c>
      <c r="D570">
        <v>0.82</v>
      </c>
    </row>
    <row r="571" spans="3:4" x14ac:dyDescent="0.2">
      <c r="C571">
        <v>1208022</v>
      </c>
      <c r="D571">
        <v>0.81</v>
      </c>
    </row>
    <row r="572" spans="3:4" x14ac:dyDescent="0.2">
      <c r="C572">
        <v>1208023</v>
      </c>
      <c r="D572">
        <v>0.76</v>
      </c>
    </row>
    <row r="573" spans="3:4" x14ac:dyDescent="0.2">
      <c r="C573">
        <v>1208024</v>
      </c>
      <c r="D573">
        <v>0.77</v>
      </c>
    </row>
    <row r="574" spans="3:4" x14ac:dyDescent="0.2">
      <c r="C574">
        <v>1208025</v>
      </c>
      <c r="D574">
        <v>0.78</v>
      </c>
    </row>
    <row r="575" spans="3:4" x14ac:dyDescent="0.2">
      <c r="C575">
        <v>1208026</v>
      </c>
      <c r="D575">
        <v>0.75</v>
      </c>
    </row>
    <row r="576" spans="3:4" x14ac:dyDescent="0.2">
      <c r="C576">
        <v>1208026</v>
      </c>
      <c r="D576">
        <v>0.75</v>
      </c>
    </row>
    <row r="577" spans="3:4" x14ac:dyDescent="0.2">
      <c r="C577">
        <v>1208027</v>
      </c>
      <c r="D577">
        <v>0.77</v>
      </c>
    </row>
    <row r="578" spans="3:4" x14ac:dyDescent="0.2">
      <c r="C578">
        <v>1208028</v>
      </c>
      <c r="D578">
        <v>0.77</v>
      </c>
    </row>
    <row r="579" spans="3:4" x14ac:dyDescent="0.2">
      <c r="C579">
        <v>1208027</v>
      </c>
      <c r="D579">
        <v>0.76</v>
      </c>
    </row>
    <row r="580" spans="3:4" x14ac:dyDescent="0.2">
      <c r="C580">
        <v>1208027</v>
      </c>
      <c r="D580">
        <v>0.76</v>
      </c>
    </row>
    <row r="581" spans="3:4" x14ac:dyDescent="0.2">
      <c r="C581">
        <v>1208029</v>
      </c>
      <c r="D581">
        <v>0.76</v>
      </c>
    </row>
    <row r="582" spans="3:4" x14ac:dyDescent="0.2">
      <c r="C582">
        <v>1208030</v>
      </c>
      <c r="D582">
        <v>0.74</v>
      </c>
    </row>
    <row r="583" spans="3:4" x14ac:dyDescent="0.2">
      <c r="C583">
        <v>1208031</v>
      </c>
      <c r="D583">
        <v>0.81</v>
      </c>
    </row>
    <row r="584" spans="3:4" x14ac:dyDescent="0.2">
      <c r="C584">
        <v>1208032</v>
      </c>
      <c r="D584">
        <v>0.8</v>
      </c>
    </row>
    <row r="585" spans="3:4" x14ac:dyDescent="0.2">
      <c r="C585">
        <v>1208031</v>
      </c>
      <c r="D585">
        <v>0.81</v>
      </c>
    </row>
    <row r="586" spans="3:4" x14ac:dyDescent="0.2">
      <c r="C586">
        <v>1208033</v>
      </c>
      <c r="D586">
        <v>0.83</v>
      </c>
    </row>
    <row r="587" spans="3:4" x14ac:dyDescent="0.2">
      <c r="C587">
        <v>1208033</v>
      </c>
      <c r="D587">
        <v>0.83</v>
      </c>
    </row>
    <row r="588" spans="3:4" x14ac:dyDescent="0.2">
      <c r="C588">
        <v>1208033</v>
      </c>
      <c r="D588">
        <v>0.79</v>
      </c>
    </row>
    <row r="589" spans="3:4" x14ac:dyDescent="0.2">
      <c r="C589">
        <v>1208034</v>
      </c>
      <c r="D589">
        <v>0.86</v>
      </c>
    </row>
    <row r="590" spans="3:4" x14ac:dyDescent="0.2">
      <c r="C590">
        <v>1208035</v>
      </c>
      <c r="D590">
        <v>0.74</v>
      </c>
    </row>
    <row r="591" spans="3:4" x14ac:dyDescent="0.2">
      <c r="C591">
        <v>1208036</v>
      </c>
      <c r="D591">
        <v>0.76</v>
      </c>
    </row>
    <row r="592" spans="3:4" x14ac:dyDescent="0.2">
      <c r="C592">
        <v>1208036</v>
      </c>
      <c r="D592">
        <v>0.76</v>
      </c>
    </row>
    <row r="593" spans="3:4" x14ac:dyDescent="0.2">
      <c r="C593">
        <v>1208037</v>
      </c>
      <c r="D593">
        <v>0.75</v>
      </c>
    </row>
    <row r="594" spans="3:4" x14ac:dyDescent="0.2">
      <c r="C594">
        <v>1208038</v>
      </c>
      <c r="D594">
        <v>0.75</v>
      </c>
    </row>
    <row r="595" spans="3:4" x14ac:dyDescent="0.2">
      <c r="C595">
        <v>1208038</v>
      </c>
      <c r="D595">
        <v>0.75</v>
      </c>
    </row>
    <row r="596" spans="3:4" x14ac:dyDescent="0.2">
      <c r="C596">
        <v>1208039</v>
      </c>
      <c r="D596">
        <v>0.81</v>
      </c>
    </row>
    <row r="597" spans="3:4" x14ac:dyDescent="0.2">
      <c r="C597">
        <v>1208040</v>
      </c>
      <c r="D597">
        <v>0.82</v>
      </c>
    </row>
    <row r="598" spans="3:4" x14ac:dyDescent="0.2">
      <c r="C598">
        <v>1208040</v>
      </c>
      <c r="D598">
        <v>0.82</v>
      </c>
    </row>
    <row r="599" spans="3:4" x14ac:dyDescent="0.2">
      <c r="C599">
        <v>1208041</v>
      </c>
      <c r="D599">
        <v>0.83</v>
      </c>
    </row>
    <row r="600" spans="3:4" x14ac:dyDescent="0.2">
      <c r="C600">
        <v>1208041</v>
      </c>
      <c r="D600">
        <v>0.83</v>
      </c>
    </row>
    <row r="601" spans="3:4" x14ac:dyDescent="0.2">
      <c r="C601">
        <v>1208042</v>
      </c>
      <c r="D601">
        <v>0.81</v>
      </c>
    </row>
    <row r="602" spans="3:4" x14ac:dyDescent="0.2">
      <c r="C602">
        <v>1208041</v>
      </c>
      <c r="D602">
        <v>0.83</v>
      </c>
    </row>
    <row r="603" spans="3:4" x14ac:dyDescent="0.2">
      <c r="C603">
        <v>1208043</v>
      </c>
      <c r="D603">
        <v>0.81</v>
      </c>
    </row>
    <row r="604" spans="3:4" x14ac:dyDescent="0.2">
      <c r="C604">
        <v>1208044</v>
      </c>
      <c r="D604">
        <v>0.81</v>
      </c>
    </row>
    <row r="605" spans="3:4" x14ac:dyDescent="0.2">
      <c r="C605">
        <v>1208045</v>
      </c>
      <c r="D605">
        <v>0.82</v>
      </c>
    </row>
    <row r="606" spans="3:4" x14ac:dyDescent="0.2">
      <c r="C606">
        <v>1208045</v>
      </c>
      <c r="D606">
        <v>0.82</v>
      </c>
    </row>
    <row r="607" spans="3:4" x14ac:dyDescent="0.2">
      <c r="C607">
        <v>1208046</v>
      </c>
      <c r="D607">
        <v>0.83</v>
      </c>
    </row>
    <row r="608" spans="3:4" x14ac:dyDescent="0.2">
      <c r="C608">
        <v>1208047</v>
      </c>
      <c r="D608">
        <v>0.82</v>
      </c>
    </row>
    <row r="609" spans="3:4" x14ac:dyDescent="0.2">
      <c r="C609">
        <v>1208048</v>
      </c>
      <c r="D609">
        <v>0.73</v>
      </c>
    </row>
    <row r="610" spans="3:4" x14ac:dyDescent="0.2">
      <c r="C610">
        <v>1208048</v>
      </c>
      <c r="D610">
        <v>0.73</v>
      </c>
    </row>
    <row r="611" spans="3:4" x14ac:dyDescent="0.2">
      <c r="C611">
        <v>1208048</v>
      </c>
      <c r="D611">
        <v>0.71</v>
      </c>
    </row>
    <row r="612" spans="3:4" x14ac:dyDescent="0.2">
      <c r="C612">
        <v>1208049</v>
      </c>
      <c r="D612">
        <v>0.72</v>
      </c>
    </row>
    <row r="613" spans="3:4" x14ac:dyDescent="0.2">
      <c r="C613">
        <v>1208049</v>
      </c>
      <c r="D613">
        <v>0.72</v>
      </c>
    </row>
    <row r="614" spans="3:4" x14ac:dyDescent="0.2">
      <c r="C614">
        <v>1208049</v>
      </c>
      <c r="D614">
        <v>0.72</v>
      </c>
    </row>
    <row r="615" spans="3:4" x14ac:dyDescent="0.2">
      <c r="C615">
        <v>1208049</v>
      </c>
      <c r="D615">
        <v>0.72</v>
      </c>
    </row>
    <row r="616" spans="3:4" x14ac:dyDescent="0.2">
      <c r="C616">
        <v>1208049</v>
      </c>
      <c r="D616">
        <v>0.69</v>
      </c>
    </row>
    <row r="617" spans="3:4" x14ac:dyDescent="0.2">
      <c r="C617">
        <v>1208050</v>
      </c>
      <c r="D617">
        <v>0.75</v>
      </c>
    </row>
    <row r="618" spans="3:4" x14ac:dyDescent="0.2">
      <c r="C618">
        <v>1208051</v>
      </c>
      <c r="D618">
        <v>0.82</v>
      </c>
    </row>
    <row r="619" spans="3:4" x14ac:dyDescent="0.2">
      <c r="C619">
        <v>1208052</v>
      </c>
      <c r="D619">
        <v>0.82</v>
      </c>
    </row>
    <row r="620" spans="3:4" x14ac:dyDescent="0.2">
      <c r="C620">
        <v>1208053</v>
      </c>
      <c r="D620">
        <v>0.82</v>
      </c>
    </row>
    <row r="621" spans="3:4" x14ac:dyDescent="0.2">
      <c r="C621">
        <v>1208054</v>
      </c>
      <c r="D621">
        <v>0.82</v>
      </c>
    </row>
    <row r="622" spans="3:4" x14ac:dyDescent="0.2">
      <c r="C622">
        <v>1208055</v>
      </c>
      <c r="D622">
        <v>0.81</v>
      </c>
    </row>
    <row r="623" spans="3:4" x14ac:dyDescent="0.2">
      <c r="C623">
        <v>1208056</v>
      </c>
      <c r="D623">
        <v>0.8</v>
      </c>
    </row>
    <row r="624" spans="3:4" x14ac:dyDescent="0.2">
      <c r="C624">
        <v>1208057</v>
      </c>
      <c r="D624">
        <v>0.83</v>
      </c>
    </row>
    <row r="625" spans="3:4" x14ac:dyDescent="0.2">
      <c r="C625">
        <v>1208058</v>
      </c>
      <c r="D625">
        <v>0.82</v>
      </c>
    </row>
    <row r="626" spans="3:4" x14ac:dyDescent="0.2">
      <c r="C626">
        <v>1208059</v>
      </c>
      <c r="D626">
        <v>0.83</v>
      </c>
    </row>
    <row r="627" spans="3:4" x14ac:dyDescent="0.2">
      <c r="C627">
        <v>1208060</v>
      </c>
      <c r="D627">
        <v>0.82</v>
      </c>
    </row>
    <row r="628" spans="3:4" x14ac:dyDescent="0.2">
      <c r="C628">
        <v>1208061</v>
      </c>
      <c r="D628">
        <v>0.75</v>
      </c>
    </row>
    <row r="629" spans="3:4" x14ac:dyDescent="0.2">
      <c r="C629">
        <v>1208062</v>
      </c>
      <c r="D629">
        <v>0.76</v>
      </c>
    </row>
    <row r="630" spans="3:4" x14ac:dyDescent="0.2">
      <c r="C630">
        <v>1208063</v>
      </c>
      <c r="D630">
        <v>0.81</v>
      </c>
    </row>
    <row r="631" spans="3:4" x14ac:dyDescent="0.2">
      <c r="C631">
        <v>1208064</v>
      </c>
      <c r="D631">
        <v>0.81</v>
      </c>
    </row>
    <row r="632" spans="3:4" x14ac:dyDescent="0.2">
      <c r="C632">
        <v>1208065</v>
      </c>
      <c r="D632">
        <v>0.82</v>
      </c>
    </row>
    <row r="633" spans="3:4" x14ac:dyDescent="0.2">
      <c r="C633">
        <v>1208066</v>
      </c>
      <c r="D633">
        <v>0.83</v>
      </c>
    </row>
    <row r="634" spans="3:4" x14ac:dyDescent="0.2">
      <c r="C634">
        <v>1208067</v>
      </c>
      <c r="D634">
        <v>0.81</v>
      </c>
    </row>
    <row r="635" spans="3:4" x14ac:dyDescent="0.2">
      <c r="C635">
        <v>1208068</v>
      </c>
      <c r="D635">
        <v>0.79</v>
      </c>
    </row>
    <row r="636" spans="3:4" x14ac:dyDescent="0.2">
      <c r="C636">
        <v>1208069</v>
      </c>
      <c r="D636">
        <v>0.82</v>
      </c>
    </row>
    <row r="637" spans="3:4" x14ac:dyDescent="0.2">
      <c r="C637">
        <v>1208070</v>
      </c>
      <c r="D637">
        <v>0.81</v>
      </c>
    </row>
    <row r="638" spans="3:4" x14ac:dyDescent="0.2">
      <c r="C638">
        <v>1208071</v>
      </c>
      <c r="D638">
        <v>0.81</v>
      </c>
    </row>
    <row r="639" spans="3:4" x14ac:dyDescent="0.2">
      <c r="C639">
        <v>1208072</v>
      </c>
      <c r="D639">
        <v>0.76</v>
      </c>
    </row>
    <row r="640" spans="3:4" x14ac:dyDescent="0.2">
      <c r="C640">
        <v>1208073</v>
      </c>
      <c r="D640">
        <v>0.82</v>
      </c>
    </row>
    <row r="641" spans="3:4" x14ac:dyDescent="0.2">
      <c r="C641">
        <v>1208074</v>
      </c>
      <c r="D641">
        <v>0.82</v>
      </c>
    </row>
    <row r="642" spans="3:4" x14ac:dyDescent="0.2">
      <c r="C642">
        <v>1208075</v>
      </c>
      <c r="D642">
        <v>0.84</v>
      </c>
    </row>
    <row r="643" spans="3:4" x14ac:dyDescent="0.2">
      <c r="C643">
        <v>1208076</v>
      </c>
      <c r="D643">
        <v>0.82</v>
      </c>
    </row>
    <row r="644" spans="3:4" x14ac:dyDescent="0.2">
      <c r="C644">
        <v>1208077</v>
      </c>
      <c r="D644">
        <v>0.83</v>
      </c>
    </row>
    <row r="645" spans="3:4" x14ac:dyDescent="0.2">
      <c r="C645">
        <v>1208078</v>
      </c>
      <c r="D645">
        <v>0.83</v>
      </c>
    </row>
    <row r="646" spans="3:4" x14ac:dyDescent="0.2">
      <c r="C646">
        <v>1208079</v>
      </c>
      <c r="D646">
        <v>0.84</v>
      </c>
    </row>
    <row r="647" spans="3:4" x14ac:dyDescent="0.2">
      <c r="C647">
        <v>1208080</v>
      </c>
      <c r="D647">
        <v>0.85</v>
      </c>
    </row>
    <row r="648" spans="3:4" x14ac:dyDescent="0.2">
      <c r="C648">
        <v>1208081</v>
      </c>
      <c r="D648">
        <v>0.86</v>
      </c>
    </row>
    <row r="649" spans="3:4" x14ac:dyDescent="0.2">
      <c r="C649">
        <v>1208082</v>
      </c>
      <c r="D649">
        <v>0.83</v>
      </c>
    </row>
    <row r="650" spans="3:4" x14ac:dyDescent="0.2">
      <c r="C650">
        <v>1208083</v>
      </c>
      <c r="D650">
        <v>0.82</v>
      </c>
    </row>
    <row r="651" spans="3:4" x14ac:dyDescent="0.2">
      <c r="C651">
        <v>1208083</v>
      </c>
      <c r="D651">
        <v>0.82</v>
      </c>
    </row>
    <row r="652" spans="3:4" x14ac:dyDescent="0.2">
      <c r="C652">
        <v>1208084</v>
      </c>
      <c r="D652">
        <v>0.74</v>
      </c>
    </row>
    <row r="653" spans="3:4" x14ac:dyDescent="0.2">
      <c r="C653">
        <v>1208085</v>
      </c>
      <c r="D653">
        <v>0.75</v>
      </c>
    </row>
    <row r="654" spans="3:4" x14ac:dyDescent="0.2">
      <c r="C654">
        <v>1208086</v>
      </c>
      <c r="D654">
        <v>0.75</v>
      </c>
    </row>
    <row r="655" spans="3:4" x14ac:dyDescent="0.2">
      <c r="C655">
        <v>1208087</v>
      </c>
      <c r="D655">
        <v>0.81</v>
      </c>
    </row>
    <row r="656" spans="3:4" x14ac:dyDescent="0.2">
      <c r="C656">
        <v>1208088</v>
      </c>
      <c r="D656">
        <v>0.8</v>
      </c>
    </row>
    <row r="657" spans="3:4" x14ac:dyDescent="0.2">
      <c r="C657">
        <v>1208089</v>
      </c>
      <c r="D657">
        <v>0.82</v>
      </c>
    </row>
    <row r="658" spans="3:4" x14ac:dyDescent="0.2">
      <c r="C658">
        <v>1208090</v>
      </c>
      <c r="D658">
        <v>0.79</v>
      </c>
    </row>
    <row r="659" spans="3:4" x14ac:dyDescent="0.2">
      <c r="C659">
        <v>1208091</v>
      </c>
      <c r="D659">
        <v>0.81</v>
      </c>
    </row>
    <row r="660" spans="3:4" x14ac:dyDescent="0.2">
      <c r="C660">
        <v>1208092</v>
      </c>
      <c r="D660">
        <v>0.76</v>
      </c>
    </row>
    <row r="661" spans="3:4" x14ac:dyDescent="0.2">
      <c r="C661">
        <v>1208093</v>
      </c>
      <c r="D661">
        <v>0.82</v>
      </c>
    </row>
    <row r="662" spans="3:4" x14ac:dyDescent="0.2">
      <c r="C662">
        <v>1208094</v>
      </c>
      <c r="D662">
        <v>0.84</v>
      </c>
    </row>
    <row r="663" spans="3:4" x14ac:dyDescent="0.2">
      <c r="C663">
        <v>1208094</v>
      </c>
      <c r="D663">
        <v>0.84</v>
      </c>
    </row>
    <row r="664" spans="3:4" x14ac:dyDescent="0.2">
      <c r="C664">
        <v>1208094</v>
      </c>
      <c r="D664">
        <v>0.82</v>
      </c>
    </row>
    <row r="665" spans="3:4" x14ac:dyDescent="0.2">
      <c r="C665">
        <v>1208095</v>
      </c>
      <c r="D665">
        <v>0.74</v>
      </c>
    </row>
    <row r="666" spans="3:4" x14ac:dyDescent="0.2">
      <c r="C666">
        <v>1208096</v>
      </c>
      <c r="D666">
        <v>0.76</v>
      </c>
    </row>
    <row r="667" spans="3:4" x14ac:dyDescent="0.2">
      <c r="C667">
        <v>1208097</v>
      </c>
      <c r="D667">
        <v>0.75</v>
      </c>
    </row>
    <row r="668" spans="3:4" x14ac:dyDescent="0.2">
      <c r="C668">
        <v>1208096</v>
      </c>
      <c r="D668">
        <v>0.76</v>
      </c>
    </row>
    <row r="669" spans="3:4" x14ac:dyDescent="0.2">
      <c r="C669">
        <v>1208098</v>
      </c>
      <c r="D669">
        <v>0.78</v>
      </c>
    </row>
    <row r="670" spans="3:4" x14ac:dyDescent="0.2">
      <c r="C670">
        <v>1208099</v>
      </c>
      <c r="D670">
        <v>0.76</v>
      </c>
    </row>
    <row r="671" spans="3:4" x14ac:dyDescent="0.2">
      <c r="C671">
        <v>1208100</v>
      </c>
      <c r="D671">
        <v>0.77</v>
      </c>
    </row>
    <row r="672" spans="3:4" x14ac:dyDescent="0.2">
      <c r="C672">
        <v>1208101</v>
      </c>
      <c r="D672">
        <v>0.81</v>
      </c>
    </row>
    <row r="673" spans="3:4" x14ac:dyDescent="0.2">
      <c r="C673">
        <v>1208102</v>
      </c>
      <c r="D673">
        <v>0.81</v>
      </c>
    </row>
    <row r="674" spans="3:4" x14ac:dyDescent="0.2">
      <c r="C674">
        <v>1208103</v>
      </c>
      <c r="D674">
        <v>0.82</v>
      </c>
    </row>
    <row r="675" spans="3:4" x14ac:dyDescent="0.2">
      <c r="C675">
        <v>1208102</v>
      </c>
      <c r="D675">
        <v>0.82</v>
      </c>
    </row>
    <row r="676" spans="3:4" x14ac:dyDescent="0.2">
      <c r="C676">
        <v>1208104</v>
      </c>
      <c r="D676">
        <v>0.85</v>
      </c>
    </row>
    <row r="677" spans="3:4" x14ac:dyDescent="0.2">
      <c r="C677">
        <v>1208105</v>
      </c>
      <c r="D677">
        <v>0.89</v>
      </c>
    </row>
    <row r="678" spans="3:4" x14ac:dyDescent="0.2">
      <c r="C678">
        <v>1208105</v>
      </c>
      <c r="D678">
        <v>0.89</v>
      </c>
    </row>
    <row r="679" spans="3:4" x14ac:dyDescent="0.2">
      <c r="C679">
        <v>1208105</v>
      </c>
      <c r="D679">
        <v>0.82</v>
      </c>
    </row>
    <row r="680" spans="3:4" x14ac:dyDescent="0.2">
      <c r="C680">
        <v>1208105</v>
      </c>
      <c r="D680">
        <v>0.82</v>
      </c>
    </row>
    <row r="681" spans="3:4" x14ac:dyDescent="0.2">
      <c r="C681">
        <v>1208105</v>
      </c>
      <c r="D681">
        <v>0.82</v>
      </c>
    </row>
    <row r="682" spans="3:4" x14ac:dyDescent="0.2">
      <c r="C682">
        <v>1208106</v>
      </c>
      <c r="D682">
        <v>0.74</v>
      </c>
    </row>
    <row r="683" spans="3:4" x14ac:dyDescent="0.2">
      <c r="C683">
        <v>1208107</v>
      </c>
      <c r="D683">
        <v>0.76</v>
      </c>
    </row>
    <row r="684" spans="3:4" x14ac:dyDescent="0.2">
      <c r="C684">
        <v>1208108</v>
      </c>
      <c r="D684">
        <v>0.8</v>
      </c>
    </row>
    <row r="685" spans="3:4" x14ac:dyDescent="0.2">
      <c r="C685">
        <v>1208109</v>
      </c>
      <c r="D685">
        <v>0.82</v>
      </c>
    </row>
    <row r="686" spans="3:4" x14ac:dyDescent="0.2">
      <c r="C686">
        <v>1208109</v>
      </c>
      <c r="D686">
        <v>0.82</v>
      </c>
    </row>
    <row r="687" spans="3:4" x14ac:dyDescent="0.2">
      <c r="C687">
        <v>1208110</v>
      </c>
      <c r="D687">
        <v>0.82</v>
      </c>
    </row>
    <row r="688" spans="3:4" x14ac:dyDescent="0.2">
      <c r="C688">
        <v>1208111</v>
      </c>
      <c r="D688">
        <v>0.82</v>
      </c>
    </row>
    <row r="689" spans="3:4" x14ac:dyDescent="0.2">
      <c r="C689">
        <v>1208111</v>
      </c>
      <c r="D689">
        <v>0.82</v>
      </c>
    </row>
    <row r="690" spans="3:4" x14ac:dyDescent="0.2">
      <c r="C690">
        <v>1208112</v>
      </c>
      <c r="D690">
        <v>0.83</v>
      </c>
    </row>
    <row r="691" spans="3:4" x14ac:dyDescent="0.2">
      <c r="C691">
        <v>1208113</v>
      </c>
      <c r="D691">
        <v>0.8</v>
      </c>
    </row>
    <row r="692" spans="3:4" x14ac:dyDescent="0.2">
      <c r="C692">
        <v>1208114</v>
      </c>
      <c r="D692">
        <v>0.78</v>
      </c>
    </row>
    <row r="693" spans="3:4" x14ac:dyDescent="0.2">
      <c r="C693">
        <v>1208114</v>
      </c>
      <c r="D693">
        <v>0.78</v>
      </c>
    </row>
    <row r="694" spans="3:4" x14ac:dyDescent="0.2">
      <c r="C694">
        <v>1208113</v>
      </c>
      <c r="D694">
        <v>0.82</v>
      </c>
    </row>
    <row r="695" spans="3:4" x14ac:dyDescent="0.2">
      <c r="C695">
        <v>1208115</v>
      </c>
      <c r="D695">
        <v>0.74</v>
      </c>
    </row>
    <row r="696" spans="3:4" x14ac:dyDescent="0.2">
      <c r="C696">
        <v>1208115</v>
      </c>
      <c r="D696">
        <v>0.74</v>
      </c>
    </row>
    <row r="697" spans="3:4" x14ac:dyDescent="0.2">
      <c r="C697">
        <v>1208116</v>
      </c>
      <c r="D697">
        <v>0.79</v>
      </c>
    </row>
    <row r="698" spans="3:4" x14ac:dyDescent="0.2">
      <c r="C698">
        <v>1208117</v>
      </c>
      <c r="D698">
        <v>0.78</v>
      </c>
    </row>
    <row r="699" spans="3:4" x14ac:dyDescent="0.2">
      <c r="C699">
        <v>1208117</v>
      </c>
      <c r="D699">
        <v>0.78</v>
      </c>
    </row>
    <row r="700" spans="3:4" x14ac:dyDescent="0.2">
      <c r="C700">
        <v>1208118</v>
      </c>
      <c r="D700">
        <v>0.78</v>
      </c>
    </row>
    <row r="701" spans="3:4" x14ac:dyDescent="0.2">
      <c r="C701">
        <v>1208119</v>
      </c>
      <c r="D701">
        <v>0.74</v>
      </c>
    </row>
    <row r="702" spans="3:4" x14ac:dyDescent="0.2">
      <c r="C702">
        <v>1208120</v>
      </c>
      <c r="D702">
        <v>0.74</v>
      </c>
    </row>
    <row r="703" spans="3:4" x14ac:dyDescent="0.2">
      <c r="C703">
        <v>1208121</v>
      </c>
      <c r="D703">
        <v>0.77</v>
      </c>
    </row>
    <row r="704" spans="3:4" x14ac:dyDescent="0.2">
      <c r="C704">
        <v>1208122</v>
      </c>
      <c r="D704">
        <v>0.76</v>
      </c>
    </row>
    <row r="705" spans="3:4" x14ac:dyDescent="0.2">
      <c r="C705">
        <v>1208123</v>
      </c>
      <c r="D705">
        <v>0.76</v>
      </c>
    </row>
    <row r="706" spans="3:4" x14ac:dyDescent="0.2">
      <c r="C706">
        <v>1208124</v>
      </c>
      <c r="D706">
        <v>0.75</v>
      </c>
    </row>
    <row r="707" spans="3:4" x14ac:dyDescent="0.2">
      <c r="C707">
        <v>1208125</v>
      </c>
      <c r="D707">
        <v>0.81</v>
      </c>
    </row>
    <row r="708" spans="3:4" x14ac:dyDescent="0.2">
      <c r="C708">
        <v>1208126</v>
      </c>
      <c r="D708">
        <v>0.8</v>
      </c>
    </row>
    <row r="709" spans="3:4" x14ac:dyDescent="0.2">
      <c r="C709">
        <v>1208127</v>
      </c>
      <c r="D709">
        <v>0.8</v>
      </c>
    </row>
    <row r="710" spans="3:4" x14ac:dyDescent="0.2">
      <c r="C710">
        <v>1208128</v>
      </c>
      <c r="D710">
        <v>0.77</v>
      </c>
    </row>
    <row r="711" spans="3:4" x14ac:dyDescent="0.2">
      <c r="C711">
        <v>1208129</v>
      </c>
      <c r="D711">
        <v>0.76</v>
      </c>
    </row>
    <row r="712" spans="3:4" x14ac:dyDescent="0.2">
      <c r="C712">
        <v>1208130</v>
      </c>
      <c r="D712">
        <v>0.76</v>
      </c>
    </row>
    <row r="713" spans="3:4" x14ac:dyDescent="0.2">
      <c r="C713">
        <v>1208131</v>
      </c>
      <c r="D713">
        <v>0.78</v>
      </c>
    </row>
    <row r="714" spans="3:4" x14ac:dyDescent="0.2">
      <c r="C714">
        <v>1208131</v>
      </c>
      <c r="D714">
        <v>0.78</v>
      </c>
    </row>
    <row r="715" spans="3:4" x14ac:dyDescent="0.2">
      <c r="C715">
        <v>1208132</v>
      </c>
      <c r="D715">
        <v>0.77</v>
      </c>
    </row>
    <row r="716" spans="3:4" x14ac:dyDescent="0.2">
      <c r="C716">
        <v>1208133</v>
      </c>
      <c r="D716">
        <v>0.81</v>
      </c>
    </row>
    <row r="717" spans="3:4" x14ac:dyDescent="0.2">
      <c r="C717">
        <v>1208134</v>
      </c>
      <c r="D717">
        <v>0.83</v>
      </c>
    </row>
    <row r="718" spans="3:4" x14ac:dyDescent="0.2">
      <c r="C718">
        <v>1208133</v>
      </c>
      <c r="D718">
        <v>0.82</v>
      </c>
    </row>
    <row r="719" spans="3:4" x14ac:dyDescent="0.2">
      <c r="C719">
        <v>1208135</v>
      </c>
      <c r="D719">
        <v>0.8</v>
      </c>
    </row>
    <row r="720" spans="3:4" x14ac:dyDescent="0.2">
      <c r="C720">
        <v>1208136</v>
      </c>
      <c r="D720">
        <v>0.75</v>
      </c>
    </row>
    <row r="721" spans="3:4" x14ac:dyDescent="0.2">
      <c r="C721">
        <v>1208137</v>
      </c>
      <c r="D721">
        <v>0.74</v>
      </c>
    </row>
    <row r="722" spans="3:4" x14ac:dyDescent="0.2">
      <c r="C722">
        <v>1208138</v>
      </c>
      <c r="D722">
        <v>0.76</v>
      </c>
    </row>
    <row r="723" spans="3:4" x14ac:dyDescent="0.2">
      <c r="C723">
        <v>1208139</v>
      </c>
      <c r="D723">
        <v>0.78</v>
      </c>
    </row>
    <row r="724" spans="3:4" x14ac:dyDescent="0.2">
      <c r="C724">
        <v>1208140</v>
      </c>
      <c r="D724">
        <v>0.82</v>
      </c>
    </row>
    <row r="725" spans="3:4" x14ac:dyDescent="0.2">
      <c r="C725">
        <v>1208140</v>
      </c>
      <c r="D725">
        <v>0.82</v>
      </c>
    </row>
    <row r="726" spans="3:4" x14ac:dyDescent="0.2">
      <c r="C726">
        <v>1208140</v>
      </c>
      <c r="D726">
        <v>0.8</v>
      </c>
    </row>
    <row r="727" spans="3:4" x14ac:dyDescent="0.2">
      <c r="C727">
        <v>1208141</v>
      </c>
      <c r="D727">
        <v>0.87</v>
      </c>
    </row>
    <row r="728" spans="3:4" x14ac:dyDescent="0.2">
      <c r="C728">
        <v>1208142</v>
      </c>
      <c r="D728">
        <v>0.79</v>
      </c>
    </row>
    <row r="729" spans="3:4" x14ac:dyDescent="0.2">
      <c r="C729">
        <v>1208143</v>
      </c>
      <c r="D729">
        <v>0.77</v>
      </c>
    </row>
    <row r="730" spans="3:4" x14ac:dyDescent="0.2">
      <c r="C730">
        <v>1208143</v>
      </c>
      <c r="D730">
        <v>0.77</v>
      </c>
    </row>
    <row r="731" spans="3:4" x14ac:dyDescent="0.2">
      <c r="C731">
        <v>1208144</v>
      </c>
      <c r="D731">
        <v>0.77</v>
      </c>
    </row>
    <row r="732" spans="3:4" x14ac:dyDescent="0.2">
      <c r="C732">
        <v>1208144</v>
      </c>
      <c r="D732">
        <v>0.77</v>
      </c>
    </row>
    <row r="733" spans="3:4" x14ac:dyDescent="0.2">
      <c r="C733">
        <v>1208144</v>
      </c>
      <c r="D733">
        <v>0.79</v>
      </c>
    </row>
    <row r="734" spans="3:4" x14ac:dyDescent="0.2">
      <c r="C734">
        <v>1208144</v>
      </c>
      <c r="D734">
        <v>0.79</v>
      </c>
    </row>
    <row r="735" spans="3:4" x14ac:dyDescent="0.2">
      <c r="C735">
        <v>1208145</v>
      </c>
      <c r="D735">
        <v>0.76</v>
      </c>
    </row>
    <row r="736" spans="3:4" x14ac:dyDescent="0.2">
      <c r="C736">
        <v>1208146</v>
      </c>
      <c r="D736">
        <v>0.78</v>
      </c>
    </row>
    <row r="737" spans="3:4" x14ac:dyDescent="0.2">
      <c r="C737">
        <v>1208146</v>
      </c>
      <c r="D737">
        <v>0.78</v>
      </c>
    </row>
    <row r="738" spans="3:4" x14ac:dyDescent="0.2">
      <c r="C738">
        <v>1208147</v>
      </c>
      <c r="D738">
        <v>0.77</v>
      </c>
    </row>
    <row r="739" spans="3:4" x14ac:dyDescent="0.2">
      <c r="C739">
        <v>1208148</v>
      </c>
      <c r="D739">
        <v>0.8</v>
      </c>
    </row>
    <row r="740" spans="3:4" x14ac:dyDescent="0.2">
      <c r="C740">
        <v>1208149</v>
      </c>
      <c r="D740">
        <v>0.78</v>
      </c>
    </row>
    <row r="741" spans="3:4" x14ac:dyDescent="0.2">
      <c r="C741">
        <v>1208149</v>
      </c>
      <c r="D741">
        <v>0.78</v>
      </c>
    </row>
    <row r="742" spans="3:4" x14ac:dyDescent="0.2">
      <c r="C742">
        <v>1208150</v>
      </c>
      <c r="D742">
        <v>0.77</v>
      </c>
    </row>
    <row r="743" spans="3:4" x14ac:dyDescent="0.2">
      <c r="C743">
        <v>1208151</v>
      </c>
      <c r="D743">
        <v>0.78</v>
      </c>
    </row>
    <row r="744" spans="3:4" x14ac:dyDescent="0.2">
      <c r="C744">
        <v>1208152</v>
      </c>
      <c r="D744">
        <v>0.83</v>
      </c>
    </row>
    <row r="745" spans="3:4" x14ac:dyDescent="0.2">
      <c r="C745">
        <v>1208153</v>
      </c>
      <c r="D745">
        <v>0.83</v>
      </c>
    </row>
    <row r="746" spans="3:4" x14ac:dyDescent="0.2">
      <c r="C746">
        <v>1208154</v>
      </c>
      <c r="D746">
        <v>0.82</v>
      </c>
    </row>
    <row r="747" spans="3:4" x14ac:dyDescent="0.2">
      <c r="C747">
        <v>1208155</v>
      </c>
      <c r="D747">
        <v>0.82</v>
      </c>
    </row>
    <row r="748" spans="3:4" x14ac:dyDescent="0.2">
      <c r="C748">
        <v>1208156</v>
      </c>
      <c r="D748">
        <v>0.82</v>
      </c>
    </row>
    <row r="749" spans="3:4" x14ac:dyDescent="0.2">
      <c r="C749">
        <v>1208157</v>
      </c>
      <c r="D749">
        <v>0.81</v>
      </c>
    </row>
    <row r="750" spans="3:4" x14ac:dyDescent="0.2">
      <c r="C750">
        <v>1208158</v>
      </c>
      <c r="D750">
        <v>0.83</v>
      </c>
    </row>
    <row r="751" spans="3:4" x14ac:dyDescent="0.2">
      <c r="C751">
        <v>1208159</v>
      </c>
      <c r="D751">
        <v>0.66</v>
      </c>
    </row>
    <row r="752" spans="3:4" x14ac:dyDescent="0.2">
      <c r="C752">
        <v>1208160</v>
      </c>
      <c r="D752">
        <v>0.81</v>
      </c>
    </row>
    <row r="753" spans="3:4" x14ac:dyDescent="0.2">
      <c r="C753">
        <v>1208161</v>
      </c>
      <c r="D753">
        <v>0.82</v>
      </c>
    </row>
    <row r="754" spans="3:4" x14ac:dyDescent="0.2">
      <c r="C754">
        <v>1208162</v>
      </c>
      <c r="D754">
        <v>0.82</v>
      </c>
    </row>
    <row r="755" spans="3:4" x14ac:dyDescent="0.2">
      <c r="C755">
        <v>1208163</v>
      </c>
      <c r="D755">
        <v>0.8</v>
      </c>
    </row>
    <row r="756" spans="3:4" x14ac:dyDescent="0.2">
      <c r="C756">
        <v>1208164</v>
      </c>
      <c r="D756">
        <v>0.81</v>
      </c>
    </row>
    <row r="757" spans="3:4" x14ac:dyDescent="0.2">
      <c r="C757">
        <v>1208165</v>
      </c>
      <c r="D757">
        <v>0.82</v>
      </c>
    </row>
    <row r="758" spans="3:4" x14ac:dyDescent="0.2">
      <c r="C758">
        <v>1208164</v>
      </c>
      <c r="D758">
        <v>0.81</v>
      </c>
    </row>
    <row r="759" spans="3:4" x14ac:dyDescent="0.2">
      <c r="C759">
        <v>1208166</v>
      </c>
      <c r="D759">
        <v>0.83</v>
      </c>
    </row>
    <row r="760" spans="3:4" x14ac:dyDescent="0.2">
      <c r="C760">
        <v>1208167</v>
      </c>
      <c r="D760">
        <v>0.81</v>
      </c>
    </row>
    <row r="761" spans="3:4" x14ac:dyDescent="0.2">
      <c r="C761">
        <v>1208168</v>
      </c>
      <c r="D761">
        <v>0.77</v>
      </c>
    </row>
    <row r="762" spans="3:4" x14ac:dyDescent="0.2">
      <c r="C762">
        <v>1208169</v>
      </c>
      <c r="D762">
        <v>0.75</v>
      </c>
    </row>
    <row r="763" spans="3:4" x14ac:dyDescent="0.2">
      <c r="C763">
        <v>1208170</v>
      </c>
      <c r="D763">
        <v>0.83</v>
      </c>
    </row>
    <row r="764" spans="3:4" x14ac:dyDescent="0.2">
      <c r="C764">
        <v>1208171</v>
      </c>
      <c r="D764">
        <v>0.83</v>
      </c>
    </row>
    <row r="765" spans="3:4" x14ac:dyDescent="0.2">
      <c r="C765">
        <v>1208172</v>
      </c>
      <c r="D765">
        <v>0.82</v>
      </c>
    </row>
    <row r="766" spans="3:4" x14ac:dyDescent="0.2">
      <c r="C766">
        <v>1208173</v>
      </c>
      <c r="D766">
        <v>0.82</v>
      </c>
    </row>
    <row r="767" spans="3:4" x14ac:dyDescent="0.2">
      <c r="C767">
        <v>1208172</v>
      </c>
      <c r="D767">
        <v>0.81</v>
      </c>
    </row>
    <row r="768" spans="3:4" x14ac:dyDescent="0.2">
      <c r="C768">
        <v>1208174</v>
      </c>
      <c r="D768">
        <v>0.82</v>
      </c>
    </row>
    <row r="769" spans="3:4" x14ac:dyDescent="0.2">
      <c r="C769">
        <v>1208175</v>
      </c>
      <c r="D769">
        <v>0.82</v>
      </c>
    </row>
    <row r="770" spans="3:4" x14ac:dyDescent="0.2">
      <c r="C770">
        <v>1208176</v>
      </c>
      <c r="D770">
        <v>0.76</v>
      </c>
    </row>
    <row r="771" spans="3:4" x14ac:dyDescent="0.2">
      <c r="C771">
        <v>1208176</v>
      </c>
      <c r="D771">
        <v>0.76</v>
      </c>
    </row>
    <row r="772" spans="3:4" x14ac:dyDescent="0.2">
      <c r="C772">
        <v>1208177</v>
      </c>
      <c r="D772">
        <v>0.82</v>
      </c>
    </row>
    <row r="773" spans="3:4" x14ac:dyDescent="0.2">
      <c r="C773">
        <v>1208177</v>
      </c>
      <c r="D773">
        <v>0.82</v>
      </c>
    </row>
    <row r="774" spans="3:4" x14ac:dyDescent="0.2">
      <c r="C774">
        <v>1208178</v>
      </c>
      <c r="D774">
        <v>0.81</v>
      </c>
    </row>
    <row r="775" spans="3:4" x14ac:dyDescent="0.2">
      <c r="C775">
        <v>1208179</v>
      </c>
      <c r="D775">
        <v>0.81</v>
      </c>
    </row>
    <row r="776" spans="3:4" x14ac:dyDescent="0.2">
      <c r="C776">
        <v>1208180</v>
      </c>
      <c r="D776">
        <v>0.81</v>
      </c>
    </row>
    <row r="777" spans="3:4" x14ac:dyDescent="0.2">
      <c r="C777">
        <v>1208180</v>
      </c>
      <c r="D777">
        <v>0.81</v>
      </c>
    </row>
    <row r="778" spans="3:4" x14ac:dyDescent="0.2">
      <c r="C778">
        <v>1208181</v>
      </c>
      <c r="D778">
        <v>0.82</v>
      </c>
    </row>
    <row r="779" spans="3:4" x14ac:dyDescent="0.2">
      <c r="C779">
        <v>1208181</v>
      </c>
      <c r="D779">
        <v>0.82</v>
      </c>
    </row>
    <row r="780" spans="3:4" x14ac:dyDescent="0.2">
      <c r="C780">
        <v>1208181</v>
      </c>
      <c r="D780">
        <v>0.82</v>
      </c>
    </row>
    <row r="781" spans="3:4" x14ac:dyDescent="0.2">
      <c r="C781">
        <v>1208182</v>
      </c>
      <c r="D781">
        <v>0.84</v>
      </c>
    </row>
    <row r="782" spans="3:4" x14ac:dyDescent="0.2">
      <c r="C782">
        <v>1208183</v>
      </c>
      <c r="D782">
        <v>0.79</v>
      </c>
    </row>
    <row r="783" spans="3:4" x14ac:dyDescent="0.2">
      <c r="C783">
        <v>1208184</v>
      </c>
      <c r="D783">
        <v>0.76</v>
      </c>
    </row>
    <row r="784" spans="3:4" x14ac:dyDescent="0.2">
      <c r="C784">
        <v>1208185</v>
      </c>
      <c r="D784">
        <v>0.77</v>
      </c>
    </row>
    <row r="785" spans="3:4" x14ac:dyDescent="0.2">
      <c r="C785">
        <v>1208186</v>
      </c>
      <c r="D785">
        <v>0.77</v>
      </c>
    </row>
    <row r="786" spans="3:4" x14ac:dyDescent="0.2">
      <c r="C786">
        <v>1208187</v>
      </c>
      <c r="D786">
        <v>0.77</v>
      </c>
    </row>
    <row r="787" spans="3:4" x14ac:dyDescent="0.2">
      <c r="C787">
        <v>1208188</v>
      </c>
      <c r="D787">
        <v>0.76</v>
      </c>
    </row>
    <row r="788" spans="3:4" x14ac:dyDescent="0.2">
      <c r="C788">
        <v>1208188</v>
      </c>
      <c r="D788">
        <v>0.85</v>
      </c>
    </row>
    <row r="789" spans="3:4" x14ac:dyDescent="0.2">
      <c r="C789">
        <v>1208189</v>
      </c>
      <c r="D789">
        <v>0.83</v>
      </c>
    </row>
    <row r="790" spans="3:4" x14ac:dyDescent="0.2">
      <c r="C790">
        <v>1208190</v>
      </c>
      <c r="D790">
        <v>0.77</v>
      </c>
    </row>
    <row r="791" spans="3:4" x14ac:dyDescent="0.2">
      <c r="C791">
        <v>1208191</v>
      </c>
      <c r="D791">
        <v>0.76</v>
      </c>
    </row>
    <row r="792" spans="3:4" x14ac:dyDescent="0.2">
      <c r="C792">
        <v>1208192</v>
      </c>
      <c r="D792">
        <v>0.83</v>
      </c>
    </row>
    <row r="793" spans="3:4" x14ac:dyDescent="0.2">
      <c r="C793">
        <v>1208193</v>
      </c>
      <c r="D793">
        <v>0.74</v>
      </c>
    </row>
    <row r="794" spans="3:4" x14ac:dyDescent="0.2">
      <c r="C794">
        <v>1208195</v>
      </c>
      <c r="D794">
        <v>0.75</v>
      </c>
    </row>
    <row r="795" spans="3:4" x14ac:dyDescent="0.2">
      <c r="C795">
        <v>1208196</v>
      </c>
      <c r="D795">
        <v>0.78</v>
      </c>
    </row>
    <row r="796" spans="3:4" x14ac:dyDescent="0.2">
      <c r="C796">
        <v>1208196</v>
      </c>
      <c r="D796">
        <v>0.78</v>
      </c>
    </row>
    <row r="797" spans="3:4" x14ac:dyDescent="0.2">
      <c r="C797">
        <v>1208196</v>
      </c>
      <c r="D797">
        <v>0.74</v>
      </c>
    </row>
    <row r="798" spans="3:4" x14ac:dyDescent="0.2">
      <c r="C798">
        <v>1208197</v>
      </c>
      <c r="D798">
        <v>0.76</v>
      </c>
    </row>
    <row r="799" spans="3:4" x14ac:dyDescent="0.2">
      <c r="C799">
        <v>1208198</v>
      </c>
      <c r="D799">
        <v>0.81</v>
      </c>
    </row>
    <row r="800" spans="3:4" x14ac:dyDescent="0.2">
      <c r="C800">
        <v>1208199</v>
      </c>
      <c r="D800">
        <v>0.82</v>
      </c>
    </row>
    <row r="801" spans="3:4" x14ac:dyDescent="0.2">
      <c r="C801">
        <v>1208200</v>
      </c>
      <c r="D801">
        <v>0.81</v>
      </c>
    </row>
    <row r="802" spans="3:4" x14ac:dyDescent="0.2">
      <c r="C802">
        <v>1208201</v>
      </c>
      <c r="D802">
        <v>0.85</v>
      </c>
    </row>
    <row r="803" spans="3:4" x14ac:dyDescent="0.2">
      <c r="C803">
        <v>1208202</v>
      </c>
      <c r="D803">
        <v>0.87</v>
      </c>
    </row>
    <row r="804" spans="3:4" x14ac:dyDescent="0.2">
      <c r="C804">
        <v>1208202</v>
      </c>
      <c r="D804">
        <v>0.87</v>
      </c>
    </row>
    <row r="805" spans="3:4" x14ac:dyDescent="0.2">
      <c r="C805">
        <v>1208202</v>
      </c>
      <c r="D805">
        <v>0.81</v>
      </c>
    </row>
    <row r="806" spans="3:4" x14ac:dyDescent="0.2">
      <c r="C806">
        <v>1208203</v>
      </c>
      <c r="D806">
        <v>0.87</v>
      </c>
    </row>
    <row r="807" spans="3:4" x14ac:dyDescent="0.2">
      <c r="C807">
        <v>1208204</v>
      </c>
      <c r="D807">
        <v>0.85</v>
      </c>
    </row>
    <row r="808" spans="3:4" x14ac:dyDescent="0.2">
      <c r="C808">
        <v>1208205</v>
      </c>
      <c r="D808">
        <v>0.78</v>
      </c>
    </row>
    <row r="809" spans="3:4" x14ac:dyDescent="0.2">
      <c r="C809">
        <v>1208206</v>
      </c>
      <c r="D809">
        <v>0.76</v>
      </c>
    </row>
    <row r="810" spans="3:4" x14ac:dyDescent="0.2">
      <c r="C810">
        <v>1208207</v>
      </c>
      <c r="D810">
        <v>0.8</v>
      </c>
    </row>
    <row r="811" spans="3:4" x14ac:dyDescent="0.2">
      <c r="C811">
        <v>1208208</v>
      </c>
      <c r="D811">
        <v>0.8</v>
      </c>
    </row>
    <row r="812" spans="3:4" x14ac:dyDescent="0.2">
      <c r="C812">
        <v>1208209</v>
      </c>
      <c r="D812">
        <v>0.83</v>
      </c>
    </row>
    <row r="813" spans="3:4" x14ac:dyDescent="0.2">
      <c r="C813">
        <v>1208210</v>
      </c>
      <c r="D813">
        <v>0.81</v>
      </c>
    </row>
    <row r="814" spans="3:4" x14ac:dyDescent="0.2">
      <c r="C814">
        <v>1208211</v>
      </c>
      <c r="D814">
        <v>0.81</v>
      </c>
    </row>
    <row r="815" spans="3:4" x14ac:dyDescent="0.2">
      <c r="C815">
        <v>1208212</v>
      </c>
      <c r="D815">
        <v>0.82</v>
      </c>
    </row>
    <row r="816" spans="3:4" x14ac:dyDescent="0.2">
      <c r="C816">
        <v>1208213</v>
      </c>
      <c r="D816">
        <v>0.76</v>
      </c>
    </row>
    <row r="817" spans="3:4" x14ac:dyDescent="0.2">
      <c r="C817">
        <v>1208213</v>
      </c>
      <c r="D817">
        <v>0.74</v>
      </c>
    </row>
    <row r="818" spans="3:4" x14ac:dyDescent="0.2">
      <c r="C818">
        <v>1208214</v>
      </c>
      <c r="D818">
        <v>0.82</v>
      </c>
    </row>
    <row r="819" spans="3:4" x14ac:dyDescent="0.2">
      <c r="C819">
        <v>1208215</v>
      </c>
      <c r="D819">
        <v>0.8</v>
      </c>
    </row>
    <row r="820" spans="3:4" x14ac:dyDescent="0.2">
      <c r="C820">
        <v>1208216</v>
      </c>
      <c r="D820">
        <v>0.7</v>
      </c>
    </row>
    <row r="821" spans="3:4" x14ac:dyDescent="0.2">
      <c r="C821">
        <v>1208217</v>
      </c>
      <c r="D821">
        <v>0.83</v>
      </c>
    </row>
    <row r="822" spans="3:4" x14ac:dyDescent="0.2">
      <c r="C822">
        <v>1208218</v>
      </c>
      <c r="D822">
        <v>0.76</v>
      </c>
    </row>
    <row r="823" spans="3:4" x14ac:dyDescent="0.2">
      <c r="C823">
        <v>1208219</v>
      </c>
      <c r="D823">
        <v>0.77</v>
      </c>
    </row>
    <row r="824" spans="3:4" x14ac:dyDescent="0.2">
      <c r="C824">
        <v>1208220</v>
      </c>
      <c r="D824">
        <v>0.81</v>
      </c>
    </row>
    <row r="825" spans="3:4" x14ac:dyDescent="0.2">
      <c r="C825">
        <v>1208221</v>
      </c>
      <c r="D825">
        <v>0.81</v>
      </c>
    </row>
    <row r="826" spans="3:4" x14ac:dyDescent="0.2">
      <c r="C826">
        <v>1208222</v>
      </c>
      <c r="D826">
        <v>0.8</v>
      </c>
    </row>
    <row r="827" spans="3:4" x14ac:dyDescent="0.2">
      <c r="C827">
        <v>1208223</v>
      </c>
      <c r="D827">
        <v>0.82</v>
      </c>
    </row>
    <row r="828" spans="3:4" x14ac:dyDescent="0.2">
      <c r="C828">
        <v>1208222</v>
      </c>
      <c r="D828">
        <v>0.81</v>
      </c>
    </row>
    <row r="829" spans="3:4" x14ac:dyDescent="0.2">
      <c r="C829">
        <v>1208224</v>
      </c>
      <c r="D829">
        <v>0.81</v>
      </c>
    </row>
    <row r="830" spans="3:4" x14ac:dyDescent="0.2">
      <c r="C830">
        <v>1208225</v>
      </c>
      <c r="D830">
        <v>0.83</v>
      </c>
    </row>
    <row r="831" spans="3:4" x14ac:dyDescent="0.2">
      <c r="C831">
        <v>1208227</v>
      </c>
      <c r="D831">
        <v>0.77</v>
      </c>
    </row>
    <row r="832" spans="3:4" x14ac:dyDescent="0.2">
      <c r="C832">
        <v>1208228</v>
      </c>
      <c r="D832">
        <v>0.81</v>
      </c>
    </row>
    <row r="833" spans="3:4" x14ac:dyDescent="0.2">
      <c r="C833">
        <v>1208228</v>
      </c>
      <c r="D833">
        <v>0.81</v>
      </c>
    </row>
    <row r="834" spans="3:4" x14ac:dyDescent="0.2">
      <c r="C834">
        <v>1208229</v>
      </c>
      <c r="D834">
        <v>0.75</v>
      </c>
    </row>
    <row r="835" spans="3:4" x14ac:dyDescent="0.2">
      <c r="C835">
        <v>1208230</v>
      </c>
      <c r="D835">
        <v>0.77</v>
      </c>
    </row>
    <row r="836" spans="3:4" x14ac:dyDescent="0.2">
      <c r="C836">
        <v>1208231</v>
      </c>
      <c r="D836">
        <v>0.75</v>
      </c>
    </row>
    <row r="837" spans="3:4" x14ac:dyDescent="0.2">
      <c r="C837">
        <v>1208232</v>
      </c>
      <c r="D837">
        <v>0.77</v>
      </c>
    </row>
    <row r="838" spans="3:4" x14ac:dyDescent="0.2">
      <c r="C838">
        <v>1208233</v>
      </c>
      <c r="D838">
        <v>0.75</v>
      </c>
    </row>
    <row r="839" spans="3:4" x14ac:dyDescent="0.2">
      <c r="C839">
        <v>1208234</v>
      </c>
      <c r="D839">
        <v>0.75</v>
      </c>
    </row>
    <row r="840" spans="3:4" x14ac:dyDescent="0.2">
      <c r="C840">
        <v>1208235</v>
      </c>
      <c r="D840">
        <v>0.79</v>
      </c>
    </row>
    <row r="841" spans="3:4" x14ac:dyDescent="0.2">
      <c r="C841">
        <v>1208236</v>
      </c>
      <c r="D841">
        <v>0.75</v>
      </c>
    </row>
    <row r="842" spans="3:4" x14ac:dyDescent="0.2">
      <c r="C842">
        <v>1208237</v>
      </c>
      <c r="D842">
        <v>0.81</v>
      </c>
    </row>
    <row r="843" spans="3:4" x14ac:dyDescent="0.2">
      <c r="C843">
        <v>1208238</v>
      </c>
      <c r="D843">
        <v>0.81</v>
      </c>
    </row>
    <row r="844" spans="3:4" x14ac:dyDescent="0.2">
      <c r="C844">
        <v>1208239</v>
      </c>
      <c r="D844">
        <v>0.81</v>
      </c>
    </row>
    <row r="845" spans="3:4" x14ac:dyDescent="0.2">
      <c r="C845">
        <v>1208240</v>
      </c>
      <c r="D845">
        <v>0.83</v>
      </c>
    </row>
    <row r="846" spans="3:4" x14ac:dyDescent="0.2">
      <c r="C846">
        <v>1208241</v>
      </c>
      <c r="D846">
        <v>0.82</v>
      </c>
    </row>
    <row r="847" spans="3:4" x14ac:dyDescent="0.2">
      <c r="C847">
        <v>1208242</v>
      </c>
      <c r="D847">
        <v>0.82</v>
      </c>
    </row>
    <row r="848" spans="3:4" x14ac:dyDescent="0.2">
      <c r="C848">
        <v>1208241</v>
      </c>
      <c r="D848">
        <v>0.82</v>
      </c>
    </row>
    <row r="849" spans="3:4" x14ac:dyDescent="0.2">
      <c r="C849">
        <v>1208242</v>
      </c>
      <c r="D849">
        <v>0.82</v>
      </c>
    </row>
    <row r="850" spans="3:4" x14ac:dyDescent="0.2">
      <c r="C850">
        <v>1208243</v>
      </c>
      <c r="D850">
        <v>0.82</v>
      </c>
    </row>
    <row r="851" spans="3:4" x14ac:dyDescent="0.2">
      <c r="C851">
        <v>1208244</v>
      </c>
      <c r="D851">
        <v>0.81</v>
      </c>
    </row>
    <row r="852" spans="3:4" x14ac:dyDescent="0.2">
      <c r="C852">
        <v>1208245</v>
      </c>
      <c r="D852">
        <v>0.77</v>
      </c>
    </row>
    <row r="853" spans="3:4" x14ac:dyDescent="0.2">
      <c r="C853">
        <v>1208246</v>
      </c>
      <c r="D853">
        <v>0.76</v>
      </c>
    </row>
    <row r="854" spans="3:4" x14ac:dyDescent="0.2">
      <c r="C854">
        <v>1208247</v>
      </c>
      <c r="D854">
        <v>0.77</v>
      </c>
    </row>
    <row r="855" spans="3:4" x14ac:dyDescent="0.2">
      <c r="C855">
        <v>1208248</v>
      </c>
      <c r="D855">
        <v>0.77</v>
      </c>
    </row>
    <row r="856" spans="3:4" x14ac:dyDescent="0.2">
      <c r="C856">
        <v>1208248</v>
      </c>
      <c r="D856">
        <v>0.79</v>
      </c>
    </row>
    <row r="857" spans="3:4" x14ac:dyDescent="0.2">
      <c r="C857">
        <v>1208248</v>
      </c>
      <c r="D857">
        <v>0.76</v>
      </c>
    </row>
    <row r="858" spans="3:4" x14ac:dyDescent="0.2">
      <c r="C858">
        <v>1208249</v>
      </c>
      <c r="D858">
        <v>0.79</v>
      </c>
    </row>
    <row r="859" spans="3:4" x14ac:dyDescent="0.2">
      <c r="C859">
        <v>1208248</v>
      </c>
      <c r="D859">
        <v>0.75</v>
      </c>
    </row>
    <row r="860" spans="3:4" x14ac:dyDescent="0.2">
      <c r="C860">
        <v>1208250</v>
      </c>
      <c r="D860">
        <v>0.77</v>
      </c>
    </row>
    <row r="861" spans="3:4" x14ac:dyDescent="0.2">
      <c r="C861">
        <v>1208251</v>
      </c>
      <c r="D861">
        <v>0.77</v>
      </c>
    </row>
    <row r="862" spans="3:4" x14ac:dyDescent="0.2">
      <c r="C862">
        <v>1208252</v>
      </c>
      <c r="D862">
        <v>0.84</v>
      </c>
    </row>
    <row r="863" spans="3:4" x14ac:dyDescent="0.2">
      <c r="C863">
        <v>1208253</v>
      </c>
      <c r="D863">
        <v>0.88</v>
      </c>
    </row>
    <row r="864" spans="3:4" x14ac:dyDescent="0.2">
      <c r="C864">
        <v>1208254</v>
      </c>
      <c r="D864">
        <v>0.88</v>
      </c>
    </row>
    <row r="865" spans="3:4" x14ac:dyDescent="0.2">
      <c r="C865">
        <v>1208255</v>
      </c>
      <c r="D865">
        <v>0.87</v>
      </c>
    </row>
    <row r="866" spans="3:4" x14ac:dyDescent="0.2">
      <c r="C866">
        <v>1208256</v>
      </c>
      <c r="D866">
        <v>0.88</v>
      </c>
    </row>
    <row r="867" spans="3:4" x14ac:dyDescent="0.2">
      <c r="C867">
        <v>1208256</v>
      </c>
      <c r="D867">
        <v>0.88</v>
      </c>
    </row>
    <row r="868" spans="3:4" x14ac:dyDescent="0.2">
      <c r="C868">
        <v>1208256</v>
      </c>
      <c r="D868">
        <v>0.87</v>
      </c>
    </row>
    <row r="869" spans="3:4" x14ac:dyDescent="0.2">
      <c r="C869">
        <v>1208257</v>
      </c>
      <c r="D869">
        <v>0.76</v>
      </c>
    </row>
    <row r="870" spans="3:4" x14ac:dyDescent="0.2">
      <c r="C870">
        <v>1208257</v>
      </c>
      <c r="D870">
        <v>0.76</v>
      </c>
    </row>
    <row r="871" spans="3:4" x14ac:dyDescent="0.2">
      <c r="C871">
        <v>1208257</v>
      </c>
      <c r="D871">
        <v>0.74</v>
      </c>
    </row>
    <row r="872" spans="3:4" x14ac:dyDescent="0.2">
      <c r="C872">
        <v>1208258</v>
      </c>
      <c r="D872">
        <v>0.75</v>
      </c>
    </row>
    <row r="873" spans="3:4" x14ac:dyDescent="0.2">
      <c r="C873">
        <v>1208259</v>
      </c>
      <c r="D873">
        <v>0.75</v>
      </c>
    </row>
    <row r="874" spans="3:4" x14ac:dyDescent="0.2">
      <c r="C874">
        <v>1208260</v>
      </c>
      <c r="D874">
        <v>0.76</v>
      </c>
    </row>
    <row r="875" spans="3:4" x14ac:dyDescent="0.2">
      <c r="C875">
        <v>1208261</v>
      </c>
      <c r="D875">
        <v>0.76</v>
      </c>
    </row>
    <row r="876" spans="3:4" x14ac:dyDescent="0.2">
      <c r="C876">
        <v>1208262</v>
      </c>
      <c r="D876">
        <v>0.76</v>
      </c>
    </row>
    <row r="877" spans="3:4" x14ac:dyDescent="0.2">
      <c r="C877">
        <v>1208263</v>
      </c>
      <c r="D877">
        <v>0.75</v>
      </c>
    </row>
    <row r="878" spans="3:4" x14ac:dyDescent="0.2">
      <c r="C878">
        <v>1208264</v>
      </c>
      <c r="D878">
        <v>0.75</v>
      </c>
    </row>
    <row r="879" spans="3:4" x14ac:dyDescent="0.2">
      <c r="C879">
        <v>1208265</v>
      </c>
      <c r="D879">
        <v>0.75</v>
      </c>
    </row>
    <row r="880" spans="3:4" x14ac:dyDescent="0.2">
      <c r="C880">
        <v>1208266</v>
      </c>
      <c r="D880">
        <v>0.77</v>
      </c>
    </row>
    <row r="881" spans="3:4" x14ac:dyDescent="0.2">
      <c r="C881">
        <v>1208266</v>
      </c>
      <c r="D881">
        <v>0.77</v>
      </c>
    </row>
    <row r="882" spans="3:4" x14ac:dyDescent="0.2">
      <c r="C882">
        <v>1208267</v>
      </c>
      <c r="D882">
        <v>0.78</v>
      </c>
    </row>
    <row r="883" spans="3:4" x14ac:dyDescent="0.2">
      <c r="C883">
        <v>1208267</v>
      </c>
      <c r="D883">
        <v>0.78</v>
      </c>
    </row>
    <row r="884" spans="3:4" x14ac:dyDescent="0.2">
      <c r="C884">
        <v>1208267</v>
      </c>
      <c r="D884">
        <v>0.78</v>
      </c>
    </row>
    <row r="885" spans="3:4" x14ac:dyDescent="0.2">
      <c r="C885">
        <v>1208268</v>
      </c>
      <c r="D885">
        <v>0.73</v>
      </c>
    </row>
    <row r="886" spans="3:4" x14ac:dyDescent="0.2">
      <c r="C886">
        <v>1208268</v>
      </c>
      <c r="D886">
        <v>0.73</v>
      </c>
    </row>
    <row r="887" spans="3:4" x14ac:dyDescent="0.2">
      <c r="C887">
        <v>1208269</v>
      </c>
      <c r="D887">
        <v>0.8</v>
      </c>
    </row>
    <row r="888" spans="3:4" x14ac:dyDescent="0.2">
      <c r="C888">
        <v>1208270</v>
      </c>
      <c r="D888">
        <v>0.8</v>
      </c>
    </row>
    <row r="889" spans="3:4" x14ac:dyDescent="0.2">
      <c r="C889">
        <v>1208269</v>
      </c>
      <c r="D889">
        <v>0.82</v>
      </c>
    </row>
    <row r="890" spans="3:4" x14ac:dyDescent="0.2">
      <c r="C890">
        <v>1208271</v>
      </c>
      <c r="D890">
        <v>0.8</v>
      </c>
    </row>
    <row r="891" spans="3:4" x14ac:dyDescent="0.2">
      <c r="C891">
        <v>1208272</v>
      </c>
      <c r="D891">
        <v>0.8</v>
      </c>
    </row>
    <row r="892" spans="3:4" x14ac:dyDescent="0.2">
      <c r="C892">
        <v>1208273</v>
      </c>
      <c r="D892">
        <v>0.76</v>
      </c>
    </row>
    <row r="893" spans="3:4" x14ac:dyDescent="0.2">
      <c r="C893">
        <v>1208274</v>
      </c>
      <c r="D893">
        <v>0.74</v>
      </c>
    </row>
    <row r="894" spans="3:4" x14ac:dyDescent="0.2">
      <c r="C894">
        <v>1208275</v>
      </c>
      <c r="D894">
        <v>0.72</v>
      </c>
    </row>
    <row r="895" spans="3:4" x14ac:dyDescent="0.2">
      <c r="C895">
        <v>1208276</v>
      </c>
      <c r="D895">
        <v>0.79</v>
      </c>
    </row>
    <row r="896" spans="3:4" x14ac:dyDescent="0.2">
      <c r="C896">
        <v>1208277</v>
      </c>
      <c r="D896">
        <v>0.77</v>
      </c>
    </row>
    <row r="897" spans="3:4" x14ac:dyDescent="0.2">
      <c r="C897">
        <v>1208278</v>
      </c>
      <c r="D897">
        <v>0.78</v>
      </c>
    </row>
    <row r="898" spans="3:4" x14ac:dyDescent="0.2">
      <c r="C898">
        <v>1208279</v>
      </c>
      <c r="D898">
        <v>0.76</v>
      </c>
    </row>
    <row r="899" spans="3:4" x14ac:dyDescent="0.2">
      <c r="C899">
        <v>1208280</v>
      </c>
      <c r="D899">
        <v>0.78</v>
      </c>
    </row>
    <row r="900" spans="3:4" x14ac:dyDescent="0.2">
      <c r="C900">
        <v>1208280</v>
      </c>
      <c r="D900">
        <v>0.77</v>
      </c>
    </row>
    <row r="901" spans="3:4" x14ac:dyDescent="0.2">
      <c r="C901">
        <v>1208281</v>
      </c>
      <c r="D901">
        <v>0.76</v>
      </c>
    </row>
    <row r="902" spans="3:4" x14ac:dyDescent="0.2">
      <c r="C902">
        <v>1208282</v>
      </c>
      <c r="D902">
        <v>0.78</v>
      </c>
    </row>
    <row r="903" spans="3:4" x14ac:dyDescent="0.2">
      <c r="C903">
        <v>1208283</v>
      </c>
      <c r="D903">
        <v>0.82</v>
      </c>
    </row>
    <row r="904" spans="3:4" x14ac:dyDescent="0.2">
      <c r="C904">
        <v>1208284</v>
      </c>
      <c r="D904">
        <v>0.82</v>
      </c>
    </row>
    <row r="905" spans="3:4" x14ac:dyDescent="0.2">
      <c r="C905">
        <v>1208285</v>
      </c>
      <c r="D905">
        <v>0.82</v>
      </c>
    </row>
    <row r="906" spans="3:4" x14ac:dyDescent="0.2">
      <c r="C906">
        <v>1208286</v>
      </c>
      <c r="D906">
        <v>0.77</v>
      </c>
    </row>
    <row r="907" spans="3:4" x14ac:dyDescent="0.2">
      <c r="C907">
        <v>1208287</v>
      </c>
      <c r="D907">
        <v>0.8</v>
      </c>
    </row>
    <row r="908" spans="3:4" x14ac:dyDescent="0.2">
      <c r="C908">
        <v>1208288</v>
      </c>
      <c r="D908">
        <v>0.8</v>
      </c>
    </row>
    <row r="909" spans="3:4" x14ac:dyDescent="0.2">
      <c r="C909">
        <v>1208289</v>
      </c>
      <c r="D909">
        <v>0.8</v>
      </c>
    </row>
    <row r="910" spans="3:4" x14ac:dyDescent="0.2">
      <c r="C910">
        <v>1208288</v>
      </c>
      <c r="D910">
        <v>0.81</v>
      </c>
    </row>
    <row r="911" spans="3:4" x14ac:dyDescent="0.2">
      <c r="C911">
        <v>1208290</v>
      </c>
      <c r="D911">
        <v>0.77</v>
      </c>
    </row>
    <row r="912" spans="3:4" x14ac:dyDescent="0.2">
      <c r="C912">
        <v>1208291</v>
      </c>
      <c r="D912">
        <v>0.72</v>
      </c>
    </row>
    <row r="913" spans="3:4" x14ac:dyDescent="0.2">
      <c r="C913">
        <v>1208291</v>
      </c>
      <c r="D913">
        <v>0.72</v>
      </c>
    </row>
    <row r="914" spans="3:4" x14ac:dyDescent="0.2">
      <c r="C914">
        <v>1208291</v>
      </c>
      <c r="D914">
        <v>0.72</v>
      </c>
    </row>
    <row r="915" spans="3:4" x14ac:dyDescent="0.2">
      <c r="C915">
        <v>1208291</v>
      </c>
      <c r="D915">
        <v>0.71</v>
      </c>
    </row>
    <row r="916" spans="3:4" x14ac:dyDescent="0.2">
      <c r="C916">
        <v>1208292</v>
      </c>
      <c r="D916">
        <v>0.7</v>
      </c>
    </row>
    <row r="917" spans="3:4" x14ac:dyDescent="0.2">
      <c r="C917">
        <v>1208293</v>
      </c>
      <c r="D917">
        <v>0.71</v>
      </c>
    </row>
    <row r="918" spans="3:4" x14ac:dyDescent="0.2">
      <c r="C918">
        <v>1208293</v>
      </c>
      <c r="D918">
        <v>0.71</v>
      </c>
    </row>
    <row r="919" spans="3:4" x14ac:dyDescent="0.2">
      <c r="C919">
        <v>1208293</v>
      </c>
      <c r="D919">
        <v>0.7</v>
      </c>
    </row>
    <row r="920" spans="3:4" x14ac:dyDescent="0.2">
      <c r="C920">
        <v>1208293</v>
      </c>
      <c r="D920">
        <v>0.7</v>
      </c>
    </row>
    <row r="921" spans="3:4" x14ac:dyDescent="0.2">
      <c r="C921">
        <v>1208294</v>
      </c>
      <c r="D921">
        <v>0.76</v>
      </c>
    </row>
    <row r="922" spans="3:4" x14ac:dyDescent="0.2">
      <c r="C922">
        <v>1208295</v>
      </c>
      <c r="D922">
        <v>0.76</v>
      </c>
    </row>
    <row r="923" spans="3:4" x14ac:dyDescent="0.2">
      <c r="C923">
        <v>1208296</v>
      </c>
      <c r="D923">
        <v>0.84</v>
      </c>
    </row>
    <row r="924" spans="3:4" x14ac:dyDescent="0.2">
      <c r="C924">
        <v>1208297</v>
      </c>
      <c r="D924">
        <v>0.8</v>
      </c>
    </row>
    <row r="925" spans="3:4" x14ac:dyDescent="0.2">
      <c r="C925">
        <v>1208298</v>
      </c>
      <c r="D925">
        <v>0.81</v>
      </c>
    </row>
    <row r="926" spans="3:4" x14ac:dyDescent="0.2">
      <c r="C926">
        <v>1208299</v>
      </c>
      <c r="D926">
        <v>0.8</v>
      </c>
    </row>
    <row r="927" spans="3:4" x14ac:dyDescent="0.2">
      <c r="C927">
        <v>1208300</v>
      </c>
      <c r="D927">
        <v>0.81</v>
      </c>
    </row>
    <row r="928" spans="3:4" x14ac:dyDescent="0.2">
      <c r="C928">
        <v>1208301</v>
      </c>
      <c r="D928">
        <v>0.83</v>
      </c>
    </row>
    <row r="929" spans="3:4" x14ac:dyDescent="0.2">
      <c r="C929">
        <v>1208302</v>
      </c>
      <c r="D929">
        <v>0.81</v>
      </c>
    </row>
    <row r="930" spans="3:4" x14ac:dyDescent="0.2">
      <c r="C930">
        <v>1208303</v>
      </c>
      <c r="D930">
        <v>0.87</v>
      </c>
    </row>
    <row r="931" spans="3:4" x14ac:dyDescent="0.2">
      <c r="C931">
        <v>1208304</v>
      </c>
      <c r="D931">
        <v>0.75</v>
      </c>
    </row>
    <row r="932" spans="3:4" x14ac:dyDescent="0.2">
      <c r="C932">
        <v>1208305</v>
      </c>
      <c r="D932">
        <v>0.74</v>
      </c>
    </row>
    <row r="933" spans="3:4" x14ac:dyDescent="0.2">
      <c r="C933">
        <v>1208306</v>
      </c>
      <c r="D933">
        <v>0.76</v>
      </c>
    </row>
    <row r="934" spans="3:4" x14ac:dyDescent="0.2">
      <c r="C934">
        <v>1208306</v>
      </c>
      <c r="D934">
        <v>0.76</v>
      </c>
    </row>
    <row r="935" spans="3:4" x14ac:dyDescent="0.2">
      <c r="C935">
        <v>1208307</v>
      </c>
      <c r="D935">
        <v>0.76</v>
      </c>
    </row>
    <row r="936" spans="3:4" x14ac:dyDescent="0.2">
      <c r="C936">
        <v>1208308</v>
      </c>
      <c r="D936">
        <v>0.76</v>
      </c>
    </row>
    <row r="937" spans="3:4" x14ac:dyDescent="0.2">
      <c r="C937">
        <v>1208309</v>
      </c>
      <c r="D937">
        <v>0.7</v>
      </c>
    </row>
    <row r="938" spans="3:4" x14ac:dyDescent="0.2">
      <c r="C938">
        <v>1208310</v>
      </c>
      <c r="D938">
        <v>0.72</v>
      </c>
    </row>
    <row r="939" spans="3:4" x14ac:dyDescent="0.2">
      <c r="C939">
        <v>1208310</v>
      </c>
      <c r="D939">
        <v>0.72</v>
      </c>
    </row>
    <row r="940" spans="3:4" x14ac:dyDescent="0.2">
      <c r="C940">
        <v>1208310</v>
      </c>
      <c r="D940">
        <v>0.71</v>
      </c>
    </row>
    <row r="941" spans="3:4" x14ac:dyDescent="0.2">
      <c r="C941">
        <v>1208310</v>
      </c>
      <c r="D941">
        <v>0.71</v>
      </c>
    </row>
    <row r="942" spans="3:4" x14ac:dyDescent="0.2">
      <c r="C942">
        <v>1208310</v>
      </c>
      <c r="D942">
        <v>0.7</v>
      </c>
    </row>
    <row r="943" spans="3:4" x14ac:dyDescent="0.2">
      <c r="C943">
        <v>1208311</v>
      </c>
      <c r="D943">
        <v>0.76</v>
      </c>
    </row>
    <row r="944" spans="3:4" x14ac:dyDescent="0.2">
      <c r="C944">
        <v>1208312</v>
      </c>
      <c r="D944">
        <v>0.76</v>
      </c>
    </row>
    <row r="945" spans="3:4" x14ac:dyDescent="0.2">
      <c r="C945">
        <v>1208313</v>
      </c>
      <c r="D945">
        <v>0.82</v>
      </c>
    </row>
    <row r="946" spans="3:4" x14ac:dyDescent="0.2">
      <c r="C946">
        <v>1208314</v>
      </c>
      <c r="D946">
        <v>0.82</v>
      </c>
    </row>
    <row r="947" spans="3:4" x14ac:dyDescent="0.2">
      <c r="C947">
        <v>1208315</v>
      </c>
      <c r="D947">
        <v>0.81</v>
      </c>
    </row>
    <row r="948" spans="3:4" x14ac:dyDescent="0.2">
      <c r="C948">
        <v>1208316</v>
      </c>
      <c r="D948">
        <v>0.81</v>
      </c>
    </row>
    <row r="949" spans="3:4" x14ac:dyDescent="0.2">
      <c r="C949">
        <v>1208317</v>
      </c>
      <c r="D949">
        <v>0.78</v>
      </c>
    </row>
    <row r="950" spans="3:4" x14ac:dyDescent="0.2">
      <c r="C950">
        <v>1208318</v>
      </c>
      <c r="D950">
        <v>0.82</v>
      </c>
    </row>
    <row r="951" spans="3:4" x14ac:dyDescent="0.2">
      <c r="C951">
        <v>1208319</v>
      </c>
      <c r="D951">
        <v>0.78</v>
      </c>
    </row>
    <row r="952" spans="3:4" x14ac:dyDescent="0.2">
      <c r="C952">
        <v>1208320</v>
      </c>
      <c r="D952">
        <v>0.83</v>
      </c>
    </row>
    <row r="953" spans="3:4" x14ac:dyDescent="0.2">
      <c r="C953">
        <v>1208321</v>
      </c>
      <c r="D953">
        <v>0.8</v>
      </c>
    </row>
    <row r="954" spans="3:4" x14ac:dyDescent="0.2">
      <c r="C954">
        <v>1208322</v>
      </c>
      <c r="D954">
        <v>0.79</v>
      </c>
    </row>
    <row r="955" spans="3:4" x14ac:dyDescent="0.2">
      <c r="C955">
        <v>1208323</v>
      </c>
      <c r="D955">
        <v>0.77</v>
      </c>
    </row>
    <row r="956" spans="3:4" x14ac:dyDescent="0.2">
      <c r="C956">
        <v>1208324</v>
      </c>
      <c r="D956">
        <v>0.71</v>
      </c>
    </row>
    <row r="957" spans="3:4" x14ac:dyDescent="0.2">
      <c r="C957">
        <v>1208324</v>
      </c>
      <c r="D957">
        <v>0.71</v>
      </c>
    </row>
    <row r="958" spans="3:4" x14ac:dyDescent="0.2">
      <c r="C958">
        <v>1208324</v>
      </c>
      <c r="D958">
        <v>0.7</v>
      </c>
    </row>
    <row r="959" spans="3:4" x14ac:dyDescent="0.2">
      <c r="C959">
        <v>1208325</v>
      </c>
      <c r="D959">
        <v>0.74</v>
      </c>
    </row>
    <row r="960" spans="3:4" x14ac:dyDescent="0.2">
      <c r="C960">
        <v>1208326</v>
      </c>
      <c r="D960">
        <v>0.76</v>
      </c>
    </row>
    <row r="961" spans="3:4" x14ac:dyDescent="0.2">
      <c r="C961">
        <v>1208326</v>
      </c>
      <c r="D961">
        <v>0.76</v>
      </c>
    </row>
    <row r="962" spans="3:4" x14ac:dyDescent="0.2">
      <c r="C962">
        <v>1208326</v>
      </c>
      <c r="D962">
        <v>0.74</v>
      </c>
    </row>
    <row r="963" spans="3:4" x14ac:dyDescent="0.2">
      <c r="C963">
        <v>1208327</v>
      </c>
      <c r="D963">
        <v>0.75</v>
      </c>
    </row>
    <row r="964" spans="3:4" x14ac:dyDescent="0.2">
      <c r="C964">
        <v>1208328</v>
      </c>
      <c r="D964">
        <v>0.78</v>
      </c>
    </row>
    <row r="965" spans="3:4" x14ac:dyDescent="0.2">
      <c r="C965">
        <v>1208329</v>
      </c>
      <c r="D965">
        <v>0.74</v>
      </c>
    </row>
    <row r="966" spans="3:4" x14ac:dyDescent="0.2">
      <c r="C966">
        <v>1208330</v>
      </c>
      <c r="D966">
        <v>0.81</v>
      </c>
    </row>
    <row r="967" spans="3:4" x14ac:dyDescent="0.2">
      <c r="C967">
        <v>1208331</v>
      </c>
      <c r="D967">
        <v>0.83</v>
      </c>
    </row>
    <row r="968" spans="3:4" x14ac:dyDescent="0.2">
      <c r="C968">
        <v>1208332</v>
      </c>
      <c r="D968">
        <v>0.82</v>
      </c>
    </row>
    <row r="969" spans="3:4" x14ac:dyDescent="0.2">
      <c r="C969">
        <v>1208333</v>
      </c>
      <c r="D969">
        <v>0.82</v>
      </c>
    </row>
    <row r="970" spans="3:4" x14ac:dyDescent="0.2">
      <c r="C970">
        <v>1208334</v>
      </c>
      <c r="D970">
        <v>0.77</v>
      </c>
    </row>
    <row r="971" spans="3:4" x14ac:dyDescent="0.2">
      <c r="C971">
        <v>1208335</v>
      </c>
      <c r="D971">
        <v>0.77</v>
      </c>
    </row>
    <row r="972" spans="3:4" x14ac:dyDescent="0.2">
      <c r="C972">
        <v>1208336</v>
      </c>
      <c r="D972">
        <v>0.82</v>
      </c>
    </row>
    <row r="973" spans="3:4" x14ac:dyDescent="0.2">
      <c r="C973">
        <v>1208337</v>
      </c>
      <c r="D973">
        <v>0.73</v>
      </c>
    </row>
    <row r="974" spans="3:4" x14ac:dyDescent="0.2">
      <c r="C974">
        <v>1208338</v>
      </c>
      <c r="D974">
        <v>0.75</v>
      </c>
    </row>
    <row r="975" spans="3:4" x14ac:dyDescent="0.2">
      <c r="C975">
        <v>1208339</v>
      </c>
      <c r="D975">
        <v>0.76</v>
      </c>
    </row>
    <row r="976" spans="3:4" x14ac:dyDescent="0.2">
      <c r="C976">
        <v>1208340</v>
      </c>
      <c r="D976">
        <v>0.76</v>
      </c>
    </row>
    <row r="977" spans="3:4" x14ac:dyDescent="0.2">
      <c r="C977">
        <v>1208341</v>
      </c>
      <c r="D977">
        <v>0.79</v>
      </c>
    </row>
    <row r="978" spans="3:4" x14ac:dyDescent="0.2">
      <c r="C978">
        <v>1208342</v>
      </c>
      <c r="D978">
        <v>0.81</v>
      </c>
    </row>
    <row r="979" spans="3:4" x14ac:dyDescent="0.2">
      <c r="C979">
        <v>1208343</v>
      </c>
      <c r="D979">
        <v>0.83</v>
      </c>
    </row>
    <row r="980" spans="3:4" x14ac:dyDescent="0.2">
      <c r="C980">
        <v>1208344</v>
      </c>
      <c r="D980">
        <v>0.91</v>
      </c>
    </row>
    <row r="981" spans="3:4" x14ac:dyDescent="0.2">
      <c r="C981">
        <v>1208344</v>
      </c>
      <c r="D981">
        <v>0.91</v>
      </c>
    </row>
    <row r="982" spans="3:4" x14ac:dyDescent="0.2">
      <c r="C982">
        <v>1208344</v>
      </c>
      <c r="D982">
        <v>0.83</v>
      </c>
    </row>
    <row r="983" spans="3:4" x14ac:dyDescent="0.2">
      <c r="C983">
        <v>1208344</v>
      </c>
      <c r="D983">
        <v>0.83</v>
      </c>
    </row>
    <row r="984" spans="3:4" x14ac:dyDescent="0.2">
      <c r="C984">
        <v>1208344</v>
      </c>
      <c r="D984">
        <v>0.81</v>
      </c>
    </row>
    <row r="985" spans="3:4" x14ac:dyDescent="0.2">
      <c r="C985">
        <v>1208345</v>
      </c>
      <c r="D985">
        <v>0.75</v>
      </c>
    </row>
    <row r="986" spans="3:4" x14ac:dyDescent="0.2">
      <c r="C986">
        <v>1208346</v>
      </c>
      <c r="D986">
        <v>0.78</v>
      </c>
    </row>
    <row r="987" spans="3:4" x14ac:dyDescent="0.2">
      <c r="C987">
        <v>1208347</v>
      </c>
      <c r="D987">
        <v>0.79</v>
      </c>
    </row>
    <row r="988" spans="3:4" x14ac:dyDescent="0.2">
      <c r="C988">
        <v>1208346</v>
      </c>
      <c r="D988">
        <v>0.77</v>
      </c>
    </row>
    <row r="989" spans="3:4" x14ac:dyDescent="0.2">
      <c r="C989">
        <v>1208348</v>
      </c>
      <c r="D989">
        <v>0.75</v>
      </c>
    </row>
    <row r="990" spans="3:4" x14ac:dyDescent="0.2">
      <c r="C990">
        <v>1208349</v>
      </c>
      <c r="D990">
        <v>0.76</v>
      </c>
    </row>
    <row r="991" spans="3:4" x14ac:dyDescent="0.2">
      <c r="C991">
        <v>1208350</v>
      </c>
      <c r="D991">
        <v>0.74</v>
      </c>
    </row>
    <row r="992" spans="3:4" x14ac:dyDescent="0.2">
      <c r="C992">
        <v>1208351</v>
      </c>
      <c r="D992">
        <v>0.79</v>
      </c>
    </row>
    <row r="993" spans="3:4" x14ac:dyDescent="0.2">
      <c r="C993">
        <v>1208352</v>
      </c>
      <c r="D993">
        <v>0.82</v>
      </c>
    </row>
    <row r="994" spans="3:4" x14ac:dyDescent="0.2">
      <c r="C994">
        <v>1208353</v>
      </c>
      <c r="D994">
        <v>0.74</v>
      </c>
    </row>
    <row r="995" spans="3:4" x14ac:dyDescent="0.2">
      <c r="C995">
        <v>1208354</v>
      </c>
      <c r="D995">
        <v>0.81</v>
      </c>
    </row>
    <row r="996" spans="3:4" x14ac:dyDescent="0.2">
      <c r="C996">
        <v>1208355</v>
      </c>
      <c r="D996">
        <v>0.79</v>
      </c>
    </row>
    <row r="997" spans="3:4" x14ac:dyDescent="0.2">
      <c r="C997">
        <v>1208356</v>
      </c>
      <c r="D997">
        <v>0.7</v>
      </c>
    </row>
    <row r="998" spans="3:4" x14ac:dyDescent="0.2">
      <c r="C998">
        <v>1208357</v>
      </c>
      <c r="D998">
        <v>0.78</v>
      </c>
    </row>
    <row r="999" spans="3:4" x14ac:dyDescent="0.2">
      <c r="C999">
        <v>1208358</v>
      </c>
      <c r="D999">
        <v>0.77</v>
      </c>
    </row>
    <row r="1000" spans="3:4" x14ac:dyDescent="0.2">
      <c r="C1000">
        <v>1208358</v>
      </c>
      <c r="D1000">
        <v>0.79</v>
      </c>
    </row>
    <row r="1001" spans="3:4" x14ac:dyDescent="0.2">
      <c r="C1001">
        <v>1208226</v>
      </c>
    </row>
    <row r="1002" spans="3:4" x14ac:dyDescent="0.2">
      <c r="C1002">
        <v>1208194</v>
      </c>
    </row>
    <row r="1003" spans="3:4" x14ac:dyDescent="0.2">
      <c r="C1003">
        <v>1208205</v>
      </c>
    </row>
    <row r="1004" spans="3:4" x14ac:dyDescent="0.2">
      <c r="C1004">
        <v>1207611</v>
      </c>
    </row>
    <row r="1005" spans="3:4" x14ac:dyDescent="0.2">
      <c r="C1005">
        <v>1207712</v>
      </c>
    </row>
    <row r="1006" spans="3:4" x14ac:dyDescent="0.2">
      <c r="C1006">
        <v>1208222</v>
      </c>
    </row>
    <row r="1007" spans="3:4" x14ac:dyDescent="0.2">
      <c r="C1007">
        <v>1207959</v>
      </c>
    </row>
    <row r="1008" spans="3:4" x14ac:dyDescent="0.2">
      <c r="C1008">
        <v>1208213</v>
      </c>
    </row>
    <row r="1009" spans="3:3" x14ac:dyDescent="0.2">
      <c r="C1009">
        <v>1208257</v>
      </c>
    </row>
    <row r="1010" spans="3:3" x14ac:dyDescent="0.2">
      <c r="C1010">
        <v>1207556</v>
      </c>
    </row>
    <row r="1011" spans="3:3" x14ac:dyDescent="0.2">
      <c r="C1011">
        <v>1208035</v>
      </c>
    </row>
    <row r="1012" spans="3:3" x14ac:dyDescent="0.2">
      <c r="C1012">
        <v>1208176</v>
      </c>
    </row>
    <row r="1013" spans="3:3" x14ac:dyDescent="0.2">
      <c r="C1013">
        <v>1207650</v>
      </c>
    </row>
    <row r="1014" spans="3:3" x14ac:dyDescent="0.2">
      <c r="C1014">
        <v>1208031</v>
      </c>
    </row>
    <row r="1015" spans="3:3" x14ac:dyDescent="0.2">
      <c r="C1015">
        <v>1207605</v>
      </c>
    </row>
    <row r="1016" spans="3:3" x14ac:dyDescent="0.2">
      <c r="C1016">
        <v>1208259</v>
      </c>
    </row>
    <row r="1017" spans="3:3" x14ac:dyDescent="0.2">
      <c r="C1017">
        <v>1207709</v>
      </c>
    </row>
    <row r="1018" spans="3:3" x14ac:dyDescent="0.2">
      <c r="C1018">
        <v>1207997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1EFAB7C6C4F4BAE15ED03C9A565CB" ma:contentTypeVersion="11" ma:contentTypeDescription="Create a new document." ma:contentTypeScope="" ma:versionID="48c7308a9f0757cfefa0dfe39ab80ea0">
  <xsd:schema xmlns:xsd="http://www.w3.org/2001/XMLSchema" xmlns:xs="http://www.w3.org/2001/XMLSchema" xmlns:p="http://schemas.microsoft.com/office/2006/metadata/properties" xmlns:ns3="237172a5-376b-4161-8ee4-c83a7aa01523" xmlns:ns4="90ce338a-4eae-4ad4-b71e-7fccb4266a67" targetNamespace="http://schemas.microsoft.com/office/2006/metadata/properties" ma:root="true" ma:fieldsID="ef7a5964981bfe2eb78cb18aa9fde124" ns3:_="" ns4:_="">
    <xsd:import namespace="237172a5-376b-4161-8ee4-c83a7aa01523"/>
    <xsd:import namespace="90ce338a-4eae-4ad4-b71e-7fccb4266a6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172a5-376b-4161-8ee4-c83a7aa0152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e338a-4eae-4ad4-b71e-7fccb4266a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90B91-5C7F-40D3-91F9-50E551F2C630}">
  <ds:schemaRefs>
    <ds:schemaRef ds:uri="90ce338a-4eae-4ad4-b71e-7fccb4266a67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237172a5-376b-4161-8ee4-c83a7aa0152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C64B3AF-465A-4F6D-8208-CEE57D9811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60AB54-E2E5-4C7B-AEF9-1CDF923EFC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7172a5-376b-4161-8ee4-c83a7aa01523"/>
    <ds:schemaRef ds:uri="90ce338a-4eae-4ad4-b71e-7fccb4266a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Hidrogeno Agosto-Dic</vt:lpstr>
      <vt:lpstr>Aceros_inoxidables</vt:lpstr>
      <vt:lpstr>Valores KF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Antonio Colome Pineda</dc:creator>
  <cp:keywords/>
  <dc:description/>
  <cp:lastModifiedBy>SANCHEZ R. Nelson Enrique     [PROV]</cp:lastModifiedBy>
  <cp:revision/>
  <dcterms:created xsi:type="dcterms:W3CDTF">2021-01-15T17:24:38Z</dcterms:created>
  <dcterms:modified xsi:type="dcterms:W3CDTF">2021-04-02T00:43:13Z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0x0101003161EFAB7C6C4F4BAE15ED03C9A565CB</vt:lpwstr>
  </property>
</Properties>
</file>