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rodolphe_fremond_cranfield_ac_uk/Documents/Documents/"/>
    </mc:Choice>
  </mc:AlternateContent>
  <xr:revisionPtr revIDLastSave="0" documentId="8_{40C8AC7C-1C65-4AFD-85A0-9FA2B9DDBA9F}" xr6:coauthVersionLast="47" xr6:coauthVersionMax="47" xr10:uidLastSave="{00000000-0000-0000-0000-000000000000}"/>
  <bookViews>
    <workbookView xWindow="-108" yWindow="-108" windowWidth="23256" windowHeight="12576" tabRatio="575" xr2:uid="{B4640BFC-588E-4CE5-8CF0-017878D651BE}"/>
  </bookViews>
  <sheets>
    <sheet name="Archived outcom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3" i="1" l="1"/>
  <c r="AC103" i="1"/>
  <c r="AN103" i="1" s="1"/>
  <c r="AD102" i="1"/>
  <c r="AN102" i="1" s="1"/>
  <c r="AC102" i="1"/>
  <c r="AC77" i="1"/>
  <c r="AC72" i="1"/>
  <c r="AD80" i="1"/>
  <c r="AC80" i="1"/>
  <c r="AD79" i="1"/>
  <c r="AC79" i="1"/>
  <c r="AN79" i="1" s="1"/>
  <c r="AD78" i="1"/>
  <c r="AC78" i="1"/>
  <c r="AD77" i="1"/>
  <c r="AN77" i="1"/>
  <c r="AD63" i="1"/>
  <c r="AN63" i="1" s="1"/>
  <c r="AD64" i="1"/>
  <c r="AN64" i="1" s="1"/>
  <c r="AD65" i="1"/>
  <c r="AD66" i="1"/>
  <c r="AC63" i="1"/>
  <c r="AC64" i="1"/>
  <c r="AC65" i="1"/>
  <c r="AN65" i="1" s="1"/>
  <c r="AC66" i="1"/>
  <c r="AD67" i="1"/>
  <c r="AD68" i="1"/>
  <c r="AD69" i="1"/>
  <c r="AD70" i="1"/>
  <c r="AC67" i="1"/>
  <c r="AC68" i="1"/>
  <c r="AC69" i="1"/>
  <c r="AC70" i="1"/>
  <c r="AO78" i="1"/>
  <c r="AL78" i="1"/>
  <c r="AJ78" i="1"/>
  <c r="AK78" i="1"/>
  <c r="AD75" i="1"/>
  <c r="AN75" i="1" s="1"/>
  <c r="AD74" i="1"/>
  <c r="AC75" i="1"/>
  <c r="AC74" i="1"/>
  <c r="AO75" i="1"/>
  <c r="AL75" i="1"/>
  <c r="AL74" i="1"/>
  <c r="AK75" i="1"/>
  <c r="AK74" i="1"/>
  <c r="AJ75" i="1"/>
  <c r="AJ74" i="1"/>
  <c r="AO74" i="1"/>
  <c r="AD100" i="1"/>
  <c r="AO6" i="1"/>
  <c r="AO7" i="1"/>
  <c r="AO8" i="1"/>
  <c r="AO9" i="1"/>
  <c r="AO10" i="1"/>
  <c r="AO11" i="1"/>
  <c r="AO12" i="1"/>
  <c r="AO13" i="1"/>
  <c r="AO5" i="1"/>
  <c r="AN58" i="1"/>
  <c r="AN74" i="1"/>
  <c r="AN91" i="1"/>
  <c r="AN101" i="1"/>
  <c r="AN67" i="1"/>
  <c r="AC73" i="1"/>
  <c r="AC82" i="1"/>
  <c r="AC83" i="1"/>
  <c r="AC84" i="1"/>
  <c r="AC85" i="1"/>
  <c r="AC86" i="1"/>
  <c r="AC87" i="1"/>
  <c r="AC88" i="1"/>
  <c r="AN88" i="1" s="1"/>
  <c r="AC89" i="1"/>
  <c r="AC90" i="1"/>
  <c r="AC92" i="1"/>
  <c r="AC93" i="1"/>
  <c r="AC94" i="1"/>
  <c r="AC95" i="1"/>
  <c r="AC96" i="1"/>
  <c r="AC97" i="1"/>
  <c r="AC98" i="1"/>
  <c r="AC99" i="1"/>
  <c r="AC100" i="1"/>
  <c r="AD54" i="1"/>
  <c r="AD55" i="1"/>
  <c r="AD56" i="1"/>
  <c r="AD57" i="1"/>
  <c r="AD58" i="1"/>
  <c r="AD59" i="1"/>
  <c r="AN59" i="1" s="1"/>
  <c r="AD60" i="1"/>
  <c r="AD61" i="1"/>
  <c r="AD72" i="1"/>
  <c r="AN72" i="1" s="1"/>
  <c r="AD73" i="1"/>
  <c r="AD82" i="1"/>
  <c r="AN82" i="1" s="1"/>
  <c r="AD83" i="1"/>
  <c r="AN83" i="1" s="1"/>
  <c r="AD84" i="1"/>
  <c r="AN84" i="1" s="1"/>
  <c r="AD85" i="1"/>
  <c r="AD86" i="1"/>
  <c r="AD87" i="1"/>
  <c r="AD88" i="1"/>
  <c r="AD89" i="1"/>
  <c r="AD90" i="1"/>
  <c r="AD92" i="1"/>
  <c r="AD93" i="1"/>
  <c r="AD94" i="1"/>
  <c r="AD95" i="1"/>
  <c r="AD96" i="1"/>
  <c r="AD97" i="1"/>
  <c r="AD98" i="1"/>
  <c r="AN98" i="1" s="1"/>
  <c r="AD99" i="1"/>
  <c r="AN99" i="1" s="1"/>
  <c r="AC54" i="1"/>
  <c r="AC61" i="1"/>
  <c r="AC56" i="1"/>
  <c r="AC57" i="1"/>
  <c r="AC58" i="1"/>
  <c r="AC59" i="1"/>
  <c r="AC60" i="1"/>
  <c r="AC55" i="1"/>
  <c r="AC52" i="1"/>
  <c r="AJ103" i="1"/>
  <c r="AK103" i="1"/>
  <c r="AL103" i="1"/>
  <c r="AO103" i="1"/>
  <c r="AC21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4" i="1"/>
  <c r="AO55" i="1"/>
  <c r="AO56" i="1"/>
  <c r="AO57" i="1"/>
  <c r="AO58" i="1"/>
  <c r="AO59" i="1"/>
  <c r="AO60" i="1"/>
  <c r="AO61" i="1"/>
  <c r="AO63" i="1"/>
  <c r="AO64" i="1"/>
  <c r="AO65" i="1"/>
  <c r="AO66" i="1"/>
  <c r="AO67" i="1"/>
  <c r="AO68" i="1"/>
  <c r="AO69" i="1"/>
  <c r="AO70" i="1"/>
  <c r="AO72" i="1"/>
  <c r="AO73" i="1"/>
  <c r="AO77" i="1"/>
  <c r="AO79" i="1"/>
  <c r="AO80" i="1"/>
  <c r="AO82" i="1"/>
  <c r="AO83" i="1"/>
  <c r="AO84" i="1"/>
  <c r="AO85" i="1"/>
  <c r="AO86" i="1"/>
  <c r="AO87" i="1"/>
  <c r="AO88" i="1"/>
  <c r="AO89" i="1"/>
  <c r="AO90" i="1"/>
  <c r="AO92" i="1"/>
  <c r="AO93" i="1"/>
  <c r="AO94" i="1"/>
  <c r="AO95" i="1"/>
  <c r="AO96" i="1"/>
  <c r="AO97" i="1"/>
  <c r="AO98" i="1"/>
  <c r="AO99" i="1"/>
  <c r="AO100" i="1"/>
  <c r="AO102" i="1"/>
  <c r="AC51" i="1"/>
  <c r="AL90" i="1"/>
  <c r="AL92" i="1"/>
  <c r="AL93" i="1"/>
  <c r="AL94" i="1"/>
  <c r="AL95" i="1"/>
  <c r="AL96" i="1"/>
  <c r="AL97" i="1"/>
  <c r="AL98" i="1"/>
  <c r="AL99" i="1"/>
  <c r="AL100" i="1"/>
  <c r="AL102" i="1"/>
  <c r="AK93" i="1"/>
  <c r="AK90" i="1"/>
  <c r="AK92" i="1"/>
  <c r="AK94" i="1"/>
  <c r="AK95" i="1"/>
  <c r="AK96" i="1"/>
  <c r="AK97" i="1"/>
  <c r="AK98" i="1"/>
  <c r="AK99" i="1"/>
  <c r="AK100" i="1"/>
  <c r="AK102" i="1"/>
  <c r="AJ90" i="1"/>
  <c r="AJ92" i="1"/>
  <c r="AJ93" i="1"/>
  <c r="AJ94" i="1"/>
  <c r="AJ95" i="1"/>
  <c r="AJ96" i="1"/>
  <c r="AJ97" i="1"/>
  <c r="AJ98" i="1"/>
  <c r="AJ99" i="1"/>
  <c r="AJ100" i="1"/>
  <c r="AJ102" i="1"/>
  <c r="AC50" i="1"/>
  <c r="AL84" i="1"/>
  <c r="AK84" i="1"/>
  <c r="AJ84" i="1"/>
  <c r="AJ82" i="1"/>
  <c r="AK82" i="1"/>
  <c r="AL82" i="1"/>
  <c r="AJ83" i="1"/>
  <c r="AK83" i="1"/>
  <c r="AL83" i="1"/>
  <c r="AJ85" i="1"/>
  <c r="AK85" i="1"/>
  <c r="AL85" i="1"/>
  <c r="AJ86" i="1"/>
  <c r="AK86" i="1"/>
  <c r="AL86" i="1"/>
  <c r="AJ87" i="1"/>
  <c r="AK87" i="1"/>
  <c r="AL87" i="1"/>
  <c r="AJ88" i="1"/>
  <c r="AK88" i="1"/>
  <c r="AL88" i="1"/>
  <c r="AD6" i="1"/>
  <c r="AD7" i="1"/>
  <c r="AD8" i="1"/>
  <c r="AD9" i="1"/>
  <c r="AD10" i="1"/>
  <c r="AD11" i="1"/>
  <c r="AD12" i="1"/>
  <c r="AD13" i="1"/>
  <c r="AD15" i="1"/>
  <c r="AD16" i="1"/>
  <c r="AD17" i="1"/>
  <c r="AD18" i="1"/>
  <c r="AD19" i="1"/>
  <c r="AD20" i="1"/>
  <c r="AD21" i="1"/>
  <c r="AD23" i="1"/>
  <c r="AD24" i="1"/>
  <c r="AD25" i="1"/>
  <c r="AD26" i="1"/>
  <c r="AD27" i="1"/>
  <c r="AD28" i="1"/>
  <c r="AD29" i="1"/>
  <c r="AD30" i="1"/>
  <c r="AD31" i="1"/>
  <c r="AN31" i="1" s="1"/>
  <c r="AD32" i="1"/>
  <c r="AD33" i="1"/>
  <c r="AD34" i="1"/>
  <c r="AN34" i="1" s="1"/>
  <c r="AD35" i="1"/>
  <c r="AN35" i="1" s="1"/>
  <c r="AD36" i="1"/>
  <c r="AN36" i="1" s="1"/>
  <c r="AD37" i="1"/>
  <c r="AD38" i="1"/>
  <c r="AD39" i="1"/>
  <c r="AD40" i="1"/>
  <c r="AD41" i="1"/>
  <c r="AD42" i="1"/>
  <c r="AD43" i="1"/>
  <c r="AD44" i="1"/>
  <c r="AD45" i="1"/>
  <c r="AD46" i="1"/>
  <c r="AD47" i="1"/>
  <c r="AN47" i="1" s="1"/>
  <c r="AD48" i="1"/>
  <c r="AD49" i="1"/>
  <c r="AD50" i="1"/>
  <c r="AN50" i="1" s="1"/>
  <c r="AD51" i="1"/>
  <c r="AN51" i="1" s="1"/>
  <c r="AD52" i="1"/>
  <c r="AN52" i="1" s="1"/>
  <c r="AD5" i="1"/>
  <c r="AC5" i="1"/>
  <c r="AC20" i="1"/>
  <c r="AC15" i="1"/>
  <c r="AC16" i="1"/>
  <c r="AC17" i="1"/>
  <c r="AC18" i="1"/>
  <c r="AC19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13" i="1"/>
  <c r="AC6" i="1"/>
  <c r="AN6" i="1" s="1"/>
  <c r="AC7" i="1"/>
  <c r="AC8" i="1"/>
  <c r="AC9" i="1"/>
  <c r="AN9" i="1" s="1"/>
  <c r="AC10" i="1"/>
  <c r="AN10" i="1" s="1"/>
  <c r="AC11" i="1"/>
  <c r="AN11" i="1" s="1"/>
  <c r="AC12" i="1"/>
  <c r="AL89" i="1"/>
  <c r="AK89" i="1"/>
  <c r="AJ89" i="1"/>
  <c r="AK28" i="1"/>
  <c r="AL28" i="1"/>
  <c r="AJ28" i="1"/>
  <c r="AL23" i="1"/>
  <c r="AL24" i="1"/>
  <c r="AL25" i="1"/>
  <c r="AL26" i="1"/>
  <c r="AL27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4" i="1"/>
  <c r="AL55" i="1"/>
  <c r="AL56" i="1"/>
  <c r="AL57" i="1"/>
  <c r="AL58" i="1"/>
  <c r="AL59" i="1"/>
  <c r="AL60" i="1"/>
  <c r="AL61" i="1"/>
  <c r="AL63" i="1"/>
  <c r="AL64" i="1"/>
  <c r="AL65" i="1"/>
  <c r="AL66" i="1"/>
  <c r="AL67" i="1"/>
  <c r="AL68" i="1"/>
  <c r="AL69" i="1"/>
  <c r="AL70" i="1"/>
  <c r="AL72" i="1"/>
  <c r="AL73" i="1"/>
  <c r="AL77" i="1"/>
  <c r="AL79" i="1"/>
  <c r="AL80" i="1"/>
  <c r="AK23" i="1"/>
  <c r="AK24" i="1"/>
  <c r="AK25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4" i="1"/>
  <c r="AK55" i="1"/>
  <c r="AK56" i="1"/>
  <c r="AK57" i="1"/>
  <c r="AK58" i="1"/>
  <c r="AK59" i="1"/>
  <c r="AK60" i="1"/>
  <c r="AK61" i="1"/>
  <c r="AK63" i="1"/>
  <c r="AK64" i="1"/>
  <c r="AK65" i="1"/>
  <c r="AK66" i="1"/>
  <c r="AK67" i="1"/>
  <c r="AK68" i="1"/>
  <c r="AK69" i="1"/>
  <c r="AK70" i="1"/>
  <c r="AK72" i="1"/>
  <c r="AK73" i="1"/>
  <c r="AK77" i="1"/>
  <c r="AK79" i="1"/>
  <c r="AK80" i="1"/>
  <c r="AJ24" i="1"/>
  <c r="AJ25" i="1"/>
  <c r="AJ26" i="1"/>
  <c r="AJ27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4" i="1"/>
  <c r="AJ55" i="1"/>
  <c r="AJ56" i="1"/>
  <c r="AJ57" i="1"/>
  <c r="AJ58" i="1"/>
  <c r="AJ59" i="1"/>
  <c r="AJ60" i="1"/>
  <c r="AJ61" i="1"/>
  <c r="AJ63" i="1"/>
  <c r="AJ64" i="1"/>
  <c r="AJ65" i="1"/>
  <c r="AJ66" i="1"/>
  <c r="AJ67" i="1"/>
  <c r="AJ68" i="1"/>
  <c r="AJ69" i="1"/>
  <c r="AJ70" i="1"/>
  <c r="AJ72" i="1"/>
  <c r="AJ73" i="1"/>
  <c r="AJ77" i="1"/>
  <c r="AJ79" i="1"/>
  <c r="AJ80" i="1"/>
  <c r="AJ23" i="1"/>
  <c r="AJ12" i="1"/>
  <c r="AJ13" i="1"/>
  <c r="AJ15" i="1"/>
  <c r="AJ16" i="1"/>
  <c r="AJ17" i="1"/>
  <c r="AJ18" i="1"/>
  <c r="AJ19" i="1"/>
  <c r="AJ20" i="1"/>
  <c r="AJ21" i="1"/>
  <c r="AK12" i="1"/>
  <c r="AK13" i="1"/>
  <c r="AK15" i="1"/>
  <c r="AK16" i="1"/>
  <c r="AK17" i="1"/>
  <c r="AK18" i="1"/>
  <c r="AK19" i="1"/>
  <c r="AK20" i="1"/>
  <c r="AK21" i="1"/>
  <c r="AL12" i="1"/>
  <c r="AL13" i="1"/>
  <c r="AL15" i="1"/>
  <c r="AL16" i="1"/>
  <c r="AL17" i="1"/>
  <c r="AL18" i="1"/>
  <c r="AL19" i="1"/>
  <c r="AL20" i="1"/>
  <c r="AL21" i="1"/>
  <c r="AL9" i="1"/>
  <c r="AJ11" i="1"/>
  <c r="AJ6" i="1"/>
  <c r="AJ7" i="1"/>
  <c r="AJ8" i="1"/>
  <c r="AJ9" i="1"/>
  <c r="AJ10" i="1"/>
  <c r="AJ5" i="1"/>
  <c r="AK6" i="1"/>
  <c r="AK7" i="1"/>
  <c r="AK8" i="1"/>
  <c r="AK9" i="1"/>
  <c r="AK10" i="1"/>
  <c r="AK11" i="1"/>
  <c r="AL5" i="1"/>
  <c r="AK5" i="1"/>
  <c r="AL11" i="1"/>
  <c r="AL10" i="1"/>
  <c r="AL6" i="1"/>
  <c r="AL7" i="1"/>
  <c r="AL8" i="1"/>
  <c r="AN96" i="1" l="1"/>
  <c r="AN68" i="1"/>
  <c r="AN95" i="1"/>
  <c r="AN78" i="1"/>
  <c r="AN30" i="1"/>
  <c r="AN42" i="1"/>
  <c r="AN26" i="1"/>
  <c r="AN89" i="1"/>
  <c r="AN55" i="1"/>
  <c r="AN66" i="1"/>
  <c r="AN45" i="1"/>
  <c r="AN93" i="1"/>
  <c r="AN92" i="1"/>
  <c r="AN80" i="1"/>
  <c r="AN54" i="1"/>
  <c r="AN94" i="1"/>
  <c r="AN87" i="1"/>
  <c r="AN29" i="1"/>
  <c r="AN43" i="1"/>
  <c r="AN39" i="1"/>
  <c r="AN23" i="1"/>
  <c r="AN86" i="1"/>
  <c r="AN46" i="1"/>
  <c r="AN28" i="1"/>
  <c r="AN27" i="1"/>
  <c r="AN38" i="1"/>
  <c r="AN21" i="1"/>
  <c r="AN85" i="1"/>
  <c r="AN44" i="1"/>
  <c r="AN37" i="1"/>
  <c r="AN41" i="1"/>
  <c r="AN25" i="1"/>
  <c r="AN13" i="1"/>
  <c r="AN40" i="1"/>
  <c r="AN24" i="1"/>
  <c r="AN57" i="1"/>
  <c r="AN19" i="1"/>
  <c r="AN18" i="1"/>
  <c r="AN17" i="1"/>
  <c r="AN69" i="1"/>
  <c r="AN56" i="1"/>
  <c r="AN5" i="1"/>
  <c r="AN20" i="1"/>
  <c r="AN49" i="1"/>
  <c r="AN33" i="1"/>
  <c r="AN16" i="1"/>
  <c r="AN48" i="1"/>
  <c r="AN32" i="1"/>
  <c r="AN15" i="1"/>
  <c r="AN97" i="1"/>
  <c r="AN73" i="1"/>
  <c r="AN12" i="1"/>
  <c r="AN61" i="1"/>
  <c r="AN7" i="1"/>
  <c r="AN8" i="1"/>
  <c r="AN90" i="1"/>
  <c r="AN60" i="1"/>
  <c r="AN70" i="1"/>
  <c r="AN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Rodolphe Fremond</author>
  </authors>
  <commentList>
    <comment ref="D8" authorId="0" shapeId="0" xr:uid="{75039995-FF84-448E-A732-E3A9707010C3}">
      <text>
        <r>
          <rPr>
            <b/>
            <sz val="9"/>
            <color indexed="81"/>
            <rFont val="Tahoma"/>
            <family val="2"/>
          </rPr>
          <t>Rodolphe Fremond:</t>
        </r>
        <r>
          <rPr>
            <sz val="9"/>
            <color indexed="81"/>
            <rFont val="Tahoma"/>
            <family val="2"/>
          </rPr>
          <t xml:space="preserve">
Chosen as our nominal model among the three experimented models</t>
        </r>
      </text>
    </comment>
  </commentList>
</comments>
</file>

<file path=xl/sharedStrings.xml><?xml version="1.0" encoding="utf-8"?>
<sst xmlns="http://schemas.openxmlformats.org/spreadsheetml/2006/main" count="228" uniqueCount="170">
  <si>
    <t>Experiment results on agents : control group vs MARL-based agents performance</t>
  </si>
  <si>
    <t>Experiment samples</t>
  </si>
  <si>
    <t>Performance ratio</t>
  </si>
  <si>
    <t>Speed</t>
  </si>
  <si>
    <t>Distance</t>
  </si>
  <si>
    <t>Reference</t>
  </si>
  <si>
    <t>Policy model</t>
  </si>
  <si>
    <t>Case study</t>
  </si>
  <si>
    <t>Control variables</t>
  </si>
  <si>
    <t>Obs/flight.h</t>
  </si>
  <si>
    <t>Obs/Nm</t>
  </si>
  <si>
    <t>Obs to conflict</t>
  </si>
  <si>
    <t>conflict to collision</t>
  </si>
  <si>
    <t>conflict/flight.h</t>
  </si>
  <si>
    <t>conflict/Nm</t>
  </si>
  <si>
    <t>collision/flight.hr</t>
  </si>
  <si>
    <t>collision/Nm</t>
  </si>
  <si>
    <t>Avg spd/flight.hr</t>
  </si>
  <si>
    <t>Hours of flight</t>
  </si>
  <si>
    <t>Distance (Nm)</t>
  </si>
  <si>
    <t>Training</t>
  </si>
  <si>
    <t>Evaluation</t>
  </si>
  <si>
    <t>Scope</t>
  </si>
  <si>
    <r>
      <t xml:space="preserve">Entry rate </t>
    </r>
    <r>
      <rPr>
        <i/>
        <sz val="12"/>
        <color theme="1"/>
        <rFont val="Calibri"/>
        <family val="2"/>
        <scheme val="minor"/>
      </rPr>
      <t>(s/ac)</t>
    </r>
  </si>
  <si>
    <t>Population</t>
  </si>
  <si>
    <t>Ac models</t>
  </si>
  <si>
    <t>Uncertainty</t>
  </si>
  <si>
    <t>clone</t>
  </si>
  <si>
    <t>trained</t>
  </si>
  <si>
    <t>clones</t>
  </si>
  <si>
    <t>Obs into conf</t>
  </si>
  <si>
    <t>Conf into LOS</t>
  </si>
  <si>
    <t>Total LOS/flight.hr</t>
  </si>
  <si>
    <t>0.0.1</t>
  </si>
  <si>
    <t>Fixed Airspace</t>
  </si>
  <si>
    <t>Variable airspace</t>
  </si>
  <si>
    <t>Find out the best (basic) model for further evaluation</t>
  </si>
  <si>
    <t>0.0.2</t>
  </si>
  <si>
    <t>0.0.3</t>
  </si>
  <si>
    <t>1.0.1</t>
  </si>
  <si>
    <t>1.0.2</t>
  </si>
  <si>
    <t>1.0.3</t>
  </si>
  <si>
    <t>1.1.1</t>
  </si>
  <si>
    <t>1.1.2</t>
  </si>
  <si>
    <t>1.1.3</t>
  </si>
  <si>
    <t>Each eval adds stepwise difficulty with performance variety in the evaluation process.</t>
  </si>
  <si>
    <t>[CranfieldV2, Phan4]</t>
  </si>
  <si>
    <t>[CranfieldV2, M600, Mavic, Phan4]</t>
  </si>
  <si>
    <t>[CranfieldV2, M100, M200, M600, Mavic, Phan4]</t>
  </si>
  <si>
    <t>[CranfieldV2, Horsefly, M100, M200, M600, Mavic, Phan4]</t>
  </si>
  <si>
    <t>[CranfieldV2, Horsefly, M100, M200, M600, Mavic, Mnet, Phan4, Technalia]</t>
  </si>
  <si>
    <t>[CranfieldV2, Eh216, Horsefly, M100, M200, M600, Mavic, Mnet, Phan4, Technalia]</t>
  </si>
  <si>
    <t>[Cranfield, CranfieldV2, Eh216, Horsefly, M100, M200, M600, Mavic, Mnet, Phan4, Technalia]</t>
  </si>
  <si>
    <t>3.1.0</t>
  </si>
  <si>
    <t>Sensitive analysis to explore the limits of the solver capabilities in terms of traffic density. These evaluation modify either the population size and/or the entry rate (i.e., the number of seconds between aircraft entering in the traffic)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</si>
  <si>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</si>
  <si>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</si>
  <si>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</si>
  <si>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</si>
  <si>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</si>
  <si>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</si>
  <si>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</si>
  <si>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</si>
  <si>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</si>
  <si>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3.2.0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</si>
  <si>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</si>
  <si>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</si>
  <si>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</si>
  <si>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</si>
  <si>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</si>
  <si>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</si>
  <si>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</si>
  <si>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</si>
  <si>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</si>
  <si>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3.3.0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</si>
  <si>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</si>
  <si>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</si>
  <si>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</si>
  <si>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</si>
  <si>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</si>
  <si>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</si>
  <si>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</si>
  <si>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</si>
  <si>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</si>
  <si>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4.1.0</t>
  </si>
  <si>
    <t>Sensitive Analysis of different position errors probabilities with different values certainties' ranges. It also compare a basic model (i.e. not trained with uncertainties) with a stratch model trained with position uncertainties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</si>
  <si>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65%. 0.1%</t>
    </r>
  </si>
  <si>
    <t>4.1.1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</si>
  <si>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65%</t>
    </r>
    <r>
      <rPr>
        <sz val="11"/>
        <color theme="1"/>
        <rFont val="Calibri"/>
        <family val="2"/>
        <scheme val="minor"/>
      </rPr>
      <t>. 1%</t>
    </r>
  </si>
  <si>
    <t>4.1.2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</si>
  <si>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65%</t>
    </r>
    <r>
      <rPr>
        <sz val="11"/>
        <color theme="1"/>
        <rFont val="Calibri"/>
        <family val="2"/>
        <scheme val="minor"/>
      </rPr>
      <t>. 10%</t>
    </r>
  </si>
  <si>
    <t>4.1.3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</si>
  <si>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65%</t>
    </r>
    <r>
      <rPr>
        <sz val="11"/>
        <color theme="1"/>
        <rFont val="Calibri"/>
        <family val="2"/>
        <scheme val="minor"/>
      </rPr>
      <t>. 100%</t>
    </r>
  </si>
  <si>
    <t>4.2.0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</si>
  <si>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95%. 0.1%</t>
    </r>
  </si>
  <si>
    <t>4.2.1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</si>
  <si>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95%</t>
    </r>
    <r>
      <rPr>
        <sz val="11"/>
        <color theme="1"/>
        <rFont val="Calibri"/>
        <family val="2"/>
        <scheme val="minor"/>
      </rPr>
      <t>. 1%</t>
    </r>
  </si>
  <si>
    <t>4.2.2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</si>
  <si>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95%</t>
    </r>
    <r>
      <rPr>
        <sz val="11"/>
        <color theme="1"/>
        <rFont val="Calibri"/>
        <family val="2"/>
        <scheme val="minor"/>
      </rPr>
      <t>. 10%</t>
    </r>
  </si>
  <si>
    <t>4.2.3</t>
  </si>
  <si>
    <r>
      <t xml:space="preserve">Position </t>
    </r>
    <r>
      <rPr>
        <sz val="11"/>
        <color theme="1"/>
        <rFont val="Calibri"/>
        <family val="2"/>
      </rPr>
      <t>±</t>
    </r>
    <r>
      <rPr>
        <sz val="10.55"/>
        <color theme="1"/>
        <rFont val="Calibri"/>
        <family val="2"/>
      </rPr>
      <t>9m 95%</t>
    </r>
    <r>
      <rPr>
        <sz val="11"/>
        <color theme="1"/>
        <rFont val="Calibri"/>
        <family val="2"/>
        <scheme val="minor"/>
      </rPr>
      <t>. 100%</t>
    </r>
  </si>
  <si>
    <t>4.3.0</t>
  </si>
  <si>
    <t>Pos_65%9m_1</t>
  </si>
  <si>
    <t>4.3.1</t>
  </si>
  <si>
    <t>4.3.2</t>
  </si>
  <si>
    <t>4.3.3</t>
  </si>
  <si>
    <t>4.4.0</t>
  </si>
  <si>
    <t>Pos_95%9m_1</t>
  </si>
  <si>
    <t>4.4.1</t>
  </si>
  <si>
    <t>4.4.2</t>
  </si>
  <si>
    <t>4.4.3</t>
  </si>
  <si>
    <t>5.1.0</t>
  </si>
  <si>
    <t>Sensitive analysis with different probabilities of Loss of communication. Same comparison than exp 4.</t>
  </si>
  <si>
    <t>LOC 0.1%</t>
  </si>
  <si>
    <t>5.1.1</t>
  </si>
  <si>
    <t>LOC 1%</t>
  </si>
  <si>
    <t>5.1.2</t>
  </si>
  <si>
    <t>LOC 10%</t>
  </si>
  <si>
    <t>5.1.3</t>
  </si>
  <si>
    <t>LOC 100%</t>
  </si>
  <si>
    <t>5.2.0</t>
  </si>
  <si>
    <t>LOC_3</t>
  </si>
  <si>
    <t>5.2.1</t>
  </si>
  <si>
    <t>5.2.2</t>
  </si>
  <si>
    <t>5.2.3</t>
  </si>
  <si>
    <t>6.1.0</t>
  </si>
  <si>
    <t>Sensitive analysis comparing the benefits of training policy by considering sensor-related uncertainties against nominal solver (1.0)</t>
  </si>
  <si>
    <t>Missing info. 0.15%</t>
  </si>
  <si>
    <t>6.1.1</t>
  </si>
  <si>
    <t>Missing info. 0.5%</t>
  </si>
  <si>
    <t>6.1.2</t>
  </si>
  <si>
    <t>Missing info. 1%</t>
  </si>
  <si>
    <t>6.2.0</t>
  </si>
  <si>
    <t>False info. 0.15%</t>
  </si>
  <si>
    <t>6.2.1</t>
  </si>
  <si>
    <t>False info. 0.5%</t>
  </si>
  <si>
    <t>6.2.2</t>
  </si>
  <si>
    <t>False info. 1%</t>
  </si>
  <si>
    <t>6.3.0</t>
  </si>
  <si>
    <t>Aberrant info. 0.15%</t>
  </si>
  <si>
    <t>6.3.1</t>
  </si>
  <si>
    <t>Aberrant info. 0.5%</t>
  </si>
  <si>
    <t>6.3.2</t>
  </si>
  <si>
    <t>Aberrant info. 1%</t>
  </si>
  <si>
    <t>6.4.0</t>
  </si>
  <si>
    <t>Sens_MisInf_0.3_150k</t>
  </si>
  <si>
    <t>6.4.1</t>
  </si>
  <si>
    <t>6.4.2</t>
  </si>
  <si>
    <t>6.5.0</t>
  </si>
  <si>
    <t>Sens_FalInf_0.3_150k</t>
  </si>
  <si>
    <t>6.5.1</t>
  </si>
  <si>
    <t>6.5.2</t>
  </si>
  <si>
    <t>6.6.0</t>
  </si>
  <si>
    <t>Sens_AbInf_0.3_150k</t>
  </si>
  <si>
    <t>6.6.1</t>
  </si>
  <si>
    <t>6.6.2</t>
  </si>
  <si>
    <t>All</t>
  </si>
  <si>
    <t>I</t>
  </si>
  <si>
    <t>II</t>
  </si>
  <si>
    <t>III.1</t>
  </si>
  <si>
    <t>III.2</t>
  </si>
  <si>
    <t>III.3</t>
  </si>
  <si>
    <t>IV.1</t>
  </si>
  <si>
    <t>IV.2</t>
  </si>
  <si>
    <t>V.1</t>
  </si>
  <si>
    <t>V.2</t>
  </si>
  <si>
    <t>VI.1</t>
  </si>
  <si>
    <t>VI.2</t>
  </si>
  <si>
    <t>VIII.1</t>
  </si>
  <si>
    <t>VIII.2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</si>
</sst>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55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.5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Down"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bgColor theme="0" tint="-0.14999847407452621"/>
      </patternFill>
    </fill>
    <fill>
      <patternFill patternType="darkDown"/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4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4" xfId="0" applyFill="1" applyBorder="1"/>
    <xf numFmtId="0" fontId="3" fillId="2" borderId="25" xfId="0" applyFont="1" applyFill="1" applyBorder="1" applyAlignment="1">
      <alignment horizontal="righ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29" xfId="0" applyFill="1" applyBorder="1"/>
    <xf numFmtId="0" fontId="0" fillId="2" borderId="18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16" xfId="0" applyFill="1" applyBorder="1" applyAlignment="1">
      <alignment horizontal="lef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right"/>
    </xf>
    <xf numFmtId="0" fontId="0" fillId="2" borderId="29" xfId="0" applyFill="1" applyBorder="1" applyAlignment="1">
      <alignment horizontal="left"/>
    </xf>
    <xf numFmtId="0" fontId="0" fillId="2" borderId="22" xfId="0" applyFill="1" applyBorder="1" applyAlignment="1">
      <alignment horizontal="right"/>
    </xf>
    <xf numFmtId="0" fontId="0" fillId="2" borderId="31" xfId="0" applyFill="1" applyBorder="1" applyAlignment="1">
      <alignment horizontal="right"/>
    </xf>
    <xf numFmtId="0" fontId="0" fillId="2" borderId="2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41" xfId="0" applyNumberFormat="1" applyFill="1" applyBorder="1" applyAlignment="1">
      <alignment horizontal="center" vertical="center"/>
    </xf>
    <xf numFmtId="164" fontId="0" fillId="2" borderId="4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164" fontId="0" fillId="2" borderId="18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7" fillId="2" borderId="21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6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29" xfId="0" applyFont="1" applyFill="1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164" fontId="0" fillId="2" borderId="46" xfId="0" applyNumberFormat="1" applyFill="1" applyBorder="1" applyAlignment="1">
      <alignment horizontal="center" vertical="center"/>
    </xf>
    <xf numFmtId="0" fontId="0" fillId="3" borderId="47" xfId="0" applyFill="1" applyBorder="1"/>
    <xf numFmtId="0" fontId="0" fillId="3" borderId="48" xfId="0" applyFill="1" applyBorder="1"/>
    <xf numFmtId="0" fontId="0" fillId="3" borderId="49" xfId="0" applyFill="1" applyBorder="1"/>
    <xf numFmtId="164" fontId="0" fillId="2" borderId="32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6" xfId="0" applyFill="1" applyBorder="1"/>
    <xf numFmtId="0" fontId="0" fillId="3" borderId="43" xfId="0" applyFill="1" applyBorder="1"/>
    <xf numFmtId="0" fontId="0" fillId="3" borderId="52" xfId="0" applyFill="1" applyBorder="1"/>
    <xf numFmtId="0" fontId="0" fillId="3" borderId="26" xfId="0" applyFill="1" applyBorder="1"/>
    <xf numFmtId="0" fontId="0" fillId="3" borderId="53" xfId="0" applyFill="1" applyBorder="1"/>
    <xf numFmtId="0" fontId="0" fillId="2" borderId="26" xfId="0" applyFill="1" applyBorder="1" applyAlignment="1">
      <alignment horizontal="right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2" xfId="0" applyFont="1" applyFill="1" applyBorder="1" applyAlignment="1">
      <alignment horizontal="right" vertical="center"/>
    </xf>
    <xf numFmtId="0" fontId="3" fillId="2" borderId="30" xfId="0" applyFont="1" applyFill="1" applyBorder="1" applyAlignment="1">
      <alignment horizontal="right" vertical="center"/>
    </xf>
    <xf numFmtId="0" fontId="3" fillId="2" borderId="31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0" fillId="5" borderId="0" xfId="0" applyFill="1"/>
    <xf numFmtId="0" fontId="0" fillId="5" borderId="32" xfId="0" applyFill="1" applyBorder="1" applyAlignment="1">
      <alignment horizontal="center" vertical="center"/>
    </xf>
    <xf numFmtId="164" fontId="0" fillId="5" borderId="32" xfId="0" applyNumberFormat="1" applyFill="1" applyBorder="1" applyAlignment="1">
      <alignment horizontal="center" vertical="center"/>
    </xf>
    <xf numFmtId="0" fontId="0" fillId="6" borderId="30" xfId="0" applyFill="1" applyBorder="1"/>
    <xf numFmtId="0" fontId="0" fillId="6" borderId="14" xfId="0" applyFill="1" applyBorder="1"/>
    <xf numFmtId="0" fontId="0" fillId="6" borderId="10" xfId="0" applyFill="1" applyBorder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left"/>
    </xf>
    <xf numFmtId="0" fontId="0" fillId="5" borderId="30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7" fillId="5" borderId="10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right" vertical="center"/>
    </xf>
    <xf numFmtId="0" fontId="3" fillId="5" borderId="10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51" xfId="0" applyFill="1" applyBorder="1" applyAlignment="1">
      <alignment horizontal="right"/>
    </xf>
    <xf numFmtId="0" fontId="0" fillId="2" borderId="54" xfId="0" applyFill="1" applyBorder="1" applyAlignment="1">
      <alignment horizontal="left"/>
    </xf>
    <xf numFmtId="0" fontId="0" fillId="2" borderId="49" xfId="0" applyFill="1" applyBorder="1" applyAlignment="1">
      <alignment horizontal="left"/>
    </xf>
    <xf numFmtId="0" fontId="0" fillId="2" borderId="47" xfId="0" applyFill="1" applyBorder="1" applyAlignment="1">
      <alignment horizontal="right"/>
    </xf>
    <xf numFmtId="0" fontId="7" fillId="2" borderId="54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right" vertical="center"/>
    </xf>
    <xf numFmtId="0" fontId="3" fillId="2" borderId="54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right" vertical="center"/>
    </xf>
    <xf numFmtId="0" fontId="3" fillId="2" borderId="49" xfId="0" applyFont="1" applyFill="1" applyBorder="1" applyAlignment="1">
      <alignment horizontal="left"/>
    </xf>
    <xf numFmtId="0" fontId="3" fillId="5" borderId="30" xfId="0" applyFont="1" applyFill="1" applyBorder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0" fillId="0" borderId="32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0" xfId="0" applyBorder="1" applyAlignment="1">
      <alignment horizontal="right"/>
    </xf>
    <xf numFmtId="0" fontId="7" fillId="0" borderId="12" xfId="0" applyFont="1" applyBorder="1" applyAlignment="1">
      <alignment horizontal="left"/>
    </xf>
    <xf numFmtId="0" fontId="0" fillId="0" borderId="8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3" fillId="0" borderId="30" xfId="0" applyFont="1" applyBorder="1" applyAlignment="1">
      <alignment horizontal="right" vertical="center"/>
    </xf>
    <xf numFmtId="0" fontId="3" fillId="0" borderId="10" xfId="0" applyFont="1" applyBorder="1" applyAlignment="1">
      <alignment horizontal="left"/>
    </xf>
    <xf numFmtId="0" fontId="0" fillId="0" borderId="34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6" xfId="0" applyBorder="1"/>
    <xf numFmtId="0" fontId="0" fillId="0" borderId="8" xfId="0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2" xfId="0" applyBorder="1" applyAlignment="1">
      <alignment horizontal="right"/>
    </xf>
    <xf numFmtId="0" fontId="7" fillId="0" borderId="16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3" fillId="0" borderId="22" xfId="0" applyFont="1" applyBorder="1" applyAlignment="1">
      <alignment horizontal="right" vertical="center"/>
    </xf>
    <xf numFmtId="0" fontId="3" fillId="0" borderId="16" xfId="0" applyFont="1" applyBorder="1" applyAlignment="1">
      <alignment horizontal="left"/>
    </xf>
    <xf numFmtId="0" fontId="0" fillId="0" borderId="27" xfId="0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0" fillId="0" borderId="29" xfId="0" applyBorder="1"/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1" xfId="0" applyBorder="1" applyAlignment="1">
      <alignment horizontal="right"/>
    </xf>
    <xf numFmtId="0" fontId="7" fillId="0" borderId="29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0" fillId="0" borderId="11" xfId="0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29" xfId="0" applyFont="1" applyBorder="1" applyAlignment="1">
      <alignment horizontal="left"/>
    </xf>
    <xf numFmtId="164" fontId="0" fillId="2" borderId="34" xfId="0" applyNumberForma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right" vertical="center"/>
    </xf>
    <xf numFmtId="0" fontId="0" fillId="2" borderId="53" xfId="0" applyFill="1" applyBorder="1" applyAlignment="1">
      <alignment horizontal="right"/>
    </xf>
    <xf numFmtId="0" fontId="0" fillId="2" borderId="57" xfId="0" applyFill="1" applyBorder="1" applyAlignment="1">
      <alignment horizontal="left"/>
    </xf>
    <xf numFmtId="164" fontId="0" fillId="2" borderId="35" xfId="0" applyNumberFormat="1" applyFill="1" applyBorder="1" applyAlignment="1">
      <alignment horizontal="center" vertical="center"/>
    </xf>
    <xf numFmtId="0" fontId="0" fillId="2" borderId="49" xfId="0" applyFill="1" applyBorder="1"/>
    <xf numFmtId="0" fontId="0" fillId="2" borderId="59" xfId="0" applyFill="1" applyBorder="1" applyAlignment="1">
      <alignment horizontal="right"/>
    </xf>
    <xf numFmtId="0" fontId="0" fillId="2" borderId="55" xfId="0" applyFill="1" applyBorder="1" applyAlignment="1">
      <alignment horizontal="right"/>
    </xf>
    <xf numFmtId="0" fontId="0" fillId="2" borderId="60" xfId="0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7" fillId="2" borderId="60" xfId="0" applyFont="1" applyFill="1" applyBorder="1" applyAlignment="1">
      <alignment horizontal="left"/>
    </xf>
    <xf numFmtId="0" fontId="3" fillId="2" borderId="59" xfId="0" applyFont="1" applyFill="1" applyBorder="1" applyAlignment="1">
      <alignment horizontal="right" vertical="center"/>
    </xf>
    <xf numFmtId="0" fontId="3" fillId="2" borderId="55" xfId="0" applyFont="1" applyFill="1" applyBorder="1" applyAlignment="1">
      <alignment horizontal="right" vertical="center"/>
    </xf>
    <xf numFmtId="0" fontId="3" fillId="2" borderId="56" xfId="0" applyFont="1" applyFill="1" applyBorder="1" applyAlignment="1">
      <alignment horizontal="left"/>
    </xf>
    <xf numFmtId="0" fontId="0" fillId="7" borderId="6" xfId="0" applyFill="1" applyBorder="1"/>
    <xf numFmtId="0" fontId="0" fillId="7" borderId="26" xfId="0" applyFill="1" applyBorder="1"/>
    <xf numFmtId="0" fontId="0" fillId="7" borderId="7" xfId="0" applyFill="1" applyBorder="1"/>
    <xf numFmtId="0" fontId="0" fillId="7" borderId="52" xfId="0" applyFill="1" applyBorder="1"/>
    <xf numFmtId="0" fontId="0" fillId="7" borderId="43" xfId="0" applyFill="1" applyBorder="1"/>
    <xf numFmtId="0" fontId="0" fillId="7" borderId="53" xfId="0" applyFill="1" applyBorder="1"/>
    <xf numFmtId="0" fontId="3" fillId="2" borderId="56" xfId="0" applyFont="1" applyFill="1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58" xfId="0" applyFill="1" applyBorder="1" applyAlignment="1">
      <alignment horizontal="right"/>
    </xf>
    <xf numFmtId="0" fontId="0" fillId="2" borderId="61" xfId="0" applyFill="1" applyBorder="1" applyAlignment="1">
      <alignment horizontal="left"/>
    </xf>
    <xf numFmtId="0" fontId="7" fillId="2" borderId="61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right" vertical="center"/>
    </xf>
    <xf numFmtId="0" fontId="3" fillId="2" borderId="61" xfId="0" applyFont="1" applyFill="1" applyBorder="1" applyAlignment="1">
      <alignment horizontal="left"/>
    </xf>
    <xf numFmtId="0" fontId="3" fillId="2" borderId="58" xfId="0" applyFont="1" applyFill="1" applyBorder="1" applyAlignment="1">
      <alignment horizontal="right" vertical="center"/>
    </xf>
    <xf numFmtId="0" fontId="3" fillId="2" borderId="57" xfId="0" applyFont="1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11" fillId="2" borderId="0" xfId="0" applyFont="1" applyFill="1"/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67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left" vertical="center" wrapText="1"/>
    </xf>
    <xf numFmtId="0" fontId="6" fillId="2" borderId="39" xfId="0" applyFont="1" applyFill="1" applyBorder="1" applyAlignment="1">
      <alignment horizontal="left" vertical="center" wrapText="1"/>
    </xf>
    <xf numFmtId="0" fontId="6" fillId="2" borderId="40" xfId="0" applyFont="1" applyFill="1" applyBorder="1" applyAlignment="1">
      <alignment horizontal="left" vertical="center" wrapText="1"/>
    </xf>
    <xf numFmtId="0" fontId="0" fillId="2" borderId="51" xfId="0" applyFill="1" applyBorder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righ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6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43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4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4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2" borderId="62" xfId="0" applyFill="1" applyBorder="1" applyAlignment="1">
      <alignment horizontal="left" vertical="center" wrapText="1"/>
    </xf>
    <xf numFmtId="0" fontId="0" fillId="2" borderId="63" xfId="0" applyFill="1" applyBorder="1" applyAlignment="1">
      <alignment horizontal="left" vertical="center" wrapText="1"/>
    </xf>
    <xf numFmtId="0" fontId="0" fillId="2" borderId="64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6" xfId="0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4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6B0F-9ADD-4231-A048-DE247F6672C9}">
  <sheetPr>
    <pageSetUpPr fitToPage="1"/>
  </sheetPr>
  <dimension ref="B1:AR104"/>
  <sheetViews>
    <sheetView tabSelected="1" zoomScale="84" zoomScaleNormal="84" workbookViewId="0">
      <pane xSplit="4" ySplit="4" topLeftCell="E84" activePane="bottomRight" state="frozen"/>
      <selection pane="topRight" activeCell="C1" sqref="C1"/>
      <selection pane="bottomLeft" activeCell="A4" sqref="A4"/>
      <selection pane="bottomRight" activeCell="C104" sqref="C104"/>
    </sheetView>
  </sheetViews>
  <sheetFormatPr defaultColWidth="9.109375" defaultRowHeight="15.6" x14ac:dyDescent="0.3"/>
  <cols>
    <col min="1" max="1" width="1.5546875" style="1" customWidth="1"/>
    <col min="2" max="2" width="5.77734375" style="226" bestFit="1" customWidth="1"/>
    <col min="3" max="3" width="10.109375" style="2" bestFit="1" customWidth="1"/>
    <col min="4" max="4" width="20.5546875" style="9" bestFit="1" customWidth="1"/>
    <col min="5" max="5" width="9" style="4" bestFit="1" customWidth="1"/>
    <col min="6" max="6" width="15.33203125" style="4" bestFit="1" customWidth="1"/>
    <col min="7" max="7" width="11.44140625" style="5" bestFit="1" customWidth="1"/>
    <col min="8" max="8" width="12" style="1" bestFit="1" customWidth="1"/>
    <col min="9" max="9" width="11.88671875" style="1" bestFit="1" customWidth="1"/>
    <col min="10" max="10" width="11" style="1" bestFit="1" customWidth="1"/>
    <col min="11" max="11" width="23.33203125" style="1" bestFit="1" customWidth="1"/>
    <col min="12" max="12" width="1" style="1" customWidth="1"/>
    <col min="13" max="13" width="12.6640625" style="4" customWidth="1"/>
    <col min="14" max="14" width="18.33203125" style="5" customWidth="1"/>
    <col min="15" max="15" width="11.88671875" style="4" bestFit="1" customWidth="1"/>
    <col min="16" max="16" width="11.88671875" style="5" customWidth="1"/>
    <col min="17" max="17" width="14" style="4" bestFit="1" customWidth="1"/>
    <col min="18" max="18" width="14" style="5" customWidth="1"/>
    <col min="19" max="19" width="18.109375" style="4" bestFit="1" customWidth="1"/>
    <col min="20" max="20" width="18.109375" style="5" customWidth="1"/>
    <col min="21" max="21" width="15" style="4" bestFit="1" customWidth="1"/>
    <col min="22" max="22" width="15" style="5" customWidth="1"/>
    <col min="23" max="23" width="15" style="4" customWidth="1"/>
    <col min="24" max="24" width="11.6640625" style="5" bestFit="1" customWidth="1"/>
    <col min="25" max="25" width="11.6640625" style="4" customWidth="1"/>
    <col min="26" max="26" width="16.5546875" style="5" bestFit="1" customWidth="1"/>
    <col min="27" max="27" width="16.5546875" style="4" customWidth="1"/>
    <col min="28" max="28" width="12.5546875" style="5" bestFit="1" customWidth="1"/>
    <col min="29" max="29" width="12.5546875" style="96" customWidth="1"/>
    <col min="30" max="30" width="12.5546875" style="145" customWidth="1"/>
    <col min="31" max="31" width="12.5546875" style="96" customWidth="1"/>
    <col min="32" max="32" width="12.5546875" style="5" customWidth="1"/>
    <col min="33" max="33" width="9.33203125" style="96" customWidth="1"/>
    <col min="34" max="34" width="9.6640625" style="5" bestFit="1" customWidth="1"/>
    <col min="35" max="35" width="0.88671875" style="1" customWidth="1"/>
    <col min="36" max="36" width="13.6640625" style="1" bestFit="1" customWidth="1"/>
    <col min="37" max="37" width="12.44140625" style="1" customWidth="1"/>
    <col min="38" max="38" width="16.6640625" style="1" bestFit="1" customWidth="1"/>
    <col min="39" max="39" width="2.109375" style="1" customWidth="1"/>
    <col min="40" max="40" width="12.5546875" style="1" customWidth="1"/>
    <col min="41" max="16384" width="9.109375" style="1"/>
  </cols>
  <sheetData>
    <row r="1" spans="2:41" ht="6" customHeight="1" thickBot="1" x14ac:dyDescent="0.35"/>
    <row r="2" spans="2:41" ht="16.2" thickBot="1" x14ac:dyDescent="0.35">
      <c r="M2" s="280" t="s">
        <v>0</v>
      </c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8"/>
      <c r="AD2" s="246"/>
      <c r="AE2" s="280" t="s">
        <v>1</v>
      </c>
      <c r="AF2" s="281"/>
      <c r="AG2" s="281"/>
      <c r="AH2" s="282"/>
      <c r="AJ2" s="274" t="s">
        <v>2</v>
      </c>
      <c r="AK2" s="275"/>
      <c r="AL2" s="276"/>
      <c r="AN2" s="2" t="s">
        <v>3</v>
      </c>
      <c r="AO2" s="2" t="s">
        <v>4</v>
      </c>
    </row>
    <row r="3" spans="2:41" ht="16.2" customHeight="1" thickBot="1" x14ac:dyDescent="0.35">
      <c r="B3" s="245" t="s">
        <v>5</v>
      </c>
      <c r="C3" s="246"/>
      <c r="D3" s="266" t="s">
        <v>6</v>
      </c>
      <c r="E3" s="283" t="s">
        <v>7</v>
      </c>
      <c r="F3" s="264"/>
      <c r="G3" s="265"/>
      <c r="H3" s="264" t="s">
        <v>8</v>
      </c>
      <c r="I3" s="264"/>
      <c r="J3" s="264"/>
      <c r="K3" s="265"/>
      <c r="L3" s="10"/>
      <c r="M3" s="243" t="s">
        <v>9</v>
      </c>
      <c r="N3" s="244"/>
      <c r="O3" s="243" t="s">
        <v>10</v>
      </c>
      <c r="P3" s="244"/>
      <c r="Q3" s="243" t="s">
        <v>11</v>
      </c>
      <c r="R3" s="244"/>
      <c r="S3" s="243" t="s">
        <v>12</v>
      </c>
      <c r="T3" s="291"/>
      <c r="U3" s="243" t="s">
        <v>13</v>
      </c>
      <c r="V3" s="244"/>
      <c r="W3" s="284" t="s">
        <v>14</v>
      </c>
      <c r="X3" s="285"/>
      <c r="Y3" s="284" t="s">
        <v>15</v>
      </c>
      <c r="Z3" s="285"/>
      <c r="AA3" s="286" t="s">
        <v>16</v>
      </c>
      <c r="AB3" s="287"/>
      <c r="AC3" s="289" t="s">
        <v>17</v>
      </c>
      <c r="AD3" s="290"/>
      <c r="AE3" s="281" t="s">
        <v>18</v>
      </c>
      <c r="AF3" s="281"/>
      <c r="AG3" s="281" t="s">
        <v>19</v>
      </c>
      <c r="AH3" s="282"/>
      <c r="AI3" s="3"/>
      <c r="AJ3" s="277"/>
      <c r="AK3" s="278"/>
      <c r="AL3" s="279"/>
    </row>
    <row r="4" spans="2:41" ht="31.8" thickBot="1" x14ac:dyDescent="0.35">
      <c r="B4" s="247"/>
      <c r="C4" s="248"/>
      <c r="D4" s="267"/>
      <c r="E4" s="130" t="s">
        <v>20</v>
      </c>
      <c r="F4" s="85" t="s">
        <v>21</v>
      </c>
      <c r="G4" s="131" t="s">
        <v>22</v>
      </c>
      <c r="H4" s="229" t="s">
        <v>23</v>
      </c>
      <c r="I4" s="227" t="s">
        <v>24</v>
      </c>
      <c r="J4" s="227" t="s">
        <v>25</v>
      </c>
      <c r="K4" s="228" t="s">
        <v>26</v>
      </c>
      <c r="L4" s="10"/>
      <c r="M4" s="12" t="s">
        <v>27</v>
      </c>
      <c r="N4" s="14" t="s">
        <v>28</v>
      </c>
      <c r="O4" s="12" t="s">
        <v>27</v>
      </c>
      <c r="P4" s="14" t="s">
        <v>28</v>
      </c>
      <c r="Q4" s="12" t="s">
        <v>27</v>
      </c>
      <c r="R4" s="14" t="s">
        <v>28</v>
      </c>
      <c r="S4" s="12" t="s">
        <v>27</v>
      </c>
      <c r="T4" s="13" t="s">
        <v>28</v>
      </c>
      <c r="U4" s="12" t="s">
        <v>27</v>
      </c>
      <c r="V4" s="14" t="s">
        <v>28</v>
      </c>
      <c r="W4" s="12" t="s">
        <v>27</v>
      </c>
      <c r="X4" s="14" t="s">
        <v>28</v>
      </c>
      <c r="Y4" s="12" t="s">
        <v>27</v>
      </c>
      <c r="Z4" s="14" t="s">
        <v>28</v>
      </c>
      <c r="AA4" s="15" t="s">
        <v>27</v>
      </c>
      <c r="AB4" s="13" t="s">
        <v>28</v>
      </c>
      <c r="AC4" s="204" t="s">
        <v>27</v>
      </c>
      <c r="AD4" s="212" t="s">
        <v>28</v>
      </c>
      <c r="AE4" s="97" t="s">
        <v>29</v>
      </c>
      <c r="AF4" s="17" t="s">
        <v>28</v>
      </c>
      <c r="AG4" s="16" t="s">
        <v>29</v>
      </c>
      <c r="AH4" s="17" t="s">
        <v>28</v>
      </c>
      <c r="AJ4" s="60" t="s">
        <v>30</v>
      </c>
      <c r="AK4" s="132" t="s">
        <v>31</v>
      </c>
      <c r="AL4" s="133" t="s">
        <v>32</v>
      </c>
    </row>
    <row r="5" spans="2:41" ht="14.4" x14ac:dyDescent="0.3">
      <c r="B5" s="258" t="s">
        <v>157</v>
      </c>
      <c r="C5" s="84" t="s">
        <v>33</v>
      </c>
      <c r="D5" s="78">
        <v>0</v>
      </c>
      <c r="E5" s="252" t="s">
        <v>34</v>
      </c>
      <c r="F5" s="255" t="s">
        <v>35</v>
      </c>
      <c r="G5" s="249" t="s">
        <v>36</v>
      </c>
      <c r="H5" s="79"/>
      <c r="I5" s="80"/>
      <c r="J5" s="80"/>
      <c r="K5" s="81"/>
      <c r="M5" s="30">
        <v>68270</v>
      </c>
      <c r="N5" s="31">
        <v>953.28</v>
      </c>
      <c r="O5" s="30">
        <v>3421.85</v>
      </c>
      <c r="P5" s="31">
        <v>46.27</v>
      </c>
      <c r="Q5" s="36">
        <v>0.17046</v>
      </c>
      <c r="R5" s="31">
        <v>1.9439633000000001E-2</v>
      </c>
      <c r="S5" s="36">
        <v>0.27096999999999999</v>
      </c>
      <c r="T5" s="6">
        <v>0.13377628999999999</v>
      </c>
      <c r="U5" s="30">
        <v>11638</v>
      </c>
      <c r="V5" s="31">
        <v>18.53</v>
      </c>
      <c r="W5" s="36">
        <v>583.32000000000005</v>
      </c>
      <c r="X5" s="6">
        <v>0.89945272399999998</v>
      </c>
      <c r="Y5" s="30">
        <v>3153.55</v>
      </c>
      <c r="Z5" s="74">
        <v>2.48</v>
      </c>
      <c r="AA5" s="36">
        <v>158.06</v>
      </c>
      <c r="AB5" s="70">
        <v>0.12</v>
      </c>
      <c r="AC5" s="146">
        <f>AG5/AE5</f>
        <v>19.951149509731895</v>
      </c>
      <c r="AD5" s="149">
        <f>AH5/AF5</f>
        <v>20.60294345769022</v>
      </c>
      <c r="AE5" s="98">
        <v>1020.87</v>
      </c>
      <c r="AF5" s="63">
        <v>1031.44</v>
      </c>
      <c r="AG5" s="93">
        <v>20367.53</v>
      </c>
      <c r="AH5" s="63">
        <v>21250.7</v>
      </c>
      <c r="AJ5" s="103">
        <f>Q5/R5</f>
        <v>8.7686840590046113</v>
      </c>
      <c r="AK5" s="104">
        <f>S5/T5</f>
        <v>2.0255457824402217</v>
      </c>
      <c r="AL5" s="105">
        <f t="shared" ref="AL5:AL13" si="0">Y5/Z5</f>
        <v>1271.5927419354839</v>
      </c>
      <c r="AN5" s="1">
        <f>100*(AD5/AC5)-100</f>
        <v>3.266949343647525</v>
      </c>
      <c r="AO5" s="1">
        <f>100*AH5/AG5-100</f>
        <v>4.3361664374619835</v>
      </c>
    </row>
    <row r="6" spans="2:41" ht="14.4" x14ac:dyDescent="0.3">
      <c r="B6" s="259"/>
      <c r="C6" s="24" t="s">
        <v>37</v>
      </c>
      <c r="D6" s="82">
        <v>0</v>
      </c>
      <c r="E6" s="253"/>
      <c r="F6" s="256"/>
      <c r="G6" s="250"/>
      <c r="H6" s="53"/>
      <c r="I6" s="49"/>
      <c r="J6" s="49"/>
      <c r="K6" s="50"/>
      <c r="M6" s="32">
        <v>69033.67</v>
      </c>
      <c r="N6" s="33">
        <v>972.69</v>
      </c>
      <c r="O6" s="32">
        <v>3445.31</v>
      </c>
      <c r="P6" s="33">
        <v>45.62</v>
      </c>
      <c r="Q6" s="29">
        <v>0.16453886300000001</v>
      </c>
      <c r="R6" s="33">
        <v>1.8483382E-2</v>
      </c>
      <c r="S6" s="29">
        <v>0.2671</v>
      </c>
      <c r="T6" s="7">
        <v>0.15963855399999999</v>
      </c>
      <c r="U6" s="32">
        <v>11358.72</v>
      </c>
      <c r="V6" s="33">
        <v>17.98</v>
      </c>
      <c r="W6" s="29">
        <v>566.89</v>
      </c>
      <c r="X6" s="5">
        <v>0.84328387800000004</v>
      </c>
      <c r="Y6" s="32">
        <v>3033.7649999999999</v>
      </c>
      <c r="Z6" s="75">
        <v>2.87</v>
      </c>
      <c r="AA6" s="29">
        <v>151.41</v>
      </c>
      <c r="AB6" s="71">
        <v>0.134620619</v>
      </c>
      <c r="AC6" s="147">
        <f t="shared" ref="AC6:AC12" si="1">AG6/AE6</f>
        <v>20.036991368680638</v>
      </c>
      <c r="AD6" s="150">
        <f t="shared" ref="AD6:AD69" si="2">AH6/AF6</f>
        <v>21.319579704954972</v>
      </c>
      <c r="AE6" s="99">
        <v>1135.4000000000001</v>
      </c>
      <c r="AF6" s="64">
        <v>1144.9100000000001</v>
      </c>
      <c r="AG6" s="94">
        <v>22750</v>
      </c>
      <c r="AH6" s="64">
        <v>24409</v>
      </c>
      <c r="AJ6" s="106">
        <f t="shared" ref="AJ6:AJ10" si="3">Q6/R6</f>
        <v>8.9019889866475737</v>
      </c>
      <c r="AK6" s="107">
        <f t="shared" ref="AK6:AK69" si="4">S6/T6</f>
        <v>1.6731547192540972</v>
      </c>
      <c r="AL6" s="108">
        <f t="shared" si="0"/>
        <v>1057.060975609756</v>
      </c>
      <c r="AN6" s="1">
        <f t="shared" ref="AN6:AN69" si="5">100*(AD6/AC6)-100</f>
        <v>6.4011024044214366</v>
      </c>
      <c r="AO6" s="1">
        <f t="shared" ref="AO6:AO13" si="6">100*AH6/AG6-100</f>
        <v>7.2923076923076877</v>
      </c>
    </row>
    <row r="7" spans="2:41" ht="14.4" x14ac:dyDescent="0.3">
      <c r="B7" s="259"/>
      <c r="C7" s="24" t="s">
        <v>38</v>
      </c>
      <c r="D7" s="82">
        <v>0</v>
      </c>
      <c r="E7" s="253"/>
      <c r="F7" s="256"/>
      <c r="G7" s="250"/>
      <c r="H7" s="53"/>
      <c r="I7" s="49"/>
      <c r="J7" s="49"/>
      <c r="K7" s="50"/>
      <c r="M7" s="32">
        <v>65498.720000000001</v>
      </c>
      <c r="N7" s="33">
        <v>923.99</v>
      </c>
      <c r="O7" s="32">
        <v>3253.8</v>
      </c>
      <c r="P7" s="33">
        <v>44.26</v>
      </c>
      <c r="Q7" s="29">
        <v>0.17077605500000001</v>
      </c>
      <c r="R7" s="33">
        <v>1.7209767000000001E-2</v>
      </c>
      <c r="S7" s="29">
        <v>0.27377702599999998</v>
      </c>
      <c r="T7" s="7">
        <v>0.15558179999999999</v>
      </c>
      <c r="U7" s="32">
        <v>11185.61</v>
      </c>
      <c r="V7" s="33">
        <v>15.9</v>
      </c>
      <c r="W7" s="29">
        <v>555.66999999999996</v>
      </c>
      <c r="X7" s="7">
        <v>0.76175727800000004</v>
      </c>
      <c r="Y7" s="32">
        <v>3062.36</v>
      </c>
      <c r="Z7" s="75">
        <v>2.4700000000000002</v>
      </c>
      <c r="AA7" s="29">
        <v>152.13</v>
      </c>
      <c r="AB7" s="71">
        <v>0.11849999999999999</v>
      </c>
      <c r="AC7" s="147">
        <f t="shared" si="1"/>
        <v>20.130452101175063</v>
      </c>
      <c r="AD7" s="150">
        <f t="shared" si="2"/>
        <v>20.875547340641091</v>
      </c>
      <c r="AE7" s="99">
        <v>1004.2</v>
      </c>
      <c r="AF7" s="64">
        <v>1011.71</v>
      </c>
      <c r="AG7" s="94">
        <v>20215</v>
      </c>
      <c r="AH7" s="64">
        <v>21120</v>
      </c>
      <c r="AJ7" s="106">
        <f t="shared" si="3"/>
        <v>9.92320552625727</v>
      </c>
      <c r="AK7" s="107">
        <f t="shared" si="4"/>
        <v>1.7596982809043216</v>
      </c>
      <c r="AL7" s="108">
        <f t="shared" si="0"/>
        <v>1239.821862348178</v>
      </c>
      <c r="AN7" s="1">
        <f t="shared" si="5"/>
        <v>3.7013338583813322</v>
      </c>
      <c r="AO7" s="1">
        <f t="shared" si="6"/>
        <v>4.4768736087064127</v>
      </c>
    </row>
    <row r="8" spans="2:41" s="113" customFormat="1" ht="14.4" x14ac:dyDescent="0.3">
      <c r="B8" s="259"/>
      <c r="C8" s="114" t="s">
        <v>39</v>
      </c>
      <c r="D8" s="115">
        <v>1</v>
      </c>
      <c r="E8" s="253" t="s">
        <v>35</v>
      </c>
      <c r="F8" s="256"/>
      <c r="G8" s="250"/>
      <c r="H8" s="116"/>
      <c r="I8" s="117"/>
      <c r="J8" s="117"/>
      <c r="K8" s="118"/>
      <c r="M8" s="119">
        <v>67539.17</v>
      </c>
      <c r="N8" s="120">
        <v>1006.33</v>
      </c>
      <c r="O8" s="119">
        <v>3372.12</v>
      </c>
      <c r="P8" s="120">
        <v>49.557000000000002</v>
      </c>
      <c r="Q8" s="121">
        <v>0.175325329</v>
      </c>
      <c r="R8" s="120">
        <v>7.1446399999999998E-3</v>
      </c>
      <c r="S8" s="121">
        <v>0.27329407100000003</v>
      </c>
      <c r="T8" s="122">
        <v>0.117624594</v>
      </c>
      <c r="U8" s="119">
        <v>11841.32</v>
      </c>
      <c r="V8" s="120">
        <v>7.19</v>
      </c>
      <c r="W8" s="121">
        <v>591.22</v>
      </c>
      <c r="X8" s="122">
        <v>0.35406785899999998</v>
      </c>
      <c r="Y8" s="119">
        <v>3236.16</v>
      </c>
      <c r="Z8" s="123">
        <v>0.84570000000000001</v>
      </c>
      <c r="AA8" s="121">
        <v>161.57599999999999</v>
      </c>
      <c r="AB8" s="124">
        <v>4.1647086999999999E-2</v>
      </c>
      <c r="AC8" s="147">
        <f t="shared" si="1"/>
        <v>20.028680876141834</v>
      </c>
      <c r="AD8" s="150">
        <f t="shared" si="2"/>
        <v>20.306639391526403</v>
      </c>
      <c r="AE8" s="144">
        <v>712.67</v>
      </c>
      <c r="AF8" s="126">
        <v>728.38</v>
      </c>
      <c r="AG8" s="125">
        <v>14273.84</v>
      </c>
      <c r="AH8" s="126">
        <v>14790.95</v>
      </c>
      <c r="AJ8" s="127">
        <f t="shared" si="3"/>
        <v>24.539421020513281</v>
      </c>
      <c r="AK8" s="128">
        <f t="shared" si="4"/>
        <v>2.3234432673153376</v>
      </c>
      <c r="AL8" s="129">
        <f t="shared" si="0"/>
        <v>3826.6051791415393</v>
      </c>
      <c r="AN8" s="113">
        <f t="shared" si="5"/>
        <v>1.3878024074749362</v>
      </c>
      <c r="AO8" s="113">
        <f t="shared" si="6"/>
        <v>3.6227812557797989</v>
      </c>
    </row>
    <row r="9" spans="2:41" s="113" customFormat="1" ht="14.4" x14ac:dyDescent="0.3">
      <c r="B9" s="259"/>
      <c r="C9" s="114" t="s">
        <v>40</v>
      </c>
      <c r="D9" s="115">
        <v>1</v>
      </c>
      <c r="E9" s="253"/>
      <c r="F9" s="256"/>
      <c r="G9" s="250"/>
      <c r="H9" s="116"/>
      <c r="I9" s="117"/>
      <c r="J9" s="117"/>
      <c r="K9" s="118"/>
      <c r="M9" s="119">
        <v>68515.48</v>
      </c>
      <c r="N9" s="120">
        <v>997.72</v>
      </c>
      <c r="O9" s="119">
        <v>3438.3</v>
      </c>
      <c r="P9" s="120">
        <v>47.032499999999999</v>
      </c>
      <c r="Q9" s="121">
        <v>0.172103641</v>
      </c>
      <c r="R9" s="120">
        <v>6.8942919999999998E-3</v>
      </c>
      <c r="S9" s="121">
        <v>0.27079999999999999</v>
      </c>
      <c r="T9" s="122">
        <v>8.5577564999999994E-2</v>
      </c>
      <c r="U9" s="119">
        <v>11791.78</v>
      </c>
      <c r="V9" s="120">
        <v>6.88</v>
      </c>
      <c r="W9" s="121">
        <v>591.74</v>
      </c>
      <c r="X9" s="122">
        <v>0.32425609999999999</v>
      </c>
      <c r="Y9" s="119">
        <v>3193.2128250000001</v>
      </c>
      <c r="Z9" s="123">
        <v>0.74199999999999999</v>
      </c>
      <c r="AA9" s="121">
        <v>160.244</v>
      </c>
      <c r="AB9" s="124">
        <v>2.7749046999999999E-2</v>
      </c>
      <c r="AC9" s="147">
        <f t="shared" si="1"/>
        <v>19.927157271416881</v>
      </c>
      <c r="AD9" s="150">
        <f t="shared" si="2"/>
        <v>21.213484694229049</v>
      </c>
      <c r="AE9" s="144">
        <v>1283.45</v>
      </c>
      <c r="AF9" s="126">
        <v>1306.3699999999999</v>
      </c>
      <c r="AG9" s="125">
        <v>25575.51</v>
      </c>
      <c r="AH9" s="126">
        <v>27712.66</v>
      </c>
      <c r="AJ9" s="127">
        <f t="shared" si="3"/>
        <v>24.963207389533256</v>
      </c>
      <c r="AK9" s="128">
        <f t="shared" si="4"/>
        <v>3.1643807579708536</v>
      </c>
      <c r="AL9" s="129">
        <f t="shared" si="0"/>
        <v>4303.5213274932612</v>
      </c>
      <c r="AN9" s="113">
        <f t="shared" si="5"/>
        <v>6.4551476424449703</v>
      </c>
      <c r="AO9" s="113">
        <f t="shared" si="6"/>
        <v>8.3562361024276868</v>
      </c>
    </row>
    <row r="10" spans="2:41" s="113" customFormat="1" ht="14.4" x14ac:dyDescent="0.3">
      <c r="B10" s="259"/>
      <c r="C10" s="114" t="s">
        <v>41</v>
      </c>
      <c r="D10" s="115">
        <v>1</v>
      </c>
      <c r="E10" s="253"/>
      <c r="F10" s="256"/>
      <c r="G10" s="250"/>
      <c r="H10" s="116"/>
      <c r="I10" s="117"/>
      <c r="J10" s="117"/>
      <c r="K10" s="118"/>
      <c r="M10" s="119">
        <v>70856.789999999994</v>
      </c>
      <c r="N10" s="120">
        <v>1022.538</v>
      </c>
      <c r="O10" s="119">
        <v>3550.8449999999998</v>
      </c>
      <c r="P10" s="120">
        <v>46.63</v>
      </c>
      <c r="Q10" s="121">
        <v>0.17078699999999999</v>
      </c>
      <c r="R10" s="120">
        <v>7.8230000000000001E-3</v>
      </c>
      <c r="S10" s="121">
        <v>0.269569</v>
      </c>
      <c r="T10" s="122">
        <v>0.10310900000000001</v>
      </c>
      <c r="U10" s="119">
        <v>12101.44</v>
      </c>
      <c r="V10" s="120">
        <v>7.9989179999999998</v>
      </c>
      <c r="W10" s="121">
        <v>606.43949999999995</v>
      </c>
      <c r="X10" s="122">
        <v>0.36476900000000001</v>
      </c>
      <c r="Y10" s="119">
        <v>3262.1779999999999</v>
      </c>
      <c r="Z10" s="123">
        <v>0.82475799999999999</v>
      </c>
      <c r="AA10" s="121">
        <v>163.47749999999999</v>
      </c>
      <c r="AB10" s="124">
        <v>3.7610999999999999E-2</v>
      </c>
      <c r="AC10" s="147">
        <f t="shared" si="1"/>
        <v>19.954322245452744</v>
      </c>
      <c r="AD10" s="150">
        <f t="shared" si="2"/>
        <v>21.928761246725635</v>
      </c>
      <c r="AE10" s="144">
        <v>1035.5150000000001</v>
      </c>
      <c r="AF10" s="126">
        <v>1053.6400000000001</v>
      </c>
      <c r="AG10" s="125">
        <v>20663</v>
      </c>
      <c r="AH10" s="126">
        <v>23105.02</v>
      </c>
      <c r="AJ10" s="127">
        <f t="shared" si="3"/>
        <v>21.831394605650004</v>
      </c>
      <c r="AK10" s="128">
        <f t="shared" si="4"/>
        <v>2.6144080536131664</v>
      </c>
      <c r="AL10" s="129">
        <f t="shared" si="0"/>
        <v>3955.3153773591766</v>
      </c>
      <c r="AN10" s="113">
        <f t="shared" si="5"/>
        <v>9.8947936040415101</v>
      </c>
      <c r="AO10" s="113">
        <f t="shared" si="6"/>
        <v>11.818322605623578</v>
      </c>
    </row>
    <row r="11" spans="2:41" ht="14.4" x14ac:dyDescent="0.3">
      <c r="B11" s="259"/>
      <c r="C11" s="24" t="s">
        <v>42</v>
      </c>
      <c r="D11" s="82">
        <v>1.1000000000000001</v>
      </c>
      <c r="E11" s="253"/>
      <c r="F11" s="256"/>
      <c r="G11" s="250"/>
      <c r="H11" s="53"/>
      <c r="I11" s="49"/>
      <c r="J11" s="49"/>
      <c r="K11" s="50"/>
      <c r="M11" s="32">
        <v>68313.02</v>
      </c>
      <c r="N11" s="33">
        <v>1011.39</v>
      </c>
      <c r="O11" s="32">
        <v>3402.73</v>
      </c>
      <c r="P11" s="33">
        <v>40.006885179999998</v>
      </c>
      <c r="Q11" s="29">
        <v>0.17306276200000001</v>
      </c>
      <c r="R11" s="33">
        <v>6.9699999999999996E-3</v>
      </c>
      <c r="S11" s="29">
        <v>0.26757999999999998</v>
      </c>
      <c r="T11" s="7">
        <v>0.12912599999999999</v>
      </c>
      <c r="U11" s="32">
        <v>11822.439276951505</v>
      </c>
      <c r="V11" s="33">
        <v>7.0448899999999997</v>
      </c>
      <c r="W11" s="29">
        <v>588.88668561702525</v>
      </c>
      <c r="X11" s="7">
        <v>0.27866999999999997</v>
      </c>
      <c r="Y11" s="32">
        <v>3163.4531668857448</v>
      </c>
      <c r="Z11" s="75">
        <v>0.90967600000000004</v>
      </c>
      <c r="AA11" s="29">
        <v>157.57454167549707</v>
      </c>
      <c r="AB11" s="71">
        <v>3.5983000000000001E-2</v>
      </c>
      <c r="AC11" s="147">
        <f t="shared" si="1"/>
        <v>20.0759061673761</v>
      </c>
      <c r="AD11" s="150">
        <f t="shared" si="2"/>
        <v>25.280518758684575</v>
      </c>
      <c r="AE11" s="99">
        <v>1066.58</v>
      </c>
      <c r="AF11" s="64">
        <v>1079.5</v>
      </c>
      <c r="AG11" s="94">
        <v>21412.560000000001</v>
      </c>
      <c r="AH11" s="64">
        <v>27290.32</v>
      </c>
      <c r="AJ11" s="106">
        <f>Q11/R11</f>
        <v>24.829664562410333</v>
      </c>
      <c r="AK11" s="107">
        <f t="shared" si="4"/>
        <v>2.0722395179901802</v>
      </c>
      <c r="AL11" s="108">
        <f t="shared" si="0"/>
        <v>3477.5603257486673</v>
      </c>
      <c r="AN11" s="1">
        <f t="shared" si="5"/>
        <v>25.924670836358629</v>
      </c>
      <c r="AO11" s="1">
        <f t="shared" si="6"/>
        <v>27.450057349518218</v>
      </c>
    </row>
    <row r="12" spans="2:41" ht="14.4" x14ac:dyDescent="0.3">
      <c r="B12" s="259"/>
      <c r="C12" s="24" t="s">
        <v>43</v>
      </c>
      <c r="D12" s="82">
        <v>1.1000000000000001</v>
      </c>
      <c r="E12" s="253"/>
      <c r="F12" s="256"/>
      <c r="G12" s="250"/>
      <c r="H12" s="53"/>
      <c r="I12" s="49"/>
      <c r="J12" s="49"/>
      <c r="K12" s="50"/>
      <c r="M12" s="32">
        <v>70211.77</v>
      </c>
      <c r="N12" s="33">
        <v>1007.56</v>
      </c>
      <c r="O12" s="32">
        <v>3519.4479999999999</v>
      </c>
      <c r="P12" s="33">
        <v>39.6</v>
      </c>
      <c r="Q12" s="29">
        <v>0.16686599999999999</v>
      </c>
      <c r="R12" s="33">
        <v>7.6499999999999997E-3</v>
      </c>
      <c r="S12" s="29">
        <v>0.26774500000000001</v>
      </c>
      <c r="T12" s="7">
        <v>0.111224</v>
      </c>
      <c r="U12" s="32">
        <v>11715.94</v>
      </c>
      <c r="V12" s="33">
        <v>7.7080539999999997</v>
      </c>
      <c r="W12" s="29">
        <v>587.27509999999995</v>
      </c>
      <c r="X12" s="7">
        <v>0.30295299999999997</v>
      </c>
      <c r="Y12" s="32">
        <v>3136.884</v>
      </c>
      <c r="Z12" s="75">
        <v>0.85731999999999997</v>
      </c>
      <c r="AA12" s="29">
        <v>157.24</v>
      </c>
      <c r="AB12" s="71">
        <v>3.3695999999999997E-2</v>
      </c>
      <c r="AC12" s="147">
        <f t="shared" si="1"/>
        <v>19.949660513842119</v>
      </c>
      <c r="AD12" s="150">
        <f t="shared" si="2"/>
        <v>25.443107101438247</v>
      </c>
      <c r="AE12" s="99">
        <v>1006.963</v>
      </c>
      <c r="AF12" s="64">
        <v>1021.78833333333</v>
      </c>
      <c r="AG12" s="94">
        <v>20088.57</v>
      </c>
      <c r="AH12" s="64">
        <v>25997.47</v>
      </c>
      <c r="AJ12" s="106">
        <f t="shared" ref="AJ12:AJ21" si="7">Q12/R12</f>
        <v>21.812549019607843</v>
      </c>
      <c r="AK12" s="107">
        <f t="shared" si="4"/>
        <v>2.4072592246277784</v>
      </c>
      <c r="AL12" s="108">
        <f t="shared" si="0"/>
        <v>3658.9418186908042</v>
      </c>
      <c r="AN12" s="1">
        <f t="shared" si="5"/>
        <v>27.536541705982856</v>
      </c>
      <c r="AO12" s="1">
        <f t="shared" si="6"/>
        <v>29.414239042400737</v>
      </c>
    </row>
    <row r="13" spans="2:41" ht="15" thickBot="1" x14ac:dyDescent="0.35">
      <c r="B13" s="260"/>
      <c r="C13" s="25" t="s">
        <v>44</v>
      </c>
      <c r="D13" s="83">
        <v>1.1000000000000001</v>
      </c>
      <c r="E13" s="254"/>
      <c r="F13" s="257"/>
      <c r="G13" s="251"/>
      <c r="H13" s="54"/>
      <c r="I13" s="51"/>
      <c r="J13" s="51"/>
      <c r="K13" s="52"/>
      <c r="M13" s="34">
        <v>69882.59</v>
      </c>
      <c r="N13" s="35">
        <v>1024.2139999999999</v>
      </c>
      <c r="O13" s="34">
        <v>3467.6210000000001</v>
      </c>
      <c r="P13" s="35">
        <v>38.29522</v>
      </c>
      <c r="Q13" s="34">
        <v>0.16717599999999999</v>
      </c>
      <c r="R13" s="35">
        <v>7.6600000000000001E-3</v>
      </c>
      <c r="S13" s="37">
        <v>0.26897300000000002</v>
      </c>
      <c r="T13" s="8">
        <v>0.13536699999999999</v>
      </c>
      <c r="U13" s="34">
        <v>11682.69</v>
      </c>
      <c r="V13" s="35">
        <v>7.8454740000000003</v>
      </c>
      <c r="W13" s="37">
        <v>579.70320000000004</v>
      </c>
      <c r="X13" s="8">
        <v>0.29334100000000002</v>
      </c>
      <c r="Y13" s="34">
        <v>3142.3240000000001</v>
      </c>
      <c r="Z13" s="76">
        <v>1.0620179999999999</v>
      </c>
      <c r="AA13" s="37">
        <v>155.92420000000001</v>
      </c>
      <c r="AB13" s="72">
        <v>3.9709000000000001E-2</v>
      </c>
      <c r="AC13" s="148">
        <f>AG13/AE13</f>
        <v>20.152885244058918</v>
      </c>
      <c r="AD13" s="134">
        <f t="shared" si="2"/>
        <v>26.745225404336281</v>
      </c>
      <c r="AE13" s="100">
        <v>921.65859999999998</v>
      </c>
      <c r="AF13" s="65">
        <v>935.95360000000005</v>
      </c>
      <c r="AG13" s="95">
        <v>18574.080000000002</v>
      </c>
      <c r="AH13" s="65">
        <v>25032.29</v>
      </c>
      <c r="AJ13" s="109">
        <f t="shared" si="7"/>
        <v>21.824543080939947</v>
      </c>
      <c r="AK13" s="110">
        <f t="shared" si="4"/>
        <v>1.9869909209777867</v>
      </c>
      <c r="AL13" s="111">
        <f t="shared" si="0"/>
        <v>2958.8236734217312</v>
      </c>
      <c r="AN13" s="1">
        <f t="shared" si="5"/>
        <v>32.711644414393646</v>
      </c>
      <c r="AO13" s="1">
        <f t="shared" si="6"/>
        <v>34.770012835090597</v>
      </c>
    </row>
    <row r="14" spans="2:41" ht="3" customHeight="1" thickBot="1" x14ac:dyDescent="0.35">
      <c r="Z14" s="73"/>
      <c r="AB14" s="73"/>
      <c r="AE14" s="97"/>
      <c r="AF14" s="66"/>
      <c r="AG14" s="97"/>
      <c r="AH14" s="66"/>
      <c r="AJ14" s="2"/>
      <c r="AK14" s="2"/>
      <c r="AL14" s="102"/>
    </row>
    <row r="15" spans="2:41" ht="14.4" x14ac:dyDescent="0.3">
      <c r="B15" s="258" t="s">
        <v>158</v>
      </c>
      <c r="C15" s="55">
        <v>2</v>
      </c>
      <c r="D15" s="26">
        <v>1</v>
      </c>
      <c r="E15" s="86"/>
      <c r="F15" s="89"/>
      <c r="G15" s="268" t="s">
        <v>45</v>
      </c>
      <c r="H15" s="223"/>
      <c r="I15" s="47"/>
      <c r="J15" s="18" t="s">
        <v>46</v>
      </c>
      <c r="K15" s="48"/>
      <c r="M15" s="30">
        <v>53872.06</v>
      </c>
      <c r="N15" s="6">
        <v>952.39</v>
      </c>
      <c r="O15" s="30">
        <v>2679.13</v>
      </c>
      <c r="P15" s="6">
        <v>46.019489999999998</v>
      </c>
      <c r="Q15" s="30">
        <v>1.7847999999999999E-2</v>
      </c>
      <c r="R15" s="31">
        <v>2.189E-3</v>
      </c>
      <c r="S15" s="36">
        <v>9.2692999999999998E-2</v>
      </c>
      <c r="T15" s="31">
        <v>5.1436999999999997E-2</v>
      </c>
      <c r="U15" s="36">
        <v>961.52369999999996</v>
      </c>
      <c r="V15" s="6">
        <v>2.084889</v>
      </c>
      <c r="W15" s="30">
        <v>47.817993000000001</v>
      </c>
      <c r="X15" s="6">
        <v>0.100741</v>
      </c>
      <c r="Y15" s="30">
        <v>89.126450000000006</v>
      </c>
      <c r="Z15" s="74">
        <v>0.107239</v>
      </c>
      <c r="AA15" s="36">
        <v>4.43</v>
      </c>
      <c r="AB15" s="70">
        <v>5.182E-3</v>
      </c>
      <c r="AC15" s="146">
        <f>AG15/AE15</f>
        <v>20.108054036730213</v>
      </c>
      <c r="AD15" s="149">
        <f t="shared" si="2"/>
        <v>20.695520193378787</v>
      </c>
      <c r="AE15" s="98">
        <v>1029.67</v>
      </c>
      <c r="AF15" s="67">
        <v>1035.067</v>
      </c>
      <c r="AG15" s="93">
        <v>20704.66</v>
      </c>
      <c r="AH15" s="63">
        <v>21421.25</v>
      </c>
      <c r="AJ15" s="58">
        <f t="shared" si="7"/>
        <v>8.15349474645957</v>
      </c>
      <c r="AK15" s="57">
        <f t="shared" si="4"/>
        <v>1.8020685498765481</v>
      </c>
      <c r="AL15" s="61">
        <f t="shared" ref="AL15:AL21" si="8">Y15/Z15</f>
        <v>831.10109195348707</v>
      </c>
      <c r="AN15" s="1">
        <f t="shared" si="5"/>
        <v>2.9215465383944235</v>
      </c>
      <c r="AO15" s="1">
        <f t="shared" ref="AO15:AO69" si="9">100*AH15/AG15-100</f>
        <v>3.4610082947510392</v>
      </c>
    </row>
    <row r="16" spans="2:41" ht="14.4" x14ac:dyDescent="0.3">
      <c r="B16" s="259"/>
      <c r="C16" s="24">
        <v>2.1</v>
      </c>
      <c r="D16" s="27">
        <v>1</v>
      </c>
      <c r="E16" s="87"/>
      <c r="F16" s="90"/>
      <c r="G16" s="269"/>
      <c r="H16" s="224"/>
      <c r="I16" s="49"/>
      <c r="J16" s="11" t="s">
        <v>47</v>
      </c>
      <c r="K16" s="50"/>
      <c r="M16" s="32">
        <v>63907.7</v>
      </c>
      <c r="N16" s="7">
        <v>1086.8399999999999</v>
      </c>
      <c r="O16" s="32">
        <v>3296.9209999999998</v>
      </c>
      <c r="P16" s="7">
        <v>49.447650000000003</v>
      </c>
      <c r="Q16" s="32">
        <v>4.8933999999999998E-2</v>
      </c>
      <c r="R16" s="33">
        <v>3.4840000000000001E-3</v>
      </c>
      <c r="S16" s="29">
        <v>8.6943000000000006E-2</v>
      </c>
      <c r="T16" s="33">
        <v>5.7748000000000001E-2</v>
      </c>
      <c r="U16" s="29">
        <v>3127.2379999999998</v>
      </c>
      <c r="V16" s="7">
        <v>3.7861630000000002</v>
      </c>
      <c r="W16" s="32">
        <v>161.3304</v>
      </c>
      <c r="X16" s="7">
        <v>0.17225799999999999</v>
      </c>
      <c r="Y16" s="32">
        <v>271.89019999999999</v>
      </c>
      <c r="Z16" s="75">
        <v>0.21864400000000001</v>
      </c>
      <c r="AA16" s="29">
        <v>14.026490000000001</v>
      </c>
      <c r="AB16" s="71">
        <v>9.9480000000000002E-3</v>
      </c>
      <c r="AC16" s="147">
        <f t="shared" ref="AC16:AC49" si="10">AG16/AE16</f>
        <v>19.384056835241612</v>
      </c>
      <c r="AD16" s="150">
        <f t="shared" si="2"/>
        <v>21.979596034264002</v>
      </c>
      <c r="AE16" s="99">
        <v>909.16830000000004</v>
      </c>
      <c r="AF16" s="68">
        <v>910.15639999999996</v>
      </c>
      <c r="AG16" s="94">
        <v>17623.37</v>
      </c>
      <c r="AH16" s="64">
        <v>20004.87</v>
      </c>
      <c r="AJ16" s="59">
        <f t="shared" si="7"/>
        <v>14.045350172215842</v>
      </c>
      <c r="AK16" s="56">
        <f t="shared" si="4"/>
        <v>1.5055586340652491</v>
      </c>
      <c r="AL16" s="62">
        <f t="shared" si="8"/>
        <v>1243.5292072958782</v>
      </c>
      <c r="AN16" s="1">
        <f t="shared" si="5"/>
        <v>13.390072166438927</v>
      </c>
      <c r="AO16" s="1">
        <f t="shared" si="9"/>
        <v>13.51330647884032</v>
      </c>
    </row>
    <row r="17" spans="2:41" ht="14.4" x14ac:dyDescent="0.3">
      <c r="B17" s="259"/>
      <c r="C17" s="24">
        <v>2.2000000000000002</v>
      </c>
      <c r="D17" s="27">
        <v>1</v>
      </c>
      <c r="E17" s="87"/>
      <c r="F17" s="90"/>
      <c r="G17" s="269"/>
      <c r="H17" s="224"/>
      <c r="I17" s="49"/>
      <c r="J17" s="11" t="s">
        <v>48</v>
      </c>
      <c r="K17" s="50"/>
      <c r="M17" s="32">
        <v>58387.73</v>
      </c>
      <c r="N17" s="7">
        <v>1063.558</v>
      </c>
      <c r="O17" s="32">
        <v>2900.9290000000001</v>
      </c>
      <c r="P17" s="7">
        <v>47.20758</v>
      </c>
      <c r="Q17" s="32">
        <v>8.2721000000000003E-2</v>
      </c>
      <c r="R17" s="33">
        <v>4.8260000000000004E-3</v>
      </c>
      <c r="S17" s="29">
        <v>0.18784400000000001</v>
      </c>
      <c r="T17" s="33">
        <v>5.9208999999999998E-2</v>
      </c>
      <c r="U17" s="29">
        <v>4829.8639999999996</v>
      </c>
      <c r="V17" s="7">
        <v>5.1322049999999999</v>
      </c>
      <c r="W17" s="32">
        <v>239.96639999999999</v>
      </c>
      <c r="X17" s="7">
        <v>0.2278</v>
      </c>
      <c r="Y17" s="32">
        <v>907.2595</v>
      </c>
      <c r="Z17" s="75">
        <v>0.30387399999999998</v>
      </c>
      <c r="AA17" s="29">
        <v>45.076180000000001</v>
      </c>
      <c r="AB17" s="71">
        <v>1.3488E-2</v>
      </c>
      <c r="AC17" s="147">
        <f t="shared" si="10"/>
        <v>20.127242121667724</v>
      </c>
      <c r="AD17" s="150">
        <f t="shared" si="2"/>
        <v>22.529390163389216</v>
      </c>
      <c r="AE17" s="99">
        <v>1001.005</v>
      </c>
      <c r="AF17" s="68">
        <v>1010.287</v>
      </c>
      <c r="AG17" s="94">
        <v>20147.47</v>
      </c>
      <c r="AH17" s="64">
        <v>22761.15</v>
      </c>
      <c r="AJ17" s="59">
        <f t="shared" si="7"/>
        <v>17.140696228760877</v>
      </c>
      <c r="AK17" s="56">
        <f t="shared" si="4"/>
        <v>3.1725582259453802</v>
      </c>
      <c r="AL17" s="62">
        <f t="shared" si="8"/>
        <v>2985.6437207526806</v>
      </c>
      <c r="AN17" s="1">
        <f t="shared" si="5"/>
        <v>11.93480968331717</v>
      </c>
      <c r="AO17" s="1">
        <f t="shared" si="9"/>
        <v>12.972745461340793</v>
      </c>
    </row>
    <row r="18" spans="2:41" ht="14.4" x14ac:dyDescent="0.3">
      <c r="B18" s="259"/>
      <c r="C18" s="24">
        <v>2.6</v>
      </c>
      <c r="D18" s="27">
        <v>1</v>
      </c>
      <c r="E18" s="87"/>
      <c r="F18" s="90"/>
      <c r="G18" s="269"/>
      <c r="H18" s="224"/>
      <c r="I18" s="49"/>
      <c r="J18" s="11" t="s">
        <v>49</v>
      </c>
      <c r="K18" s="50"/>
      <c r="M18" s="32">
        <v>55445.52</v>
      </c>
      <c r="N18" s="7">
        <v>1004.907</v>
      </c>
      <c r="O18" s="32">
        <v>2736.6390000000001</v>
      </c>
      <c r="P18" s="7">
        <v>42.9041</v>
      </c>
      <c r="Q18" s="32">
        <v>8.4501999999999994E-2</v>
      </c>
      <c r="R18" s="33">
        <v>3.6800000000000001E-3</v>
      </c>
      <c r="S18" s="29">
        <v>0.19470499999999999</v>
      </c>
      <c r="T18" s="33">
        <v>6.0686999999999998E-2</v>
      </c>
      <c r="U18" s="29">
        <v>4685.2709999999997</v>
      </c>
      <c r="V18" s="7">
        <v>3.6978680000000002</v>
      </c>
      <c r="W18" s="32">
        <v>231.25219999999999</v>
      </c>
      <c r="X18" s="7">
        <v>0.15787899999999999</v>
      </c>
      <c r="Y18" s="32">
        <v>912.24570000000006</v>
      </c>
      <c r="Z18" s="75">
        <v>0.224413</v>
      </c>
      <c r="AA18" s="29">
        <v>45.025959999999998</v>
      </c>
      <c r="AB18" s="71">
        <v>9.5809999999999992E-3</v>
      </c>
      <c r="AC18" s="147">
        <f t="shared" si="10"/>
        <v>20.260434026061791</v>
      </c>
      <c r="AD18" s="150">
        <f t="shared" si="2"/>
        <v>23.422160282562508</v>
      </c>
      <c r="AE18" s="99">
        <v>1305.1289999999999</v>
      </c>
      <c r="AF18" s="68">
        <v>1314.5409999999999</v>
      </c>
      <c r="AG18" s="94">
        <v>26442.48</v>
      </c>
      <c r="AH18" s="64">
        <v>30789.39</v>
      </c>
      <c r="AJ18" s="59">
        <f t="shared" si="7"/>
        <v>22.962499999999999</v>
      </c>
      <c r="AK18" s="56">
        <f t="shared" si="4"/>
        <v>3.2083477515777679</v>
      </c>
      <c r="AL18" s="62">
        <f t="shared" si="8"/>
        <v>4065.0305463587229</v>
      </c>
      <c r="AN18" s="1">
        <f t="shared" si="5"/>
        <v>15.605422136730468</v>
      </c>
      <c r="AO18" s="1">
        <f t="shared" si="9"/>
        <v>16.439116149468589</v>
      </c>
    </row>
    <row r="19" spans="2:41" ht="14.4" x14ac:dyDescent="0.3">
      <c r="B19" s="259"/>
      <c r="C19" s="24">
        <v>2.2999999999999998</v>
      </c>
      <c r="D19" s="27">
        <v>1</v>
      </c>
      <c r="E19" s="87"/>
      <c r="F19" s="90"/>
      <c r="G19" s="269"/>
      <c r="H19" s="224"/>
      <c r="I19" s="49"/>
      <c r="J19" s="11" t="s">
        <v>50</v>
      </c>
      <c r="K19" s="50"/>
      <c r="M19" s="32">
        <v>92365.9</v>
      </c>
      <c r="N19" s="7">
        <v>1260.318</v>
      </c>
      <c r="O19" s="32">
        <v>5093.723</v>
      </c>
      <c r="P19" s="7">
        <v>64.626779999999997</v>
      </c>
      <c r="Q19" s="32">
        <v>0.15700800000000001</v>
      </c>
      <c r="R19" s="33">
        <v>6.1279999999999998E-3</v>
      </c>
      <c r="S19" s="29">
        <v>0.267679</v>
      </c>
      <c r="T19" s="33">
        <v>7.4631000000000003E-2</v>
      </c>
      <c r="U19" s="29">
        <v>14502.17</v>
      </c>
      <c r="V19" s="7">
        <v>7.7227790000000001</v>
      </c>
      <c r="W19" s="32">
        <v>799.75459999999998</v>
      </c>
      <c r="X19" s="7">
        <v>0.39600999999999997</v>
      </c>
      <c r="Y19" s="32">
        <v>3881.924</v>
      </c>
      <c r="Z19" s="75">
        <v>0.57635599999999998</v>
      </c>
      <c r="AA19" s="29">
        <v>214.07740000000001</v>
      </c>
      <c r="AB19" s="71">
        <v>2.9554E-2</v>
      </c>
      <c r="AC19" s="147">
        <f t="shared" si="10"/>
        <v>18.130271177613878</v>
      </c>
      <c r="AD19" s="150">
        <f t="shared" si="2"/>
        <v>19.501471871179554</v>
      </c>
      <c r="AE19" s="99">
        <v>996.19579999999996</v>
      </c>
      <c r="AF19" s="68">
        <v>1016.7329999999999</v>
      </c>
      <c r="AG19" s="94">
        <v>18061.3</v>
      </c>
      <c r="AH19" s="64">
        <v>19827.79</v>
      </c>
      <c r="AJ19" s="59">
        <f t="shared" si="7"/>
        <v>25.62140992167102</v>
      </c>
      <c r="AK19" s="56">
        <f t="shared" si="4"/>
        <v>3.5866998968257158</v>
      </c>
      <c r="AL19" s="62">
        <f t="shared" si="8"/>
        <v>6735.2886063474662</v>
      </c>
      <c r="AN19" s="1">
        <f t="shared" si="5"/>
        <v>7.5630456937607562</v>
      </c>
      <c r="AO19" s="1">
        <f t="shared" si="9"/>
        <v>9.7805252113635248</v>
      </c>
    </row>
    <row r="20" spans="2:41" ht="14.4" x14ac:dyDescent="0.3">
      <c r="B20" s="259"/>
      <c r="C20" s="24">
        <v>2.4</v>
      </c>
      <c r="D20" s="27">
        <v>1</v>
      </c>
      <c r="E20" s="87"/>
      <c r="F20" s="90"/>
      <c r="G20" s="269"/>
      <c r="H20" s="224"/>
      <c r="I20" s="49"/>
      <c r="J20" s="11" t="s">
        <v>51</v>
      </c>
      <c r="K20" s="50"/>
      <c r="M20" s="32">
        <v>83305.53</v>
      </c>
      <c r="N20" s="7">
        <v>1163.1869999999999</v>
      </c>
      <c r="O20" s="32">
        <v>4467.9459999999999</v>
      </c>
      <c r="P20" s="7">
        <v>60.765970000000003</v>
      </c>
      <c r="Q20" s="32">
        <v>0.16624700000000001</v>
      </c>
      <c r="R20" s="33">
        <v>7.273E-3</v>
      </c>
      <c r="S20" s="29">
        <v>0.268154</v>
      </c>
      <c r="T20" s="33">
        <v>9.6692E-2</v>
      </c>
      <c r="U20" s="29">
        <v>13849.28</v>
      </c>
      <c r="V20" s="7">
        <v>8.4598300000000002</v>
      </c>
      <c r="W20" s="32">
        <v>742.78179999999998</v>
      </c>
      <c r="X20" s="7">
        <v>0.44194899999999998</v>
      </c>
      <c r="Y20" s="32">
        <v>3713.7330000000002</v>
      </c>
      <c r="Z20" s="75">
        <v>0.81800099999999998</v>
      </c>
      <c r="AA20" s="29">
        <v>199.17959999999999</v>
      </c>
      <c r="AB20" s="71">
        <v>4.2733E-2</v>
      </c>
      <c r="AC20" s="147">
        <f>AG20/AE20</f>
        <v>18.645144245809202</v>
      </c>
      <c r="AD20" s="150">
        <f t="shared" si="2"/>
        <v>19.142078449734456</v>
      </c>
      <c r="AE20" s="99">
        <v>1048.4880000000001</v>
      </c>
      <c r="AF20" s="68">
        <v>1072.126</v>
      </c>
      <c r="AG20" s="94">
        <v>19549.21</v>
      </c>
      <c r="AH20" s="33">
        <v>20522.72</v>
      </c>
      <c r="AJ20" s="59">
        <f t="shared" si="7"/>
        <v>22.858105321050463</v>
      </c>
      <c r="AK20" s="56">
        <f t="shared" si="4"/>
        <v>2.7732801059032806</v>
      </c>
      <c r="AL20" s="62">
        <f t="shared" si="8"/>
        <v>4540.0103422856455</v>
      </c>
      <c r="AN20" s="1">
        <f t="shared" si="5"/>
        <v>2.665220485150968</v>
      </c>
      <c r="AO20" s="1">
        <f t="shared" si="9"/>
        <v>4.9797920222863326</v>
      </c>
    </row>
    <row r="21" spans="2:41" ht="15" thickBot="1" x14ac:dyDescent="0.35">
      <c r="B21" s="260"/>
      <c r="C21" s="25">
        <v>2.5</v>
      </c>
      <c r="D21" s="28">
        <v>1</v>
      </c>
      <c r="E21" s="88"/>
      <c r="F21" s="91"/>
      <c r="G21" s="270"/>
      <c r="H21" s="225"/>
      <c r="I21" s="51"/>
      <c r="J21" s="21" t="s">
        <v>52</v>
      </c>
      <c r="K21" s="52"/>
      <c r="M21" s="34">
        <v>73092.929999999993</v>
      </c>
      <c r="N21" s="8">
        <v>1060.6859999999999</v>
      </c>
      <c r="O21" s="34">
        <v>3759.346</v>
      </c>
      <c r="P21" s="8">
        <v>49.4968</v>
      </c>
      <c r="Q21" s="34">
        <v>0.163963</v>
      </c>
      <c r="R21" s="35">
        <v>6.9119999999999997E-3</v>
      </c>
      <c r="S21" s="37">
        <v>0.26636799999999999</v>
      </c>
      <c r="T21" s="35">
        <v>0.10854900000000001</v>
      </c>
      <c r="U21" s="37">
        <v>11984.55</v>
      </c>
      <c r="V21" s="8">
        <v>7.3316749999999997</v>
      </c>
      <c r="W21" s="34">
        <v>616.39440000000002</v>
      </c>
      <c r="X21" s="8">
        <v>0.34213199999999999</v>
      </c>
      <c r="Y21" s="34">
        <v>3192.3</v>
      </c>
      <c r="Z21" s="76">
        <v>0.795844</v>
      </c>
      <c r="AA21" s="37">
        <v>164.18770000000001</v>
      </c>
      <c r="AB21" s="72">
        <v>3.7137999999999997E-2</v>
      </c>
      <c r="AC21" s="148">
        <f>AG21/AE21</f>
        <v>19.442991108860937</v>
      </c>
      <c r="AD21" s="134">
        <f t="shared" si="2"/>
        <v>21.429383734364187</v>
      </c>
      <c r="AE21" s="37">
        <v>912.67079999999999</v>
      </c>
      <c r="AF21" s="69">
        <v>928.57360000000006</v>
      </c>
      <c r="AG21" s="148">
        <v>17745.050249716998</v>
      </c>
      <c r="AH21" s="65">
        <v>19898.759999999998</v>
      </c>
      <c r="AJ21" s="101">
        <f t="shared" si="7"/>
        <v>23.721498842592592</v>
      </c>
      <c r="AK21" s="77">
        <f t="shared" si="4"/>
        <v>2.4538963970188576</v>
      </c>
      <c r="AL21" s="112">
        <f t="shared" si="8"/>
        <v>4011.2132528485486</v>
      </c>
      <c r="AN21" s="1">
        <f t="shared" si="5"/>
        <v>10.216497113954716</v>
      </c>
      <c r="AO21" s="1">
        <f t="shared" si="9"/>
        <v>12.136960560691264</v>
      </c>
    </row>
    <row r="22" spans="2:41" ht="3" customHeight="1" thickBot="1" x14ac:dyDescent="0.35">
      <c r="Z22" s="73"/>
      <c r="AB22" s="73"/>
      <c r="AE22" s="97"/>
      <c r="AF22" s="66"/>
      <c r="AG22" s="97"/>
      <c r="AH22" s="66"/>
      <c r="AJ22" s="2"/>
      <c r="AK22" s="2"/>
      <c r="AL22" s="102"/>
      <c r="AO22" s="1" t="e">
        <f t="shared" si="9"/>
        <v>#DIV/0!</v>
      </c>
    </row>
    <row r="23" spans="2:41" ht="14.4" x14ac:dyDescent="0.3">
      <c r="B23" s="258" t="s">
        <v>159</v>
      </c>
      <c r="C23" s="23" t="s">
        <v>53</v>
      </c>
      <c r="D23" s="26">
        <v>1</v>
      </c>
      <c r="E23" s="86"/>
      <c r="F23" s="89"/>
      <c r="G23" s="271" t="s">
        <v>54</v>
      </c>
      <c r="H23" s="38">
        <v>30</v>
      </c>
      <c r="I23" s="236">
        <v>30</v>
      </c>
      <c r="J23" s="237"/>
      <c r="K23" s="238"/>
      <c r="M23" s="30">
        <v>166923.79969772376</v>
      </c>
      <c r="N23" s="6">
        <v>2210.9120646223496</v>
      </c>
      <c r="O23" s="30">
        <v>6509.8480071116146</v>
      </c>
      <c r="P23" s="31">
        <v>68.796940587497858</v>
      </c>
      <c r="Q23" s="36">
        <v>0.24006810099194534</v>
      </c>
      <c r="R23" s="6">
        <v>3.072437676593404E-2</v>
      </c>
      <c r="S23" s="30">
        <v>0.23747772075866289</v>
      </c>
      <c r="T23" s="31">
        <v>0.1223238603687186</v>
      </c>
      <c r="U23" s="36">
        <v>40073.079603792401</v>
      </c>
      <c r="V23" s="6">
        <v>67.928895269806176</v>
      </c>
      <c r="W23" s="30">
        <v>0.24006810099194534</v>
      </c>
      <c r="X23" s="31">
        <v>2.1137431229538639</v>
      </c>
      <c r="Y23" s="30">
        <v>9516.4636080890814</v>
      </c>
      <c r="Z23" s="74">
        <v>8.3093246999850798</v>
      </c>
      <c r="AA23" s="36">
        <v>371.13180844225474</v>
      </c>
      <c r="AB23" s="70">
        <v>0.25856121862754761</v>
      </c>
      <c r="AC23" s="146">
        <f t="shared" si="10"/>
        <v>25.641735339345807</v>
      </c>
      <c r="AD23" s="149">
        <f t="shared" si="2"/>
        <v>32.136778841356325</v>
      </c>
      <c r="AE23" s="98">
        <v>1334.31666666666</v>
      </c>
      <c r="AF23" s="63">
        <v>1356.6686111111101</v>
      </c>
      <c r="AG23" s="98">
        <v>34214.194825544597</v>
      </c>
      <c r="AH23" s="63">
        <v>43598.959116287799</v>
      </c>
      <c r="AJ23" s="58">
        <f>Q23/R23</f>
        <v>7.8136036027953946</v>
      </c>
      <c r="AK23" s="57">
        <f t="shared" si="4"/>
        <v>1.9413851070660955</v>
      </c>
      <c r="AL23" s="61">
        <f t="shared" ref="AL23:AL52" si="11">Y23/Z23</f>
        <v>1145.2752120886753</v>
      </c>
      <c r="AN23" s="1">
        <f t="shared" si="5"/>
        <v>25.329968569031422</v>
      </c>
      <c r="AO23" s="1">
        <f t="shared" si="9"/>
        <v>27.429446575011781</v>
      </c>
    </row>
    <row r="24" spans="2:41" ht="14.4" x14ac:dyDescent="0.3">
      <c r="B24" s="259"/>
      <c r="C24" s="24" t="s">
        <v>55</v>
      </c>
      <c r="D24" s="27">
        <v>1</v>
      </c>
      <c r="E24" s="87"/>
      <c r="F24" s="90"/>
      <c r="G24" s="272"/>
      <c r="H24" s="39">
        <v>40</v>
      </c>
      <c r="I24" s="233"/>
      <c r="J24" s="239"/>
      <c r="K24" s="240"/>
      <c r="M24" s="32">
        <v>139837.98182059673</v>
      </c>
      <c r="N24" s="7">
        <v>1895.0341516168216</v>
      </c>
      <c r="O24" s="32">
        <v>5812.6249675033978</v>
      </c>
      <c r="P24" s="33">
        <v>65.367823861647423</v>
      </c>
      <c r="Q24" s="29">
        <v>0.21518435824395069</v>
      </c>
      <c r="R24" s="7">
        <v>2.0587314114418422E-2</v>
      </c>
      <c r="S24" s="32">
        <v>0.24033670019603426</v>
      </c>
      <c r="T24" s="33">
        <v>0.11844391645093798</v>
      </c>
      <c r="U24" s="29">
        <v>30090.946376194355</v>
      </c>
      <c r="V24" s="7">
        <v>39.013663336885926</v>
      </c>
      <c r="W24" s="32">
        <v>1250.7859733449834</v>
      </c>
      <c r="X24" s="33">
        <v>1.3457479228157112</v>
      </c>
      <c r="Y24" s="32">
        <v>7231.9587578303654</v>
      </c>
      <c r="Z24" s="75">
        <v>4.6209310807191386</v>
      </c>
      <c r="AA24" s="29">
        <v>300.60977348521811</v>
      </c>
      <c r="AB24" s="71">
        <v>0.15939565453400742</v>
      </c>
      <c r="AC24" s="147">
        <f t="shared" si="10"/>
        <v>24.057630176105974</v>
      </c>
      <c r="AD24" s="150">
        <f t="shared" si="2"/>
        <v>28.990320308470221</v>
      </c>
      <c r="AE24" s="99">
        <v>1415.9186111111101</v>
      </c>
      <c r="AF24" s="64">
        <v>1445.5961111111001</v>
      </c>
      <c r="AG24" s="99">
        <v>34063.646305576702</v>
      </c>
      <c r="AH24" s="64">
        <v>41908.294297789696</v>
      </c>
      <c r="AJ24" s="59">
        <f t="shared" ref="AJ24:AJ80" si="12">Q24/R24</f>
        <v>10.45227935261576</v>
      </c>
      <c r="AK24" s="56">
        <f t="shared" si="4"/>
        <v>2.0291181463556796</v>
      </c>
      <c r="AL24" s="62">
        <f t="shared" si="11"/>
        <v>1565.0436311430296</v>
      </c>
      <c r="AN24" s="1">
        <f t="shared" si="5"/>
        <v>20.503641033036544</v>
      </c>
      <c r="AO24" s="1">
        <f t="shared" si="9"/>
        <v>23.02938423514783</v>
      </c>
    </row>
    <row r="25" spans="2:41" ht="14.4" x14ac:dyDescent="0.3">
      <c r="B25" s="259"/>
      <c r="C25" s="24" t="s">
        <v>56</v>
      </c>
      <c r="D25" s="27">
        <v>1</v>
      </c>
      <c r="E25" s="87"/>
      <c r="F25" s="90"/>
      <c r="G25" s="272"/>
      <c r="H25" s="39">
        <v>50</v>
      </c>
      <c r="I25" s="233"/>
      <c r="J25" s="239"/>
      <c r="K25" s="240"/>
      <c r="M25" s="32">
        <v>105505.39912771303</v>
      </c>
      <c r="N25" s="7">
        <v>1499.1302123978712</v>
      </c>
      <c r="O25" s="32">
        <v>4586.9277395095532</v>
      </c>
      <c r="P25" s="33">
        <v>63.938482738913258</v>
      </c>
      <c r="Q25" s="29">
        <v>0.22031888033818794</v>
      </c>
      <c r="R25" s="7">
        <v>1.3760303745428961E-2</v>
      </c>
      <c r="S25" s="32">
        <v>0.22658583726588113</v>
      </c>
      <c r="T25" s="33">
        <v>0.10599894985560515</v>
      </c>
      <c r="U25" s="29">
        <v>23244.831405451365</v>
      </c>
      <c r="V25" s="7">
        <v>20.62848707654414</v>
      </c>
      <c r="W25" s="32">
        <v>1010.5867837609202</v>
      </c>
      <c r="X25" s="33">
        <v>0.87981294350931316</v>
      </c>
      <c r="Y25" s="32">
        <v>5266.9495861084461</v>
      </c>
      <c r="Z25" s="75">
        <v>2.1865979672236011</v>
      </c>
      <c r="AA25" s="29">
        <v>228.98465252830209</v>
      </c>
      <c r="AB25" s="71">
        <v>9.325924808135605E-2</v>
      </c>
      <c r="AC25" s="147">
        <f t="shared" si="10"/>
        <v>23.001321389683358</v>
      </c>
      <c r="AD25" s="150">
        <f t="shared" si="2"/>
        <v>23.446446461975448</v>
      </c>
      <c r="AE25" s="99">
        <v>717.78055555555102</v>
      </c>
      <c r="AF25" s="64">
        <v>738.59027777777601</v>
      </c>
      <c r="AG25" s="99">
        <v>16509.901245598699</v>
      </c>
      <c r="AH25" s="64">
        <v>17317.317405252201</v>
      </c>
      <c r="AJ25" s="59">
        <f t="shared" si="12"/>
        <v>16.011193096763996</v>
      </c>
      <c r="AK25" s="56">
        <f t="shared" si="4"/>
        <v>2.1376234158408449</v>
      </c>
      <c r="AL25" s="62">
        <f t="shared" si="11"/>
        <v>2408.7416457246932</v>
      </c>
      <c r="AN25" s="1">
        <f t="shared" si="5"/>
        <v>1.9352152198166266</v>
      </c>
      <c r="AO25" s="1">
        <f t="shared" si="9"/>
        <v>4.8904966034775441</v>
      </c>
    </row>
    <row r="26" spans="2:41" ht="14.4" x14ac:dyDescent="0.3">
      <c r="B26" s="259"/>
      <c r="C26" s="24" t="s">
        <v>57</v>
      </c>
      <c r="D26" s="27">
        <v>1</v>
      </c>
      <c r="E26" s="87"/>
      <c r="F26" s="90"/>
      <c r="G26" s="272"/>
      <c r="H26" s="39">
        <v>60</v>
      </c>
      <c r="I26" s="233"/>
      <c r="J26" s="239"/>
      <c r="K26" s="240"/>
      <c r="M26" s="32">
        <v>89461.182816772052</v>
      </c>
      <c r="N26" s="7">
        <v>1323.324184975668</v>
      </c>
      <c r="O26" s="32">
        <v>4123.1593792840622</v>
      </c>
      <c r="P26" s="33">
        <v>55.70143244766475</v>
      </c>
      <c r="Q26" s="29">
        <v>0.17933271919806476</v>
      </c>
      <c r="R26" s="7">
        <v>1.1481833856427866E-2</v>
      </c>
      <c r="S26" s="32">
        <v>0.27572561035904486</v>
      </c>
      <c r="T26" s="33">
        <v>9.5561622960187942E-2</v>
      </c>
      <c r="U26" s="29">
        <v>16043.31717720692</v>
      </c>
      <c r="V26" s="7">
        <v>15.194188430083436</v>
      </c>
      <c r="W26" s="32">
        <v>739.41738317401575</v>
      </c>
      <c r="X26" s="33">
        <v>0.63955459292912686</v>
      </c>
      <c r="Y26" s="32">
        <v>4423.553420869127</v>
      </c>
      <c r="Z26" s="75">
        <v>1.4519813059416833</v>
      </c>
      <c r="AA26" s="29">
        <v>203.87630928574325</v>
      </c>
      <c r="AB26" s="71">
        <v>6.1116874871949702E-2</v>
      </c>
      <c r="AC26" s="147">
        <f t="shared" si="10"/>
        <v>21.697241020138769</v>
      </c>
      <c r="AD26" s="150">
        <f t="shared" si="2"/>
        <v>23.757453387200055</v>
      </c>
      <c r="AE26" s="99">
        <v>1014.86555555555</v>
      </c>
      <c r="AF26" s="64">
        <v>1036.5147222222199</v>
      </c>
      <c r="AG26" s="99">
        <v>22019.7825619258</v>
      </c>
      <c r="AH26" s="64">
        <v>24624.950198341001</v>
      </c>
      <c r="AJ26" s="59">
        <f t="shared" si="12"/>
        <v>15.618821996598484</v>
      </c>
      <c r="AK26" s="56">
        <f t="shared" si="4"/>
        <v>2.8853173671392676</v>
      </c>
      <c r="AL26" s="62">
        <f t="shared" si="11"/>
        <v>3046.5636181178165</v>
      </c>
      <c r="AN26" s="1">
        <f t="shared" si="5"/>
        <v>9.4952734550399924</v>
      </c>
      <c r="AO26" s="1">
        <f t="shared" si="9"/>
        <v>11.831032523090272</v>
      </c>
    </row>
    <row r="27" spans="2:41" ht="14.4" x14ac:dyDescent="0.3">
      <c r="B27" s="259"/>
      <c r="C27" s="24" t="s">
        <v>58</v>
      </c>
      <c r="D27" s="27">
        <v>1</v>
      </c>
      <c r="E27" s="87"/>
      <c r="F27" s="90"/>
      <c r="G27" s="272"/>
      <c r="H27" s="39">
        <v>70</v>
      </c>
      <c r="I27" s="233"/>
      <c r="J27" s="239"/>
      <c r="K27" s="240"/>
      <c r="M27" s="32">
        <v>77536.889070572244</v>
      </c>
      <c r="N27" s="7">
        <v>1113.2048749418652</v>
      </c>
      <c r="O27" s="32">
        <v>3783.4365492510401</v>
      </c>
      <c r="P27" s="33">
        <v>51.339528746188947</v>
      </c>
      <c r="Q27" s="29">
        <v>0.17092500303720964</v>
      </c>
      <c r="R27" s="7">
        <v>8.3936616777653232E-3</v>
      </c>
      <c r="S27" s="32">
        <v>0.26847328084407096</v>
      </c>
      <c r="T27" s="33">
        <v>0.10316296606619187</v>
      </c>
      <c r="U27" s="29">
        <v>13252.992999883347</v>
      </c>
      <c r="V27" s="7">
        <v>9.3438650983010731</v>
      </c>
      <c r="W27" s="32">
        <v>646.68390367182394</v>
      </c>
      <c r="X27" s="33">
        <v>0.43092663499141737</v>
      </c>
      <c r="Y27" s="32">
        <v>3558.0745116821886</v>
      </c>
      <c r="Z27" s="75">
        <v>0.96394083806310826</v>
      </c>
      <c r="AA27" s="29">
        <v>173.61734928782573</v>
      </c>
      <c r="AB27" s="71">
        <v>4.4455669822637843E-2</v>
      </c>
      <c r="AC27" s="147">
        <f t="shared" si="10"/>
        <v>20.493772807137802</v>
      </c>
      <c r="AD27" s="150">
        <f t="shared" si="2"/>
        <v>21.683192310652071</v>
      </c>
      <c r="AE27" s="99">
        <v>1001.61027777777</v>
      </c>
      <c r="AF27" s="64">
        <v>1021.8469444444401</v>
      </c>
      <c r="AG27" s="99">
        <v>20526.773474071801</v>
      </c>
      <c r="AH27" s="64">
        <v>22156.903808440999</v>
      </c>
      <c r="AJ27" s="59">
        <f t="shared" si="12"/>
        <v>20.363580234593833</v>
      </c>
      <c r="AK27" s="56">
        <f t="shared" si="4"/>
        <v>2.6024191730956239</v>
      </c>
      <c r="AL27" s="62">
        <f t="shared" si="11"/>
        <v>3691.175195805165</v>
      </c>
      <c r="AN27" s="1">
        <f t="shared" si="5"/>
        <v>5.8038093556887844</v>
      </c>
      <c r="AO27" s="1">
        <f t="shared" si="9"/>
        <v>7.9414835284672591</v>
      </c>
    </row>
    <row r="28" spans="2:41" ht="14.4" x14ac:dyDescent="0.3">
      <c r="B28" s="259"/>
      <c r="C28" s="24" t="s">
        <v>59</v>
      </c>
      <c r="D28" s="27">
        <v>1</v>
      </c>
      <c r="E28" s="87"/>
      <c r="F28" s="90"/>
      <c r="G28" s="272"/>
      <c r="H28" s="39">
        <v>80</v>
      </c>
      <c r="I28" s="233"/>
      <c r="J28" s="239"/>
      <c r="K28" s="240"/>
      <c r="M28" s="32">
        <v>63588.761845776877</v>
      </c>
      <c r="N28" s="7">
        <v>942.79492623442604</v>
      </c>
      <c r="O28" s="32">
        <v>3250.45690692891</v>
      </c>
      <c r="P28" s="33">
        <v>45.231758073984004</v>
      </c>
      <c r="Q28" s="29">
        <v>0.16992711238777</v>
      </c>
      <c r="R28" s="7">
        <v>6.6698092705414483E-3</v>
      </c>
      <c r="S28" s="32">
        <v>0.27540577106322367</v>
      </c>
      <c r="T28" s="33">
        <v>0.11002675901149063</v>
      </c>
      <c r="U28" s="29">
        <v>10805.454680766445</v>
      </c>
      <c r="V28" s="7">
        <v>6.2882623392178161</v>
      </c>
      <c r="W28" s="32">
        <v>552.3407561353107</v>
      </c>
      <c r="X28" s="33">
        <v>0.30168719932474652</v>
      </c>
      <c r="Y28" s="32">
        <v>2975.884578045202</v>
      </c>
      <c r="Z28" s="75">
        <v>0.69187712499815102</v>
      </c>
      <c r="AA28" s="29">
        <v>152.11783183308924</v>
      </c>
      <c r="AB28" s="71">
        <v>3.3193664776955428E-2</v>
      </c>
      <c r="AC28" s="147">
        <f t="shared" si="10"/>
        <v>19.563022573911525</v>
      </c>
      <c r="AD28" s="150">
        <f t="shared" si="2"/>
        <v>20.843649824362991</v>
      </c>
      <c r="AE28" s="99">
        <v>996.57527777777705</v>
      </c>
      <c r="AF28" s="64">
        <v>1010.29499999999</v>
      </c>
      <c r="AG28" s="99">
        <v>19496.024655768801</v>
      </c>
      <c r="AH28" s="64">
        <v>21058.2351993046</v>
      </c>
      <c r="AJ28" s="59">
        <f t="shared" si="12"/>
        <v>25.477057213357991</v>
      </c>
      <c r="AK28" s="56">
        <f t="shared" si="4"/>
        <v>2.5030799192627469</v>
      </c>
      <c r="AL28" s="62">
        <f t="shared" si="11"/>
        <v>4301.1749782205252</v>
      </c>
      <c r="AN28" s="1">
        <f t="shared" si="5"/>
        <v>6.5461625145761531</v>
      </c>
      <c r="AO28" s="1">
        <f t="shared" si="9"/>
        <v>8.0129696751975956</v>
      </c>
    </row>
    <row r="29" spans="2:41" ht="14.4" x14ac:dyDescent="0.3">
      <c r="B29" s="259"/>
      <c r="C29" s="24" t="s">
        <v>60</v>
      </c>
      <c r="D29" s="27">
        <v>1</v>
      </c>
      <c r="E29" s="87"/>
      <c r="F29" s="90"/>
      <c r="G29" s="272"/>
      <c r="H29" s="39">
        <v>90</v>
      </c>
      <c r="I29" s="233"/>
      <c r="J29" s="239"/>
      <c r="K29" s="240"/>
      <c r="M29" s="32">
        <v>50132.670195560524</v>
      </c>
      <c r="N29" s="7">
        <v>757.68098588606767</v>
      </c>
      <c r="O29" s="32">
        <v>2670.6952865989865</v>
      </c>
      <c r="P29" s="33">
        <v>37.72859399130531</v>
      </c>
      <c r="Q29" s="29">
        <v>0.16726018815220131</v>
      </c>
      <c r="R29" s="7">
        <v>4.9494853351100716E-3</v>
      </c>
      <c r="S29" s="32">
        <v>0.28866664303672157</v>
      </c>
      <c r="T29" s="33">
        <v>9.2307692307692313E-2</v>
      </c>
      <c r="U29" s="29">
        <v>8385.199849481709</v>
      </c>
      <c r="V29" s="7">
        <v>3.750130928334833</v>
      </c>
      <c r="W29" s="32">
        <v>446.70099613374367</v>
      </c>
      <c r="X29" s="33">
        <v>0.1867371226742876</v>
      </c>
      <c r="Y29" s="32">
        <v>2420.5274917419074</v>
      </c>
      <c r="Z29" s="75">
        <v>0.3461659318462923</v>
      </c>
      <c r="AA29" s="29">
        <v>2420.5274917419074</v>
      </c>
      <c r="AB29" s="71">
        <v>1.7237272862241932E-2</v>
      </c>
      <c r="AC29" s="147">
        <f t="shared" si="10"/>
        <v>18.771392770682681</v>
      </c>
      <c r="AD29" s="150">
        <f t="shared" si="2"/>
        <v>20.082407154125008</v>
      </c>
      <c r="AE29" s="99">
        <v>958.90916666667101</v>
      </c>
      <c r="AF29" s="64">
        <v>970.63277777777898</v>
      </c>
      <c r="AG29" s="99">
        <v>18000.060598908101</v>
      </c>
      <c r="AH29" s="64">
        <v>19492.642640472699</v>
      </c>
      <c r="AJ29" s="59">
        <f t="shared" si="12"/>
        <v>33.793450596915775</v>
      </c>
      <c r="AK29" s="56">
        <f t="shared" si="4"/>
        <v>3.1272219662311502</v>
      </c>
      <c r="AL29" s="62">
        <f t="shared" si="11"/>
        <v>6992.3908422527602</v>
      </c>
      <c r="AN29" s="1">
        <f t="shared" si="5"/>
        <v>6.9841082090077009</v>
      </c>
      <c r="AO29" s="1">
        <f t="shared" si="9"/>
        <v>8.2920945369213825</v>
      </c>
    </row>
    <row r="30" spans="2:41" ht="14.4" x14ac:dyDescent="0.3">
      <c r="B30" s="259"/>
      <c r="C30" s="24" t="s">
        <v>61</v>
      </c>
      <c r="D30" s="27">
        <v>1</v>
      </c>
      <c r="E30" s="87"/>
      <c r="F30" s="90"/>
      <c r="G30" s="272"/>
      <c r="H30" s="39">
        <v>100</v>
      </c>
      <c r="I30" s="233"/>
      <c r="J30" s="239"/>
      <c r="K30" s="240"/>
      <c r="M30" s="32">
        <v>46019.147785058522</v>
      </c>
      <c r="N30" s="7">
        <v>676.47064989807495</v>
      </c>
      <c r="O30" s="32">
        <v>2587.8333226342593</v>
      </c>
      <c r="P30" s="33">
        <v>36.909439790095242</v>
      </c>
      <c r="Q30" s="29">
        <v>0.16045647837716484</v>
      </c>
      <c r="R30" s="7">
        <v>3.4381817274294086E-3</v>
      </c>
      <c r="S30" s="32">
        <v>0.28701538260628257</v>
      </c>
      <c r="T30" s="33">
        <v>9.4363791631084548E-2</v>
      </c>
      <c r="U30" s="29">
        <v>7384.0703915087961</v>
      </c>
      <c r="V30" s="7">
        <v>2.3258290276218583</v>
      </c>
      <c r="W30" s="32">
        <v>415.23462157697065</v>
      </c>
      <c r="X30" s="33">
        <v>0.12690136145596143</v>
      </c>
      <c r="Y30" s="32">
        <v>2119.3417886106199</v>
      </c>
      <c r="Z30" s="75">
        <v>0.21947404573203699</v>
      </c>
      <c r="AA30" s="29">
        <v>119.17872378328919</v>
      </c>
      <c r="AB30" s="71">
        <v>1.1974893630131286E-2</v>
      </c>
      <c r="AC30" s="147">
        <f t="shared" si="10"/>
        <v>17.782887090353171</v>
      </c>
      <c r="AD30" s="150">
        <f t="shared" si="2"/>
        <v>18.327849291270141</v>
      </c>
      <c r="AE30" s="99">
        <v>995.54305555555902</v>
      </c>
      <c r="AF30" s="64">
        <v>1006.9527777777701</v>
      </c>
      <c r="AG30" s="99">
        <v>17703.629750529701</v>
      </c>
      <c r="AH30" s="64">
        <v>18455.278754536801</v>
      </c>
      <c r="AJ30" s="59">
        <f t="shared" si="12"/>
        <v>46.668992827534964</v>
      </c>
      <c r="AK30" s="56">
        <f t="shared" si="4"/>
        <v>3.0415838283435011</v>
      </c>
      <c r="AL30" s="62">
        <f t="shared" si="11"/>
        <v>9656.4574710496436</v>
      </c>
      <c r="AN30" s="1">
        <f t="shared" si="5"/>
        <v>3.0645316373436344</v>
      </c>
      <c r="AO30" s="1">
        <f t="shared" si="9"/>
        <v>4.2457338670032385</v>
      </c>
    </row>
    <row r="31" spans="2:41" ht="14.4" x14ac:dyDescent="0.3">
      <c r="B31" s="259"/>
      <c r="C31" s="24" t="s">
        <v>62</v>
      </c>
      <c r="D31" s="27">
        <v>1</v>
      </c>
      <c r="E31" s="87"/>
      <c r="F31" s="90"/>
      <c r="G31" s="272"/>
      <c r="H31" s="39">
        <v>110</v>
      </c>
      <c r="I31" s="233"/>
      <c r="J31" s="239"/>
      <c r="K31" s="240"/>
      <c r="M31" s="32">
        <v>41586.23639074032</v>
      </c>
      <c r="N31" s="7">
        <v>619.20696511846825</v>
      </c>
      <c r="O31" s="32">
        <v>2458.1284523191512</v>
      </c>
      <c r="P31" s="33">
        <v>34.987461618099225</v>
      </c>
      <c r="Q31" s="29">
        <v>0.15993316866070312</v>
      </c>
      <c r="R31" s="7">
        <v>5.0953112295600324E-3</v>
      </c>
      <c r="S31" s="32">
        <v>0.2768354525127516</v>
      </c>
      <c r="T31" s="33">
        <v>0.1031592520954223</v>
      </c>
      <c r="U31" s="29">
        <v>6651.0185586441412</v>
      </c>
      <c r="V31" s="7">
        <v>3.1550522027899186</v>
      </c>
      <c r="W31" s="32">
        <v>393.13627235443192</v>
      </c>
      <c r="X31" s="33">
        <v>0.17827200607650162</v>
      </c>
      <c r="Y31" s="32">
        <v>1841.2377323529597</v>
      </c>
      <c r="Z31" s="75">
        <v>0.32547282556182272</v>
      </c>
      <c r="AA31" s="29">
        <v>108.8340578564155</v>
      </c>
      <c r="AB31" s="71">
        <v>1.8390406816402485E-2</v>
      </c>
      <c r="AC31" s="147">
        <f t="shared" si="10"/>
        <v>16.917845099390671</v>
      </c>
      <c r="AD31" s="150">
        <f t="shared" si="2"/>
        <v>17.697967685605086</v>
      </c>
      <c r="AE31" s="99">
        <v>976.22972222221995</v>
      </c>
      <c r="AF31" s="64">
        <v>983.18499999999801</v>
      </c>
      <c r="AG31" s="99">
        <v>16515.703221976699</v>
      </c>
      <c r="AH31" s="64">
        <v>17400.3763589716</v>
      </c>
      <c r="AJ31" s="59">
        <f t="shared" si="12"/>
        <v>31.388302196902888</v>
      </c>
      <c r="AK31" s="56">
        <f t="shared" si="4"/>
        <v>2.683573667795486</v>
      </c>
      <c r="AL31" s="62">
        <f t="shared" si="11"/>
        <v>5657.1166246357525</v>
      </c>
      <c r="AN31" s="1">
        <f t="shared" si="5"/>
        <v>4.6112408621267633</v>
      </c>
      <c r="AO31" s="1">
        <f t="shared" si="9"/>
        <v>5.3565574841385342</v>
      </c>
    </row>
    <row r="32" spans="2:41" ht="15" thickBot="1" x14ac:dyDescent="0.35">
      <c r="B32" s="260"/>
      <c r="C32" s="24" t="s">
        <v>63</v>
      </c>
      <c r="D32" s="27">
        <v>1</v>
      </c>
      <c r="E32" s="87"/>
      <c r="F32" s="90"/>
      <c r="G32" s="272"/>
      <c r="H32" s="39">
        <v>120</v>
      </c>
      <c r="I32" s="233"/>
      <c r="J32" s="239"/>
      <c r="K32" s="240"/>
      <c r="M32" s="32">
        <v>32642.000076552569</v>
      </c>
      <c r="N32" s="7">
        <v>503.5381407863581</v>
      </c>
      <c r="O32" s="32">
        <v>1983.4429847528831</v>
      </c>
      <c r="P32" s="33">
        <v>29.416095492057224</v>
      </c>
      <c r="Q32" s="29">
        <v>0.17003959156164683</v>
      </c>
      <c r="R32" s="7">
        <v>4.1398098120309802E-3</v>
      </c>
      <c r="S32" s="32">
        <v>0.27838703752032845</v>
      </c>
      <c r="T32" s="33">
        <v>8.847271553115918E-2</v>
      </c>
      <c r="U32" s="29">
        <v>5550.4323607722436</v>
      </c>
      <c r="V32" s="7">
        <v>2.0845521359592021</v>
      </c>
      <c r="W32" s="32">
        <v>337.26383501319395</v>
      </c>
      <c r="X32" s="33">
        <v>0.12177704074965877</v>
      </c>
      <c r="Y32" s="32">
        <v>1545.1684218723478</v>
      </c>
      <c r="Z32" s="75">
        <v>0.18442598813458877</v>
      </c>
      <c r="AA32" s="29">
        <v>93.889879892067896</v>
      </c>
      <c r="AB32" s="71">
        <v>1.0773945484470941E-2</v>
      </c>
      <c r="AC32" s="147">
        <f t="shared" si="10"/>
        <v>16.457241436975025</v>
      </c>
      <c r="AD32" s="150">
        <f t="shared" si="2"/>
        <v>17.117776250159398</v>
      </c>
      <c r="AE32" s="99">
        <v>1473.21027777777</v>
      </c>
      <c r="AF32" s="64">
        <v>1485.6908333333299</v>
      </c>
      <c r="AG32" s="99">
        <v>24244.977228821801</v>
      </c>
      <c r="AH32" s="64">
        <v>25431.723261912801</v>
      </c>
      <c r="AJ32" s="59">
        <f t="shared" si="12"/>
        <v>41.074252026622894</v>
      </c>
      <c r="AK32" s="56">
        <f t="shared" si="4"/>
        <v>3.1465863328483841</v>
      </c>
      <c r="AL32" s="62">
        <f t="shared" si="11"/>
        <v>8378.2575194593974</v>
      </c>
      <c r="AN32" s="1">
        <f t="shared" si="5"/>
        <v>4.0136423574629561</v>
      </c>
      <c r="AO32" s="1">
        <f t="shared" si="9"/>
        <v>4.894811910486041</v>
      </c>
    </row>
    <row r="33" spans="2:41" customFormat="1" ht="15.6" customHeight="1" x14ac:dyDescent="0.3">
      <c r="B33" s="261" t="s">
        <v>160</v>
      </c>
      <c r="C33" s="152" t="s">
        <v>64</v>
      </c>
      <c r="D33" s="153">
        <v>1</v>
      </c>
      <c r="E33" s="206"/>
      <c r="F33" s="207"/>
      <c r="G33" s="272"/>
      <c r="H33" s="154">
        <v>30</v>
      </c>
      <c r="I33" s="235">
        <v>60</v>
      </c>
      <c r="J33" s="239"/>
      <c r="K33" s="240"/>
      <c r="M33" s="156">
        <v>209229.70720170712</v>
      </c>
      <c r="N33" s="157">
        <v>3021.0986089304465</v>
      </c>
      <c r="O33" s="156">
        <v>209229.70720170712</v>
      </c>
      <c r="P33" s="158">
        <v>137.80713545943874</v>
      </c>
      <c r="Q33" s="159">
        <v>0.22331871514433843</v>
      </c>
      <c r="R33" s="157">
        <v>4.1826420559568651E-2</v>
      </c>
      <c r="S33" s="156">
        <v>0.23972250294266173</v>
      </c>
      <c r="T33" s="158">
        <v>0.13070861733544206</v>
      </c>
      <c r="U33" s="159">
        <v>46724.909382311365</v>
      </c>
      <c r="V33" s="157">
        <v>126.36174096905268</v>
      </c>
      <c r="W33" s="156">
        <v>2131.700019636346</v>
      </c>
      <c r="X33" s="158">
        <v>5.7639792038359312</v>
      </c>
      <c r="Y33" s="156">
        <v>11201.012226896739</v>
      </c>
      <c r="Z33" s="151">
        <v>16.516568446164158</v>
      </c>
      <c r="AA33" s="159">
        <v>511.01646423014608</v>
      </c>
      <c r="AB33" s="160">
        <v>0.75340175208363669</v>
      </c>
      <c r="AC33" s="178">
        <f t="shared" si="10"/>
        <v>21.919082869025033</v>
      </c>
      <c r="AD33" s="179">
        <f t="shared" si="2"/>
        <v>21.92265733453009</v>
      </c>
      <c r="AE33" s="163">
        <v>1085.8347222222101</v>
      </c>
      <c r="AF33" s="164">
        <v>1130.8644444444401</v>
      </c>
      <c r="AG33" s="163">
        <v>23800.501258453402</v>
      </c>
      <c r="AH33" s="164">
        <v>24791.553707359199</v>
      </c>
      <c r="AJ33" s="106">
        <f t="shared" si="12"/>
        <v>5.3391782551961571</v>
      </c>
      <c r="AK33" s="107">
        <f t="shared" si="4"/>
        <v>1.8340221771870906</v>
      </c>
      <c r="AL33" s="108">
        <f t="shared" si="11"/>
        <v>678.16824441508527</v>
      </c>
      <c r="AN33" s="1">
        <f t="shared" si="5"/>
        <v>1.6307550486558853E-2</v>
      </c>
      <c r="AO33" s="1">
        <f t="shared" si="9"/>
        <v>4.1639982206416732</v>
      </c>
    </row>
    <row r="34" spans="2:41" customFormat="1" ht="15.6" customHeight="1" x14ac:dyDescent="0.3">
      <c r="B34" s="262"/>
      <c r="C34" s="152" t="s">
        <v>65</v>
      </c>
      <c r="D34" s="153">
        <v>1</v>
      </c>
      <c r="E34" s="206"/>
      <c r="F34" s="207"/>
      <c r="G34" s="272"/>
      <c r="H34" s="154">
        <v>40</v>
      </c>
      <c r="I34" s="235"/>
      <c r="J34" s="239"/>
      <c r="K34" s="240"/>
      <c r="M34" s="156">
        <v>148637.65894530556</v>
      </c>
      <c r="N34" s="157">
        <v>2262.671860265948</v>
      </c>
      <c r="O34" s="156">
        <v>7455.6483616006635</v>
      </c>
      <c r="P34" s="158">
        <v>112.78904953028317</v>
      </c>
      <c r="Q34" s="159">
        <v>0.21146766569364048</v>
      </c>
      <c r="R34" s="157">
        <v>3.2315187492869102E-2</v>
      </c>
      <c r="S34" s="156">
        <v>0.24979073022784362</v>
      </c>
      <c r="T34" s="158">
        <v>0.1307274241963424</v>
      </c>
      <c r="U34" s="159">
        <v>31432.058771331227</v>
      </c>
      <c r="V34" s="157">
        <v>73.118665399333025</v>
      </c>
      <c r="W34" s="156">
        <v>1576.6285552603076</v>
      </c>
      <c r="X34" s="158">
        <v>3.6447992827136004</v>
      </c>
      <c r="Y34" s="156">
        <v>7851.4369130553241</v>
      </c>
      <c r="Z34" s="151">
        <v>9.5586147883290309</v>
      </c>
      <c r="AA34" s="159">
        <v>393.82719811654232</v>
      </c>
      <c r="AB34" s="160">
        <v>0.47647522194182529</v>
      </c>
      <c r="AC34" s="178">
        <f t="shared" si="10"/>
        <v>19.936248564356156</v>
      </c>
      <c r="AD34" s="179">
        <f t="shared" si="2"/>
        <v>20.06109520107654</v>
      </c>
      <c r="AE34" s="163">
        <v>1000.1475</v>
      </c>
      <c r="AF34" s="164">
        <v>1034.25027777777</v>
      </c>
      <c r="AG34" s="163">
        <v>19939.1891610194</v>
      </c>
      <c r="AH34" s="164">
        <v>20748.1932842397</v>
      </c>
      <c r="AJ34" s="106">
        <f t="shared" si="12"/>
        <v>6.5439096010290649</v>
      </c>
      <c r="AK34" s="107">
        <f t="shared" si="4"/>
        <v>1.9107752773639708</v>
      </c>
      <c r="AL34" s="108">
        <f t="shared" si="11"/>
        <v>821.39902976756071</v>
      </c>
      <c r="AN34" s="1">
        <f t="shared" si="5"/>
        <v>0.62622933455793373</v>
      </c>
      <c r="AO34" s="1">
        <f t="shared" si="9"/>
        <v>4.0573571808119482</v>
      </c>
    </row>
    <row r="35" spans="2:41" customFormat="1" ht="15.6" customHeight="1" x14ac:dyDescent="0.3">
      <c r="B35" s="262"/>
      <c r="C35" s="152" t="s">
        <v>66</v>
      </c>
      <c r="D35" s="153">
        <v>1</v>
      </c>
      <c r="E35" s="206"/>
      <c r="F35" s="207"/>
      <c r="G35" s="272"/>
      <c r="H35" s="154">
        <v>50</v>
      </c>
      <c r="I35" s="235"/>
      <c r="J35" s="239"/>
      <c r="K35" s="240"/>
      <c r="M35" s="156">
        <v>114383.4503532877</v>
      </c>
      <c r="N35" s="157">
        <v>1713.584258439038</v>
      </c>
      <c r="O35" s="156">
        <v>6300.5957699767023</v>
      </c>
      <c r="P35" s="158">
        <v>94.687041497283914</v>
      </c>
      <c r="Q35" s="159">
        <v>0.21749268760516133</v>
      </c>
      <c r="R35" s="157">
        <v>3.055050703031887E-2</v>
      </c>
      <c r="S35" s="156">
        <v>0.23456827240211792</v>
      </c>
      <c r="T35" s="158">
        <v>0.12111982373144968</v>
      </c>
      <c r="U35" s="159">
        <v>24877.564034888084</v>
      </c>
      <c r="V35" s="157">
        <v>52.350867934485571</v>
      </c>
      <c r="W35" s="156">
        <v>1370.3335075259438</v>
      </c>
      <c r="X35" s="158">
        <v>2.8927371269428668</v>
      </c>
      <c r="Y35" s="156">
        <v>5835.4872172367595</v>
      </c>
      <c r="Z35" s="151">
        <v>6.340727896413294</v>
      </c>
      <c r="AA35" s="159">
        <v>321.43676347509529</v>
      </c>
      <c r="AB35" s="160">
        <v>0.35036781091674019</v>
      </c>
      <c r="AC35" s="178">
        <f t="shared" si="10"/>
        <v>18.154386430937571</v>
      </c>
      <c r="AD35" s="179">
        <f t="shared" si="2"/>
        <v>18.09734712735947</v>
      </c>
      <c r="AE35" s="163">
        <v>573.58055555555495</v>
      </c>
      <c r="AF35" s="164">
        <v>589.52222222222201</v>
      </c>
      <c r="AG35" s="163">
        <v>10413.003054827401</v>
      </c>
      <c r="AH35" s="164">
        <v>10668.7882948479</v>
      </c>
      <c r="AJ35" s="106">
        <f t="shared" si="12"/>
        <v>7.1191187560100948</v>
      </c>
      <c r="AK35" s="107">
        <f t="shared" si="4"/>
        <v>1.9366629274676734</v>
      </c>
      <c r="AL35" s="108">
        <f t="shared" si="11"/>
        <v>920.31818942075563</v>
      </c>
      <c r="AN35" s="1">
        <f t="shared" si="5"/>
        <v>-0.31419020298531564</v>
      </c>
      <c r="AO35" s="1">
        <f t="shared" si="9"/>
        <v>2.4564022374114245</v>
      </c>
    </row>
    <row r="36" spans="2:41" customFormat="1" ht="15.6" customHeight="1" x14ac:dyDescent="0.3">
      <c r="B36" s="262"/>
      <c r="C36" s="152" t="s">
        <v>67</v>
      </c>
      <c r="D36" s="153">
        <v>1</v>
      </c>
      <c r="E36" s="206"/>
      <c r="F36" s="207"/>
      <c r="G36" s="272"/>
      <c r="H36" s="154">
        <v>60</v>
      </c>
      <c r="I36" s="235"/>
      <c r="J36" s="239"/>
      <c r="K36" s="240"/>
      <c r="M36" s="156">
        <v>82777.485985426436</v>
      </c>
      <c r="N36" s="157">
        <v>1251.4059104462606</v>
      </c>
      <c r="O36" s="156">
        <v>4970.4998386928273</v>
      </c>
      <c r="P36" s="158">
        <v>75.55317217913381</v>
      </c>
      <c r="Q36" s="159">
        <v>0.18216731345716738</v>
      </c>
      <c r="R36" s="157">
        <v>1.9523450023738904E-2</v>
      </c>
      <c r="S36" s="156">
        <v>0.28019768169285475</v>
      </c>
      <c r="T36" s="158">
        <v>0.11333048908195323</v>
      </c>
      <c r="U36" s="159">
        <v>15079.35223670346</v>
      </c>
      <c r="V36" s="157">
        <v>24.431760752009048</v>
      </c>
      <c r="W36" s="156">
        <v>905.46260215395625</v>
      </c>
      <c r="X36" s="158">
        <v>1.4750585811742596</v>
      </c>
      <c r="Y36" s="156">
        <v>4225.1995381542729</v>
      </c>
      <c r="Z36" s="151">
        <v>2.7688633951584549</v>
      </c>
      <c r="AA36" s="159">
        <v>253.70852198311817</v>
      </c>
      <c r="AB36" s="160">
        <v>0.16716911042901084</v>
      </c>
      <c r="AC36" s="178">
        <f t="shared" si="10"/>
        <v>16.653754888199689</v>
      </c>
      <c r="AD36" s="179">
        <f t="shared" si="2"/>
        <v>16.563247767800174</v>
      </c>
      <c r="AE36" s="163">
        <v>1036.4211111111099</v>
      </c>
      <c r="AF36" s="164">
        <v>1055.30666666666</v>
      </c>
      <c r="AG36" s="163">
        <v>17260.303145400001</v>
      </c>
      <c r="AH36" s="164">
        <v>17479.3057910112</v>
      </c>
      <c r="AJ36" s="106">
        <f t="shared" si="12"/>
        <v>9.330692743120041</v>
      </c>
      <c r="AK36" s="107">
        <f t="shared" si="4"/>
        <v>2.4723945335684032</v>
      </c>
      <c r="AL36" s="108">
        <f t="shared" si="11"/>
        <v>1525.9689392919565</v>
      </c>
      <c r="AN36" s="1">
        <f t="shared" si="5"/>
        <v>-0.54346374740777037</v>
      </c>
      <c r="AO36" s="1">
        <f t="shared" si="9"/>
        <v>1.2688227070308784</v>
      </c>
    </row>
    <row r="37" spans="2:41" customFormat="1" ht="15.6" customHeight="1" x14ac:dyDescent="0.3">
      <c r="B37" s="262"/>
      <c r="C37" s="152" t="s">
        <v>68</v>
      </c>
      <c r="D37" s="153">
        <v>1</v>
      </c>
      <c r="E37" s="206"/>
      <c r="F37" s="207"/>
      <c r="G37" s="272"/>
      <c r="H37" s="154">
        <v>70</v>
      </c>
      <c r="I37" s="235"/>
      <c r="J37" s="239"/>
      <c r="K37" s="240"/>
      <c r="M37" s="156">
        <v>67598.448727841402</v>
      </c>
      <c r="N37" s="157">
        <v>1018.7939952521092</v>
      </c>
      <c r="O37" s="156">
        <v>4345.7213175135694</v>
      </c>
      <c r="P37" s="158">
        <v>63.573985339132697</v>
      </c>
      <c r="Q37" s="159">
        <v>0.16681757839839922</v>
      </c>
      <c r="R37" s="157">
        <v>1.5277833180422036E-2</v>
      </c>
      <c r="S37" s="156">
        <v>0.27207518011225806</v>
      </c>
      <c r="T37" s="158">
        <v>0.10278290772463861</v>
      </c>
      <c r="U37" s="159">
        <v>11276.6095202668</v>
      </c>
      <c r="V37" s="157">
        <v>15.564964704677404</v>
      </c>
      <c r="W37" s="156">
        <v>724.94270658191476</v>
      </c>
      <c r="X37" s="158">
        <v>0.9712727426258656</v>
      </c>
      <c r="Y37" s="156">
        <v>3068.0855662822059</v>
      </c>
      <c r="Z37" s="151">
        <v>1.5998123309781143</v>
      </c>
      <c r="AA37" s="159">
        <v>197.23891746434231</v>
      </c>
      <c r="AB37" s="160">
        <v>9.9830236680770998E-2</v>
      </c>
      <c r="AC37" s="178">
        <f t="shared" si="10"/>
        <v>15.555173419753066</v>
      </c>
      <c r="AD37" s="179">
        <f t="shared" si="2"/>
        <v>16.025328439256974</v>
      </c>
      <c r="AE37" s="163">
        <v>994.66749999999797</v>
      </c>
      <c r="AF37" s="164">
        <v>1008.86833333333</v>
      </c>
      <c r="AG37" s="163">
        <v>15472.225457492201</v>
      </c>
      <c r="AH37" s="164">
        <v>16167.446393632399</v>
      </c>
      <c r="AJ37" s="106">
        <f t="shared" si="12"/>
        <v>10.918929171982951</v>
      </c>
      <c r="AK37" s="107">
        <f t="shared" si="4"/>
        <v>2.647085844673351</v>
      </c>
      <c r="AL37" s="108">
        <f t="shared" si="11"/>
        <v>1917.7784211766887</v>
      </c>
      <c r="AN37" s="1">
        <f t="shared" si="5"/>
        <v>3.0224993757181267</v>
      </c>
      <c r="AO37" s="1">
        <f t="shared" si="9"/>
        <v>4.4933480193280673</v>
      </c>
    </row>
    <row r="38" spans="2:41" customFormat="1" ht="15.6" customHeight="1" x14ac:dyDescent="0.3">
      <c r="B38" s="262"/>
      <c r="C38" s="152" t="s">
        <v>69</v>
      </c>
      <c r="D38" s="153">
        <v>1</v>
      </c>
      <c r="E38" s="206"/>
      <c r="F38" s="207"/>
      <c r="G38" s="272"/>
      <c r="H38" s="154">
        <v>80</v>
      </c>
      <c r="I38" s="235"/>
      <c r="J38" s="239"/>
      <c r="K38" s="240"/>
      <c r="M38" s="156">
        <v>49811.215829687579</v>
      </c>
      <c r="N38" s="157">
        <v>759.12067784827673</v>
      </c>
      <c r="O38" s="156">
        <v>3404.8970585582224</v>
      </c>
      <c r="P38" s="158">
        <v>50.512167015455525</v>
      </c>
      <c r="Q38" s="159">
        <v>0.17519272030120028</v>
      </c>
      <c r="R38" s="157">
        <v>1.3376196778385854E-2</v>
      </c>
      <c r="S38" s="156">
        <v>0.26864046425275051</v>
      </c>
      <c r="T38" s="158">
        <v>0.10194986072423398</v>
      </c>
      <c r="U38" s="159">
        <v>8726.5624027131762</v>
      </c>
      <c r="V38" s="157">
        <v>10.154147565440207</v>
      </c>
      <c r="W38" s="156">
        <v>596.51317803437018</v>
      </c>
      <c r="X38" s="158">
        <v>0.67566068570142446</v>
      </c>
      <c r="Y38" s="156">
        <v>2344.3077751954656</v>
      </c>
      <c r="Z38" s="151">
        <v>1.0352139300699486</v>
      </c>
      <c r="AA38" s="159">
        <v>160.24757708003685</v>
      </c>
      <c r="AB38" s="160">
        <v>6.8883512804100655E-2</v>
      </c>
      <c r="AC38" s="178">
        <f t="shared" si="10"/>
        <v>14.629286869183574</v>
      </c>
      <c r="AD38" s="179">
        <f t="shared" si="2"/>
        <v>15.028471805931506</v>
      </c>
      <c r="AE38" s="163">
        <v>874.41888888888798</v>
      </c>
      <c r="AF38" s="164">
        <v>883.875277777777</v>
      </c>
      <c r="AG38" s="163">
        <v>12792.1247693883</v>
      </c>
      <c r="AH38" s="164">
        <v>13283.2946920432</v>
      </c>
      <c r="AJ38" s="106">
        <f t="shared" si="12"/>
        <v>13.097349209476965</v>
      </c>
      <c r="AK38" s="107">
        <f t="shared" si="4"/>
        <v>2.6350253187633177</v>
      </c>
      <c r="AL38" s="108">
        <f t="shared" si="11"/>
        <v>2264.5635912540924</v>
      </c>
      <c r="AN38" s="1">
        <f t="shared" si="5"/>
        <v>2.7286698272956329</v>
      </c>
      <c r="AO38" s="1">
        <f t="shared" si="9"/>
        <v>3.8396273606576869</v>
      </c>
    </row>
    <row r="39" spans="2:41" customFormat="1" ht="15.6" customHeight="1" x14ac:dyDescent="0.3">
      <c r="B39" s="262"/>
      <c r="C39" s="152" t="s">
        <v>70</v>
      </c>
      <c r="D39" s="153">
        <v>1</v>
      </c>
      <c r="E39" s="206"/>
      <c r="F39" s="207"/>
      <c r="G39" s="272"/>
      <c r="H39" s="154">
        <v>90</v>
      </c>
      <c r="I39" s="235"/>
      <c r="J39" s="239"/>
      <c r="K39" s="240"/>
      <c r="M39" s="156">
        <v>44608.008890877405</v>
      </c>
      <c r="N39" s="157">
        <v>673.14396831327883</v>
      </c>
      <c r="O39" s="156">
        <v>3279.9116202136015</v>
      </c>
      <c r="P39" s="158">
        <v>49.081249898026527</v>
      </c>
      <c r="Q39" s="159">
        <v>0.16378581295792022</v>
      </c>
      <c r="R39" s="157">
        <v>1.2110310266534094E-2</v>
      </c>
      <c r="S39" s="156">
        <v>0.2836019279093886</v>
      </c>
      <c r="T39" s="158">
        <v>0.10629116511469452</v>
      </c>
      <c r="U39" s="159">
        <v>7306.1590006264887</v>
      </c>
      <c r="V39" s="157">
        <v>8.1519823103198021</v>
      </c>
      <c r="W39" s="156">
        <v>537.20299114681404</v>
      </c>
      <c r="X39" s="158">
        <v>0.59438916453439616</v>
      </c>
      <c r="Y39" s="156">
        <v>2072.0407781902045</v>
      </c>
      <c r="Z39" s="151">
        <v>0.86648369775827094</v>
      </c>
      <c r="AA39" s="159">
        <v>152.35180396792668</v>
      </c>
      <c r="AB39" s="160">
        <v>6.3178316829910833E-2</v>
      </c>
      <c r="AC39" s="178">
        <f t="shared" si="10"/>
        <v>13.600369173353624</v>
      </c>
      <c r="AD39" s="179">
        <f t="shared" si="2"/>
        <v>13.714890507308469</v>
      </c>
      <c r="AE39" s="163">
        <v>1071.7602777777699</v>
      </c>
      <c r="AF39" s="164">
        <v>1080.2280555555501</v>
      </c>
      <c r="AG39" s="163">
        <v>14576.3354431137</v>
      </c>
      <c r="AH39" s="164">
        <v>14815.2095048671</v>
      </c>
      <c r="AJ39" s="106">
        <f t="shared" si="12"/>
        <v>13.52449353923901</v>
      </c>
      <c r="AK39" s="107">
        <f t="shared" si="4"/>
        <v>2.6681608730449531</v>
      </c>
      <c r="AL39" s="108">
        <f t="shared" si="11"/>
        <v>2391.3211333933905</v>
      </c>
      <c r="AN39" s="1">
        <f t="shared" si="5"/>
        <v>0.8420457746045571</v>
      </c>
      <c r="AO39" s="1">
        <f t="shared" si="9"/>
        <v>1.6387799435985926</v>
      </c>
    </row>
    <row r="40" spans="2:41" customFormat="1" ht="15.6" customHeight="1" x14ac:dyDescent="0.3">
      <c r="B40" s="262"/>
      <c r="C40" s="152" t="s">
        <v>71</v>
      </c>
      <c r="D40" s="153">
        <v>1</v>
      </c>
      <c r="E40" s="206"/>
      <c r="F40" s="207"/>
      <c r="G40" s="272"/>
      <c r="H40" s="154">
        <v>100</v>
      </c>
      <c r="I40" s="235"/>
      <c r="J40" s="239"/>
      <c r="K40" s="240"/>
      <c r="M40" s="156">
        <v>35531.8612654928</v>
      </c>
      <c r="N40" s="157">
        <v>550.11393351579454</v>
      </c>
      <c r="O40" s="156">
        <v>2773.3740851604866</v>
      </c>
      <c r="P40" s="158">
        <v>42.233163714990518</v>
      </c>
      <c r="Q40" s="159">
        <v>0.16426357921055873</v>
      </c>
      <c r="R40" s="157">
        <v>9.644145291186677E-3</v>
      </c>
      <c r="S40" s="156">
        <v>0.27836482627054326</v>
      </c>
      <c r="T40" s="158">
        <v>0.11073891625615763</v>
      </c>
      <c r="U40" s="159">
        <v>5836.5907074828601</v>
      </c>
      <c r="V40" s="157">
        <v>5.30537870153253</v>
      </c>
      <c r="W40" s="156">
        <v>455.56435371827047</v>
      </c>
      <c r="X40" s="158">
        <v>0.40730276697384177</v>
      </c>
      <c r="Y40" s="156">
        <v>1624.7015583007333</v>
      </c>
      <c r="Z40" s="151">
        <v>0.58751188773621321</v>
      </c>
      <c r="AA40" s="159">
        <v>126.81309217783867</v>
      </c>
      <c r="AB40" s="160">
        <v>4.5104267002817555E-2</v>
      </c>
      <c r="AC40" s="178">
        <f t="shared" si="10"/>
        <v>12.811780947840175</v>
      </c>
      <c r="AD40" s="179">
        <f t="shared" si="2"/>
        <v>13.025638742771561</v>
      </c>
      <c r="AE40" s="163">
        <v>950.37638888888796</v>
      </c>
      <c r="AF40" s="164">
        <v>956.57638888888698</v>
      </c>
      <c r="AG40" s="163">
        <v>12176.0141124438</v>
      </c>
      <c r="AH40" s="164">
        <v>12460.018471531601</v>
      </c>
      <c r="AJ40" s="106">
        <f t="shared" si="12"/>
        <v>17.032466252937038</v>
      </c>
      <c r="AK40" s="107">
        <f t="shared" si="4"/>
        <v>2.5137037247740341</v>
      </c>
      <c r="AL40" s="108">
        <f t="shared" si="11"/>
        <v>2765.393504735699</v>
      </c>
      <c r="AN40" s="1">
        <f t="shared" si="5"/>
        <v>1.6692276881883288</v>
      </c>
      <c r="AO40" s="1">
        <f t="shared" si="9"/>
        <v>2.3324903902464342</v>
      </c>
    </row>
    <row r="41" spans="2:41" customFormat="1" ht="15.6" customHeight="1" x14ac:dyDescent="0.3">
      <c r="B41" s="262"/>
      <c r="C41" s="152" t="s">
        <v>72</v>
      </c>
      <c r="D41" s="153">
        <v>1</v>
      </c>
      <c r="E41" s="206"/>
      <c r="F41" s="207"/>
      <c r="G41" s="272"/>
      <c r="H41" s="154">
        <v>110</v>
      </c>
      <c r="I41" s="235"/>
      <c r="J41" s="239"/>
      <c r="K41" s="240"/>
      <c r="M41" s="156">
        <v>29527.033735041518</v>
      </c>
      <c r="N41" s="157">
        <v>456.39071338195936</v>
      </c>
      <c r="O41" s="156">
        <v>2231.8612652823485</v>
      </c>
      <c r="P41" s="158">
        <v>34.177053268153614</v>
      </c>
      <c r="Q41" s="159">
        <v>0.17315022967311988</v>
      </c>
      <c r="R41" s="157">
        <v>9.2556494778217573E-3</v>
      </c>
      <c r="S41" s="156">
        <v>0.27667755236926483</v>
      </c>
      <c r="T41" s="158">
        <v>7.7799801783944494E-2</v>
      </c>
      <c r="U41" s="159">
        <v>5112.6126727883975</v>
      </c>
      <c r="V41" s="157">
        <v>4.2241924679964313</v>
      </c>
      <c r="W41" s="156">
        <v>386.44729068217856</v>
      </c>
      <c r="X41" s="158">
        <v>0.31633082523487244</v>
      </c>
      <c r="Y41" s="156">
        <v>1414.5451605191786</v>
      </c>
      <c r="Z41" s="151">
        <v>0.32864133670735368</v>
      </c>
      <c r="AA41" s="159">
        <v>106.92129050567895</v>
      </c>
      <c r="AB41" s="160">
        <v>2.4610475501424662E-2</v>
      </c>
      <c r="AC41" s="178">
        <f t="shared" si="10"/>
        <v>13.229780091777393</v>
      </c>
      <c r="AD41" s="179">
        <f t="shared" si="2"/>
        <v>13.353717472396223</v>
      </c>
      <c r="AE41" s="163">
        <v>948.17333333332999</v>
      </c>
      <c r="AF41" s="164">
        <v>955.44888888888795</v>
      </c>
      <c r="AG41" s="163">
        <v>12544.124688887499</v>
      </c>
      <c r="AH41" s="164">
        <v>12758.7945215371</v>
      </c>
      <c r="AJ41" s="106">
        <f t="shared" si="12"/>
        <v>18.707518050248094</v>
      </c>
      <c r="AK41" s="107">
        <f t="shared" si="4"/>
        <v>3.5562758005170476</v>
      </c>
      <c r="AL41" s="108">
        <f t="shared" si="11"/>
        <v>4304.2216621057414</v>
      </c>
      <c r="AN41" s="1">
        <f t="shared" si="5"/>
        <v>0.9368060523988504</v>
      </c>
      <c r="AO41" s="1">
        <f t="shared" si="9"/>
        <v>1.7113177521247849</v>
      </c>
    </row>
    <row r="42" spans="2:41" customFormat="1" ht="15.6" customHeight="1" thickBot="1" x14ac:dyDescent="0.35">
      <c r="B42" s="263"/>
      <c r="C42" s="152" t="s">
        <v>73</v>
      </c>
      <c r="D42" s="153">
        <v>1</v>
      </c>
      <c r="E42" s="206"/>
      <c r="F42" s="207"/>
      <c r="G42" s="272"/>
      <c r="H42" s="154">
        <v>120</v>
      </c>
      <c r="I42" s="235"/>
      <c r="J42" s="239"/>
      <c r="K42" s="240"/>
      <c r="M42" s="156">
        <v>24857.948557693559</v>
      </c>
      <c r="N42" s="157">
        <v>384.49079976444602</v>
      </c>
      <c r="O42" s="156">
        <v>1633.6011956449609</v>
      </c>
      <c r="P42" s="158">
        <v>27.01741205867523</v>
      </c>
      <c r="Q42" s="159">
        <v>0.16542561505484349</v>
      </c>
      <c r="R42" s="157">
        <v>8.1827195298221304E-3</v>
      </c>
      <c r="S42" s="156">
        <v>0.2855562372732518</v>
      </c>
      <c r="T42" s="158">
        <v>7.6955161626694468E-2</v>
      </c>
      <c r="U42" s="159">
        <v>4112.1414291581168</v>
      </c>
      <c r="V42" s="157">
        <v>3.1461803762694625</v>
      </c>
      <c r="W42" s="156">
        <v>270.23948254389535</v>
      </c>
      <c r="X42" s="158">
        <v>0.22107590529777371</v>
      </c>
      <c r="Y42" s="156">
        <v>1174.247633645844</v>
      </c>
      <c r="Z42" s="151">
        <v>0.24211481936255094</v>
      </c>
      <c r="AA42" s="159">
        <v>77.168569797905377</v>
      </c>
      <c r="AB42" s="160">
        <v>1.7012932023957979E-2</v>
      </c>
      <c r="AC42" s="178">
        <f t="shared" si="10"/>
        <v>15.216656687055993</v>
      </c>
      <c r="AD42" s="179">
        <f t="shared" si="2"/>
        <v>14.231222403146008</v>
      </c>
      <c r="AE42" s="163">
        <v>1516.45611111111</v>
      </c>
      <c r="AF42" s="164">
        <v>1524.0702777777799</v>
      </c>
      <c r="AG42" s="163">
        <v>23075.392023765799</v>
      </c>
      <c r="AH42" s="164">
        <v>21689.383081080101</v>
      </c>
      <c r="AJ42" s="106">
        <f t="shared" si="12"/>
        <v>20.216459143191408</v>
      </c>
      <c r="AK42" s="107">
        <f t="shared" si="4"/>
        <v>3.7106833542689497</v>
      </c>
      <c r="AL42" s="108">
        <f t="shared" si="11"/>
        <v>4849.9618352046664</v>
      </c>
      <c r="AN42" s="1">
        <f t="shared" si="5"/>
        <v>-6.4760236376249622</v>
      </c>
      <c r="AO42" s="1">
        <f t="shared" si="9"/>
        <v>-6.0064372525425256</v>
      </c>
    </row>
    <row r="43" spans="2:41" ht="15.6" customHeight="1" x14ac:dyDescent="0.3">
      <c r="B43" s="258" t="s">
        <v>161</v>
      </c>
      <c r="C43" s="24" t="s">
        <v>74</v>
      </c>
      <c r="D43" s="27">
        <v>1</v>
      </c>
      <c r="E43" s="87"/>
      <c r="F43" s="90"/>
      <c r="G43" s="272"/>
      <c r="H43" s="39">
        <v>30</v>
      </c>
      <c r="I43" s="233">
        <v>90</v>
      </c>
      <c r="J43" s="239"/>
      <c r="K43" s="240"/>
      <c r="M43" s="32">
        <v>210369.35053259914</v>
      </c>
      <c r="N43" s="7">
        <v>3143.1290944314646</v>
      </c>
      <c r="O43" s="32">
        <v>11094.385058686303</v>
      </c>
      <c r="P43" s="33">
        <v>168.83642648945803</v>
      </c>
      <c r="Q43" s="29">
        <v>0.22107689995389063</v>
      </c>
      <c r="R43" s="7">
        <v>5.0949606963178296E-2</v>
      </c>
      <c r="S43" s="32">
        <v>0.23690465976983555</v>
      </c>
      <c r="T43" s="33">
        <v>0.15397226357963764</v>
      </c>
      <c r="U43" s="29">
        <v>46507.803861060369</v>
      </c>
      <c r="V43" s="7">
        <v>160.14119199581364</v>
      </c>
      <c r="W43" s="32">
        <v>2452.7122556691306</v>
      </c>
      <c r="X43" s="33">
        <v>8.6021495707054321</v>
      </c>
      <c r="Y43" s="32">
        <v>11017.915450346749</v>
      </c>
      <c r="Z43" s="75">
        <v>24.657301823936777</v>
      </c>
      <c r="AA43" s="29">
        <v>581.05896244260123</v>
      </c>
      <c r="AB43" s="71">
        <v>24.657301823936777</v>
      </c>
      <c r="AC43" s="147">
        <f t="shared" si="10"/>
        <v>18.961785571692534</v>
      </c>
      <c r="AD43" s="150">
        <f t="shared" si="2"/>
        <v>18.616415662100728</v>
      </c>
      <c r="AE43" s="99">
        <v>1082.69055555555</v>
      </c>
      <c r="AF43" s="64">
        <v>1119.8305555555501</v>
      </c>
      <c r="AG43" s="99">
        <v>20529.746154941</v>
      </c>
      <c r="AH43" s="64">
        <v>20847.2310933433</v>
      </c>
      <c r="AJ43" s="59">
        <f t="shared" si="12"/>
        <v>4.3391286632233443</v>
      </c>
      <c r="AK43" s="56">
        <f t="shared" si="4"/>
        <v>1.5386190620449218</v>
      </c>
      <c r="AL43" s="62">
        <f t="shared" si="11"/>
        <v>446.84189409770676</v>
      </c>
      <c r="AN43" s="1">
        <f t="shared" si="5"/>
        <v>-1.8213997214871966</v>
      </c>
      <c r="AO43" s="1">
        <f t="shared" si="9"/>
        <v>1.5464630493051175</v>
      </c>
    </row>
    <row r="44" spans="2:41" ht="15.6" customHeight="1" x14ac:dyDescent="0.3">
      <c r="B44" s="259"/>
      <c r="C44" s="24" t="s">
        <v>75</v>
      </c>
      <c r="D44" s="27">
        <v>1</v>
      </c>
      <c r="E44" s="87"/>
      <c r="F44" s="90"/>
      <c r="G44" s="272"/>
      <c r="H44" s="39">
        <v>40</v>
      </c>
      <c r="I44" s="233"/>
      <c r="J44" s="239"/>
      <c r="K44" s="240"/>
      <c r="M44" s="32">
        <v>150495.86351982798</v>
      </c>
      <c r="N44" s="7">
        <v>2267.9814594596755</v>
      </c>
      <c r="O44" s="32">
        <v>8957.1116141733692</v>
      </c>
      <c r="P44" s="33">
        <v>134.7209793986851</v>
      </c>
      <c r="Q44" s="29">
        <v>0.20456818360670911</v>
      </c>
      <c r="R44" s="7">
        <v>4.492472375519007E-2</v>
      </c>
      <c r="S44" s="32">
        <v>0.2419868090208476</v>
      </c>
      <c r="T44" s="33">
        <v>0.13541666666666666</v>
      </c>
      <c r="U44" s="29">
        <v>30786.665440574401</v>
      </c>
      <c r="V44" s="7">
        <v>101.88844054811874</v>
      </c>
      <c r="W44" s="32">
        <v>1832.3400532740043</v>
      </c>
      <c r="X44" s="33">
        <v>6.0523027835145813</v>
      </c>
      <c r="Y44" s="32">
        <v>7449.9669303570063</v>
      </c>
      <c r="Z44" s="75">
        <v>13.79739299089108</v>
      </c>
      <c r="AA44" s="29">
        <v>443.40212253286614</v>
      </c>
      <c r="AB44" s="71">
        <v>0.81958266860093287</v>
      </c>
      <c r="AC44" s="147">
        <f t="shared" si="10"/>
        <v>16.801829652506445</v>
      </c>
      <c r="AD44" s="150">
        <f t="shared" si="2"/>
        <v>16.834656855840905</v>
      </c>
      <c r="AE44" s="99">
        <v>1036.1130555555501</v>
      </c>
      <c r="AF44" s="64">
        <v>1064.6938888888801</v>
      </c>
      <c r="AG44" s="99">
        <v>17408.595060182299</v>
      </c>
      <c r="AH44" s="64">
        <v>17923.7562759551</v>
      </c>
      <c r="AJ44" s="59">
        <f t="shared" si="12"/>
        <v>4.5535768838884785</v>
      </c>
      <c r="AK44" s="56">
        <f t="shared" si="4"/>
        <v>1.7869795127693362</v>
      </c>
      <c r="AL44" s="62">
        <f t="shared" si="11"/>
        <v>539.95468095135152</v>
      </c>
      <c r="AN44" s="1">
        <f t="shared" si="5"/>
        <v>0.19537874156200985</v>
      </c>
      <c r="AO44" s="1">
        <f t="shared" si="9"/>
        <v>2.9592348721529049</v>
      </c>
    </row>
    <row r="45" spans="2:41" ht="15.6" customHeight="1" x14ac:dyDescent="0.3">
      <c r="B45" s="259"/>
      <c r="C45" s="24" t="s">
        <v>76</v>
      </c>
      <c r="D45" s="27">
        <v>1</v>
      </c>
      <c r="E45" s="87"/>
      <c r="F45" s="90"/>
      <c r="G45" s="272"/>
      <c r="H45" s="39">
        <v>50</v>
      </c>
      <c r="I45" s="233"/>
      <c r="J45" s="239"/>
      <c r="K45" s="240"/>
      <c r="M45" s="32">
        <v>91341.132155777916</v>
      </c>
      <c r="N45" s="7">
        <v>1383.4403288123672</v>
      </c>
      <c r="O45" s="32">
        <v>6053.5795179819306</v>
      </c>
      <c r="P45" s="33">
        <v>91.721029298029961</v>
      </c>
      <c r="Q45" s="29">
        <v>0.22323193308816777</v>
      </c>
      <c r="R45" s="7">
        <v>4.6155721038824427E-2</v>
      </c>
      <c r="S45" s="32">
        <v>0.23013679949670038</v>
      </c>
      <c r="T45" s="33">
        <v>0.10766397998888272</v>
      </c>
      <c r="U45" s="29">
        <v>20390.257501596105</v>
      </c>
      <c r="V45" s="7">
        <v>63.85368589052316</v>
      </c>
      <c r="W45" s="32">
        <v>1351.3522579020453</v>
      </c>
      <c r="X45" s="33">
        <v>4.2334502416737134</v>
      </c>
      <c r="Y45" s="32">
        <v>4692.5486023309131</v>
      </c>
      <c r="Z45" s="75">
        <v>6.8747419599336883</v>
      </c>
      <c r="AA45" s="29">
        <v>310.99588362621631</v>
      </c>
      <c r="AB45" s="71">
        <v>0.45579010210348936</v>
      </c>
      <c r="AC45" s="147">
        <f t="shared" si="10"/>
        <v>15.088780428910285</v>
      </c>
      <c r="AD45" s="150">
        <f t="shared" si="2"/>
        <v>15.08313131023794</v>
      </c>
      <c r="AE45" s="99">
        <v>443.79444444444403</v>
      </c>
      <c r="AF45" s="64">
        <v>450.78055555555602</v>
      </c>
      <c r="AG45" s="99">
        <v>6696.3169277924399</v>
      </c>
      <c r="AH45" s="64">
        <v>6799.1823115464604</v>
      </c>
      <c r="AJ45" s="59">
        <f t="shared" si="12"/>
        <v>4.8364954130040267</v>
      </c>
      <c r="AK45" s="56">
        <f t="shared" si="4"/>
        <v>2.1375468334020726</v>
      </c>
      <c r="AL45" s="62">
        <f t="shared" si="11"/>
        <v>682.57814324949243</v>
      </c>
      <c r="AN45" s="1">
        <f t="shared" si="5"/>
        <v>-3.743919993375755E-2</v>
      </c>
      <c r="AO45" s="1">
        <f t="shared" si="9"/>
        <v>1.5361486749094411</v>
      </c>
    </row>
    <row r="46" spans="2:41" ht="15.6" customHeight="1" x14ac:dyDescent="0.3">
      <c r="B46" s="259"/>
      <c r="C46" s="24" t="s">
        <v>77</v>
      </c>
      <c r="D46" s="27">
        <v>1</v>
      </c>
      <c r="E46" s="87"/>
      <c r="F46" s="90"/>
      <c r="G46" s="272"/>
      <c r="H46" s="39">
        <v>60</v>
      </c>
      <c r="I46" s="233"/>
      <c r="J46" s="239"/>
      <c r="K46" s="240"/>
      <c r="M46" s="32">
        <v>72973.483669866677</v>
      </c>
      <c r="N46" s="7">
        <v>1111.0192900795789</v>
      </c>
      <c r="O46" s="32">
        <v>5292.5089903386151</v>
      </c>
      <c r="P46" s="33">
        <v>80.324867786020988</v>
      </c>
      <c r="Q46" s="29">
        <v>0.17380096011700746</v>
      </c>
      <c r="R46" s="7">
        <v>2.8296431336803003E-2</v>
      </c>
      <c r="S46" s="32">
        <v>0.26741089318313371</v>
      </c>
      <c r="T46" s="33">
        <v>0.13896778662971943</v>
      </c>
      <c r="U46" s="29">
        <v>12682.861524905593</v>
      </c>
      <c r="V46" s="7">
        <v>31.437881055600421</v>
      </c>
      <c r="W46" s="32">
        <v>919.84314394874514</v>
      </c>
      <c r="X46" s="33">
        <v>2.2729071059449222</v>
      </c>
      <c r="Y46" s="32">
        <v>3391.5353284930102</v>
      </c>
      <c r="Z46" s="75">
        <v>4.3688527466251781</v>
      </c>
      <c r="AA46" s="29">
        <v>245.97607671171576</v>
      </c>
      <c r="AB46" s="71">
        <v>0.31586086972812705</v>
      </c>
      <c r="AC46" s="147">
        <f t="shared" si="10"/>
        <v>13.788069855540826</v>
      </c>
      <c r="AD46" s="150">
        <f t="shared" si="2"/>
        <v>13.831573218884659</v>
      </c>
      <c r="AE46" s="99">
        <v>453.328611111111</v>
      </c>
      <c r="AF46" s="64">
        <v>459.15944444444398</v>
      </c>
      <c r="AG46" s="99">
        <v>6250.5265575152998</v>
      </c>
      <c r="AH46" s="64">
        <v>6350.8974749757299</v>
      </c>
      <c r="AJ46" s="59">
        <f t="shared" si="12"/>
        <v>6.1421512150529685</v>
      </c>
      <c r="AK46" s="56">
        <f t="shared" si="4"/>
        <v>1.9242653255725499</v>
      </c>
      <c r="AL46" s="62">
        <f t="shared" si="11"/>
        <v>776.2988420959897</v>
      </c>
      <c r="AN46" s="1">
        <f t="shared" si="5"/>
        <v>0.31551452668591651</v>
      </c>
      <c r="AO46" s="1">
        <f t="shared" si="9"/>
        <v>1.6057993920488229</v>
      </c>
    </row>
    <row r="47" spans="2:41" ht="15.6" customHeight="1" x14ac:dyDescent="0.3">
      <c r="B47" s="259"/>
      <c r="C47" s="24" t="s">
        <v>78</v>
      </c>
      <c r="D47" s="27">
        <v>1</v>
      </c>
      <c r="E47" s="87"/>
      <c r="F47" s="90"/>
      <c r="G47" s="272"/>
      <c r="H47" s="39">
        <v>70</v>
      </c>
      <c r="I47" s="233"/>
      <c r="J47" s="239"/>
      <c r="K47" s="240"/>
      <c r="M47" s="32">
        <v>57353.406505451007</v>
      </c>
      <c r="N47" s="7">
        <v>852.62625758045704</v>
      </c>
      <c r="O47" s="32">
        <v>4351.7082394284171</v>
      </c>
      <c r="P47" s="33">
        <v>64.378031604844054</v>
      </c>
      <c r="Q47" s="29">
        <v>0.17122294544137368</v>
      </c>
      <c r="R47" s="7">
        <v>2.4548779779034736E-2</v>
      </c>
      <c r="S47" s="32">
        <v>0.26318475543140446</v>
      </c>
      <c r="T47" s="33">
        <v>0.12647013899495951</v>
      </c>
      <c r="U47" s="29">
        <v>9820.2191929597648</v>
      </c>
      <c r="V47" s="7">
        <v>20.930934231165185</v>
      </c>
      <c r="W47" s="32">
        <v>745.11230245642821</v>
      </c>
      <c r="X47" s="33">
        <v>1.5804021204750549</v>
      </c>
      <c r="Y47" s="32">
        <v>2584.5319865818997</v>
      </c>
      <c r="Z47" s="75">
        <v>2.6471381615098171</v>
      </c>
      <c r="AA47" s="29">
        <v>196.10219909092575</v>
      </c>
      <c r="AB47" s="71">
        <v>0.19987367584440896</v>
      </c>
      <c r="AC47" s="147">
        <f t="shared" si="10"/>
        <v>13.179515571793983</v>
      </c>
      <c r="AD47" s="150">
        <f t="shared" si="2"/>
        <v>13.244056028521102</v>
      </c>
      <c r="AE47" s="99">
        <v>1236.8858333333301</v>
      </c>
      <c r="AF47" s="64">
        <v>1251.1624999999899</v>
      </c>
      <c r="AG47" s="99">
        <v>16301.556100948001</v>
      </c>
      <c r="AH47" s="64">
        <v>16570.4662507844</v>
      </c>
      <c r="AJ47" s="59">
        <f t="shared" si="12"/>
        <v>6.9748047350036639</v>
      </c>
      <c r="AK47" s="56">
        <f t="shared" si="4"/>
        <v>2.0810031326200544</v>
      </c>
      <c r="AL47" s="62">
        <f t="shared" si="11"/>
        <v>976.34948721671196</v>
      </c>
      <c r="AN47" s="1">
        <f t="shared" si="5"/>
        <v>0.489702799587306</v>
      </c>
      <c r="AO47" s="1">
        <f t="shared" si="9"/>
        <v>1.6495980394212779</v>
      </c>
    </row>
    <row r="48" spans="2:41" ht="15.6" customHeight="1" x14ac:dyDescent="0.3">
      <c r="B48" s="259"/>
      <c r="C48" s="24" t="s">
        <v>79</v>
      </c>
      <c r="D48" s="27">
        <v>1</v>
      </c>
      <c r="E48" s="87"/>
      <c r="F48" s="90"/>
      <c r="G48" s="272"/>
      <c r="H48" s="39">
        <v>80</v>
      </c>
      <c r="I48" s="233"/>
      <c r="J48" s="239"/>
      <c r="K48" s="240"/>
      <c r="M48" s="32">
        <v>47576.790615740043</v>
      </c>
      <c r="N48" s="7">
        <v>715.88816719414422</v>
      </c>
      <c r="O48" s="32">
        <v>3607.5528692463126</v>
      </c>
      <c r="P48" s="33">
        <v>51.639160488797302</v>
      </c>
      <c r="Q48" s="29">
        <v>0.16573891552657344</v>
      </c>
      <c r="R48" s="7">
        <v>2.1256208118546237E-2</v>
      </c>
      <c r="S48" s="32">
        <v>0.27131002313286434</v>
      </c>
      <c r="T48" s="33">
        <v>0.14710676446617768</v>
      </c>
      <c r="U48" s="29">
        <v>7885.3256808876104</v>
      </c>
      <c r="V48" s="7">
        <v>15.217067871483355</v>
      </c>
      <c r="W48" s="32">
        <v>597.91190025366222</v>
      </c>
      <c r="X48" s="33">
        <v>1.0976527424168852</v>
      </c>
      <c r="Y48" s="32">
        <v>2139.3678928917871</v>
      </c>
      <c r="Z48" s="75">
        <v>2.2385336192361414</v>
      </c>
      <c r="AA48" s="29">
        <v>162.21949148923599</v>
      </c>
      <c r="AB48" s="71">
        <v>0.16147214344437472</v>
      </c>
      <c r="AC48" s="147">
        <f t="shared" si="10"/>
        <v>13.188106270409213</v>
      </c>
      <c r="AD48" s="150">
        <f t="shared" si="2"/>
        <v>13.863280510717257</v>
      </c>
      <c r="AE48" s="99">
        <v>1281.5074999999899</v>
      </c>
      <c r="AF48" s="64">
        <v>1290.1302777777701</v>
      </c>
      <c r="AG48" s="99">
        <v>16900.6570963263</v>
      </c>
      <c r="AH48" s="64">
        <v>17885.437936202801</v>
      </c>
      <c r="AJ48" s="59">
        <f t="shared" si="12"/>
        <v>7.7972004509103723</v>
      </c>
      <c r="AK48" s="56">
        <f t="shared" si="4"/>
        <v>1.8443069162549834</v>
      </c>
      <c r="AL48" s="62">
        <f t="shared" si="11"/>
        <v>955.70058653923957</v>
      </c>
      <c r="AN48" s="1">
        <f t="shared" si="5"/>
        <v>5.1195693033120762</v>
      </c>
      <c r="AO48" s="1">
        <f t="shared" si="9"/>
        <v>5.8268790039563783</v>
      </c>
    </row>
    <row r="49" spans="2:41" ht="15.6" customHeight="1" x14ac:dyDescent="0.3">
      <c r="B49" s="259"/>
      <c r="C49" s="24" t="s">
        <v>80</v>
      </c>
      <c r="D49" s="27">
        <v>1</v>
      </c>
      <c r="E49" s="87"/>
      <c r="F49" s="90"/>
      <c r="G49" s="272"/>
      <c r="H49" s="39">
        <v>90</v>
      </c>
      <c r="I49" s="233"/>
      <c r="J49" s="239"/>
      <c r="K49" s="240"/>
      <c r="M49" s="32">
        <v>34672.39672558102</v>
      </c>
      <c r="N49" s="7">
        <v>540.33830918549484</v>
      </c>
      <c r="O49" s="32">
        <v>1850.6245400840094</v>
      </c>
      <c r="P49" s="33">
        <v>29.115664532323386</v>
      </c>
      <c r="Q49" s="29">
        <v>0.17211232902740886</v>
      </c>
      <c r="R49" s="7">
        <v>1.6462373582232681E-2</v>
      </c>
      <c r="S49" s="32">
        <v>0.28411754298001407</v>
      </c>
      <c r="T49" s="33">
        <v>0.11237974415900201</v>
      </c>
      <c r="U49" s="29">
        <v>5967.5469534020549</v>
      </c>
      <c r="V49" s="7">
        <v>8.8952511066035633</v>
      </c>
      <c r="W49" s="32">
        <v>318.51529974913626</v>
      </c>
      <c r="X49" s="33">
        <v>0.47931294662606949</v>
      </c>
      <c r="Y49" s="32">
        <v>1695.4847780184602</v>
      </c>
      <c r="Z49" s="75">
        <v>0.99964604359018794</v>
      </c>
      <c r="AA49" s="29">
        <v>90.495784366267273</v>
      </c>
      <c r="AB49" s="71">
        <v>5.3865066313935075E-2</v>
      </c>
      <c r="AC49" s="147">
        <f t="shared" si="10"/>
        <v>18.735511161008954</v>
      </c>
      <c r="AD49" s="150">
        <f t="shared" si="2"/>
        <v>18.558336821940866</v>
      </c>
      <c r="AE49" s="99">
        <v>1059.7977777777701</v>
      </c>
      <c r="AF49" s="64">
        <v>1063.37638888889</v>
      </c>
      <c r="AG49" s="99">
        <v>19855.8530939679</v>
      </c>
      <c r="AH49" s="64">
        <v>19734.497193499199</v>
      </c>
      <c r="AJ49" s="59">
        <f t="shared" si="12"/>
        <v>10.454891463109806</v>
      </c>
      <c r="AK49" s="56">
        <f t="shared" si="4"/>
        <v>2.5281917582765314</v>
      </c>
      <c r="AL49" s="62">
        <f t="shared" si="11"/>
        <v>1696.0851182176402</v>
      </c>
      <c r="AN49" s="1">
        <f t="shared" si="5"/>
        <v>-0.94566055628527579</v>
      </c>
      <c r="AO49" s="1">
        <f t="shared" si="9"/>
        <v>-0.61118452022375891</v>
      </c>
    </row>
    <row r="50" spans="2:41" ht="15.6" customHeight="1" x14ac:dyDescent="0.3">
      <c r="B50" s="259"/>
      <c r="C50" s="24" t="s">
        <v>81</v>
      </c>
      <c r="D50" s="27">
        <v>1</v>
      </c>
      <c r="E50" s="87"/>
      <c r="F50" s="90"/>
      <c r="G50" s="272"/>
      <c r="H50" s="39">
        <v>100</v>
      </c>
      <c r="I50" s="233"/>
      <c r="J50" s="239"/>
      <c r="K50" s="240"/>
      <c r="M50" s="32">
        <v>29012.010870780145</v>
      </c>
      <c r="N50" s="7">
        <v>465.0137470103042</v>
      </c>
      <c r="O50" s="32">
        <v>1445.2703414418647</v>
      </c>
      <c r="P50" s="33">
        <v>23.244066889584214</v>
      </c>
      <c r="Q50" s="29">
        <v>0.16222076041061936</v>
      </c>
      <c r="R50" s="7">
        <v>1.5908175096227772E-2</v>
      </c>
      <c r="S50" s="32">
        <v>0.27783158741748498</v>
      </c>
      <c r="T50" s="33">
        <v>0.13084693084693086</v>
      </c>
      <c r="U50" s="29">
        <v>4706.3504644991099</v>
      </c>
      <c r="V50" s="7">
        <v>7.3975201095928833</v>
      </c>
      <c r="W50" s="32">
        <v>234.45285378761477</v>
      </c>
      <c r="X50" s="33">
        <v>0.36977068602793611</v>
      </c>
      <c r="Y50" s="32">
        <v>1307.5728204948057</v>
      </c>
      <c r="Z50" s="75">
        <v>0.96794280221868023</v>
      </c>
      <c r="AA50" s="29">
        <v>65.138408542372517</v>
      </c>
      <c r="AB50" s="71">
        <v>4.8383359383919536E-2</v>
      </c>
      <c r="AC50" s="147">
        <f>AG50/AE50</f>
        <v>20.073760623798933</v>
      </c>
      <c r="AD50" s="150">
        <f t="shared" si="2"/>
        <v>20.005696473824866</v>
      </c>
      <c r="AE50" s="99">
        <v>869.81388888888898</v>
      </c>
      <c r="AF50" s="64">
        <v>869.88611111111197</v>
      </c>
      <c r="AG50" s="99">
        <v>17460.4357928112</v>
      </c>
      <c r="AH50" s="64">
        <v>17402.677505684798</v>
      </c>
      <c r="AJ50" s="59">
        <f t="shared" si="12"/>
        <v>10.19732052415528</v>
      </c>
      <c r="AK50" s="56">
        <f t="shared" si="4"/>
        <v>2.1233328563319662</v>
      </c>
      <c r="AL50" s="62">
        <f t="shared" si="11"/>
        <v>1350.8781898038178</v>
      </c>
      <c r="AN50" s="1">
        <f t="shared" si="5"/>
        <v>-0.33907024821931486</v>
      </c>
      <c r="AO50" s="1">
        <f t="shared" si="9"/>
        <v>-0.33079522075951218</v>
      </c>
    </row>
    <row r="51" spans="2:41" ht="15.6" customHeight="1" x14ac:dyDescent="0.3">
      <c r="B51" s="259"/>
      <c r="C51" s="24" t="s">
        <v>82</v>
      </c>
      <c r="D51" s="27">
        <v>1</v>
      </c>
      <c r="E51" s="87"/>
      <c r="F51" s="90"/>
      <c r="G51" s="272"/>
      <c r="H51" s="39">
        <v>110</v>
      </c>
      <c r="I51" s="233"/>
      <c r="J51" s="239"/>
      <c r="K51" s="240"/>
      <c r="M51" s="32">
        <v>26090.327283767801</v>
      </c>
      <c r="N51" s="7">
        <v>401.4657012118326</v>
      </c>
      <c r="O51" s="32">
        <v>902.95848085993543</v>
      </c>
      <c r="P51" s="33">
        <v>13.021764309216953</v>
      </c>
      <c r="Q51" s="29">
        <v>0.15721977096022036</v>
      </c>
      <c r="R51" s="7">
        <v>1.444208106843132E-2</v>
      </c>
      <c r="S51" s="32">
        <v>0.27675483220431302</v>
      </c>
      <c r="T51" s="33">
        <v>0.11455158029841168</v>
      </c>
      <c r="U51" s="29">
        <v>4101.9152798311598</v>
      </c>
      <c r="V51" s="7">
        <v>5.7980002030959126</v>
      </c>
      <c r="W51" s="32">
        <v>141.96292554738756</v>
      </c>
      <c r="X51" s="33">
        <v>0.18806137580771684</v>
      </c>
      <c r="Y51" s="32">
        <v>1135.2248749859798</v>
      </c>
      <c r="Z51" s="75">
        <v>0.66417008583514869</v>
      </c>
      <c r="AA51" s="29">
        <v>39.288925639100583</v>
      </c>
      <c r="AB51" s="71">
        <v>2.1542727791867451E-2</v>
      </c>
      <c r="AC51" s="147">
        <f>AG51/AE51</f>
        <v>28.894271261421231</v>
      </c>
      <c r="AD51" s="150">
        <f t="shared" si="2"/>
        <v>30.830361514658239</v>
      </c>
      <c r="AE51" s="99">
        <v>1072.26861111111</v>
      </c>
      <c r="AF51" s="64">
        <v>1075.02583333333</v>
      </c>
      <c r="AG51" s="99">
        <v>30982.420114551802</v>
      </c>
      <c r="AH51" s="64">
        <v>33143.435079263298</v>
      </c>
      <c r="AJ51" s="59">
        <f t="shared" si="12"/>
        <v>10.886226868223595</v>
      </c>
      <c r="AK51" s="56">
        <f t="shared" si="4"/>
        <v>2.4159844105454944</v>
      </c>
      <c r="AL51" s="62">
        <f t="shared" si="11"/>
        <v>1709.2381894293112</v>
      </c>
      <c r="AN51" s="1">
        <f t="shared" si="5"/>
        <v>6.7006024679432414</v>
      </c>
      <c r="AO51" s="1">
        <f t="shared" si="9"/>
        <v>6.9749714732468959</v>
      </c>
    </row>
    <row r="52" spans="2:41" ht="16.2" customHeight="1" thickBot="1" x14ac:dyDescent="0.35">
      <c r="B52" s="260"/>
      <c r="C52" s="25" t="s">
        <v>83</v>
      </c>
      <c r="D52" s="28">
        <v>1</v>
      </c>
      <c r="E52" s="88"/>
      <c r="F52" s="91"/>
      <c r="G52" s="273"/>
      <c r="H52" s="40">
        <v>120</v>
      </c>
      <c r="I52" s="234"/>
      <c r="J52" s="241"/>
      <c r="K52" s="242"/>
      <c r="M52" s="34">
        <v>20675.83577597779</v>
      </c>
      <c r="N52" s="8">
        <v>327.7217274205276</v>
      </c>
      <c r="O52" s="34">
        <v>531.86830545149689</v>
      </c>
      <c r="P52" s="35">
        <v>8.9911481257897972</v>
      </c>
      <c r="Q52" s="37">
        <v>0.17602775093994655</v>
      </c>
      <c r="R52" s="8">
        <v>1.3330706015443703E-2</v>
      </c>
      <c r="S52" s="34">
        <v>0.28744461349085604</v>
      </c>
      <c r="T52" s="35">
        <v>0.12577537283885443</v>
      </c>
      <c r="U52" s="37">
        <v>3639.5208704490551</v>
      </c>
      <c r="V52" s="8">
        <v>4.3687620031164291</v>
      </c>
      <c r="W52" s="34">
        <v>93.62358160486751</v>
      </c>
      <c r="X52" s="35">
        <v>0.11985835240621144</v>
      </c>
      <c r="Y52" s="34">
        <v>1046.1606698981325</v>
      </c>
      <c r="Z52" s="76">
        <v>0.54948266978618931</v>
      </c>
      <c r="AA52" s="37">
        <v>26.911594228040759</v>
      </c>
      <c r="AB52" s="72">
        <v>1.5075228961742048E-2</v>
      </c>
      <c r="AC52" s="148">
        <f>AG52/AE52</f>
        <v>38.873976065233499</v>
      </c>
      <c r="AD52" s="134">
        <f t="shared" si="2"/>
        <v>36.449374744534083</v>
      </c>
      <c r="AE52" s="100">
        <v>1731.0094444444501</v>
      </c>
      <c r="AF52" s="65">
        <v>1734.3586111111099</v>
      </c>
      <c r="AG52" s="100">
        <v>67291.219712026694</v>
      </c>
      <c r="AH52" s="65">
        <v>63216.286957798497</v>
      </c>
      <c r="AJ52" s="101">
        <f t="shared" si="12"/>
        <v>13.20468328804321</v>
      </c>
      <c r="AK52" s="77">
        <f t="shared" si="4"/>
        <v>2.2853807307662288</v>
      </c>
      <c r="AL52" s="112">
        <f t="shared" si="11"/>
        <v>1903.9011190383983</v>
      </c>
      <c r="AN52" s="1">
        <f t="shared" si="5"/>
        <v>-6.2370808600353911</v>
      </c>
      <c r="AO52" s="1">
        <f t="shared" si="9"/>
        <v>-6.0556678444333443</v>
      </c>
    </row>
    <row r="53" spans="2:41" ht="8.25" customHeight="1" thickBot="1" x14ac:dyDescent="0.35">
      <c r="Z53" s="73"/>
      <c r="AB53" s="73"/>
      <c r="AE53" s="97"/>
      <c r="AF53" s="66"/>
      <c r="AG53" s="97"/>
      <c r="AH53" s="66"/>
      <c r="AJ53" s="2"/>
      <c r="AK53" s="2"/>
      <c r="AL53" s="102"/>
    </row>
    <row r="54" spans="2:41" customFormat="1" ht="15.6" customHeight="1" x14ac:dyDescent="0.3">
      <c r="B54" s="292" t="s">
        <v>162</v>
      </c>
      <c r="C54" s="165" t="s">
        <v>84</v>
      </c>
      <c r="D54" s="166">
        <v>1</v>
      </c>
      <c r="E54" s="208"/>
      <c r="F54" s="209"/>
      <c r="G54" s="310" t="s">
        <v>85</v>
      </c>
      <c r="H54" s="295"/>
      <c r="I54" s="296"/>
      <c r="J54" s="297"/>
      <c r="K54" s="167" t="s">
        <v>86</v>
      </c>
      <c r="M54" s="168">
        <v>70185.332479436227</v>
      </c>
      <c r="N54" s="169">
        <v>1031.1071233411969</v>
      </c>
      <c r="O54" s="168">
        <v>3504.4426496271949</v>
      </c>
      <c r="P54" s="170">
        <v>49.476327912140469</v>
      </c>
      <c r="Q54" s="171">
        <v>0.16502510629414069</v>
      </c>
      <c r="R54" s="169">
        <v>7.5422579907614452E-3</v>
      </c>
      <c r="S54" s="168">
        <v>0.26931137558142809</v>
      </c>
      <c r="T54" s="170">
        <v>0.11484276729559749</v>
      </c>
      <c r="U54" s="171">
        <v>11582.341952708568</v>
      </c>
      <c r="V54" s="169">
        <v>7.7768759403511902</v>
      </c>
      <c r="W54" s="168">
        <v>578.32102075644787</v>
      </c>
      <c r="X54" s="170">
        <v>0.37316322954887504</v>
      </c>
      <c r="Y54" s="168">
        <v>3119.2564437384285</v>
      </c>
      <c r="Z54" s="172">
        <v>0.89311795390448301</v>
      </c>
      <c r="AA54" s="171">
        <v>155.74842962757461</v>
      </c>
      <c r="AB54" s="173">
        <v>4.2855097934355081E-2</v>
      </c>
      <c r="AC54" s="161">
        <f>AG54/AE54</f>
        <v>20.027530622281006</v>
      </c>
      <c r="AD54" s="149">
        <f t="shared" si="2"/>
        <v>20.840413321947132</v>
      </c>
      <c r="AE54" s="213">
        <v>1001.94166666666</v>
      </c>
      <c r="AF54" s="162">
        <v>1022.26138888889</v>
      </c>
      <c r="AG54" s="174">
        <v>20066.4174109058</v>
      </c>
      <c r="AH54" s="175">
        <v>21304.349867512199</v>
      </c>
      <c r="AJ54" s="103">
        <f t="shared" si="12"/>
        <v>21.880066486227452</v>
      </c>
      <c r="AK54" s="104">
        <f t="shared" si="4"/>
        <v>2.3450442890168164</v>
      </c>
      <c r="AL54" s="105">
        <f t="shared" ref="AL54:AL61" si="13">Y54/Z54</f>
        <v>3492.5470147608589</v>
      </c>
      <c r="AN54" s="1">
        <f t="shared" si="5"/>
        <v>4.0588263975079428</v>
      </c>
      <c r="AO54" s="1">
        <f t="shared" si="9"/>
        <v>6.1691752506533533</v>
      </c>
    </row>
    <row r="55" spans="2:41" customFormat="1" ht="15.6" customHeight="1" x14ac:dyDescent="0.3">
      <c r="B55" s="293"/>
      <c r="C55" s="176" t="s">
        <v>87</v>
      </c>
      <c r="D55" s="177">
        <v>1</v>
      </c>
      <c r="E55" s="206"/>
      <c r="F55" s="207"/>
      <c r="G55" s="311"/>
      <c r="H55" s="304"/>
      <c r="I55" s="305"/>
      <c r="J55" s="306"/>
      <c r="K55" s="155" t="s">
        <v>88</v>
      </c>
      <c r="M55" s="156">
        <v>68885.21758686156</v>
      </c>
      <c r="N55" s="157">
        <v>1019.6476923835286</v>
      </c>
      <c r="O55" s="156">
        <v>3409.0431965333541</v>
      </c>
      <c r="P55" s="158">
        <v>49.597651805710456</v>
      </c>
      <c r="Q55" s="159">
        <v>0.1708877494509323</v>
      </c>
      <c r="R55" s="157">
        <v>8.480324692396431E-3</v>
      </c>
      <c r="S55" s="156">
        <v>0.27121334173041867</v>
      </c>
      <c r="T55" s="158">
        <v>8.9805825242718448E-2</v>
      </c>
      <c r="U55" s="159">
        <v>11771.639803856553</v>
      </c>
      <c r="V55" s="157">
        <v>8.6469435032650797</v>
      </c>
      <c r="W55" s="156">
        <v>582.56371963659717</v>
      </c>
      <c r="X55" s="158">
        <v>0.42060419129284682</v>
      </c>
      <c r="Y55" s="156">
        <v>3192.6257688507458</v>
      </c>
      <c r="Z55" s="151">
        <v>0.77654589713788302</v>
      </c>
      <c r="AA55" s="159">
        <v>157.99905317354424</v>
      </c>
      <c r="AB55" s="160">
        <v>3.7772706499600323E-2</v>
      </c>
      <c r="AC55" s="178">
        <f>AG55/AE55</f>
        <v>20.206613297511375</v>
      </c>
      <c r="AD55" s="150">
        <f t="shared" si="2"/>
        <v>20.558386440910713</v>
      </c>
      <c r="AE55" s="214">
        <v>1022.72055555555</v>
      </c>
      <c r="AF55" s="179">
        <v>1048.23166666666</v>
      </c>
      <c r="AG55" s="163">
        <v>20665.718777526999</v>
      </c>
      <c r="AH55" s="164">
        <v>21549.951682933101</v>
      </c>
      <c r="AJ55" s="106">
        <f t="shared" si="12"/>
        <v>20.151085677668977</v>
      </c>
      <c r="AK55" s="107">
        <f t="shared" si="4"/>
        <v>3.0199972106197972</v>
      </c>
      <c r="AL55" s="108">
        <f t="shared" si="13"/>
        <v>4111.3162539623399</v>
      </c>
      <c r="AN55" s="1">
        <f t="shared" si="5"/>
        <v>1.7408812561512406</v>
      </c>
      <c r="AO55" s="1">
        <f t="shared" si="9"/>
        <v>4.278742563591166</v>
      </c>
    </row>
    <row r="56" spans="2:41" customFormat="1" ht="15.6" customHeight="1" x14ac:dyDescent="0.3">
      <c r="B56" s="293"/>
      <c r="C56" s="176" t="s">
        <v>89</v>
      </c>
      <c r="D56" s="177">
        <v>1</v>
      </c>
      <c r="E56" s="206"/>
      <c r="F56" s="207"/>
      <c r="G56" s="311"/>
      <c r="H56" s="304"/>
      <c r="I56" s="305"/>
      <c r="J56" s="306"/>
      <c r="K56" s="155" t="s">
        <v>90</v>
      </c>
      <c r="M56" s="156">
        <v>68530.821462335371</v>
      </c>
      <c r="N56" s="157">
        <v>997.3096974901207</v>
      </c>
      <c r="O56" s="156">
        <v>3437.8999260266346</v>
      </c>
      <c r="P56" s="158">
        <v>46.790648761324483</v>
      </c>
      <c r="Q56" s="159">
        <v>0.1712330381296685</v>
      </c>
      <c r="R56" s="157">
        <v>1.014252106032342E-2</v>
      </c>
      <c r="S56" s="156">
        <v>0.26980184895102127</v>
      </c>
      <c r="T56" s="158">
        <v>8.9324937765412213E-2</v>
      </c>
      <c r="U56" s="159">
        <v>11734.740764517579</v>
      </c>
      <c r="V56" s="157">
        <v>10.1152346104583</v>
      </c>
      <c r="W56" s="156">
        <v>588.68204911930331</v>
      </c>
      <c r="X56" s="158">
        <v>0.47457514048792948</v>
      </c>
      <c r="Y56" s="156">
        <v>3166.054755227764</v>
      </c>
      <c r="Z56" s="151">
        <v>0.90354270206173404</v>
      </c>
      <c r="AA56" s="159">
        <v>158.82750529666396</v>
      </c>
      <c r="AB56" s="160">
        <v>4.239139488909606E-2</v>
      </c>
      <c r="AC56" s="178">
        <f t="shared" ref="AC56:AC60" si="14">AG56/AE56</f>
        <v>19.933919816432855</v>
      </c>
      <c r="AD56" s="150">
        <f t="shared" si="2"/>
        <v>21.314295139982374</v>
      </c>
      <c r="AE56" s="214">
        <v>663.75194444444196</v>
      </c>
      <c r="AF56" s="179">
        <v>675.12027777777598</v>
      </c>
      <c r="AG56" s="163">
        <v>13231.1780385569</v>
      </c>
      <c r="AH56" s="164">
        <v>14389.712855542401</v>
      </c>
      <c r="AJ56" s="106">
        <f t="shared" si="12"/>
        <v>16.882689926029919</v>
      </c>
      <c r="AK56" s="107">
        <f t="shared" si="4"/>
        <v>3.0204538139123347</v>
      </c>
      <c r="AL56" s="108">
        <f t="shared" si="13"/>
        <v>3504.0455177196982</v>
      </c>
      <c r="AN56" s="1">
        <f t="shared" si="5"/>
        <v>6.9247560753785251</v>
      </c>
      <c r="AO56" s="1">
        <f t="shared" si="9"/>
        <v>8.7560972546013716</v>
      </c>
    </row>
    <row r="57" spans="2:41" customFormat="1" ht="15.6" customHeight="1" x14ac:dyDescent="0.3">
      <c r="B57" s="293"/>
      <c r="C57" s="176" t="s">
        <v>91</v>
      </c>
      <c r="D57" s="177">
        <v>1</v>
      </c>
      <c r="E57" s="206"/>
      <c r="F57" s="207"/>
      <c r="G57" s="311"/>
      <c r="H57" s="304"/>
      <c r="I57" s="305"/>
      <c r="J57" s="306"/>
      <c r="K57" s="155" t="s">
        <v>92</v>
      </c>
      <c r="M57" s="156">
        <v>67923.424041886232</v>
      </c>
      <c r="N57" s="157">
        <v>1004.0471851739341</v>
      </c>
      <c r="O57" s="156">
        <v>3405.6330271948764</v>
      </c>
      <c r="P57" s="158">
        <v>46.738721487790457</v>
      </c>
      <c r="Q57" s="159">
        <v>0.17180013029328742</v>
      </c>
      <c r="R57" s="157">
        <v>2.8093739033591851E-2</v>
      </c>
      <c r="S57" s="156">
        <v>0.27189534813747218</v>
      </c>
      <c r="T57" s="158">
        <v>7.4367040283419353E-2</v>
      </c>
      <c r="U57" s="159">
        <v>11669.253100362266</v>
      </c>
      <c r="V57" s="157">
        <v>28.207439597689</v>
      </c>
      <c r="W57" s="156">
        <v>585.08819780320266</v>
      </c>
      <c r="X57" s="158">
        <v>1.3130654442417169</v>
      </c>
      <c r="Y57" s="156">
        <v>3172.815634227275</v>
      </c>
      <c r="Z57" s="151">
        <v>2.09770379685345</v>
      </c>
      <c r="AA57" s="159">
        <v>159.08275923282798</v>
      </c>
      <c r="AB57" s="160">
        <v>9.7648790786689699E-2</v>
      </c>
      <c r="AC57" s="178">
        <f t="shared" si="14"/>
        <v>19.944434265083704</v>
      </c>
      <c r="AD57" s="150">
        <f t="shared" si="2"/>
        <v>21.482127735056274</v>
      </c>
      <c r="AE57" s="163">
        <v>1140.6597222222199</v>
      </c>
      <c r="AF57" s="164">
        <v>1160.7930555555499</v>
      </c>
      <c r="AG57" s="163">
        <v>22749.8128486897</v>
      </c>
      <c r="AH57" s="164">
        <v>24936.304693410599</v>
      </c>
      <c r="AJ57" s="106">
        <f t="shared" si="12"/>
        <v>6.1152461795087145</v>
      </c>
      <c r="AK57" s="107">
        <f t="shared" si="4"/>
        <v>3.6561270571109863</v>
      </c>
      <c r="AL57" s="108">
        <f t="shared" si="13"/>
        <v>1512.5184208497358</v>
      </c>
      <c r="AN57" s="1">
        <f t="shared" si="5"/>
        <v>7.7098876284727567</v>
      </c>
      <c r="AO57" s="1">
        <f t="shared" si="9"/>
        <v>9.6110322281039373</v>
      </c>
    </row>
    <row r="58" spans="2:41" customFormat="1" ht="15.6" customHeight="1" x14ac:dyDescent="0.3">
      <c r="B58" s="293"/>
      <c r="C58" s="176" t="s">
        <v>93</v>
      </c>
      <c r="D58" s="177">
        <v>1</v>
      </c>
      <c r="E58" s="206"/>
      <c r="F58" s="207"/>
      <c r="G58" s="311"/>
      <c r="H58" s="304"/>
      <c r="I58" s="305"/>
      <c r="J58" s="306"/>
      <c r="K58" s="155" t="s">
        <v>94</v>
      </c>
      <c r="M58" s="156">
        <v>67453.168885145948</v>
      </c>
      <c r="N58" s="157">
        <v>993.14920390300767</v>
      </c>
      <c r="O58" s="156">
        <v>3373.3280652806116</v>
      </c>
      <c r="P58" s="158">
        <v>47.000816345257192</v>
      </c>
      <c r="Q58" s="159">
        <v>0.16998057650255982</v>
      </c>
      <c r="R58" s="157">
        <v>6.562413163380504E-3</v>
      </c>
      <c r="S58" s="156">
        <v>0.27376060887111586</v>
      </c>
      <c r="T58" s="158">
        <v>0.10125000000000001</v>
      </c>
      <c r="U58" s="159">
        <v>11465.728534021637</v>
      </c>
      <c r="V58" s="157">
        <v>6.5174554088939702</v>
      </c>
      <c r="W58" s="156">
        <v>573.40024926866306</v>
      </c>
      <c r="X58" s="158">
        <v>0.30843877587374535</v>
      </c>
      <c r="Y58" s="156">
        <v>3138.8648246246898</v>
      </c>
      <c r="Z58" s="151">
        <v>0.659892360150514</v>
      </c>
      <c r="AA58" s="159">
        <v>156.9744013666388</v>
      </c>
      <c r="AB58" s="160">
        <v>3.1229426057216719E-2</v>
      </c>
      <c r="AC58" s="178">
        <f t="shared" si="14"/>
        <v>19.996029908681539</v>
      </c>
      <c r="AD58" s="150">
        <f t="shared" si="2"/>
        <v>21.130467109497886</v>
      </c>
      <c r="AE58" s="163">
        <v>966.41944444444403</v>
      </c>
      <c r="AF58" s="164">
        <v>981.97833333333097</v>
      </c>
      <c r="AG58" s="163">
        <v>19324.552115442501</v>
      </c>
      <c r="AH58" s="164">
        <v>20749.6608747395</v>
      </c>
      <c r="AJ58" s="106">
        <f t="shared" si="12"/>
        <v>25.902144877296557</v>
      </c>
      <c r="AK58" s="107">
        <f t="shared" si="4"/>
        <v>2.7038084826776871</v>
      </c>
      <c r="AL58" s="108">
        <f t="shared" si="13"/>
        <v>4756.6315571660052</v>
      </c>
      <c r="AN58" s="1">
        <f t="shared" si="5"/>
        <v>5.6733121824538557</v>
      </c>
      <c r="AO58" s="1">
        <f t="shared" si="9"/>
        <v>7.3746017542014783</v>
      </c>
    </row>
    <row r="59" spans="2:41" customFormat="1" ht="15.6" customHeight="1" x14ac:dyDescent="0.3">
      <c r="B59" s="293"/>
      <c r="C59" s="176" t="s">
        <v>95</v>
      </c>
      <c r="D59" s="177">
        <v>1</v>
      </c>
      <c r="E59" s="206"/>
      <c r="F59" s="207"/>
      <c r="G59" s="311"/>
      <c r="H59" s="304"/>
      <c r="I59" s="305"/>
      <c r="J59" s="306"/>
      <c r="K59" s="155" t="s">
        <v>96</v>
      </c>
      <c r="M59" s="156">
        <v>69574.493417787919</v>
      </c>
      <c r="N59" s="157">
        <v>1013.5835792107457</v>
      </c>
      <c r="O59" s="156">
        <v>3462.233867220426</v>
      </c>
      <c r="P59" s="158">
        <v>49.306741128986133</v>
      </c>
      <c r="Q59" s="159">
        <v>0.16893217477316774</v>
      </c>
      <c r="R59" s="157">
        <v>7.818685669041963E-3</v>
      </c>
      <c r="S59" s="156">
        <v>0.26948239407212232</v>
      </c>
      <c r="T59" s="158">
        <v>8.8475738396624468E-2</v>
      </c>
      <c r="U59" s="159">
        <v>11753.370481808359</v>
      </c>
      <c r="V59" s="157">
        <v>7.9248914051513202</v>
      </c>
      <c r="W59" s="156">
        <v>584.88269676286143</v>
      </c>
      <c r="X59" s="158">
        <v>0.38551391025236587</v>
      </c>
      <c r="Y59" s="156">
        <v>3167.3264158543302</v>
      </c>
      <c r="Z59" s="151">
        <v>0.70116061878382596</v>
      </c>
      <c r="AA59" s="159">
        <v>157.61558937501505</v>
      </c>
      <c r="AB59" s="160">
        <v>3.4108627871748086E-2</v>
      </c>
      <c r="AC59" s="178">
        <f t="shared" si="14"/>
        <v>20.095261061507721</v>
      </c>
      <c r="AD59" s="150">
        <f t="shared" si="2"/>
        <v>20.556693790798651</v>
      </c>
      <c r="AE59" s="163">
        <v>939.273888888888</v>
      </c>
      <c r="AF59" s="164">
        <v>956.98472222222097</v>
      </c>
      <c r="AG59" s="163">
        <v>18874.954005479802</v>
      </c>
      <c r="AH59" s="164">
        <v>19672.441897194702</v>
      </c>
      <c r="AJ59" s="106">
        <f t="shared" si="12"/>
        <v>21.606211315292242</v>
      </c>
      <c r="AK59" s="107">
        <f t="shared" si="4"/>
        <v>3.0458337952950458</v>
      </c>
      <c r="AL59" s="108">
        <f t="shared" si="13"/>
        <v>4517.2622805714718</v>
      </c>
      <c r="AN59" s="1">
        <f t="shared" si="5"/>
        <v>2.2962265972985989</v>
      </c>
      <c r="AO59" s="1">
        <f t="shared" si="9"/>
        <v>4.2251117087934205</v>
      </c>
    </row>
    <row r="60" spans="2:41" customFormat="1" ht="15.6" customHeight="1" x14ac:dyDescent="0.3">
      <c r="B60" s="293"/>
      <c r="C60" s="176" t="s">
        <v>97</v>
      </c>
      <c r="D60" s="177">
        <v>1</v>
      </c>
      <c r="E60" s="206"/>
      <c r="F60" s="207"/>
      <c r="G60" s="311"/>
      <c r="H60" s="304"/>
      <c r="I60" s="305"/>
      <c r="J60" s="306"/>
      <c r="K60" s="155" t="s">
        <v>98</v>
      </c>
      <c r="M60" s="156">
        <v>70395.266200133192</v>
      </c>
      <c r="N60" s="157">
        <v>1038.2354533581772</v>
      </c>
      <c r="O60" s="156">
        <v>3534.7135929765727</v>
      </c>
      <c r="P60" s="158">
        <v>52.398213680163494</v>
      </c>
      <c r="Q60" s="159">
        <v>0.16577306527609648</v>
      </c>
      <c r="R60" s="157">
        <v>1.0890767230169051E-2</v>
      </c>
      <c r="S60" s="156">
        <v>0.26936459662951456</v>
      </c>
      <c r="T60" s="158">
        <v>0.11183519024595333</v>
      </c>
      <c r="U60" s="159">
        <v>11669.639058922869</v>
      </c>
      <c r="V60" s="157">
        <v>11.3071806526329</v>
      </c>
      <c r="W60" s="156">
        <v>585.9603071808109</v>
      </c>
      <c r="X60" s="158">
        <v>0.57065674846732017</v>
      </c>
      <c r="Y60" s="156">
        <v>3143.3876179187864</v>
      </c>
      <c r="Z60" s="151">
        <v>1.2645406994325701</v>
      </c>
      <c r="AA60" s="159">
        <v>157.83696178466559</v>
      </c>
      <c r="AB60" s="160">
        <v>6.3819506029979892E-2</v>
      </c>
      <c r="AC60" s="178">
        <f t="shared" si="14"/>
        <v>19.915408801439419</v>
      </c>
      <c r="AD60" s="150">
        <f t="shared" si="2"/>
        <v>19.814329161973404</v>
      </c>
      <c r="AE60" s="163">
        <v>410.59333333333302</v>
      </c>
      <c r="AF60" s="164">
        <v>420.706111111111</v>
      </c>
      <c r="AG60" s="163">
        <v>8177.1340844790102</v>
      </c>
      <c r="AH60" s="164">
        <v>8336.0093660093098</v>
      </c>
      <c r="AJ60" s="106">
        <f t="shared" si="12"/>
        <v>15.221431307142469</v>
      </c>
      <c r="AK60" s="107">
        <f t="shared" si="4"/>
        <v>2.4085853123432348</v>
      </c>
      <c r="AL60" s="108">
        <f t="shared" si="13"/>
        <v>2485.7939482132133</v>
      </c>
      <c r="AN60" s="1">
        <f t="shared" si="5"/>
        <v>-0.50754488885364424</v>
      </c>
      <c r="AO60" s="1">
        <f t="shared" si="9"/>
        <v>1.9429213204643503</v>
      </c>
    </row>
    <row r="61" spans="2:41" customFormat="1" ht="16.2" customHeight="1" thickBot="1" x14ac:dyDescent="0.35">
      <c r="B61" s="294"/>
      <c r="C61" s="180" t="s">
        <v>99</v>
      </c>
      <c r="D61" s="181">
        <v>1</v>
      </c>
      <c r="E61" s="210"/>
      <c r="F61" s="211"/>
      <c r="G61" s="311"/>
      <c r="H61" s="298"/>
      <c r="I61" s="299"/>
      <c r="J61" s="300"/>
      <c r="K61" s="182" t="s">
        <v>100</v>
      </c>
      <c r="M61" s="183">
        <v>67693.162917450449</v>
      </c>
      <c r="N61" s="184">
        <v>998.71758955245991</v>
      </c>
      <c r="O61" s="183">
        <v>3394.1017167130699</v>
      </c>
      <c r="P61" s="185">
        <v>47.152379915439695</v>
      </c>
      <c r="Q61" s="186">
        <v>0.1779834197521957</v>
      </c>
      <c r="R61" s="184">
        <v>1.9787046686540154E-2</v>
      </c>
      <c r="S61" s="183">
        <v>0.2734714001924386</v>
      </c>
      <c r="T61" s="185">
        <v>5.6546768464459232E-2</v>
      </c>
      <c r="U61" s="186">
        <v>12048.26062989035</v>
      </c>
      <c r="V61" s="184">
        <v>19.761671571143399</v>
      </c>
      <c r="W61" s="183">
        <v>604.09383052739031</v>
      </c>
      <c r="X61" s="185">
        <v>0.93300634276828354</v>
      </c>
      <c r="Y61" s="183">
        <v>3294.854704339547</v>
      </c>
      <c r="Z61" s="187">
        <v>1.11745866680413</v>
      </c>
      <c r="AA61" s="186">
        <v>165.20238568193915</v>
      </c>
      <c r="AB61" s="188">
        <v>5.2758493640390015E-2</v>
      </c>
      <c r="AC61" s="189">
        <f>AG61/AE61</f>
        <v>19.944353047558675</v>
      </c>
      <c r="AD61" s="134">
        <f t="shared" si="2"/>
        <v>21.180640114952869</v>
      </c>
      <c r="AE61" s="190">
        <v>1215.4144444444401</v>
      </c>
      <c r="AF61" s="191">
        <v>1239.4194444444399</v>
      </c>
      <c r="AG61" s="190">
        <v>24240.6547791023</v>
      </c>
      <c r="AH61" s="191">
        <v>26251.697204252501</v>
      </c>
      <c r="AJ61" s="109">
        <f t="shared" si="12"/>
        <v>8.9949461671440982</v>
      </c>
      <c r="AK61" s="110">
        <f t="shared" si="4"/>
        <v>4.8361985595042594</v>
      </c>
      <c r="AL61" s="111">
        <f t="shared" si="13"/>
        <v>2948.5249004892944</v>
      </c>
      <c r="AN61" s="1">
        <f t="shared" si="5"/>
        <v>6.1986822257216403</v>
      </c>
      <c r="AO61" s="1">
        <f t="shared" si="9"/>
        <v>8.2961555431411256</v>
      </c>
    </row>
    <row r="62" spans="2:41" ht="4.5" customHeight="1" thickBot="1" x14ac:dyDescent="0.35">
      <c r="F62" s="92"/>
      <c r="G62" s="311"/>
      <c r="Z62" s="73"/>
      <c r="AB62" s="73"/>
      <c r="AC62" s="215"/>
      <c r="AE62" s="97"/>
      <c r="AF62" s="66"/>
      <c r="AG62" s="97"/>
      <c r="AH62" s="66"/>
      <c r="AJ62" s="2"/>
      <c r="AK62" s="2"/>
      <c r="AL62" s="102"/>
    </row>
    <row r="63" spans="2:41" ht="14.4" x14ac:dyDescent="0.3">
      <c r="B63" s="292" t="s">
        <v>163</v>
      </c>
      <c r="C63" s="41" t="s">
        <v>101</v>
      </c>
      <c r="D63" s="44" t="s">
        <v>102</v>
      </c>
      <c r="E63" s="86"/>
      <c r="F63" s="89"/>
      <c r="G63" s="311"/>
      <c r="H63" s="295"/>
      <c r="I63" s="296"/>
      <c r="J63" s="297"/>
      <c r="K63" s="19" t="s">
        <v>86</v>
      </c>
      <c r="M63" s="30">
        <v>69144.852125886609</v>
      </c>
      <c r="N63" s="6">
        <v>1021.4189402343051</v>
      </c>
      <c r="O63" s="30">
        <v>3464.333157309773</v>
      </c>
      <c r="P63" s="31">
        <v>47.970111021791318</v>
      </c>
      <c r="Q63" s="36">
        <v>0.17083586380861601</v>
      </c>
      <c r="R63" s="6">
        <v>1.8354468122814927E-2</v>
      </c>
      <c r="S63" s="30">
        <v>0.27081515460646099</v>
      </c>
      <c r="T63" s="31">
        <v>0.13269365074545289</v>
      </c>
      <c r="U63" s="36">
        <v>11812.42054084486</v>
      </c>
      <c r="V63" s="6">
        <v>18.747601378569957</v>
      </c>
      <c r="W63" s="30">
        <v>591.83234744984509</v>
      </c>
      <c r="X63" s="31">
        <v>0.88046587359736173</v>
      </c>
      <c r="Y63" s="30">
        <v>3198.9824950454363</v>
      </c>
      <c r="Z63" s="74">
        <v>2.4876876696429333</v>
      </c>
      <c r="AA63" s="36">
        <v>160.27716867573454</v>
      </c>
      <c r="AB63" s="70">
        <v>0.11683223112441839</v>
      </c>
      <c r="AC63" s="161">
        <f t="shared" ref="AC63:AC66" si="15">AG63/AE63</f>
        <v>19.959065420711742</v>
      </c>
      <c r="AD63" s="149">
        <f t="shared" si="2"/>
        <v>21.292820018079727</v>
      </c>
      <c r="AE63" s="161">
        <v>1714.3241666666599</v>
      </c>
      <c r="AF63" s="149">
        <v>1756.6513888888801</v>
      </c>
      <c r="AG63" s="98">
        <v>34216.308194807003</v>
      </c>
      <c r="AH63" s="63">
        <v>37404.061858120702</v>
      </c>
      <c r="AJ63" s="58">
        <f t="shared" si="12"/>
        <v>9.3075899920120282</v>
      </c>
      <c r="AK63" s="57">
        <f t="shared" si="4"/>
        <v>2.0409051456875469</v>
      </c>
      <c r="AL63" s="61">
        <f t="shared" ref="AL63:AL70" si="16">Y63/Z63</f>
        <v>1285.9260967855332</v>
      </c>
      <c r="AN63" s="1">
        <f t="shared" si="5"/>
        <v>6.6824501511174645</v>
      </c>
      <c r="AO63" s="1">
        <f t="shared" si="9"/>
        <v>9.3164746037607387</v>
      </c>
    </row>
    <row r="64" spans="2:41" ht="14.4" x14ac:dyDescent="0.3">
      <c r="B64" s="293"/>
      <c r="C64" s="42" t="s">
        <v>103</v>
      </c>
      <c r="D64" s="45" t="s">
        <v>102</v>
      </c>
      <c r="E64" s="87"/>
      <c r="F64" s="90"/>
      <c r="G64" s="311"/>
      <c r="H64" s="304"/>
      <c r="I64" s="305"/>
      <c r="J64" s="306"/>
      <c r="K64" s="20" t="s">
        <v>88</v>
      </c>
      <c r="M64" s="32">
        <v>68379.230953239836</v>
      </c>
      <c r="N64" s="7">
        <v>1010.0631980378746</v>
      </c>
      <c r="O64" s="32">
        <v>3432.9211976329238</v>
      </c>
      <c r="P64" s="33">
        <v>48.03963067182989</v>
      </c>
      <c r="Q64" s="29">
        <v>0.16065438465368612</v>
      </c>
      <c r="R64" s="7">
        <v>1.6187088497545563E-2</v>
      </c>
      <c r="S64" s="32">
        <v>0.27393201104944875</v>
      </c>
      <c r="T64" s="33">
        <v>0.14245947273620435</v>
      </c>
      <c r="U64" s="29">
        <v>10985.423271885033</v>
      </c>
      <c r="V64" s="7">
        <v>16.349982374752965</v>
      </c>
      <c r="W64" s="32">
        <v>551.51384257031259</v>
      </c>
      <c r="X64" s="33">
        <v>0.77762175307431469</v>
      </c>
      <c r="Y64" s="32">
        <v>3009.2590890968827</v>
      </c>
      <c r="Z64" s="75">
        <v>2.329209868353542</v>
      </c>
      <c r="AA64" s="29">
        <v>151.07729601689479</v>
      </c>
      <c r="AB64" s="71">
        <v>0.11077958493116977</v>
      </c>
      <c r="AC64" s="178">
        <f t="shared" si="15"/>
        <v>19.918671888066889</v>
      </c>
      <c r="AD64" s="150">
        <f t="shared" si="2"/>
        <v>21.025623717589667</v>
      </c>
      <c r="AE64" s="178">
        <v>365.784722222222</v>
      </c>
      <c r="AF64" s="150">
        <v>373.51722222222099</v>
      </c>
      <c r="AG64" s="99">
        <v>7285.9458636121299</v>
      </c>
      <c r="AH64" s="64">
        <v>7853.4325664837397</v>
      </c>
      <c r="AJ64" s="59">
        <f t="shared" si="12"/>
        <v>9.9248474905197455</v>
      </c>
      <c r="AK64" s="56">
        <f t="shared" si="4"/>
        <v>1.9228767718149236</v>
      </c>
      <c r="AL64" s="62">
        <f t="shared" si="16"/>
        <v>1291.9656274786651</v>
      </c>
      <c r="AN64" s="1">
        <f t="shared" si="5"/>
        <v>5.5573576177332598</v>
      </c>
      <c r="AO64" s="1">
        <f t="shared" si="9"/>
        <v>7.7887856085478688</v>
      </c>
    </row>
    <row r="65" spans="2:41" ht="14.4" x14ac:dyDescent="0.3">
      <c r="B65" s="293"/>
      <c r="C65" s="42" t="s">
        <v>104</v>
      </c>
      <c r="D65" s="45" t="s">
        <v>102</v>
      </c>
      <c r="E65" s="87"/>
      <c r="F65" s="90"/>
      <c r="G65" s="311"/>
      <c r="H65" s="304"/>
      <c r="I65" s="305"/>
      <c r="J65" s="306"/>
      <c r="K65" s="20" t="s">
        <v>90</v>
      </c>
      <c r="M65" s="32">
        <v>66818.301095858842</v>
      </c>
      <c r="N65" s="7">
        <v>1006.5374192743853</v>
      </c>
      <c r="O65" s="32">
        <v>3331.730874890924</v>
      </c>
      <c r="P65" s="33">
        <v>45.295796031087569</v>
      </c>
      <c r="Q65" s="29">
        <v>0.17321324705756055</v>
      </c>
      <c r="R65" s="7">
        <v>1.8806092644893427E-2</v>
      </c>
      <c r="S65" s="32">
        <v>0.27136977899453563</v>
      </c>
      <c r="T65" s="33">
        <v>0.14262976844483236</v>
      </c>
      <c r="U65" s="29">
        <v>11573.814895683468</v>
      </c>
      <c r="V65" s="7">
        <v>18.929035957426031</v>
      </c>
      <c r="W65" s="32">
        <v>577.09992316178409</v>
      </c>
      <c r="X65" s="33">
        <v>0.85183693658482884</v>
      </c>
      <c r="Y65" s="32">
        <v>3140.7835903652876</v>
      </c>
      <c r="Z65" s="75">
        <v>2.6998440154915802</v>
      </c>
      <c r="AA65" s="29">
        <v>156.60747860617684</v>
      </c>
      <c r="AB65" s="71">
        <v>0.1214973050178495</v>
      </c>
      <c r="AC65" s="178">
        <f t="shared" si="15"/>
        <v>20.055131583233408</v>
      </c>
      <c r="AD65" s="150">
        <f t="shared" si="2"/>
        <v>22.221431290965171</v>
      </c>
      <c r="AE65" s="178">
        <v>1008.21527777777</v>
      </c>
      <c r="AF65" s="150">
        <v>1028.9483333333201</v>
      </c>
      <c r="AG65" s="99">
        <v>20219.890060059399</v>
      </c>
      <c r="AH65" s="64">
        <v>22864.704691119499</v>
      </c>
      <c r="AJ65" s="59">
        <f t="shared" si="12"/>
        <v>9.2104856829254516</v>
      </c>
      <c r="AK65" s="56">
        <f t="shared" si="4"/>
        <v>1.9026166974357706</v>
      </c>
      <c r="AL65" s="62">
        <f t="shared" si="16"/>
        <v>1163.3203890090008</v>
      </c>
      <c r="AN65" s="1">
        <f t="shared" si="5"/>
        <v>10.801722734857776</v>
      </c>
      <c r="AO65" s="1">
        <f t="shared" si="9"/>
        <v>13.080262173553749</v>
      </c>
    </row>
    <row r="66" spans="2:41" ht="14.4" x14ac:dyDescent="0.3">
      <c r="B66" s="293"/>
      <c r="C66" s="42" t="s">
        <v>105</v>
      </c>
      <c r="D66" s="45" t="s">
        <v>102</v>
      </c>
      <c r="E66" s="87"/>
      <c r="F66" s="90"/>
      <c r="G66" s="311"/>
      <c r="H66" s="304"/>
      <c r="I66" s="305"/>
      <c r="J66" s="306"/>
      <c r="K66" s="20" t="s">
        <v>92</v>
      </c>
      <c r="M66" s="32">
        <v>69032.748458134418</v>
      </c>
      <c r="N66" s="7">
        <v>1023.8596750042474</v>
      </c>
      <c r="O66" s="32">
        <v>3434.120368775812</v>
      </c>
      <c r="P66" s="33">
        <v>40.802062737097629</v>
      </c>
      <c r="Q66" s="29">
        <v>0.16855706510847096</v>
      </c>
      <c r="R66" s="7">
        <v>1.9617641007197976E-2</v>
      </c>
      <c r="S66" s="32">
        <v>0.26873587374700941</v>
      </c>
      <c r="T66" s="33">
        <v>0.13067747811269759</v>
      </c>
      <c r="U66" s="29">
        <v>11635.957476474461</v>
      </c>
      <c r="V66" s="7">
        <v>20.085711545979716</v>
      </c>
      <c r="W66" s="32">
        <v>578.8452505900708</v>
      </c>
      <c r="X66" s="33">
        <v>0.80044021912955099</v>
      </c>
      <c r="Y66" s="32">
        <v>3126.9991993234116</v>
      </c>
      <c r="Z66" s="75">
        <v>2.6247501309277212</v>
      </c>
      <c r="AA66" s="29">
        <v>155.55648418162932</v>
      </c>
      <c r="AB66" s="71">
        <v>0.10459950921582474</v>
      </c>
      <c r="AC66" s="178">
        <f t="shared" si="15"/>
        <v>20.102017706136223</v>
      </c>
      <c r="AD66" s="150">
        <f t="shared" si="2"/>
        <v>25.093331226936826</v>
      </c>
      <c r="AE66" s="178">
        <v>1663.5236111111001</v>
      </c>
      <c r="AF66" s="150">
        <v>1694.63749999999</v>
      </c>
      <c r="AG66" s="99">
        <v>33440.181085131</v>
      </c>
      <c r="AH66" s="64">
        <v>42524.100097087903</v>
      </c>
      <c r="AJ66" s="59">
        <f t="shared" si="12"/>
        <v>8.5921169138850644</v>
      </c>
      <c r="AK66" s="56">
        <f t="shared" si="4"/>
        <v>2.0564819403328922</v>
      </c>
      <c r="AL66" s="62">
        <f t="shared" si="16"/>
        <v>1191.3511928155119</v>
      </c>
      <c r="AN66" s="1">
        <f t="shared" si="5"/>
        <v>24.82991306527893</v>
      </c>
      <c r="AO66" s="1">
        <f t="shared" si="9"/>
        <v>27.164682478337468</v>
      </c>
    </row>
    <row r="67" spans="2:41" ht="14.4" x14ac:dyDescent="0.3">
      <c r="B67" s="293"/>
      <c r="C67" s="42" t="s">
        <v>106</v>
      </c>
      <c r="D67" s="45" t="s">
        <v>107</v>
      </c>
      <c r="E67" s="87"/>
      <c r="F67" s="90"/>
      <c r="G67" s="311"/>
      <c r="H67" s="304"/>
      <c r="I67" s="305"/>
      <c r="J67" s="306"/>
      <c r="K67" s="20" t="s">
        <v>94</v>
      </c>
      <c r="M67" s="32">
        <v>67752.030056687756</v>
      </c>
      <c r="N67" s="7">
        <v>936.26493367755745</v>
      </c>
      <c r="O67" s="32">
        <v>3390.1775122716763</v>
      </c>
      <c r="P67" s="33">
        <v>43.206582485350353</v>
      </c>
      <c r="Q67" s="29">
        <v>0.1705658027437304</v>
      </c>
      <c r="R67" s="7">
        <v>6.3496808615027918E-3</v>
      </c>
      <c r="S67" s="32">
        <v>0.27203390571538022</v>
      </c>
      <c r="T67" s="33">
        <v>8.1401617250673852E-2</v>
      </c>
      <c r="U67" s="29">
        <v>11556.179394136296</v>
      </c>
      <c r="V67" s="7">
        <v>5.9449835306685674</v>
      </c>
      <c r="W67" s="32">
        <v>578.2483488243613</v>
      </c>
      <c r="X67" s="33">
        <v>0.27434800989817087</v>
      </c>
      <c r="Y67" s="32">
        <v>3143.6726157344929</v>
      </c>
      <c r="Z67" s="75">
        <v>0.48393127392504243</v>
      </c>
      <c r="AA67" s="29">
        <v>157.30315680416061</v>
      </c>
      <c r="AB67" s="71">
        <v>2.233237169521499E-2</v>
      </c>
      <c r="AC67" s="178">
        <f t="shared" ref="AC67:AD70" si="17">AG67/AE67</f>
        <v>19.984803099967692</v>
      </c>
      <c r="AD67" s="150">
        <f t="shared" si="2"/>
        <v>21.669497558502989</v>
      </c>
      <c r="AE67" s="178">
        <v>930.24222222222204</v>
      </c>
      <c r="AF67" s="150">
        <v>936.08333333333303</v>
      </c>
      <c r="AG67" s="99">
        <v>18590.707646387498</v>
      </c>
      <c r="AH67" s="64">
        <v>20284.455506221999</v>
      </c>
      <c r="AJ67" s="59">
        <f t="shared" si="12"/>
        <v>26.862106374171731</v>
      </c>
      <c r="AK67" s="56">
        <f t="shared" si="4"/>
        <v>3.3418734774968897</v>
      </c>
      <c r="AL67" s="62">
        <f t="shared" si="16"/>
        <v>6496.1137771423009</v>
      </c>
      <c r="AN67" s="1">
        <f t="shared" si="5"/>
        <v>8.4298776931058086</v>
      </c>
      <c r="AO67" s="1">
        <f t="shared" si="9"/>
        <v>9.1107229055028824</v>
      </c>
    </row>
    <row r="68" spans="2:41" ht="14.4" x14ac:dyDescent="0.3">
      <c r="B68" s="293"/>
      <c r="C68" s="42" t="s">
        <v>108</v>
      </c>
      <c r="D68" s="45" t="s">
        <v>107</v>
      </c>
      <c r="E68" s="87"/>
      <c r="F68" s="90"/>
      <c r="G68" s="311"/>
      <c r="H68" s="304"/>
      <c r="I68" s="305"/>
      <c r="J68" s="306"/>
      <c r="K68" s="20" t="s">
        <v>96</v>
      </c>
      <c r="M68" s="32">
        <v>68111.523560616886</v>
      </c>
      <c r="N68" s="7">
        <v>919.17022503798614</v>
      </c>
      <c r="O68" s="32">
        <v>3407.8063960751124</v>
      </c>
      <c r="P68" s="33">
        <v>38.937928422878514</v>
      </c>
      <c r="Q68" s="29">
        <v>0.17667862268264442</v>
      </c>
      <c r="R68" s="7">
        <v>6.606292905949958E-3</v>
      </c>
      <c r="S68" s="32">
        <v>0.27119082765515973</v>
      </c>
      <c r="T68" s="33">
        <v>9.3726379440665156E-2</v>
      </c>
      <c r="U68" s="29">
        <v>12033.850171506276</v>
      </c>
      <c r="V68" s="7">
        <v>6.0723077370288747</v>
      </c>
      <c r="W68" s="32">
        <v>602.08654042765704</v>
      </c>
      <c r="X68" s="33">
        <v>0.25723536031244953</v>
      </c>
      <c r="Y68" s="32">
        <v>3263.4697878889724</v>
      </c>
      <c r="Z68" s="75">
        <v>0.56913541904125509</v>
      </c>
      <c r="AA68" s="29">
        <v>163.28034721860809</v>
      </c>
      <c r="AB68" s="71">
        <v>2.4109738986200866E-2</v>
      </c>
      <c r="AC68" s="178">
        <f t="shared" si="17"/>
        <v>19.986911122375751</v>
      </c>
      <c r="AD68" s="150">
        <f t="shared" si="2"/>
        <v>23.606038180960727</v>
      </c>
      <c r="AE68" s="178">
        <v>1085.8044444444399</v>
      </c>
      <c r="AF68" s="150">
        <v>1089.3716666666601</v>
      </c>
      <c r="AG68" s="99">
        <v>21701.8769273916</v>
      </c>
      <c r="AH68" s="64">
        <v>25715.749156590002</v>
      </c>
      <c r="AJ68" s="59">
        <f t="shared" si="12"/>
        <v>26.743988678358299</v>
      </c>
      <c r="AK68" s="56">
        <f t="shared" si="4"/>
        <v>2.8934311692562606</v>
      </c>
      <c r="AL68" s="62">
        <f t="shared" si="16"/>
        <v>5734.0830999175823</v>
      </c>
      <c r="AN68" s="1">
        <f t="shared" si="5"/>
        <v>18.107485626097031</v>
      </c>
      <c r="AO68" s="1">
        <f t="shared" si="9"/>
        <v>18.495507290119164</v>
      </c>
    </row>
    <row r="69" spans="2:41" ht="14.4" x14ac:dyDescent="0.3">
      <c r="B69" s="293"/>
      <c r="C69" s="42" t="s">
        <v>109</v>
      </c>
      <c r="D69" s="45" t="s">
        <v>107</v>
      </c>
      <c r="E69" s="87"/>
      <c r="F69" s="90"/>
      <c r="G69" s="311"/>
      <c r="H69" s="304"/>
      <c r="I69" s="305"/>
      <c r="J69" s="306"/>
      <c r="K69" s="20" t="s">
        <v>98</v>
      </c>
      <c r="M69" s="32">
        <v>68502.057742032906</v>
      </c>
      <c r="N69" s="7">
        <v>922.97329636478105</v>
      </c>
      <c r="O69" s="32">
        <v>3436.3772125918877</v>
      </c>
      <c r="P69" s="33">
        <v>39.264979998943261</v>
      </c>
      <c r="Q69" s="29">
        <v>0.17032929438549338</v>
      </c>
      <c r="R69" s="7">
        <v>7.5634240620531725E-3</v>
      </c>
      <c r="S69" s="32">
        <v>0.2725436143948452</v>
      </c>
      <c r="T69" s="33">
        <v>0.11555089741910127</v>
      </c>
      <c r="U69" s="29">
        <v>11667.907159154791</v>
      </c>
      <c r="V69" s="7">
        <v>6.9808384383579192</v>
      </c>
      <c r="W69" s="32">
        <v>585.31570586316479</v>
      </c>
      <c r="X69" s="33">
        <v>0.29697769452004402</v>
      </c>
      <c r="Y69" s="32">
        <v>3180.0135895795365</v>
      </c>
      <c r="Z69" s="75">
        <v>0.80664214629001496</v>
      </c>
      <c r="AA69" s="29">
        <v>159.52405803801702</v>
      </c>
      <c r="AB69" s="71">
        <v>3.4316039115246805E-2</v>
      </c>
      <c r="AC69" s="178">
        <f t="shared" si="17"/>
        <v>19.934382491835123</v>
      </c>
      <c r="AD69" s="150">
        <f t="shared" si="2"/>
        <v>23.506271909208177</v>
      </c>
      <c r="AE69" s="178">
        <v>1096.4283333333201</v>
      </c>
      <c r="AF69" s="150">
        <v>1093.42166666666</v>
      </c>
      <c r="AG69" s="99">
        <v>21856.621771551701</v>
      </c>
      <c r="AH69" s="64">
        <v>25702.267008086099</v>
      </c>
      <c r="AJ69" s="59">
        <f t="shared" si="12"/>
        <v>22.520130166978323</v>
      </c>
      <c r="AK69" s="56">
        <f t="shared" si="4"/>
        <v>2.3586455880678612</v>
      </c>
      <c r="AL69" s="62">
        <f t="shared" si="16"/>
        <v>3942.2854412025908</v>
      </c>
      <c r="AN69" s="1">
        <f t="shared" si="5"/>
        <v>17.918234582064713</v>
      </c>
      <c r="AO69" s="1">
        <f t="shared" si="9"/>
        <v>17.594874801465608</v>
      </c>
    </row>
    <row r="70" spans="2:41" ht="15" thickBot="1" x14ac:dyDescent="0.35">
      <c r="B70" s="294"/>
      <c r="C70" s="43" t="s">
        <v>110</v>
      </c>
      <c r="D70" s="46" t="s">
        <v>107</v>
      </c>
      <c r="E70" s="88"/>
      <c r="F70" s="91"/>
      <c r="G70" s="312"/>
      <c r="H70" s="298"/>
      <c r="I70" s="299"/>
      <c r="J70" s="300"/>
      <c r="K70" s="134" t="s">
        <v>100</v>
      </c>
      <c r="M70" s="34">
        <v>65392.212678886877</v>
      </c>
      <c r="N70" s="8">
        <v>902.51138360153993</v>
      </c>
      <c r="O70" s="34">
        <v>3247.1933558822893</v>
      </c>
      <c r="P70" s="35">
        <v>40.268708564058088</v>
      </c>
      <c r="Q70" s="37">
        <v>0.17140773261417078</v>
      </c>
      <c r="R70" s="8">
        <v>1.7101141760129331E-2</v>
      </c>
      <c r="S70" s="34">
        <v>0.27133814897225111</v>
      </c>
      <c r="T70" s="35">
        <v>0.16927621861152142</v>
      </c>
      <c r="U70" s="37">
        <v>11208.730905911629</v>
      </c>
      <c r="V70" s="8">
        <v>15.433975111100397</v>
      </c>
      <c r="W70" s="34">
        <v>556.59405049158329</v>
      </c>
      <c r="X70" s="35">
        <v>0.68864089365129144</v>
      </c>
      <c r="Y70" s="34">
        <v>3041.356296338125</v>
      </c>
      <c r="Z70" s="76">
        <v>2.6126049449514115</v>
      </c>
      <c r="AA70" s="37">
        <v>151.0251993893539</v>
      </c>
      <c r="AB70" s="72">
        <v>0.11657052645854948</v>
      </c>
      <c r="AC70" s="189">
        <f t="shared" si="17"/>
        <v>20.138071716742374</v>
      </c>
      <c r="AD70" s="134">
        <f t="shared" si="17"/>
        <v>22.412225665639504</v>
      </c>
      <c r="AE70" s="189">
        <v>1092.28833333333</v>
      </c>
      <c r="AF70" s="134">
        <v>1096.60666666666</v>
      </c>
      <c r="AG70" s="100">
        <v>21996.580792027598</v>
      </c>
      <c r="AH70" s="65">
        <v>24577.3960797779</v>
      </c>
      <c r="AJ70" s="101">
        <f t="shared" si="12"/>
        <v>10.023174769172515</v>
      </c>
      <c r="AK70" s="77">
        <f t="shared" ref="AK70:AK103" si="18">S70/T70</f>
        <v>1.6029312989023909</v>
      </c>
      <c r="AL70" s="112">
        <f t="shared" si="16"/>
        <v>1164.1087575123943</v>
      </c>
      <c r="AN70" s="1">
        <f t="shared" ref="AN70:AN103" si="19">100*(AD70/AC70)-100</f>
        <v>11.292808869115547</v>
      </c>
      <c r="AO70" s="1">
        <f t="shared" ref="AO70:AO103" si="20">100*AH70/AG70-100</f>
        <v>11.732802075701173</v>
      </c>
    </row>
    <row r="71" spans="2:41" ht="4.5" customHeight="1" thickBot="1" x14ac:dyDescent="0.35">
      <c r="Z71" s="73"/>
      <c r="AB71" s="73"/>
      <c r="AC71" s="215"/>
      <c r="AE71" s="97"/>
      <c r="AF71" s="66"/>
      <c r="AG71" s="97"/>
      <c r="AH71" s="66"/>
      <c r="AJ71" s="2"/>
      <c r="AK71" s="2"/>
      <c r="AL71" s="102"/>
    </row>
    <row r="72" spans="2:41" ht="15.6" customHeight="1" x14ac:dyDescent="0.3">
      <c r="B72" s="258" t="s">
        <v>164</v>
      </c>
      <c r="C72" s="23" t="s">
        <v>111</v>
      </c>
      <c r="D72" s="26">
        <v>1</v>
      </c>
      <c r="E72" s="86"/>
      <c r="F72" s="89"/>
      <c r="G72" s="307" t="s">
        <v>112</v>
      </c>
      <c r="H72" s="295"/>
      <c r="I72" s="296"/>
      <c r="J72" s="297"/>
      <c r="K72" s="19" t="s">
        <v>113</v>
      </c>
      <c r="M72" s="30">
        <v>66924.872936691696</v>
      </c>
      <c r="N72" s="6">
        <v>971.640973156359</v>
      </c>
      <c r="O72" s="30">
        <v>3340.134976033039</v>
      </c>
      <c r="P72" s="31">
        <v>44.434934240109051</v>
      </c>
      <c r="Q72" s="36">
        <v>0.1711674671739741</v>
      </c>
      <c r="R72" s="6">
        <v>7.3569816240444345E-3</v>
      </c>
      <c r="S72" s="30">
        <v>0.27347409409586643</v>
      </c>
      <c r="T72" s="6">
        <v>9.7391304347826085E-2</v>
      </c>
      <c r="U72" s="30">
        <v>11455.36099151356</v>
      </c>
      <c r="V72" s="31">
        <v>7.1483447846799804</v>
      </c>
      <c r="W72" s="36">
        <v>571.72244386677801</v>
      </c>
      <c r="X72" s="31">
        <v>0.32690699467010514</v>
      </c>
      <c r="Y72" s="36">
        <v>3132.7444696952971</v>
      </c>
      <c r="Z72" s="70">
        <v>0.69618662250796404</v>
      </c>
      <c r="AA72" s="30">
        <v>156.35127741074194</v>
      </c>
      <c r="AB72" s="70">
        <v>3.183789861134937E-2</v>
      </c>
      <c r="AC72" s="161">
        <f>AG72/AE72</f>
        <v>20.036577388910192</v>
      </c>
      <c r="AD72" s="149">
        <f t="shared" ref="AD72:AD99" si="21">AH72/AF72</f>
        <v>21.866600902478893</v>
      </c>
      <c r="AE72" s="98">
        <v>1505.7563888888801</v>
      </c>
      <c r="AF72" s="63">
        <v>1528.3258333333299</v>
      </c>
      <c r="AG72" s="98">
        <v>30170.204414817999</v>
      </c>
      <c r="AH72" s="63">
        <v>33419.291046448401</v>
      </c>
      <c r="AJ72" s="58">
        <f t="shared" si="12"/>
        <v>23.265990853444094</v>
      </c>
      <c r="AK72" s="57">
        <f t="shared" si="18"/>
        <v>2.8079929304486284</v>
      </c>
      <c r="AL72" s="61">
        <f>Y72/Z72</f>
        <v>4499.8630660408298</v>
      </c>
      <c r="AN72" s="1">
        <f t="shared" si="19"/>
        <v>9.133413746509305</v>
      </c>
      <c r="AO72" s="1">
        <f t="shared" si="20"/>
        <v>10.769189982798466</v>
      </c>
    </row>
    <row r="73" spans="2:41" ht="15.6" customHeight="1" x14ac:dyDescent="0.3">
      <c r="B73" s="259"/>
      <c r="C73" s="24" t="s">
        <v>114</v>
      </c>
      <c r="D73" s="27">
        <v>1</v>
      </c>
      <c r="E73" s="87"/>
      <c r="F73" s="90"/>
      <c r="G73" s="308"/>
      <c r="H73" s="304"/>
      <c r="I73" s="305"/>
      <c r="J73" s="306"/>
      <c r="K73" s="20" t="s">
        <v>115</v>
      </c>
      <c r="M73" s="32">
        <v>72419.671979849983</v>
      </c>
      <c r="N73" s="7">
        <v>1052.2154343839197</v>
      </c>
      <c r="O73" s="32">
        <v>3609.303199940211</v>
      </c>
      <c r="P73" s="33">
        <v>48.756756046641883</v>
      </c>
      <c r="Q73" s="29">
        <v>0.16701884217209981</v>
      </c>
      <c r="R73" s="7">
        <v>1.257366055352914E-2</v>
      </c>
      <c r="S73" s="32">
        <v>0.27042960857966036</v>
      </c>
      <c r="T73" s="7">
        <v>0.11994609164420485</v>
      </c>
      <c r="U73" s="32">
        <v>12095.449764557805</v>
      </c>
      <c r="V73" s="33">
        <v>13.230199701127599</v>
      </c>
      <c r="W73" s="29">
        <v>602.82164150206881</v>
      </c>
      <c r="X73" s="33">
        <v>0.61305090022170439</v>
      </c>
      <c r="Y73" s="29">
        <v>3270.9677454243119</v>
      </c>
      <c r="Z73" s="71">
        <v>1.58691074582259</v>
      </c>
      <c r="AA73" s="32">
        <v>163.02082055475282</v>
      </c>
      <c r="AB73" s="71">
        <v>7.3533059460554842E-2</v>
      </c>
      <c r="AC73" s="178">
        <f t="shared" ref="AC73:AC100" si="22">AG73/AE73</f>
        <v>20.064723845048441</v>
      </c>
      <c r="AD73" s="150">
        <f t="shared" si="21"/>
        <v>21.580915542808984</v>
      </c>
      <c r="AE73" s="99">
        <v>1541.01305555556</v>
      </c>
      <c r="AF73" s="64">
        <v>1570.34666666666</v>
      </c>
      <c r="AG73" s="99">
        <v>30920.001401336602</v>
      </c>
      <c r="AH73" s="64">
        <v>33889.518786264802</v>
      </c>
      <c r="AJ73" s="59">
        <f t="shared" si="12"/>
        <v>13.283231359798513</v>
      </c>
      <c r="AK73" s="56">
        <f t="shared" si="18"/>
        <v>2.2545929164731238</v>
      </c>
      <c r="AL73" s="62">
        <f>Y73/Z73</f>
        <v>2061.2172134033758</v>
      </c>
      <c r="AN73" s="1">
        <f t="shared" si="19"/>
        <v>7.556504188492525</v>
      </c>
      <c r="AO73" s="1">
        <f t="shared" si="20"/>
        <v>9.6038720903804204</v>
      </c>
    </row>
    <row r="74" spans="2:41" ht="15.6" customHeight="1" x14ac:dyDescent="0.3">
      <c r="B74" s="259"/>
      <c r="C74" s="24" t="s">
        <v>116</v>
      </c>
      <c r="D74" s="27">
        <v>1</v>
      </c>
      <c r="E74" s="87"/>
      <c r="F74" s="90"/>
      <c r="G74" s="308"/>
      <c r="H74" s="304"/>
      <c r="I74" s="305"/>
      <c r="J74" s="306"/>
      <c r="K74" s="20" t="s">
        <v>117</v>
      </c>
      <c r="M74" s="199">
        <v>68926.363197524261</v>
      </c>
      <c r="N74" s="200">
        <v>1008.8357441688781</v>
      </c>
      <c r="O74" s="199">
        <v>3455.1129693178282</v>
      </c>
      <c r="P74" s="201">
        <v>40.595658684554643</v>
      </c>
      <c r="Q74" s="198">
        <v>0.17315850771647029</v>
      </c>
      <c r="R74" s="200">
        <v>4.5491136639289956E-2</v>
      </c>
      <c r="S74" s="199">
        <v>0.27060801833355647</v>
      </c>
      <c r="T74" s="200">
        <v>0.14309002380901312</v>
      </c>
      <c r="U74" s="199">
        <v>11935.186193606738</v>
      </c>
      <c r="V74" s="201">
        <v>45.893084684586199</v>
      </c>
      <c r="W74" s="198">
        <v>598.28220575889782</v>
      </c>
      <c r="X74" s="201">
        <v>1.8467426561810532</v>
      </c>
      <c r="Y74" s="198">
        <v>3229.7570842939422</v>
      </c>
      <c r="Z74" s="202">
        <v>6.5668425801864903</v>
      </c>
      <c r="AA74" s="199">
        <v>161.8999621046444</v>
      </c>
      <c r="AB74" s="202">
        <v>0.26425045064206704</v>
      </c>
      <c r="AC74" s="178">
        <f>AG74/AE74</f>
        <v>19.949091045533301</v>
      </c>
      <c r="AD74" s="150">
        <f>AH74/AF74</f>
        <v>24.85082831166644</v>
      </c>
      <c r="AE74" s="178">
        <v>1006.44194444444</v>
      </c>
      <c r="AF74" s="150">
        <v>1015.8611111111099</v>
      </c>
      <c r="AG74" s="203">
        <v>20077.6019817657</v>
      </c>
      <c r="AH74" s="205">
        <v>25244.990060720898</v>
      </c>
      <c r="AJ74" s="59">
        <f>Q74/R74</f>
        <v>3.8064229761829274</v>
      </c>
      <c r="AK74" s="56">
        <f>S74/T74</f>
        <v>1.8911732008287716</v>
      </c>
      <c r="AL74" s="62">
        <f>Y74/Z74</f>
        <v>491.82800483732944</v>
      </c>
      <c r="AN74" s="1">
        <f t="shared" si="19"/>
        <v>24.571231114966821</v>
      </c>
      <c r="AO74" s="1">
        <f t="shared" si="20"/>
        <v>25.737077981963068</v>
      </c>
    </row>
    <row r="75" spans="2:41" ht="16.2" customHeight="1" thickBot="1" x14ac:dyDescent="0.35">
      <c r="B75" s="260"/>
      <c r="C75" s="25" t="s">
        <v>118</v>
      </c>
      <c r="D75" s="28">
        <v>1</v>
      </c>
      <c r="E75" s="88"/>
      <c r="F75" s="91"/>
      <c r="G75" s="308"/>
      <c r="H75" s="298"/>
      <c r="I75" s="299"/>
      <c r="J75" s="300"/>
      <c r="K75" s="22" t="s">
        <v>119</v>
      </c>
      <c r="M75" s="34">
        <v>66403.458111196625</v>
      </c>
      <c r="N75" s="8">
        <v>923.82117638351463</v>
      </c>
      <c r="O75" s="34">
        <v>3302.8185172337858</v>
      </c>
      <c r="P75" s="35">
        <v>43.322212629659646</v>
      </c>
      <c r="Q75" s="37">
        <v>0.16966734564953617</v>
      </c>
      <c r="R75" s="8">
        <v>0.17164084938651414</v>
      </c>
      <c r="S75" s="34">
        <v>0.27062514648979608</v>
      </c>
      <c r="T75" s="8">
        <v>0.22044657599785289</v>
      </c>
      <c r="U75" s="34">
        <v>11266.498479676893</v>
      </c>
      <c r="V75" s="35">
        <v>158.565451395715</v>
      </c>
      <c r="W75" s="37">
        <v>560.38045098119323</v>
      </c>
      <c r="X75" s="35">
        <v>7.4358613730579517</v>
      </c>
      <c r="Y75" s="37">
        <v>3048.9978014896242</v>
      </c>
      <c r="Z75" s="72">
        <v>34.9552108317394</v>
      </c>
      <c r="AA75" s="34">
        <v>151.65304163680344</v>
      </c>
      <c r="AB75" s="72">
        <v>1.6392101792853184</v>
      </c>
      <c r="AC75" s="189">
        <f>AG75/AE75</f>
        <v>20.105088355509039</v>
      </c>
      <c r="AD75" s="134">
        <f>AH75/AF75</f>
        <v>21.324422745458751</v>
      </c>
      <c r="AE75" s="189">
        <v>1079.2661111110999</v>
      </c>
      <c r="AF75" s="134">
        <v>1080.8975</v>
      </c>
      <c r="AG75" s="193">
        <v>21698.7405229953</v>
      </c>
      <c r="AH75" s="134">
        <v>23049.515234509501</v>
      </c>
      <c r="AJ75" s="101">
        <f>Q75/R75</f>
        <v>0.98850213253994168</v>
      </c>
      <c r="AK75" s="77">
        <f>S75/T75</f>
        <v>1.2276223627643548</v>
      </c>
      <c r="AL75" s="112">
        <f>Y75/Z75</f>
        <v>87.225844986783144</v>
      </c>
      <c r="AN75" s="1">
        <f>100*(AD75/AC75)-100</f>
        <v>6.064804930914903</v>
      </c>
      <c r="AO75" s="1">
        <f t="shared" si="20"/>
        <v>6.2251295649289631</v>
      </c>
    </row>
    <row r="76" spans="2:41" ht="4.2" customHeight="1" thickBot="1" x14ac:dyDescent="0.35">
      <c r="F76" s="92"/>
      <c r="G76" s="308"/>
      <c r="Z76" s="73"/>
      <c r="AB76" s="73"/>
      <c r="AC76" s="215"/>
      <c r="AE76" s="97"/>
      <c r="AF76" s="66"/>
      <c r="AG76" s="97"/>
      <c r="AH76" s="66"/>
      <c r="AJ76" s="2"/>
      <c r="AK76" s="2"/>
      <c r="AL76" s="102"/>
    </row>
    <row r="77" spans="2:41" ht="14.4" x14ac:dyDescent="0.3">
      <c r="B77" s="258" t="s">
        <v>165</v>
      </c>
      <c r="C77" s="23" t="s">
        <v>120</v>
      </c>
      <c r="D77" s="26" t="s">
        <v>121</v>
      </c>
      <c r="E77" s="86"/>
      <c r="F77" s="89"/>
      <c r="G77" s="308"/>
      <c r="H77" s="295"/>
      <c r="I77" s="296"/>
      <c r="J77" s="297"/>
      <c r="K77" s="19" t="s">
        <v>113</v>
      </c>
      <c r="M77" s="30">
        <v>68502.554293871028</v>
      </c>
      <c r="N77" s="6">
        <v>960.74870376390697</v>
      </c>
      <c r="O77" s="30">
        <v>3427.493447444866</v>
      </c>
      <c r="P77" s="31">
        <v>46.61449260060315</v>
      </c>
      <c r="Q77" s="36">
        <v>0.17155122673639769</v>
      </c>
      <c r="R77" s="6">
        <v>1.6864777814610175E-2</v>
      </c>
      <c r="S77" s="30">
        <v>0.27393228771409212</v>
      </c>
      <c r="T77" s="31">
        <v>0.12167584846629939</v>
      </c>
      <c r="U77" s="36">
        <v>11751.697223690262</v>
      </c>
      <c r="V77" s="6">
        <v>16.202813424653023</v>
      </c>
      <c r="W77" s="30">
        <v>587.99070554013167</v>
      </c>
      <c r="X77" s="31">
        <v>0.78614306064996231</v>
      </c>
      <c r="Y77" s="36">
        <v>3219.1693050088188</v>
      </c>
      <c r="Z77" s="70">
        <v>1.9714910709858027</v>
      </c>
      <c r="AA77" s="30">
        <v>161.06963912323135</v>
      </c>
      <c r="AB77" s="70">
        <v>9.5654623920477619E-2</v>
      </c>
      <c r="AC77" s="161">
        <f>AG77/AE77</f>
        <v>19.986195552011466</v>
      </c>
      <c r="AD77" s="149">
        <f t="shared" ref="AD77:AD78" si="23">AH77/AF77</f>
        <v>20.610515103010595</v>
      </c>
      <c r="AE77" s="161">
        <v>899.83555555555495</v>
      </c>
      <c r="AF77" s="149">
        <v>907.43499999999904</v>
      </c>
      <c r="AG77" s="98">
        <v>17984.289377986199</v>
      </c>
      <c r="AH77" s="67">
        <v>18702.702772500401</v>
      </c>
      <c r="AJ77" s="58">
        <f t="shared" si="12"/>
        <v>10.172160500554039</v>
      </c>
      <c r="AK77" s="57">
        <f t="shared" si="18"/>
        <v>2.2513283545334244</v>
      </c>
      <c r="AL77" s="61">
        <f>Y77/Z77</f>
        <v>1632.860200274273</v>
      </c>
      <c r="AN77" s="1">
        <f t="shared" si="19"/>
        <v>3.123753839866211</v>
      </c>
      <c r="AO77" s="1">
        <f t="shared" si="20"/>
        <v>3.9946721241795728</v>
      </c>
    </row>
    <row r="78" spans="2:41" ht="14.4" x14ac:dyDescent="0.3">
      <c r="B78" s="259"/>
      <c r="C78" s="84" t="s">
        <v>122</v>
      </c>
      <c r="D78" s="196" t="s">
        <v>121</v>
      </c>
      <c r="E78" s="87"/>
      <c r="F78" s="90"/>
      <c r="G78" s="308"/>
      <c r="H78" s="304"/>
      <c r="I78" s="305"/>
      <c r="J78" s="306"/>
      <c r="K78" s="197" t="s">
        <v>115</v>
      </c>
      <c r="M78" s="135">
        <v>66970.53006399794</v>
      </c>
      <c r="N78" s="136">
        <v>941.20922607994294</v>
      </c>
      <c r="O78" s="135">
        <v>3342.1330704280622</v>
      </c>
      <c r="P78" s="137">
        <v>46.217878008079886</v>
      </c>
      <c r="Q78" s="138">
        <v>0.17392444514567945</v>
      </c>
      <c r="R78" s="136">
        <v>1.7734068973625044E-2</v>
      </c>
      <c r="S78" s="135">
        <v>0.27239104763731237</v>
      </c>
      <c r="T78" s="137">
        <v>0.11693214252831231</v>
      </c>
      <c r="U78" s="138">
        <v>11647.812282492887</v>
      </c>
      <c r="V78" s="136">
        <v>16.691469333913954</v>
      </c>
      <c r="W78" s="135">
        <v>581.27863987722674</v>
      </c>
      <c r="X78" s="137">
        <v>0.81963103640987667</v>
      </c>
      <c r="Y78" s="138">
        <v>3172.75979031099</v>
      </c>
      <c r="Z78" s="139">
        <v>1.9517692711601806</v>
      </c>
      <c r="AA78" s="135">
        <v>158.33509768534981</v>
      </c>
      <c r="AB78" s="139">
        <v>9.5841213170108033E-2</v>
      </c>
      <c r="AC78" s="178">
        <f t="shared" ref="AC78" si="24">AG78/AE78</f>
        <v>20.038259594319602</v>
      </c>
      <c r="AD78" s="150">
        <f t="shared" si="23"/>
        <v>20.36461357908728</v>
      </c>
      <c r="AE78" s="178">
        <v>1291.06527777777</v>
      </c>
      <c r="AF78" s="150">
        <v>1301.38333333333</v>
      </c>
      <c r="AG78" s="140">
        <v>25870.701189323299</v>
      </c>
      <c r="AH78" s="141">
        <v>26502.168701597799</v>
      </c>
      <c r="AJ78" s="59">
        <f t="shared" si="12"/>
        <v>9.8073626196192318</v>
      </c>
      <c r="AK78" s="56">
        <f t="shared" si="18"/>
        <v>2.3294796601487002</v>
      </c>
      <c r="AL78" s="62">
        <f>Y78/Z78</f>
        <v>1625.5813825908951</v>
      </c>
      <c r="AN78" s="1">
        <f t="shared" si="19"/>
        <v>1.6286543411194998</v>
      </c>
      <c r="AO78" s="1">
        <f t="shared" si="20"/>
        <v>2.4408596723118592</v>
      </c>
    </row>
    <row r="79" spans="2:41" ht="14.4" x14ac:dyDescent="0.3">
      <c r="B79" s="259"/>
      <c r="C79" s="24" t="s">
        <v>123</v>
      </c>
      <c r="D79" s="27" t="s">
        <v>121</v>
      </c>
      <c r="E79" s="87"/>
      <c r="F79" s="90"/>
      <c r="G79" s="308"/>
      <c r="H79" s="304"/>
      <c r="I79" s="305"/>
      <c r="J79" s="306"/>
      <c r="K79" s="20" t="s">
        <v>117</v>
      </c>
      <c r="M79" s="32">
        <v>69322.198045193552</v>
      </c>
      <c r="N79" s="7">
        <v>971.63250731722474</v>
      </c>
      <c r="O79" s="32">
        <v>3445.5477189063049</v>
      </c>
      <c r="P79" s="33">
        <v>46.795850677829712</v>
      </c>
      <c r="Q79" s="29">
        <v>0.16807418141564723</v>
      </c>
      <c r="R79" s="7">
        <v>1.9807560629521843E-2</v>
      </c>
      <c r="S79" s="32">
        <v>0.26779982610247544</v>
      </c>
      <c r="T79" s="33">
        <v>0.14242867030685227</v>
      </c>
      <c r="U79" s="29">
        <v>11651.271690379288</v>
      </c>
      <c r="V79" s="7">
        <v>19.245669798300252</v>
      </c>
      <c r="W79" s="32">
        <v>579.10761238372788</v>
      </c>
      <c r="X79" s="33">
        <v>0.92691164951116278</v>
      </c>
      <c r="Y79" s="29">
        <v>3120.2085325562684</v>
      </c>
      <c r="Z79" s="71">
        <v>2.7411351585366508</v>
      </c>
      <c r="AA79" s="32">
        <v>155.08491789098207</v>
      </c>
      <c r="AB79" s="71">
        <v>0.132018793731806</v>
      </c>
      <c r="AC79" s="178">
        <f>AG79/AE79</f>
        <v>20.119355092605709</v>
      </c>
      <c r="AD79" s="150">
        <f>AH79/AF79</f>
        <v>20.763219243657243</v>
      </c>
      <c r="AE79" s="178">
        <v>1344.6341666666599</v>
      </c>
      <c r="AF79" s="150">
        <v>1351.2649999999901</v>
      </c>
      <c r="AG79" s="99">
        <v>27053.172268816499</v>
      </c>
      <c r="AH79" s="68">
        <v>28056.6114512803</v>
      </c>
      <c r="AJ79" s="59">
        <f t="shared" si="12"/>
        <v>8.4853548884330525</v>
      </c>
      <c r="AK79" s="56">
        <f t="shared" si="18"/>
        <v>1.8802381959019914</v>
      </c>
      <c r="AL79" s="62">
        <f>Y79/Z79</f>
        <v>1138.2906540887188</v>
      </c>
      <c r="AN79" s="1">
        <f t="shared" si="19"/>
        <v>3.2002226119472823</v>
      </c>
      <c r="AO79" s="1">
        <f t="shared" si="20"/>
        <v>3.7091368527617732</v>
      </c>
    </row>
    <row r="80" spans="2:41" ht="15" thickBot="1" x14ac:dyDescent="0.35">
      <c r="B80" s="260"/>
      <c r="C80" s="25" t="s">
        <v>124</v>
      </c>
      <c r="D80" s="28" t="s">
        <v>121</v>
      </c>
      <c r="E80" s="88"/>
      <c r="F80" s="91"/>
      <c r="G80" s="309"/>
      <c r="H80" s="298"/>
      <c r="I80" s="299"/>
      <c r="J80" s="300"/>
      <c r="K80" s="22" t="s">
        <v>119</v>
      </c>
      <c r="M80" s="34">
        <v>69181.313283810174</v>
      </c>
      <c r="N80" s="8">
        <v>935.53468315779992</v>
      </c>
      <c r="O80" s="34">
        <v>3464.6646395060484</v>
      </c>
      <c r="P80" s="35">
        <v>46.654444562359444</v>
      </c>
      <c r="Q80" s="37">
        <v>0.16856146953784543</v>
      </c>
      <c r="R80" s="8">
        <v>9.6435071913841541E-2</v>
      </c>
      <c r="S80" s="34">
        <v>0.27310312831278327</v>
      </c>
      <c r="T80" s="35">
        <v>0.27460060970530908</v>
      </c>
      <c r="U80" s="37">
        <v>11661.303831677109</v>
      </c>
      <c r="V80" s="8">
        <v>90.218354448215408</v>
      </c>
      <c r="W80" s="34">
        <v>584.0089630909489</v>
      </c>
      <c r="X80" s="35">
        <v>4.4991247164714672</v>
      </c>
      <c r="Y80" s="37">
        <v>3184.7385566368648</v>
      </c>
      <c r="Z80" s="72">
        <v>24.774015138089634</v>
      </c>
      <c r="AA80" s="34">
        <v>159.49467478284294</v>
      </c>
      <c r="AB80" s="72">
        <v>1.2354623902832909</v>
      </c>
      <c r="AC80" s="189">
        <f>AG80/AE80</f>
        <v>19.967679554022652</v>
      </c>
      <c r="AD80" s="134">
        <f>AH80/AF80</f>
        <v>20.052423556502571</v>
      </c>
      <c r="AE80" s="189">
        <v>1333.03249999999</v>
      </c>
      <c r="AF80" s="134">
        <v>1330.7491666666599</v>
      </c>
      <c r="AG80" s="100">
        <v>26617.5657950975</v>
      </c>
      <c r="AH80" s="69">
        <v>26684.7459374627</v>
      </c>
      <c r="AJ80" s="101">
        <f t="shared" si="12"/>
        <v>1.7479270372551194</v>
      </c>
      <c r="AK80" s="77">
        <f t="shared" si="18"/>
        <v>0.99454669312594446</v>
      </c>
      <c r="AL80" s="112">
        <f>Y80/Z80</f>
        <v>128.55157062289763</v>
      </c>
      <c r="AN80" s="1">
        <f t="shared" si="19"/>
        <v>0.42440586173593431</v>
      </c>
      <c r="AO80" s="1">
        <f t="shared" si="20"/>
        <v>0.25239025567684337</v>
      </c>
    </row>
    <row r="81" spans="2:44" ht="4.5" customHeight="1" thickBot="1" x14ac:dyDescent="0.35">
      <c r="Z81" s="73"/>
      <c r="AB81" s="73"/>
      <c r="AC81" s="215"/>
      <c r="AE81" s="97"/>
      <c r="AF81" s="66"/>
      <c r="AG81" s="97"/>
      <c r="AH81" s="66"/>
      <c r="AJ81" s="2"/>
      <c r="AK81" s="2"/>
      <c r="AL81" s="102"/>
    </row>
    <row r="82" spans="2:44" ht="15.6" customHeight="1" x14ac:dyDescent="0.3">
      <c r="B82" s="258" t="s">
        <v>166</v>
      </c>
      <c r="C82" s="23" t="s">
        <v>125</v>
      </c>
      <c r="D82" s="26">
        <v>1</v>
      </c>
      <c r="E82" s="86"/>
      <c r="F82" s="89"/>
      <c r="G82" s="301" t="s">
        <v>126</v>
      </c>
      <c r="H82" s="237"/>
      <c r="I82" s="296"/>
      <c r="J82" s="297"/>
      <c r="K82" s="19" t="s">
        <v>127</v>
      </c>
      <c r="M82" s="30">
        <v>68387.566323440333</v>
      </c>
      <c r="N82" s="6">
        <v>994.33610034018011</v>
      </c>
      <c r="O82" s="30">
        <v>3412.9798743039837</v>
      </c>
      <c r="P82" s="31">
        <v>44.525315168460445</v>
      </c>
      <c r="Q82" s="36">
        <v>0.17015413319373418</v>
      </c>
      <c r="R82" s="6">
        <v>8.2790241450448037E-3</v>
      </c>
      <c r="S82" s="30">
        <v>0.27001374613948198</v>
      </c>
      <c r="T82" s="31">
        <v>0.11489406556340255</v>
      </c>
      <c r="U82" s="36">
        <v>11636.427068993999</v>
      </c>
      <c r="V82" s="6">
        <v>8.2321325830060399</v>
      </c>
      <c r="W82" s="30">
        <v>580.7326321198542</v>
      </c>
      <c r="X82" s="31">
        <v>0.36862615934541365</v>
      </c>
      <c r="Y82" s="36">
        <v>3141.9952645779417</v>
      </c>
      <c r="Z82" s="70">
        <v>0.94582318071851901</v>
      </c>
      <c r="AA82" s="30">
        <v>156.8057935041235</v>
      </c>
      <c r="AB82" s="70">
        <v>4.2352958120217235E-2</v>
      </c>
      <c r="AC82" s="161">
        <f t="shared" si="22"/>
        <v>20.037494752994043</v>
      </c>
      <c r="AD82" s="149">
        <f t="shared" si="21"/>
        <v>22.331927277283356</v>
      </c>
      <c r="AE82" s="98">
        <v>1135.0625</v>
      </c>
      <c r="AF82" s="67">
        <v>1152.4352777777699</v>
      </c>
      <c r="AG82" s="93">
        <v>22743.8088880703</v>
      </c>
      <c r="AH82" s="63">
        <v>25736.100815108999</v>
      </c>
      <c r="AJ82" s="58">
        <f>Q82/R82</f>
        <v>20.552438332430224</v>
      </c>
      <c r="AK82" s="57">
        <f t="shared" si="18"/>
        <v>2.3501104675461151</v>
      </c>
      <c r="AL82" s="61">
        <f t="shared" ref="AL82:AL103" si="25">Y82/Z82</f>
        <v>3321.9689775324009</v>
      </c>
      <c r="AN82" s="1">
        <f t="shared" si="19"/>
        <v>11.450695571343687</v>
      </c>
      <c r="AO82" s="1">
        <f t="shared" si="20"/>
        <v>13.156511918319154</v>
      </c>
    </row>
    <row r="83" spans="2:44" ht="15.6" customHeight="1" x14ac:dyDescent="0.3">
      <c r="B83" s="259"/>
      <c r="C83" s="24" t="s">
        <v>128</v>
      </c>
      <c r="D83" s="27">
        <v>1</v>
      </c>
      <c r="E83" s="87"/>
      <c r="F83" s="90"/>
      <c r="G83" s="302"/>
      <c r="H83" s="239"/>
      <c r="I83" s="305"/>
      <c r="J83" s="306"/>
      <c r="K83" s="20" t="s">
        <v>129</v>
      </c>
      <c r="M83" s="135">
        <v>67343.888356386888</v>
      </c>
      <c r="N83" s="136">
        <v>993.50997146840245</v>
      </c>
      <c r="O83" s="135">
        <v>3384.9273592368568</v>
      </c>
      <c r="P83" s="137">
        <v>46.299204225426685</v>
      </c>
      <c r="Q83" s="138">
        <v>0.17368333277644377</v>
      </c>
      <c r="R83" s="136">
        <v>1.0128905328080366E-2</v>
      </c>
      <c r="S83" s="135">
        <v>0.27240098777050081</v>
      </c>
      <c r="T83" s="137">
        <v>0.10905926713719424</v>
      </c>
      <c r="U83" s="138">
        <v>11696.510971862021</v>
      </c>
      <c r="V83" s="136">
        <v>10.063168443507299</v>
      </c>
      <c r="W83" s="135">
        <v>587.90546495842409</v>
      </c>
      <c r="X83" s="137">
        <v>0.46896025636480532</v>
      </c>
      <c r="Y83" s="138">
        <v>3186.1411422037149</v>
      </c>
      <c r="Z83" s="139">
        <v>1.0974817755270401</v>
      </c>
      <c r="AA83" s="135">
        <v>160.14602937035028</v>
      </c>
      <c r="AB83" s="139">
        <v>5.1144461875616394E-2</v>
      </c>
      <c r="AC83" s="178">
        <f t="shared" si="22"/>
        <v>19.895224094726153</v>
      </c>
      <c r="AD83" s="150">
        <f t="shared" si="21"/>
        <v>21.458467550135229</v>
      </c>
      <c r="AE83" s="140">
        <v>1008.80527777777</v>
      </c>
      <c r="AF83" s="141">
        <v>1027.8074999999899</v>
      </c>
      <c r="AG83" s="142">
        <v>20070.407069331199</v>
      </c>
      <c r="AH83" s="143">
        <v>22055.173886535398</v>
      </c>
      <c r="AJ83" s="59">
        <f t="shared" ref="AJ83:AJ103" si="26">Q83/R83</f>
        <v>17.147295502401573</v>
      </c>
      <c r="AK83" s="56">
        <f t="shared" si="18"/>
        <v>2.4977335252750796</v>
      </c>
      <c r="AL83" s="62">
        <f t="shared" si="25"/>
        <v>2903.1380868931924</v>
      </c>
      <c r="AN83" s="1">
        <f t="shared" si="19"/>
        <v>7.8573804847137154</v>
      </c>
      <c r="AO83" s="1">
        <f t="shared" si="20"/>
        <v>9.8890212358325584</v>
      </c>
    </row>
    <row r="84" spans="2:44" ht="15.6" customHeight="1" x14ac:dyDescent="0.3">
      <c r="B84" s="259"/>
      <c r="C84" s="24" t="s">
        <v>130</v>
      </c>
      <c r="D84" s="27">
        <v>1</v>
      </c>
      <c r="E84" s="87"/>
      <c r="F84" s="90"/>
      <c r="G84" s="302"/>
      <c r="H84" s="239"/>
      <c r="I84" s="305"/>
      <c r="J84" s="306"/>
      <c r="K84" s="20" t="s">
        <v>131</v>
      </c>
      <c r="M84" s="135">
        <v>65575.741874688669</v>
      </c>
      <c r="N84" s="136">
        <v>960.55506586208435</v>
      </c>
      <c r="O84" s="135">
        <v>3273.0109662011464</v>
      </c>
      <c r="P84" s="137">
        <v>46.051556761886637</v>
      </c>
      <c r="Q84" s="138">
        <v>0.17126057779969392</v>
      </c>
      <c r="R84" s="136">
        <v>1.3013220778838184E-2</v>
      </c>
      <c r="S84" s="135">
        <v>0.27697390203008815</v>
      </c>
      <c r="T84" s="137">
        <v>0.12399670714138712</v>
      </c>
      <c r="U84" s="138">
        <v>11230.539443102765</v>
      </c>
      <c r="V84" s="136">
        <v>12.4999151422948</v>
      </c>
      <c r="W84" s="135">
        <v>560.53774921634283</v>
      </c>
      <c r="X84" s="137">
        <v>0.59927907535162916</v>
      </c>
      <c r="Y84" s="138">
        <v>3110.566331458986</v>
      </c>
      <c r="Z84" s="139">
        <v>1.54994831719131</v>
      </c>
      <c r="AA84" s="135">
        <v>155.25432763561344</v>
      </c>
      <c r="AB84" s="139">
        <v>7.4308632002337227E-2</v>
      </c>
      <c r="AC84" s="178">
        <f t="shared" si="22"/>
        <v>20.035295497588823</v>
      </c>
      <c r="AD84" s="150">
        <f t="shared" si="21"/>
        <v>20.85825395281887</v>
      </c>
      <c r="AE84" s="140">
        <v>764.06472222221998</v>
      </c>
      <c r="AF84" s="141">
        <v>777.44527777777796</v>
      </c>
      <c r="AG84" s="142">
        <v>15308.262489005299</v>
      </c>
      <c r="AH84" s="143">
        <v>16216.151038308701</v>
      </c>
      <c r="AJ84" s="59">
        <f t="shared" si="26"/>
        <v>13.160506588668206</v>
      </c>
      <c r="AK84" s="56">
        <f t="shared" si="18"/>
        <v>2.2337198173679638</v>
      </c>
      <c r="AL84" s="62">
        <f t="shared" si="25"/>
        <v>2006.8839050683321</v>
      </c>
      <c r="AN84" s="1">
        <f t="shared" si="19"/>
        <v>4.107543386765073</v>
      </c>
      <c r="AO84" s="1">
        <f t="shared" si="20"/>
        <v>5.9307093143684</v>
      </c>
    </row>
    <row r="85" spans="2:44" ht="15.6" customHeight="1" x14ac:dyDescent="0.3">
      <c r="B85" s="259"/>
      <c r="C85" s="24" t="s">
        <v>132</v>
      </c>
      <c r="D85" s="27">
        <v>1</v>
      </c>
      <c r="E85" s="87"/>
      <c r="F85" s="90"/>
      <c r="G85" s="302"/>
      <c r="H85" s="239"/>
      <c r="I85" s="305"/>
      <c r="J85" s="306"/>
      <c r="K85" s="20" t="s">
        <v>133</v>
      </c>
      <c r="M85" s="135">
        <v>68909.095754254187</v>
      </c>
      <c r="N85" s="136">
        <v>1010.3319812377225</v>
      </c>
      <c r="O85" s="135">
        <v>3430.541032009683</v>
      </c>
      <c r="P85" s="137">
        <v>46.479403166081646</v>
      </c>
      <c r="Q85" s="138">
        <v>0.16955997490118471</v>
      </c>
      <c r="R85" s="136">
        <v>8.2415905607106672E-3</v>
      </c>
      <c r="S85" s="135">
        <v>0.27084374175926479</v>
      </c>
      <c r="T85" s="137">
        <v>0.11172238679644519</v>
      </c>
      <c r="U85" s="138">
        <v>11684.224546554675</v>
      </c>
      <c r="V85" s="136">
        <v>8.3267425197529192</v>
      </c>
      <c r="W85" s="135">
        <v>581.68245128504611</v>
      </c>
      <c r="X85" s="137">
        <v>0.38306421040104399</v>
      </c>
      <c r="Y85" s="138">
        <v>3164.5990957443173</v>
      </c>
      <c r="Z85" s="139">
        <v>0.93028354854624296</v>
      </c>
      <c r="AA85" s="135">
        <v>157.54505162174317</v>
      </c>
      <c r="AB85" s="139">
        <v>4.2796847882300301E-2</v>
      </c>
      <c r="AC85" s="178">
        <f t="shared" si="22"/>
        <v>20.086946960050145</v>
      </c>
      <c r="AD85" s="150">
        <f t="shared" si="21"/>
        <v>21.737197821313949</v>
      </c>
      <c r="AE85" s="140">
        <v>1117.4322222222199</v>
      </c>
      <c r="AF85" s="141">
        <v>1135.13777777777</v>
      </c>
      <c r="AG85" s="142">
        <v>22445.801779228699</v>
      </c>
      <c r="AH85" s="143">
        <v>24674.714430002099</v>
      </c>
      <c r="AJ85" s="59">
        <f t="shared" si="26"/>
        <v>20.573695532693833</v>
      </c>
      <c r="AK85" s="56">
        <f t="shared" si="18"/>
        <v>2.424256673398268</v>
      </c>
      <c r="AL85" s="62">
        <f t="shared" si="25"/>
        <v>3401.757561648431</v>
      </c>
      <c r="AN85" s="1">
        <f t="shared" si="19"/>
        <v>8.2155385014253142</v>
      </c>
      <c r="AO85" s="1">
        <f t="shared" si="20"/>
        <v>9.9301984072408231</v>
      </c>
    </row>
    <row r="86" spans="2:44" ht="15.6" customHeight="1" x14ac:dyDescent="0.3">
      <c r="B86" s="259"/>
      <c r="C86" s="24" t="s">
        <v>134</v>
      </c>
      <c r="D86" s="27">
        <v>1</v>
      </c>
      <c r="E86" s="87"/>
      <c r="F86" s="90"/>
      <c r="G86" s="302"/>
      <c r="H86" s="239"/>
      <c r="I86" s="305"/>
      <c r="J86" s="306"/>
      <c r="K86" s="20" t="s">
        <v>135</v>
      </c>
      <c r="M86" s="135">
        <v>66617.896231856168</v>
      </c>
      <c r="N86" s="136">
        <v>974.43089397143342</v>
      </c>
      <c r="O86" s="135">
        <v>3297.8030997123169</v>
      </c>
      <c r="P86" s="137">
        <v>42.459653403038864</v>
      </c>
      <c r="Q86" s="138">
        <v>0.16874603931069562</v>
      </c>
      <c r="R86" s="136">
        <v>1.0117075120491167E-2</v>
      </c>
      <c r="S86" s="135">
        <v>0.27146938360784445</v>
      </c>
      <c r="T86" s="137">
        <v>0.1243109151047409</v>
      </c>
      <c r="U86" s="138">
        <v>11241.506136336644</v>
      </c>
      <c r="V86" s="136">
        <v>9.8583905540363492</v>
      </c>
      <c r="W86" s="135">
        <v>556.49121150298856</v>
      </c>
      <c r="X86" s="137">
        <v>0.42956750306856262</v>
      </c>
      <c r="Y86" s="138">
        <v>3051.7247416551099</v>
      </c>
      <c r="Z86" s="139">
        <v>1.22550555123219</v>
      </c>
      <c r="AA86" s="135">
        <v>151.07032616989889</v>
      </c>
      <c r="AB86" s="139">
        <v>5.3399929405711616E-2</v>
      </c>
      <c r="AC86" s="178">
        <f t="shared" si="22"/>
        <v>20.200689434025811</v>
      </c>
      <c r="AD86" s="150">
        <f t="shared" si="21"/>
        <v>22.949572497021201</v>
      </c>
      <c r="AE86" s="140">
        <v>1089.9780555555501</v>
      </c>
      <c r="AF86" s="141">
        <v>1104.03416666666</v>
      </c>
      <c r="AG86" s="142">
        <v>22018.308190181</v>
      </c>
      <c r="AH86" s="143">
        <v>25337.112147104901</v>
      </c>
      <c r="AJ86" s="59">
        <f t="shared" si="26"/>
        <v>16.679330468636799</v>
      </c>
      <c r="AK86" s="56">
        <f t="shared" si="18"/>
        <v>2.183793622459556</v>
      </c>
      <c r="AL86" s="62">
        <f t="shared" si="25"/>
        <v>2490.1761877673584</v>
      </c>
      <c r="AN86" s="1">
        <f t="shared" si="19"/>
        <v>13.607867553100462</v>
      </c>
      <c r="AO86" s="1">
        <f t="shared" si="20"/>
        <v>15.072928983725973</v>
      </c>
    </row>
    <row r="87" spans="2:44" ht="15.6" customHeight="1" x14ac:dyDescent="0.3">
      <c r="B87" s="259"/>
      <c r="C87" s="24" t="s">
        <v>136</v>
      </c>
      <c r="D87" s="27">
        <v>1</v>
      </c>
      <c r="E87" s="87"/>
      <c r="F87" s="90"/>
      <c r="G87" s="302"/>
      <c r="H87" s="239"/>
      <c r="I87" s="305"/>
      <c r="J87" s="306"/>
      <c r="K87" s="20" t="s">
        <v>137</v>
      </c>
      <c r="M87" s="135">
        <v>71671.48195410581</v>
      </c>
      <c r="N87" s="136">
        <v>1045.7997275498974</v>
      </c>
      <c r="O87" s="135">
        <v>3591.5319552660162</v>
      </c>
      <c r="P87" s="137">
        <v>43.162834410631788</v>
      </c>
      <c r="Q87" s="138">
        <v>0.166486904948418</v>
      </c>
      <c r="R87" s="136">
        <v>1.2991242182332451E-2</v>
      </c>
      <c r="S87" s="135">
        <v>0.2712938026209995</v>
      </c>
      <c r="T87" s="137">
        <v>0.11804153916270591</v>
      </c>
      <c r="U87" s="138">
        <v>11932.363203605475</v>
      </c>
      <c r="V87" s="136">
        <v>13.586237534818</v>
      </c>
      <c r="W87" s="135">
        <v>597.94303925557927</v>
      </c>
      <c r="X87" s="137">
        <v>0.56073883510443034</v>
      </c>
      <c r="Y87" s="138">
        <v>3237.1761877610211</v>
      </c>
      <c r="Z87" s="139">
        <v>1.60374039004005</v>
      </c>
      <c r="AA87" s="135">
        <v>162.21824087040369</v>
      </c>
      <c r="AB87" s="139">
        <v>6.6190475164029705E-2</v>
      </c>
      <c r="AC87" s="178">
        <f t="shared" si="22"/>
        <v>19.955685441979391</v>
      </c>
      <c r="AD87" s="150">
        <f t="shared" si="21"/>
        <v>24.229171736050258</v>
      </c>
      <c r="AE87" s="140">
        <v>1117.5672222222199</v>
      </c>
      <c r="AF87" s="141">
        <v>1130.4822222222199</v>
      </c>
      <c r="AG87" s="142">
        <v>22301.819946933301</v>
      </c>
      <c r="AH87" s="143">
        <v>27390.647906773898</v>
      </c>
      <c r="AJ87" s="59">
        <f t="shared" si="26"/>
        <v>12.815318397715137</v>
      </c>
      <c r="AK87" s="56">
        <f t="shared" si="18"/>
        <v>2.2982909621930125</v>
      </c>
      <c r="AL87" s="62">
        <f t="shared" si="25"/>
        <v>2018.5163433342098</v>
      </c>
      <c r="AN87" s="1">
        <f t="shared" si="19"/>
        <v>21.414881019726991</v>
      </c>
      <c r="AO87" s="1">
        <f t="shared" si="20"/>
        <v>22.817994100702791</v>
      </c>
    </row>
    <row r="88" spans="2:44" ht="15.6" customHeight="1" x14ac:dyDescent="0.3">
      <c r="B88" s="259"/>
      <c r="C88" s="24" t="s">
        <v>138</v>
      </c>
      <c r="D88" s="27">
        <v>1</v>
      </c>
      <c r="E88" s="87"/>
      <c r="F88" s="90"/>
      <c r="G88" s="302"/>
      <c r="H88" s="239"/>
      <c r="I88" s="305"/>
      <c r="J88" s="306"/>
      <c r="K88" s="20" t="s">
        <v>139</v>
      </c>
      <c r="M88" s="135">
        <v>66948.476240470729</v>
      </c>
      <c r="N88" s="136">
        <v>963.15442308936122</v>
      </c>
      <c r="O88" s="135">
        <v>3342.4840966079923</v>
      </c>
      <c r="P88" s="137">
        <v>44.205951923411412</v>
      </c>
      <c r="Q88" s="138">
        <v>0.16631211085298087</v>
      </c>
      <c r="R88" s="136">
        <v>7.7219124928843367E-3</v>
      </c>
      <c r="S88" s="135">
        <v>0.27021038505448686</v>
      </c>
      <c r="T88" s="137">
        <v>9.4927813977258205E-2</v>
      </c>
      <c r="U88" s="138">
        <v>11134.342401943324</v>
      </c>
      <c r="V88" s="136">
        <v>7.4373941722305403</v>
      </c>
      <c r="W88" s="135">
        <v>555.89558559939405</v>
      </c>
      <c r="X88" s="137">
        <v>0.34135449241723498</v>
      </c>
      <c r="Y88" s="138">
        <v>3008.6149477576059</v>
      </c>
      <c r="Z88" s="139">
        <v>0.70601557045704499</v>
      </c>
      <c r="AA88" s="135">
        <v>150.20876023490172</v>
      </c>
      <c r="AB88" s="139">
        <v>3.2404035756484678E-2</v>
      </c>
      <c r="AC88" s="178">
        <f t="shared" si="22"/>
        <v>20.029557151344758</v>
      </c>
      <c r="AD88" s="150">
        <f t="shared" si="21"/>
        <v>21.787890118463345</v>
      </c>
      <c r="AE88" s="140">
        <v>1039.2788888888799</v>
      </c>
      <c r="AF88" s="141">
        <v>1052.38472222222</v>
      </c>
      <c r="AG88" s="142">
        <v>20816.295901185898</v>
      </c>
      <c r="AH88" s="143">
        <v>22929.242690127299</v>
      </c>
      <c r="AJ88" s="59">
        <f t="shared" si="26"/>
        <v>21.537683961872887</v>
      </c>
      <c r="AK88" s="56">
        <f t="shared" si="18"/>
        <v>2.846482750769137</v>
      </c>
      <c r="AL88" s="62">
        <f t="shared" si="25"/>
        <v>4261.400277347926</v>
      </c>
      <c r="AN88" s="1">
        <f t="shared" si="19"/>
        <v>8.7786911804015375</v>
      </c>
      <c r="AO88" s="1">
        <f t="shared" si="20"/>
        <v>10.15044558826159</v>
      </c>
    </row>
    <row r="89" spans="2:44" ht="15.6" customHeight="1" x14ac:dyDescent="0.3">
      <c r="B89" s="259"/>
      <c r="C89" s="24" t="s">
        <v>140</v>
      </c>
      <c r="D89" s="27">
        <v>1</v>
      </c>
      <c r="E89" s="87"/>
      <c r="F89" s="90"/>
      <c r="G89" s="302"/>
      <c r="H89" s="239"/>
      <c r="I89" s="305"/>
      <c r="J89" s="306"/>
      <c r="K89" s="20" t="s">
        <v>141</v>
      </c>
      <c r="M89" s="135">
        <v>70589.444398599866</v>
      </c>
      <c r="N89" s="136">
        <v>1034.9237794937069</v>
      </c>
      <c r="O89" s="135">
        <v>3548.7111864734848</v>
      </c>
      <c r="P89" s="137">
        <v>49.456228496336529</v>
      </c>
      <c r="Q89" s="138">
        <v>0.17258406132648216</v>
      </c>
      <c r="R89" s="136">
        <v>1.1027009604621709E-2</v>
      </c>
      <c r="S89" s="135">
        <v>0.27224259832131503</v>
      </c>
      <c r="T89" s="137">
        <v>0.12494042891183479</v>
      </c>
      <c r="U89" s="138">
        <v>12182.613001090262</v>
      </c>
      <c r="V89" s="136">
        <v>11.412114456528499</v>
      </c>
      <c r="W89" s="135">
        <v>612.4509890363131</v>
      </c>
      <c r="X89" s="137">
        <v>0.54535430663746876</v>
      </c>
      <c r="Y89" s="138">
        <v>3316.6262177598464</v>
      </c>
      <c r="Z89" s="139">
        <v>1.4258344749896199</v>
      </c>
      <c r="AA89" s="135">
        <v>166.73524859970513</v>
      </c>
      <c r="AB89" s="139">
        <v>6.8136800980201626E-2</v>
      </c>
      <c r="AC89" s="178">
        <f t="shared" si="22"/>
        <v>19.891572091767713</v>
      </c>
      <c r="AD89" s="150">
        <f t="shared" si="21"/>
        <v>20.926055442548936</v>
      </c>
      <c r="AE89" s="140">
        <v>1083.90055555555</v>
      </c>
      <c r="AF89" s="141">
        <v>1103.2136111110999</v>
      </c>
      <c r="AG89" s="142">
        <v>21560.486041140299</v>
      </c>
      <c r="AH89" s="143">
        <v>23085.909191085499</v>
      </c>
      <c r="AJ89" s="59">
        <f t="shared" si="26"/>
        <v>15.651030289675965</v>
      </c>
      <c r="AK89" s="56">
        <f t="shared" si="18"/>
        <v>2.1789792198762594</v>
      </c>
      <c r="AL89" s="62">
        <f t="shared" si="25"/>
        <v>2326.0948419584197</v>
      </c>
      <c r="AN89" s="1">
        <f t="shared" si="19"/>
        <v>5.2006113242771335</v>
      </c>
      <c r="AO89" s="1">
        <f t="shared" si="20"/>
        <v>7.0750870227808917</v>
      </c>
    </row>
    <row r="90" spans="2:44" ht="16.2" customHeight="1" thickBot="1" x14ac:dyDescent="0.35">
      <c r="B90" s="260"/>
      <c r="C90" s="25" t="s">
        <v>142</v>
      </c>
      <c r="D90" s="28">
        <v>1</v>
      </c>
      <c r="E90" s="88"/>
      <c r="F90" s="91"/>
      <c r="G90" s="302"/>
      <c r="H90" s="241"/>
      <c r="I90" s="299"/>
      <c r="J90" s="300"/>
      <c r="K90" s="22" t="s">
        <v>143</v>
      </c>
      <c r="M90" s="216">
        <v>68778.663790798601</v>
      </c>
      <c r="N90" s="217">
        <v>993.17328601876318</v>
      </c>
      <c r="O90" s="216">
        <v>3433.9686048342387</v>
      </c>
      <c r="P90" s="195">
        <v>46.191106381181562</v>
      </c>
      <c r="Q90" s="194">
        <v>0.16937672330818607</v>
      </c>
      <c r="R90" s="217">
        <v>1.3331322272498744E-2</v>
      </c>
      <c r="S90" s="216">
        <v>0.27150852176121326</v>
      </c>
      <c r="T90" s="195">
        <v>0.1228692110423895</v>
      </c>
      <c r="U90" s="194">
        <v>11649.504706400849</v>
      </c>
      <c r="V90" s="217">
        <v>13.240313148352699</v>
      </c>
      <c r="W90" s="216">
        <v>581.63435023000659</v>
      </c>
      <c r="X90" s="195">
        <v>0.61578852529080452</v>
      </c>
      <c r="Y90" s="194">
        <v>3162.9398020851913</v>
      </c>
      <c r="Z90" s="218">
        <v>1.6268268304922699</v>
      </c>
      <c r="AA90" s="216">
        <v>157.91868263649289</v>
      </c>
      <c r="AB90" s="218">
        <v>7.5661450271437669E-2</v>
      </c>
      <c r="AC90" s="189">
        <f t="shared" si="22"/>
        <v>20.028914560830302</v>
      </c>
      <c r="AD90" s="134">
        <f t="shared" si="21"/>
        <v>21.50139634722813</v>
      </c>
      <c r="AE90" s="219">
        <v>987.01277777777796</v>
      </c>
      <c r="AF90" s="220">
        <v>1001.33583333333</v>
      </c>
      <c r="AG90" s="221">
        <v>19768.794596558899</v>
      </c>
      <c r="AH90" s="222">
        <v>21530.118629181899</v>
      </c>
      <c r="AJ90" s="101">
        <f t="shared" si="26"/>
        <v>12.705170563432723</v>
      </c>
      <c r="AK90" s="77">
        <f t="shared" si="18"/>
        <v>2.209736023026498</v>
      </c>
      <c r="AL90" s="112">
        <f t="shared" si="25"/>
        <v>1944.2387737901404</v>
      </c>
      <c r="AN90" s="1">
        <f t="shared" si="19"/>
        <v>7.3517802571163742</v>
      </c>
      <c r="AO90" s="1">
        <f t="shared" si="20"/>
        <v>8.9096177514515063</v>
      </c>
    </row>
    <row r="91" spans="2:44" ht="4.5" customHeight="1" thickBot="1" x14ac:dyDescent="0.35">
      <c r="G91" s="302"/>
      <c r="Z91" s="73"/>
      <c r="AB91" s="73"/>
      <c r="AC91" s="215"/>
      <c r="AE91" s="97"/>
      <c r="AF91" s="66"/>
      <c r="AG91" s="97"/>
      <c r="AH91" s="66"/>
      <c r="AJ91" s="2"/>
      <c r="AK91" s="2"/>
      <c r="AL91" s="102"/>
      <c r="AN91" s="1" t="e">
        <f t="shared" si="19"/>
        <v>#DIV/0!</v>
      </c>
    </row>
    <row r="92" spans="2:44" ht="15" customHeight="1" x14ac:dyDescent="0.3">
      <c r="B92" s="258" t="s">
        <v>167</v>
      </c>
      <c r="C92" s="23" t="s">
        <v>144</v>
      </c>
      <c r="D92" s="192" t="s">
        <v>145</v>
      </c>
      <c r="E92" s="86"/>
      <c r="F92" s="89"/>
      <c r="G92" s="302"/>
      <c r="H92" s="237"/>
      <c r="I92" s="296"/>
      <c r="J92" s="297"/>
      <c r="K92" s="19" t="s">
        <v>127</v>
      </c>
      <c r="M92" s="30">
        <v>67816.117231310054</v>
      </c>
      <c r="N92" s="6">
        <v>966.7034925649873</v>
      </c>
      <c r="O92" s="30">
        <v>3373.1117698386392</v>
      </c>
      <c r="P92" s="31">
        <v>39.606055436798336</v>
      </c>
      <c r="Q92" s="36">
        <v>0.17170996418478704</v>
      </c>
      <c r="R92" s="6">
        <v>5.9680358782057668E-3</v>
      </c>
      <c r="S92" s="30">
        <v>0.27005665279453961</v>
      </c>
      <c r="T92" s="31">
        <v>0.13832506390016538</v>
      </c>
      <c r="U92" s="36">
        <v>11644.70306093957</v>
      </c>
      <c r="V92" s="6">
        <v>5.7693211272146661</v>
      </c>
      <c r="W92" s="30">
        <v>579.19690119027632</v>
      </c>
      <c r="X92" s="6">
        <v>0.23637035984101903</v>
      </c>
      <c r="Y92" s="30">
        <v>3144.7295314236699</v>
      </c>
      <c r="Z92" s="70">
        <v>0.79804171358254283</v>
      </c>
      <c r="AA92" s="30">
        <v>156.41597644441572</v>
      </c>
      <c r="AB92" s="70">
        <v>3.2695945129114043E-2</v>
      </c>
      <c r="AC92" s="161">
        <f t="shared" si="22"/>
        <v>20.104912572924974</v>
      </c>
      <c r="AD92" s="149">
        <f t="shared" si="21"/>
        <v>24.407972010936856</v>
      </c>
      <c r="AE92" s="98">
        <v>1138.5847222222101</v>
      </c>
      <c r="AF92" s="63">
        <v>1152.8219444444401</v>
      </c>
      <c r="AG92" s="98">
        <v>22891.146297145599</v>
      </c>
      <c r="AH92" s="63">
        <v>28138.045753593698</v>
      </c>
      <c r="AJ92" s="58">
        <f t="shared" si="26"/>
        <v>28.771603872530672</v>
      </c>
      <c r="AK92" s="57">
        <f t="shared" si="18"/>
        <v>1.9523334758005251</v>
      </c>
      <c r="AL92" s="61">
        <f t="shared" si="25"/>
        <v>3940.557840399661</v>
      </c>
      <c r="AN92" s="1">
        <f t="shared" si="19"/>
        <v>21.403024869686618</v>
      </c>
      <c r="AO92" s="1">
        <f t="shared" si="20"/>
        <v>22.921086556081974</v>
      </c>
      <c r="AQ92" s="1">
        <v>42.688063317778585</v>
      </c>
      <c r="AR92" s="1">
        <v>18.518012858320461</v>
      </c>
    </row>
    <row r="93" spans="2:44" ht="15" customHeight="1" x14ac:dyDescent="0.3">
      <c r="B93" s="259"/>
      <c r="C93" s="24" t="s">
        <v>146</v>
      </c>
      <c r="D93" s="27" t="s">
        <v>145</v>
      </c>
      <c r="E93" s="87"/>
      <c r="F93" s="90"/>
      <c r="G93" s="302"/>
      <c r="H93" s="239"/>
      <c r="I93" s="305"/>
      <c r="J93" s="306"/>
      <c r="K93" s="20" t="s">
        <v>129</v>
      </c>
      <c r="M93" s="32">
        <v>66028.280234703052</v>
      </c>
      <c r="N93" s="7">
        <v>945.08959989408004</v>
      </c>
      <c r="O93" s="32">
        <v>3282.7683723303862</v>
      </c>
      <c r="P93" s="33">
        <v>39.572784279084019</v>
      </c>
      <c r="Q93" s="29">
        <v>0.17147328891048905</v>
      </c>
      <c r="R93" s="7">
        <v>6.0549572477149637E-3</v>
      </c>
      <c r="S93" s="32">
        <v>0.27415808252240392</v>
      </c>
      <c r="T93" s="33">
        <v>0.12942495595066475</v>
      </c>
      <c r="U93" s="29">
        <v>11322.086372947972</v>
      </c>
      <c r="V93" s="7">
        <v>5.7224771226186952</v>
      </c>
      <c r="W93" s="32">
        <v>562.90708953482419</v>
      </c>
      <c r="X93" s="7">
        <v>0.23961151698290056</v>
      </c>
      <c r="Y93" s="32">
        <v>3104.0414901604549</v>
      </c>
      <c r="Z93" s="71">
        <v>0.74063134952361143</v>
      </c>
      <c r="AA93" s="32">
        <v>154.32552830513455</v>
      </c>
      <c r="AB93" s="71">
        <v>3.1011710030783863E-2</v>
      </c>
      <c r="AC93" s="178">
        <f t="shared" si="22"/>
        <v>20.11359704548104</v>
      </c>
      <c r="AD93" s="150">
        <f t="shared" si="21"/>
        <v>23.882312480944183</v>
      </c>
      <c r="AE93" s="99">
        <v>1078.81</v>
      </c>
      <c r="AF93" s="64">
        <v>1090.9611111111101</v>
      </c>
      <c r="AG93" s="99">
        <v>21698.7496286354</v>
      </c>
      <c r="AH93" s="64">
        <v>26054.674160113598</v>
      </c>
      <c r="AJ93" s="59">
        <f t="shared" si="26"/>
        <v>28.319487965864681</v>
      </c>
      <c r="AK93" s="56">
        <f>S93/T93</f>
        <v>2.1182783529546629</v>
      </c>
      <c r="AL93" s="62">
        <f t="shared" si="25"/>
        <v>4191.0749418817268</v>
      </c>
      <c r="AN93" s="1">
        <f t="shared" si="19"/>
        <v>18.737152916712475</v>
      </c>
      <c r="AO93" s="1">
        <f t="shared" si="20"/>
        <v>20.074541648841247</v>
      </c>
      <c r="AQ93" s="1">
        <v>75.853362588931333</v>
      </c>
      <c r="AR93" s="1">
        <v>48.181922927372966</v>
      </c>
    </row>
    <row r="94" spans="2:44" ht="15" customHeight="1" x14ac:dyDescent="0.3">
      <c r="B94" s="259"/>
      <c r="C94" s="24" t="s">
        <v>147</v>
      </c>
      <c r="D94" s="27" t="s">
        <v>145</v>
      </c>
      <c r="E94" s="87"/>
      <c r="F94" s="90"/>
      <c r="G94" s="302"/>
      <c r="H94" s="239"/>
      <c r="I94" s="305"/>
      <c r="J94" s="306"/>
      <c r="K94" s="20" t="s">
        <v>131</v>
      </c>
      <c r="M94" s="32">
        <v>70947.693930954702</v>
      </c>
      <c r="N94" s="7">
        <v>988.21164540285906</v>
      </c>
      <c r="O94" s="32">
        <v>3581.7184244636051</v>
      </c>
      <c r="P94" s="33">
        <v>42.389238026291714</v>
      </c>
      <c r="Q94" s="29">
        <v>0.17170380194864007</v>
      </c>
      <c r="R94" s="7">
        <v>6.7171831877714232E-3</v>
      </c>
      <c r="S94" s="32">
        <v>0.27257103526162774</v>
      </c>
      <c r="T94" s="33">
        <v>0.13131830601092895</v>
      </c>
      <c r="U94" s="29">
        <v>12181.98878743338</v>
      </c>
      <c r="V94" s="7">
        <v>6.6379986504600197</v>
      </c>
      <c r="W94" s="32">
        <v>614.99467098989408</v>
      </c>
      <c r="X94" s="7">
        <v>0.28473627701264781</v>
      </c>
      <c r="Y94" s="32">
        <v>3320.4572953362576</v>
      </c>
      <c r="Z94" s="71">
        <v>0.87169073808124231</v>
      </c>
      <c r="AA94" s="32">
        <v>167.62973415209956</v>
      </c>
      <c r="AB94" s="71">
        <v>3.7391085557159517E-2</v>
      </c>
      <c r="AC94" s="178">
        <f t="shared" si="22"/>
        <v>19.80828348939232</v>
      </c>
      <c r="AD94" s="150">
        <f t="shared" si="21"/>
        <v>23.312795686252386</v>
      </c>
      <c r="AE94" s="99">
        <v>871.93833333333203</v>
      </c>
      <c r="AF94" s="64">
        <v>882.19361111111004</v>
      </c>
      <c r="AG94" s="99">
        <v>17271.601691934899</v>
      </c>
      <c r="AH94" s="64">
        <v>20566.399411550501</v>
      </c>
      <c r="AJ94" s="59">
        <f t="shared" si="26"/>
        <v>25.561875737024032</v>
      </c>
      <c r="AK94" s="56">
        <f t="shared" si="18"/>
        <v>2.0756514726815243</v>
      </c>
      <c r="AL94" s="62">
        <f t="shared" si="25"/>
        <v>3809.2148399387816</v>
      </c>
      <c r="AN94" s="1">
        <f t="shared" si="19"/>
        <v>17.692154894374326</v>
      </c>
      <c r="AO94" s="1">
        <f t="shared" si="20"/>
        <v>19.076387809210146</v>
      </c>
      <c r="AQ94" s="1">
        <v>88.308491768502279</v>
      </c>
      <c r="AR94" s="1">
        <v>77.809428215681407</v>
      </c>
    </row>
    <row r="95" spans="2:44" ht="15" customHeight="1" x14ac:dyDescent="0.3">
      <c r="B95" s="259"/>
      <c r="C95" s="24" t="s">
        <v>148</v>
      </c>
      <c r="D95" s="27" t="s">
        <v>149</v>
      </c>
      <c r="E95" s="87"/>
      <c r="F95" s="90"/>
      <c r="G95" s="302"/>
      <c r="H95" s="239"/>
      <c r="I95" s="305"/>
      <c r="J95" s="306"/>
      <c r="K95" s="20" t="s">
        <v>133</v>
      </c>
      <c r="M95" s="32">
        <v>71693.487720665362</v>
      </c>
      <c r="N95" s="7">
        <v>1044.3336744815444</v>
      </c>
      <c r="O95" s="32">
        <v>3615.4253720249676</v>
      </c>
      <c r="P95" s="33">
        <v>40.796491495250812</v>
      </c>
      <c r="Q95" s="29">
        <v>0.16827352452957428</v>
      </c>
      <c r="R95" s="7">
        <v>1.2238786717281539E-2</v>
      </c>
      <c r="S95" s="32">
        <v>0.26943241411826196</v>
      </c>
      <c r="T95" s="33">
        <v>7.7768576375818715E-2</v>
      </c>
      <c r="U95" s="29">
        <v>12064.115864574116</v>
      </c>
      <c r="V95" s="7">
        <v>12.781377103654549</v>
      </c>
      <c r="W95" s="32">
        <v>608.3803700242886</v>
      </c>
      <c r="X95" s="7">
        <v>0.49929955822376493</v>
      </c>
      <c r="Y95" s="32">
        <v>3250.4638615946269</v>
      </c>
      <c r="Z95" s="71">
        <v>0.99398950147369936</v>
      </c>
      <c r="AA95" s="32">
        <v>163.91739179780558</v>
      </c>
      <c r="AB95" s="71">
        <v>3.8829815828137403E-2</v>
      </c>
      <c r="AC95" s="178">
        <f t="shared" si="22"/>
        <v>19.829890080267504</v>
      </c>
      <c r="AD95" s="150">
        <f t="shared" si="21"/>
        <v>25.598614885868727</v>
      </c>
      <c r="AE95" s="99">
        <v>1012.4847222222199</v>
      </c>
      <c r="AF95" s="64">
        <v>1039.2463888888799</v>
      </c>
      <c r="AG95" s="99">
        <v>20077.460749616799</v>
      </c>
      <c r="AH95" s="64">
        <v>26603.268080696202</v>
      </c>
      <c r="AJ95" s="59">
        <f t="shared" si="26"/>
        <v>13.749199852626482</v>
      </c>
      <c r="AK95" s="56">
        <f t="shared" si="18"/>
        <v>3.4645409068082031</v>
      </c>
      <c r="AL95" s="62">
        <f t="shared" si="25"/>
        <v>3270.1189064627492</v>
      </c>
      <c r="AN95" s="1">
        <f t="shared" si="19"/>
        <v>29.091057904257468</v>
      </c>
      <c r="AO95" s="1">
        <f t="shared" si="20"/>
        <v>32.503150734357462</v>
      </c>
      <c r="AQ95" s="1">
        <v>-34.852540127526055</v>
      </c>
      <c r="AR95" s="1">
        <v>-6.4091172827283742</v>
      </c>
    </row>
    <row r="96" spans="2:44" ht="15" customHeight="1" x14ac:dyDescent="0.3">
      <c r="B96" s="259"/>
      <c r="C96" s="24" t="s">
        <v>150</v>
      </c>
      <c r="D96" s="27" t="s">
        <v>149</v>
      </c>
      <c r="E96" s="87"/>
      <c r="F96" s="90"/>
      <c r="G96" s="302"/>
      <c r="H96" s="239"/>
      <c r="I96" s="305"/>
      <c r="J96" s="306"/>
      <c r="K96" s="20" t="s">
        <v>135</v>
      </c>
      <c r="M96" s="32">
        <v>69671.495664975664</v>
      </c>
      <c r="N96" s="7">
        <v>1030.7245667310201</v>
      </c>
      <c r="O96" s="32">
        <v>3475.531176498645</v>
      </c>
      <c r="P96" s="33">
        <v>37.19576655557799</v>
      </c>
      <c r="Q96" s="29">
        <v>0.1729703053331699</v>
      </c>
      <c r="R96" s="7">
        <v>1.3577155884698728E-2</v>
      </c>
      <c r="S96" s="32">
        <v>0.2684046371319847</v>
      </c>
      <c r="T96" s="33">
        <v>8.5934305574485489E-2</v>
      </c>
      <c r="U96" s="29">
        <v>12051.099878189465</v>
      </c>
      <c r="V96" s="7">
        <v>13.994308116695617</v>
      </c>
      <c r="W96" s="32">
        <v>601.16368879392189</v>
      </c>
      <c r="X96" s="7">
        <v>0.50501272077594583</v>
      </c>
      <c r="Y96" s="32">
        <v>3234.5710898467482</v>
      </c>
      <c r="Z96" s="71">
        <v>1.2025911500036237</v>
      </c>
      <c r="AA96" s="32">
        <v>161.35512174765796</v>
      </c>
      <c r="AB96" s="71">
        <v>4.3397917466162443E-2</v>
      </c>
      <c r="AC96" s="178">
        <f t="shared" si="22"/>
        <v>20.046287064288354</v>
      </c>
      <c r="AD96" s="150">
        <f t="shared" si="21"/>
        <v>27.710803195597794</v>
      </c>
      <c r="AE96" s="99">
        <v>1023.44666666666</v>
      </c>
      <c r="AF96" s="64">
        <v>1048.5691666666601</v>
      </c>
      <c r="AG96" s="99">
        <v>20516.3056749889</v>
      </c>
      <c r="AH96" s="64">
        <v>29056.693814471801</v>
      </c>
      <c r="AJ96" s="59">
        <f t="shared" si="26"/>
        <v>12.739804035696835</v>
      </c>
      <c r="AK96" s="56">
        <f t="shared" si="18"/>
        <v>3.1233700596944831</v>
      </c>
      <c r="AL96" s="62">
        <f t="shared" si="25"/>
        <v>2689.6681302178231</v>
      </c>
      <c r="AN96" s="1">
        <f t="shared" si="19"/>
        <v>38.234093459448957</v>
      </c>
      <c r="AO96" s="1">
        <f t="shared" si="20"/>
        <v>41.627319629451392</v>
      </c>
      <c r="AQ96" s="1">
        <v>-29.554283985822764</v>
      </c>
      <c r="AR96" s="1">
        <v>1.9054190801667943</v>
      </c>
    </row>
    <row r="97" spans="2:44" ht="15" customHeight="1" x14ac:dyDescent="0.3">
      <c r="B97" s="259"/>
      <c r="C97" s="24" t="s">
        <v>151</v>
      </c>
      <c r="D97" s="27" t="s">
        <v>149</v>
      </c>
      <c r="E97" s="87"/>
      <c r="F97" s="90"/>
      <c r="G97" s="302"/>
      <c r="H97" s="239"/>
      <c r="I97" s="305"/>
      <c r="J97" s="306"/>
      <c r="K97" s="20" t="s">
        <v>137</v>
      </c>
      <c r="M97" s="32">
        <v>67037.535297230832</v>
      </c>
      <c r="N97" s="7">
        <v>1027.7054892352835</v>
      </c>
      <c r="O97" s="32">
        <v>3360.0130651119143</v>
      </c>
      <c r="P97" s="33">
        <v>42.542452035019778</v>
      </c>
      <c r="Q97" s="29">
        <v>0.17371763647980396</v>
      </c>
      <c r="R97" s="7">
        <v>1.35240354092548E-2</v>
      </c>
      <c r="S97" s="32">
        <v>0.27518097682280018</v>
      </c>
      <c r="T97" s="33">
        <v>9.0141036996661442E-2</v>
      </c>
      <c r="U97" s="29">
        <v>11645.602187266371</v>
      </c>
      <c r="V97" s="7">
        <v>13.898725426703502</v>
      </c>
      <c r="W97" s="32">
        <v>583.69352821250334</v>
      </c>
      <c r="X97" s="7">
        <v>0.57534562771813136</v>
      </c>
      <c r="Y97" s="32">
        <v>3204.6481855816983</v>
      </c>
      <c r="Z97" s="71">
        <v>1.2528455228949194</v>
      </c>
      <c r="AA97" s="32">
        <v>160.62135525866333</v>
      </c>
      <c r="AB97" s="71">
        <v>5.1862251514007481E-2</v>
      </c>
      <c r="AC97" s="178">
        <f t="shared" si="22"/>
        <v>19.951569829683969</v>
      </c>
      <c r="AD97" s="150">
        <f t="shared" si="21"/>
        <v>24.157175716841724</v>
      </c>
      <c r="AE97" s="99">
        <v>1021.97583333333</v>
      </c>
      <c r="AF97" s="64">
        <v>1055.9961111111099</v>
      </c>
      <c r="AG97" s="99">
        <v>20390.0222029994</v>
      </c>
      <c r="AH97" s="64">
        <v>25509.883612412599</v>
      </c>
      <c r="AJ97" s="59">
        <f t="shared" si="26"/>
        <v>12.845103641249349</v>
      </c>
      <c r="AK97" s="56">
        <f t="shared" si="18"/>
        <v>3.0527824616993486</v>
      </c>
      <c r="AL97" s="62">
        <f t="shared" si="25"/>
        <v>2557.8957078258113</v>
      </c>
      <c r="AN97" s="1">
        <f t="shared" si="19"/>
        <v>21.07907258956962</v>
      </c>
      <c r="AO97" s="1">
        <f t="shared" si="20"/>
        <v>25.109641168806874</v>
      </c>
      <c r="AQ97" s="1">
        <v>-2.2483204919288511</v>
      </c>
      <c r="AR97" s="1">
        <v>28.007831830242452</v>
      </c>
    </row>
    <row r="98" spans="2:44" ht="15" customHeight="1" x14ac:dyDescent="0.3">
      <c r="B98" s="259"/>
      <c r="C98" s="24" t="s">
        <v>152</v>
      </c>
      <c r="D98" s="27" t="s">
        <v>153</v>
      </c>
      <c r="E98" s="87"/>
      <c r="F98" s="90"/>
      <c r="G98" s="302"/>
      <c r="H98" s="239"/>
      <c r="I98" s="305"/>
      <c r="J98" s="306"/>
      <c r="K98" s="20" t="s">
        <v>139</v>
      </c>
      <c r="M98" s="32">
        <v>68748.850016812954</v>
      </c>
      <c r="N98" s="7">
        <v>926.91822585699379</v>
      </c>
      <c r="O98" s="32">
        <v>3456.0649220598507</v>
      </c>
      <c r="P98" s="33">
        <v>35.259208945748632</v>
      </c>
      <c r="Q98" s="29">
        <v>0.17202208505048563</v>
      </c>
      <c r="R98" s="7">
        <v>6.7340900532573029E-3</v>
      </c>
      <c r="S98" s="32">
        <v>0.2733133739696455</v>
      </c>
      <c r="T98" s="33">
        <v>0.10848378335197316</v>
      </c>
      <c r="U98" s="29">
        <v>11826.320524715278</v>
      </c>
      <c r="V98" s="7">
        <v>6.2419508049264882</v>
      </c>
      <c r="W98" s="32">
        <v>594.51949396257965</v>
      </c>
      <c r="X98" s="7">
        <v>0.23743868824728678</v>
      </c>
      <c r="Y98" s="32">
        <v>3232.2915642564008</v>
      </c>
      <c r="Z98" s="71">
        <v>0.67715043881531956</v>
      </c>
      <c r="AA98" s="32">
        <v>162.49012878563892</v>
      </c>
      <c r="AB98" s="71">
        <v>2.5758247215195353E-2</v>
      </c>
      <c r="AC98" s="178">
        <f t="shared" si="22"/>
        <v>19.892233383115361</v>
      </c>
      <c r="AD98" s="150">
        <f t="shared" si="21"/>
        <v>26.288684674780733</v>
      </c>
      <c r="AE98" s="99">
        <v>1008.67416666666</v>
      </c>
      <c r="AF98" s="64">
        <v>1002.73138888888</v>
      </c>
      <c r="AG98" s="99">
        <v>20064.781930852601</v>
      </c>
      <c r="AH98" s="64">
        <v>26360.4892960047</v>
      </c>
      <c r="AJ98" s="59">
        <f t="shared" si="26"/>
        <v>25.544963564494946</v>
      </c>
      <c r="AK98" s="56">
        <f t="shared" si="18"/>
        <v>2.5193938257378661</v>
      </c>
      <c r="AL98" s="62">
        <f t="shared" si="25"/>
        <v>4773.3729153470276</v>
      </c>
      <c r="AN98" s="1">
        <f t="shared" si="19"/>
        <v>32.155521044181569</v>
      </c>
      <c r="AO98" s="1">
        <f t="shared" si="20"/>
        <v>31.376904004481133</v>
      </c>
      <c r="AQ98" s="1">
        <v>19.151758875775556</v>
      </c>
      <c r="AR98" s="1">
        <v>4.2627354258568033</v>
      </c>
    </row>
    <row r="99" spans="2:44" ht="14.4" x14ac:dyDescent="0.3">
      <c r="B99" s="259"/>
      <c r="C99" s="24" t="s">
        <v>154</v>
      </c>
      <c r="D99" s="27" t="s">
        <v>153</v>
      </c>
      <c r="E99" s="87"/>
      <c r="F99" s="90"/>
      <c r="G99" s="302"/>
      <c r="H99" s="239"/>
      <c r="I99" s="305"/>
      <c r="J99" s="306"/>
      <c r="K99" s="20" t="s">
        <v>141</v>
      </c>
      <c r="M99" s="32">
        <v>65739.705389960291</v>
      </c>
      <c r="N99" s="7">
        <v>926.15075057498598</v>
      </c>
      <c r="O99" s="32">
        <v>3256.095236402532</v>
      </c>
      <c r="P99" s="33">
        <v>34.188521384695591</v>
      </c>
      <c r="Q99" s="29">
        <v>0.17360546549661898</v>
      </c>
      <c r="R99" s="7">
        <v>8.0554861127158824E-3</v>
      </c>
      <c r="S99" s="32">
        <v>0.27311207293902617</v>
      </c>
      <c r="T99" s="33">
        <v>0.13613248141869866</v>
      </c>
      <c r="U99" s="29">
        <v>11412.772155834649</v>
      </c>
      <c r="V99" s="7">
        <v>7.4605945095381907</v>
      </c>
      <c r="W99" s="32">
        <v>565.27592921698522</v>
      </c>
      <c r="X99" s="7">
        <v>0.27540515922870529</v>
      </c>
      <c r="Y99" s="32">
        <v>3116.9658614607997</v>
      </c>
      <c r="Z99" s="71">
        <v>1.015629243442153</v>
      </c>
      <c r="AA99" s="32">
        <v>154.38368081098506</v>
      </c>
      <c r="AB99" s="71">
        <v>3.7491587721315472E-2</v>
      </c>
      <c r="AC99" s="178">
        <f t="shared" si="22"/>
        <v>20.189736668326763</v>
      </c>
      <c r="AD99" s="150">
        <f t="shared" si="21"/>
        <v>27.089523415001363</v>
      </c>
      <c r="AE99" s="99">
        <v>1022.91527777777</v>
      </c>
      <c r="AF99" s="64">
        <v>1027.9341666666601</v>
      </c>
      <c r="AG99" s="99">
        <v>20652.390092341499</v>
      </c>
      <c r="AH99" s="64">
        <v>27846.246676996401</v>
      </c>
      <c r="AJ99" s="59">
        <f t="shared" si="26"/>
        <v>21.551209085020499</v>
      </c>
      <c r="AK99" s="56">
        <f t="shared" si="18"/>
        <v>2.0062226890511416</v>
      </c>
      <c r="AL99" s="62">
        <f t="shared" si="25"/>
        <v>3068.9997177482142</v>
      </c>
      <c r="AN99" s="1">
        <f t="shared" si="19"/>
        <v>34.174723821429751</v>
      </c>
      <c r="AO99" s="1">
        <f t="shared" si="20"/>
        <v>34.833046211550084</v>
      </c>
      <c r="AQ99" s="1">
        <v>52.965215331544755</v>
      </c>
      <c r="AR99" s="1">
        <v>40.389269430368756</v>
      </c>
    </row>
    <row r="100" spans="2:44" ht="15" thickBot="1" x14ac:dyDescent="0.35">
      <c r="B100" s="260"/>
      <c r="C100" s="25" t="s">
        <v>155</v>
      </c>
      <c r="D100" s="28" t="s">
        <v>153</v>
      </c>
      <c r="E100" s="88"/>
      <c r="F100" s="91"/>
      <c r="G100" s="303"/>
      <c r="H100" s="241"/>
      <c r="I100" s="299"/>
      <c r="J100" s="300"/>
      <c r="K100" s="22" t="s">
        <v>143</v>
      </c>
      <c r="M100" s="34">
        <v>69127.814224487156</v>
      </c>
      <c r="N100" s="8">
        <v>967.0844923406795</v>
      </c>
      <c r="O100" s="34">
        <v>3448.4132209418708</v>
      </c>
      <c r="P100" s="35">
        <v>35.162685249972505</v>
      </c>
      <c r="Q100" s="37">
        <v>0.16708405059049267</v>
      </c>
      <c r="R100" s="8">
        <v>9.936685398155275E-3</v>
      </c>
      <c r="S100" s="34">
        <v>0.2677638612414735</v>
      </c>
      <c r="T100" s="35">
        <v>0.13802578735996618</v>
      </c>
      <c r="U100" s="37">
        <v>11550.155209094391</v>
      </c>
      <c r="V100" s="8">
        <v>9.6096143538240373</v>
      </c>
      <c r="W100" s="34">
        <v>576.17484906477534</v>
      </c>
      <c r="X100" s="8">
        <v>0.34940054108333168</v>
      </c>
      <c r="Y100" s="34">
        <v>3092.7141567254298</v>
      </c>
      <c r="Z100" s="72">
        <v>1.3263745874121955</v>
      </c>
      <c r="AA100" s="34">
        <v>154.27880233580743</v>
      </c>
      <c r="AB100" s="72">
        <v>4.8226284787025064E-2</v>
      </c>
      <c r="AC100" s="189">
        <f t="shared" si="22"/>
        <v>20.04626760061144</v>
      </c>
      <c r="AD100" s="134">
        <f>AH100/AF100</f>
        <v>27.503146743931783</v>
      </c>
      <c r="AE100" s="100">
        <v>986.30388888888399</v>
      </c>
      <c r="AF100" s="65">
        <v>984.63888888888698</v>
      </c>
      <c r="AG100" s="100">
        <v>19771.7116921903</v>
      </c>
      <c r="AH100" s="65">
        <v>27080.667850893002</v>
      </c>
      <c r="AJ100" s="101">
        <f t="shared" si="26"/>
        <v>16.814867724554453</v>
      </c>
      <c r="AK100" s="77">
        <f t="shared" si="18"/>
        <v>1.9399553254722988</v>
      </c>
      <c r="AL100" s="112">
        <f t="shared" si="25"/>
        <v>2331.7049241416985</v>
      </c>
      <c r="AN100" s="1">
        <f t="shared" si="19"/>
        <v>37.198341815475402</v>
      </c>
      <c r="AO100" s="1">
        <f t="shared" si="20"/>
        <v>36.966734456226618</v>
      </c>
      <c r="AQ100" s="1">
        <v>37.781940677815726</v>
      </c>
      <c r="AR100" s="1">
        <v>22.652141101878897</v>
      </c>
    </row>
    <row r="101" spans="2:44" ht="4.95" customHeight="1" thickBot="1" x14ac:dyDescent="0.35">
      <c r="B101" s="231"/>
      <c r="Z101" s="73"/>
      <c r="AB101" s="73"/>
      <c r="AC101" s="215"/>
      <c r="AE101" s="97"/>
      <c r="AF101" s="66"/>
      <c r="AG101" s="97"/>
      <c r="AH101" s="66"/>
      <c r="AJ101" s="2"/>
      <c r="AK101" s="2"/>
      <c r="AL101" s="102"/>
      <c r="AN101" s="1" t="e">
        <f t="shared" si="19"/>
        <v>#DIV/0!</v>
      </c>
    </row>
    <row r="102" spans="2:44" ht="16.2" thickBot="1" x14ac:dyDescent="0.35">
      <c r="B102" s="232" t="s">
        <v>168</v>
      </c>
      <c r="C102" s="55">
        <v>7</v>
      </c>
      <c r="D102" s="26">
        <v>1</v>
      </c>
      <c r="E102" s="86"/>
      <c r="F102" s="89"/>
      <c r="G102" s="6"/>
      <c r="H102" s="295"/>
      <c r="I102" s="296"/>
      <c r="J102" s="297"/>
      <c r="K102" s="19" t="s">
        <v>156</v>
      </c>
      <c r="M102" s="30">
        <v>67929.537929954429</v>
      </c>
      <c r="N102" s="6">
        <v>1016.1225054613193</v>
      </c>
      <c r="O102" s="30">
        <v>3361.016451779326</v>
      </c>
      <c r="P102" s="31">
        <v>42.313158262394801</v>
      </c>
      <c r="Q102" s="36">
        <v>0.1719342492350098</v>
      </c>
      <c r="R102" s="6">
        <v>1.4553240505686434E-2</v>
      </c>
      <c r="S102" s="30">
        <v>0.26829287500657722</v>
      </c>
      <c r="T102" s="31">
        <v>0.11583537748705369</v>
      </c>
      <c r="U102" s="36">
        <v>11679.414104867836</v>
      </c>
      <c r="V102" s="6">
        <v>14.787875205219256</v>
      </c>
      <c r="W102" s="30">
        <v>577.87384030319492</v>
      </c>
      <c r="X102" s="31">
        <v>0.61579356874780466</v>
      </c>
      <c r="Y102" s="36">
        <v>3133.5035885873617</v>
      </c>
      <c r="Z102" s="70">
        <v>1.7129591066280143</v>
      </c>
      <c r="AA102" s="30">
        <v>155.03943400603586</v>
      </c>
      <c r="AB102" s="70">
        <v>7.1330680490001908E-2</v>
      </c>
      <c r="AC102" s="161">
        <f t="shared" ref="AC102:AC103" si="27">AG102/AE102</f>
        <v>20.211010241854797</v>
      </c>
      <c r="AD102" s="149">
        <f t="shared" ref="AD102" si="28">AH102/AF102</f>
        <v>24.014338498678867</v>
      </c>
      <c r="AE102" s="161">
        <v>1228.5474999999899</v>
      </c>
      <c r="AF102" s="149">
        <v>1240.5433333333301</v>
      </c>
      <c r="AG102" s="98">
        <v>24830.186105104902</v>
      </c>
      <c r="AH102" s="67">
        <v>29790.827528946</v>
      </c>
      <c r="AJ102" s="58">
        <f t="shared" si="26"/>
        <v>11.814155697339666</v>
      </c>
      <c r="AK102" s="57">
        <f t="shared" si="18"/>
        <v>2.3161566079979572</v>
      </c>
      <c r="AL102" s="61">
        <f t="shared" si="25"/>
        <v>1829.2926996697022</v>
      </c>
      <c r="AN102" s="1">
        <f t="shared" si="19"/>
        <v>18.81810068527794</v>
      </c>
      <c r="AO102" s="1">
        <f t="shared" si="20"/>
        <v>19.978269203633658</v>
      </c>
    </row>
    <row r="103" spans="2:44" ht="16.2" thickBot="1" x14ac:dyDescent="0.35">
      <c r="B103" s="230" t="s">
        <v>169</v>
      </c>
      <c r="C103" s="25">
        <v>7.1</v>
      </c>
      <c r="D103" s="28" t="s">
        <v>156</v>
      </c>
      <c r="E103" s="88"/>
      <c r="F103" s="91"/>
      <c r="G103" s="8"/>
      <c r="H103" s="298"/>
      <c r="I103" s="299"/>
      <c r="J103" s="300"/>
      <c r="K103" s="22" t="s">
        <v>156</v>
      </c>
      <c r="M103" s="34">
        <v>69411.952464109592</v>
      </c>
      <c r="N103" s="8">
        <v>966.4193715885076</v>
      </c>
      <c r="O103" s="34">
        <v>3453.239795579163</v>
      </c>
      <c r="P103" s="35">
        <v>44.565306100269787</v>
      </c>
      <c r="Q103" s="37">
        <v>0.16913837854048974</v>
      </c>
      <c r="R103" s="8">
        <v>7.8161758230698587E-3</v>
      </c>
      <c r="S103" s="34">
        <v>0.27187480852076312</v>
      </c>
      <c r="T103" s="35">
        <v>0.1277965556092065</v>
      </c>
      <c r="U103" s="37">
        <v>11740.225091109047</v>
      </c>
      <c r="V103" s="8">
        <v>7.5537037271564591</v>
      </c>
      <c r="W103" s="34">
        <v>584.07537973575188</v>
      </c>
      <c r="X103" s="35">
        <v>0.34833026808863637</v>
      </c>
      <c r="Y103" s="37">
        <v>3191.8714486359308</v>
      </c>
      <c r="Z103" s="72">
        <v>0.96533731842302084</v>
      </c>
      <c r="AA103" s="34">
        <v>158.79538202734955</v>
      </c>
      <c r="AB103" s="72">
        <v>4.4515408476159229E-2</v>
      </c>
      <c r="AC103" s="189">
        <f t="shared" si="27"/>
        <v>20.100530682222175</v>
      </c>
      <c r="AD103" s="134">
        <f>AH103/AF103</f>
        <v>21.685464684436607</v>
      </c>
      <c r="AE103" s="189">
        <v>1641.73027777777</v>
      </c>
      <c r="AF103" s="134">
        <v>1645.0208333333301</v>
      </c>
      <c r="AG103" s="100">
        <v>32999.649820405197</v>
      </c>
      <c r="AH103" s="69">
        <v>35673.041186412403</v>
      </c>
      <c r="AJ103" s="101">
        <f t="shared" si="26"/>
        <v>21.639530938041187</v>
      </c>
      <c r="AK103" s="77">
        <f t="shared" si="18"/>
        <v>2.1274032560950897</v>
      </c>
      <c r="AL103" s="112">
        <f t="shared" si="25"/>
        <v>3306.4830165793092</v>
      </c>
      <c r="AN103" s="1">
        <f t="shared" si="19"/>
        <v>7.8850356106081421</v>
      </c>
      <c r="AO103" s="1">
        <f t="shared" si="20"/>
        <v>8.1012719242679054</v>
      </c>
    </row>
    <row r="104" spans="2:44" x14ac:dyDescent="0.3">
      <c r="AE104" s="97"/>
      <c r="AF104" s="66"/>
      <c r="AG104" s="97"/>
      <c r="AH104" s="66"/>
    </row>
  </sheetData>
  <mergeCells count="49">
    <mergeCell ref="B54:B61"/>
    <mergeCell ref="B63:B70"/>
    <mergeCell ref="H102:J103"/>
    <mergeCell ref="G82:G100"/>
    <mergeCell ref="H63:J70"/>
    <mergeCell ref="H54:J61"/>
    <mergeCell ref="H72:J75"/>
    <mergeCell ref="H77:J80"/>
    <mergeCell ref="H82:J90"/>
    <mergeCell ref="H92:J100"/>
    <mergeCell ref="G72:G80"/>
    <mergeCell ref="B72:B75"/>
    <mergeCell ref="B77:B80"/>
    <mergeCell ref="B82:B90"/>
    <mergeCell ref="B92:B100"/>
    <mergeCell ref="G54:G70"/>
    <mergeCell ref="AJ2:AL3"/>
    <mergeCell ref="AE2:AH2"/>
    <mergeCell ref="AE3:AF3"/>
    <mergeCell ref="AG3:AH3"/>
    <mergeCell ref="E3:G3"/>
    <mergeCell ref="Y3:Z3"/>
    <mergeCell ref="AA3:AB3"/>
    <mergeCell ref="M2:AD2"/>
    <mergeCell ref="AC3:AD3"/>
    <mergeCell ref="O3:P3"/>
    <mergeCell ref="Q3:R3"/>
    <mergeCell ref="S3:T3"/>
    <mergeCell ref="U3:V3"/>
    <mergeCell ref="W3:X3"/>
    <mergeCell ref="B15:B21"/>
    <mergeCell ref="B23:B32"/>
    <mergeCell ref="B33:B42"/>
    <mergeCell ref="H3:K3"/>
    <mergeCell ref="D3:D4"/>
    <mergeCell ref="G15:G21"/>
    <mergeCell ref="G23:G52"/>
    <mergeCell ref="B43:B52"/>
    <mergeCell ref="B3:C4"/>
    <mergeCell ref="G5:G13"/>
    <mergeCell ref="E5:E7"/>
    <mergeCell ref="E8:E13"/>
    <mergeCell ref="F5:F13"/>
    <mergeCell ref="B5:B13"/>
    <mergeCell ref="I43:I52"/>
    <mergeCell ref="I33:I42"/>
    <mergeCell ref="I23:I32"/>
    <mergeCell ref="J23:K52"/>
    <mergeCell ref="M3:N3"/>
  </mergeCells>
  <phoneticPr fontId="2" type="noConversion"/>
  <pageMargins left="1" right="1" top="1" bottom="1" header="0.5" footer="0.5"/>
  <pageSetup paperSize="9" scale="25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4A1F2BD6B0624489A3071C872C7F1F" ma:contentTypeVersion="17" ma:contentTypeDescription="Create a new document." ma:contentTypeScope="" ma:versionID="7e017c2065ee9b66bd72f5a9a3fa41aa">
  <xsd:schema xmlns:xsd="http://www.w3.org/2001/XMLSchema" xmlns:xs="http://www.w3.org/2001/XMLSchema" xmlns:p="http://schemas.microsoft.com/office/2006/metadata/properties" xmlns:ns2="918bd0a5-6c16-460d-a9b6-f4869feb13db" xmlns:ns3="85c1edae-ffe8-4b8b-980d-aee5dc69e9c0" targetNamespace="http://schemas.microsoft.com/office/2006/metadata/properties" ma:root="true" ma:fieldsID="05e441bdd10c81bde1fbe86d8ab12ffc" ns2:_="" ns3:_="">
    <xsd:import namespace="918bd0a5-6c16-460d-a9b6-f4869feb13db"/>
    <xsd:import namespace="85c1edae-ffe8-4b8b-980d-aee5dc69e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bd0a5-6c16-460d-a9b6-f4869feb1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ed3f799-2585-429a-ae92-38aec2d16a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1edae-ffe8-4b8b-980d-aee5dc69e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f0908ab-3516-47e8-8ac7-c2ab62f86541}" ma:internalName="TaxCatchAll" ma:showField="CatchAllData" ma:web="85c1edae-ffe8-4b8b-980d-aee5dc69e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bd0a5-6c16-460d-a9b6-f4869feb13db">
      <Terms xmlns="http://schemas.microsoft.com/office/infopath/2007/PartnerControls"/>
    </lcf76f155ced4ddcb4097134ff3c332f>
    <TaxCatchAll xmlns="85c1edae-ffe8-4b8b-980d-aee5dc69e9c0" xsi:nil="true"/>
  </documentManagement>
</p:properties>
</file>

<file path=customXml/itemProps1.xml><?xml version="1.0" encoding="utf-8"?>
<ds:datastoreItem xmlns:ds="http://schemas.openxmlformats.org/officeDocument/2006/customXml" ds:itemID="{30BC9685-59D9-4B03-AA8C-B455D83338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bd0a5-6c16-460d-a9b6-f4869feb13db"/>
    <ds:schemaRef ds:uri="85c1edae-ffe8-4b8b-980d-aee5dc69e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F2C1FD-741D-4635-98B7-6554A75FCF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B78BF0-C0E2-4C9E-A232-F43986AA93D4}">
  <ds:schemaRefs>
    <ds:schemaRef ds:uri="http://schemas.microsoft.com/office/2006/documentManagement/types"/>
    <ds:schemaRef ds:uri="85c1edae-ffe8-4b8b-980d-aee5dc69e9c0"/>
    <ds:schemaRef ds:uri="http://purl.org/dc/dcmitype/"/>
    <ds:schemaRef ds:uri="http://schemas.microsoft.com/office/2006/metadata/properties"/>
    <ds:schemaRef ds:uri="918bd0a5-6c16-460d-a9b6-f4869feb13db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Archived outcomes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lab-user</dc:creator>
  <cp:keywords/>
  <dc:description/>
  <cp:lastModifiedBy>Rodolphe Fremond</cp:lastModifiedBy>
  <cp:revision/>
  <dcterms:created xsi:type="dcterms:W3CDTF">2023-07-26T14:40:30Z</dcterms:created>
  <dcterms:modified xsi:type="dcterms:W3CDTF">2024-02-13T15:29:49Z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0x010100834A1F2BD6B0624489A3071C872C7F1F</vt:lpwstr>
  </property>
  <property fmtid="{D5CDD505-2E9C-101B-9397-08002B2CF9AE}" pid="3" name="MediaServiceImageTags">
    <vt:lpwstr/>
  </property>
</Properties>
</file>