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ran\OneDrive\Documentos\University\Drawings\Excel\"/>
    </mc:Choice>
  </mc:AlternateContent>
  <xr:revisionPtr revIDLastSave="0" documentId="13_ncr:1_{51358B4F-260B-4907-A801-291F81382905}" xr6:coauthVersionLast="47" xr6:coauthVersionMax="47" xr10:uidLastSave="{00000000-0000-0000-0000-000000000000}"/>
  <bookViews>
    <workbookView xWindow="-120" yWindow="-120" windowWidth="29040" windowHeight="15720" activeTab="1" xr2:uid="{ED933A98-B550-4A71-A3CA-B6C83D2FF668}"/>
  </bookViews>
  <sheets>
    <sheet name="Rascunho" sheetId="1" r:id="rId1"/>
    <sheet name="Tabela" sheetId="3" r:id="rId2"/>
  </sheets>
  <definedNames>
    <definedName name="Aporte">Rascunho!$C$8</definedName>
    <definedName name="Dividendo_Mes">Tabela!$G$8</definedName>
    <definedName name="Dividendos">Rascunho!$C$12</definedName>
    <definedName name="Patrimonio_Ac">Tabela!$G$15</definedName>
    <definedName name="Patrimonio_Acumulado">Rascunho!$C$11</definedName>
    <definedName name="Taxa">Rascunho!$C$10</definedName>
    <definedName name="Taxa_Rendimento">Tabela!$E$16</definedName>
    <definedName name="Tempo_Anual">Rascunho!$C$9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1" i="3"/>
  <c r="E20" i="3"/>
  <c r="E19" i="3"/>
  <c r="F8" i="1"/>
  <c r="F9" i="1"/>
  <c r="G9" i="1" s="1"/>
  <c r="G8" i="1"/>
  <c r="C12" i="1"/>
  <c r="G15" i="3"/>
  <c r="G8" i="3" s="1"/>
  <c r="G10" i="1"/>
  <c r="F12" i="1"/>
  <c r="G12" i="1" s="1"/>
  <c r="F11" i="1"/>
  <c r="G11" i="1" s="1"/>
  <c r="F10" i="1"/>
</calcChain>
</file>

<file path=xl/sharedStrings.xml><?xml version="1.0" encoding="utf-8"?>
<sst xmlns="http://schemas.openxmlformats.org/spreadsheetml/2006/main" count="34" uniqueCount="34">
  <si>
    <t>Taxa de Rendimento mensal</t>
  </si>
  <si>
    <t>Dividendos Mensais</t>
  </si>
  <si>
    <t>Tabela</t>
  </si>
  <si>
    <t>Rascunho</t>
  </si>
  <si>
    <r>
      <t>Quanto investir por m</t>
    </r>
    <r>
      <rPr>
        <sz val="16"/>
        <color theme="1"/>
        <rFont val="Calibri"/>
        <family val="2"/>
      </rPr>
      <t>ê</t>
    </r>
    <r>
      <rPr>
        <sz val="16"/>
        <color theme="1"/>
        <rFont val="Times New Roman"/>
        <family val="2"/>
      </rPr>
      <t>s</t>
    </r>
  </si>
  <si>
    <r>
      <t>Patrim</t>
    </r>
    <r>
      <rPr>
        <sz val="16"/>
        <color theme="1"/>
        <rFont val="Times New Roman"/>
        <family val="1"/>
      </rPr>
      <t>ô</t>
    </r>
    <r>
      <rPr>
        <sz val="16"/>
        <color theme="1"/>
        <rFont val="Times New Roman"/>
        <family val="2"/>
      </rPr>
      <t>nio Acumulado</t>
    </r>
  </si>
  <si>
    <t>Fórmula Matemática</t>
  </si>
  <si>
    <t>M = C x (1 + i)^t</t>
  </si>
  <si>
    <t>Tempo</t>
  </si>
  <si>
    <t>2 anos</t>
  </si>
  <si>
    <t>5 anos</t>
  </si>
  <si>
    <t>10 anos</t>
  </si>
  <si>
    <t>15 anos</t>
  </si>
  <si>
    <t>20 anos</t>
  </si>
  <si>
    <t>Dividendos</t>
  </si>
  <si>
    <t>Tempo de inventimento anual</t>
  </si>
  <si>
    <t>Calculadora de Investimento</t>
  </si>
  <si>
    <t xml:space="preserve">Etapa 1 - </t>
  </si>
  <si>
    <t>Rascunhar as primeiras informações</t>
  </si>
  <si>
    <t>Etapa 2 -</t>
  </si>
  <si>
    <t>Aporte em R$</t>
  </si>
  <si>
    <t>Quanto Investir</t>
  </si>
  <si>
    <t>Tempo de Investimento</t>
  </si>
  <si>
    <t>Quantos Meses</t>
  </si>
  <si>
    <t>Taxa Mensal</t>
  </si>
  <si>
    <t>Rendimento em %</t>
  </si>
  <si>
    <t>Criar o dashboard</t>
  </si>
  <si>
    <t>Dividendo Mensal</t>
  </si>
  <si>
    <t>Patrimônio Acumulado</t>
  </si>
  <si>
    <t>Previsões</t>
  </si>
  <si>
    <t>5 Anos</t>
  </si>
  <si>
    <t>10 Anos</t>
  </si>
  <si>
    <t>15 Anos</t>
  </si>
  <si>
    <t>20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</si>
</sst>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6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0"/>
      <name val="Times New Roman"/>
      <family val="2"/>
    </font>
    <font>
      <sz val="16"/>
      <color theme="1"/>
      <name val="Times New Roman"/>
      <family val="2"/>
    </font>
    <font>
      <sz val="16"/>
      <color theme="1"/>
      <name val="Times New Roman"/>
      <family val="1"/>
    </font>
    <font>
      <sz val="18"/>
      <color theme="0"/>
      <name val="Times New Roman"/>
      <family val="1"/>
    </font>
    <font>
      <sz val="16"/>
      <color theme="1"/>
      <name val="Calibri"/>
      <family val="2"/>
    </font>
    <font>
      <sz val="15"/>
      <name val="Times New Roman"/>
      <family val="1"/>
    </font>
    <font>
      <sz val="16"/>
      <color theme="0"/>
      <name val="Times New Roman"/>
      <family val="2"/>
    </font>
    <font>
      <sz val="14"/>
      <color theme="1"/>
      <name val="Times New Roman"/>
      <family val="2"/>
    </font>
    <font>
      <sz val="14"/>
      <color theme="0"/>
      <name val="Times New Roman"/>
      <family val="2"/>
    </font>
    <font>
      <sz val="20"/>
      <color theme="1"/>
      <name val="Times New Roman"/>
      <family val="1"/>
    </font>
    <font>
      <sz val="20"/>
      <color theme="0" tint="-4.9989318521683403E-2"/>
      <name val="Times New Roman"/>
      <family val="1"/>
    </font>
    <font>
      <sz val="12"/>
      <color theme="0" tint="-4.9989318521683403E-2"/>
      <name val="Times New Roman"/>
      <family val="1"/>
    </font>
    <font>
      <sz val="12"/>
      <color theme="0" tint="-4.9989318521683403E-2"/>
      <name val="Times New Roman"/>
      <family val="2"/>
    </font>
    <font>
      <sz val="28"/>
      <color theme="0" tint="-4.9989318521683403E-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4" xfId="0" applyFont="1" applyBorder="1"/>
    <xf numFmtId="0" fontId="0" fillId="0" borderId="5" xfId="0" applyBorder="1"/>
    <xf numFmtId="0" fontId="3" fillId="0" borderId="6" xfId="0" applyFont="1" applyBorder="1"/>
    <xf numFmtId="0" fontId="0" fillId="0" borderId="7" xfId="0" applyBorder="1"/>
    <xf numFmtId="0" fontId="5" fillId="2" borderId="1" xfId="0" applyFont="1" applyFill="1" applyBorder="1"/>
    <xf numFmtId="164" fontId="0" fillId="0" borderId="5" xfId="0" applyNumberFormat="1" applyBorder="1"/>
    <xf numFmtId="10" fontId="0" fillId="0" borderId="5" xfId="1" applyNumberFormat="1" applyFont="1" applyBorder="1"/>
    <xf numFmtId="8" fontId="0" fillId="0" borderId="5" xfId="0" applyNumberFormat="1" applyBorder="1"/>
    <xf numFmtId="8" fontId="0" fillId="0" borderId="7" xfId="0" applyNumberFormat="1" applyBorder="1"/>
    <xf numFmtId="0" fontId="3" fillId="0" borderId="0" xfId="0" applyFont="1"/>
    <xf numFmtId="0" fontId="7" fillId="0" borderId="9" xfId="0" applyFont="1" applyBorder="1"/>
    <xf numFmtId="0" fontId="8" fillId="2" borderId="8" xfId="0" applyFont="1" applyFill="1" applyBorder="1"/>
    <xf numFmtId="0" fontId="9" fillId="0" borderId="4" xfId="0" applyFont="1" applyBorder="1"/>
    <xf numFmtId="0" fontId="9" fillId="0" borderId="6" xfId="0" applyFont="1" applyBorder="1"/>
    <xf numFmtId="8" fontId="9" fillId="0" borderId="5" xfId="0" applyNumberFormat="1" applyFont="1" applyBorder="1"/>
    <xf numFmtId="8" fontId="9" fillId="0" borderId="7" xfId="0" applyNumberFormat="1" applyFont="1" applyBorder="1"/>
    <xf numFmtId="0" fontId="2" fillId="0" borderId="0" xfId="0" applyFont="1"/>
    <xf numFmtId="8" fontId="0" fillId="0" borderId="10" xfId="0" applyNumberFormat="1" applyBorder="1"/>
    <xf numFmtId="8" fontId="0" fillId="0" borderId="11" xfId="0" applyNumberFormat="1" applyBorder="1"/>
    <xf numFmtId="0" fontId="10" fillId="2" borderId="8" xfId="0" applyFont="1" applyFill="1" applyBorder="1"/>
    <xf numFmtId="0" fontId="10" fillId="2" borderId="9" xfId="0" applyFont="1" applyFill="1" applyBorder="1"/>
    <xf numFmtId="0" fontId="2" fillId="2" borderId="1" xfId="0" applyFont="1" applyFill="1" applyBorder="1"/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0" fillId="0" borderId="13" xfId="0" applyBorder="1"/>
    <xf numFmtId="0" fontId="4" fillId="0" borderId="8" xfId="0" applyFont="1" applyBorder="1"/>
    <xf numFmtId="0" fontId="0" fillId="0" borderId="14" xfId="0" applyBorder="1"/>
    <xf numFmtId="0" fontId="0" fillId="0" borderId="9" xfId="0" applyBorder="1"/>
    <xf numFmtId="0" fontId="11" fillId="0" borderId="8" xfId="0" applyFont="1" applyBorder="1"/>
    <xf numFmtId="0" fontId="0" fillId="0" borderId="1" xfId="0" applyBorder="1"/>
    <xf numFmtId="0" fontId="0" fillId="0" borderId="18" xfId="0" applyBorder="1"/>
    <xf numFmtId="0" fontId="0" fillId="0" borderId="10" xfId="0" applyBorder="1"/>
    <xf numFmtId="0" fontId="0" fillId="0" borderId="11" xfId="0" applyBorder="1"/>
    <xf numFmtId="0" fontId="0" fillId="3" borderId="2" xfId="0" applyFill="1" applyBorder="1"/>
    <xf numFmtId="0" fontId="0" fillId="3" borderId="12" xfId="0" applyFill="1" applyBorder="1"/>
    <xf numFmtId="0" fontId="0" fillId="3" borderId="4" xfId="0" applyFill="1" applyBorder="1"/>
    <xf numFmtId="0" fontId="0" fillId="3" borderId="0" xfId="0" applyFill="1"/>
    <xf numFmtId="164" fontId="0" fillId="0" borderId="1" xfId="0" applyNumberFormat="1" applyBorder="1"/>
    <xf numFmtId="10" fontId="0" fillId="0" borderId="1" xfId="1" applyNumberFormat="1" applyFont="1" applyBorder="1"/>
    <xf numFmtId="8" fontId="0" fillId="0" borderId="18" xfId="0" applyNumberFormat="1" applyBorder="1"/>
    <xf numFmtId="0" fontId="12" fillId="4" borderId="8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left"/>
    </xf>
    <xf numFmtId="0" fontId="14" fillId="3" borderId="12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4" fillId="3" borderId="0" xfId="0" applyFont="1" applyFill="1" applyAlignment="1">
      <alignment horizontal="left"/>
    </xf>
    <xf numFmtId="0" fontId="14" fillId="3" borderId="5" xfId="0" applyFont="1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164" fontId="0" fillId="0" borderId="2" xfId="2" applyNumberFormat="1" applyFont="1" applyBorder="1" applyAlignment="1">
      <alignment horizontal="center"/>
    </xf>
    <xf numFmtId="164" fontId="0" fillId="0" borderId="12" xfId="2" applyNumberFormat="1" applyFont="1" applyBorder="1" applyAlignment="1">
      <alignment horizontal="center"/>
    </xf>
    <xf numFmtId="164" fontId="0" fillId="0" borderId="3" xfId="2" applyNumberFormat="1" applyFont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164" fontId="0" fillId="0" borderId="13" xfId="2" applyNumberFormat="1" applyFont="1" applyBorder="1" applyAlignment="1">
      <alignment horizontal="center"/>
    </xf>
    <xf numFmtId="164" fontId="0" fillId="0" borderId="7" xfId="2" applyNumberFormat="1" applyFont="1" applyBorder="1" applyAlignment="1">
      <alignment horizontal="center"/>
    </xf>
    <xf numFmtId="8" fontId="0" fillId="0" borderId="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E39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409574</xdr:colOff>
      <xdr:row>15</xdr:row>
      <xdr:rowOff>104774</xdr:rowOff>
    </xdr:from>
    <xdr:to>
      <xdr:col>8</xdr:col>
      <xdr:colOff>542925</xdr:colOff>
      <xdr:row>24</xdr:row>
      <xdr:rowOff>171450</xdr:rowOff>
    </xdr:to>
    <xdr:pic>
      <xdr:nvPicPr>
        <xdr:cNvPr id="3" name="Graphic 2" descr="Piggy Bank with solid fill">
          <a:extLst>
            <a:ext uri="{FF2B5EF4-FFF2-40B4-BE49-F238E27FC236}">
              <a16:creationId xmlns:a16="http://schemas.microsoft.com/office/drawing/2014/main" id="{0944343E-719A-8675-E658-4C9AD39F5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934074" y="3857624"/>
          <a:ext cx="2181226" cy="2181226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10</xdr:row>
      <xdr:rowOff>9525</xdr:rowOff>
    </xdr:from>
    <xdr:to>
      <xdr:col>1</xdr:col>
      <xdr:colOff>971550</xdr:colOff>
      <xdr:row>13</xdr:row>
      <xdr:rowOff>38100</xdr:rowOff>
    </xdr:to>
    <xdr:pic>
      <xdr:nvPicPr>
        <xdr:cNvPr id="5" name="Graphic 4" descr="Euro with solid fill">
          <a:extLst>
            <a:ext uri="{FF2B5EF4-FFF2-40B4-BE49-F238E27FC236}">
              <a16:creationId xmlns:a16="http://schemas.microsoft.com/office/drawing/2014/main" id="{08D9E54A-CF7D-3C19-516A-E0D5E6D12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42950" y="2324100"/>
          <a:ext cx="914400" cy="91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73800</xdr:colOff>
      <xdr:row>14</xdr:row>
      <xdr:rowOff>35700</xdr:rowOff>
    </xdr:from>
    <xdr:to>
      <xdr:col>1</xdr:col>
      <xdr:colOff>988200</xdr:colOff>
      <xdr:row>17</xdr:row>
      <xdr:rowOff>54750</xdr:rowOff>
    </xdr:to>
    <xdr:pic>
      <xdr:nvPicPr>
        <xdr:cNvPr id="7" name="Graphic 6" descr="Dollar with solid fill">
          <a:extLst>
            <a:ext uri="{FF2B5EF4-FFF2-40B4-BE49-F238E27FC236}">
              <a16:creationId xmlns:a16="http://schemas.microsoft.com/office/drawing/2014/main" id="{E94334E5-704C-B0BC-C008-C6623B615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59600" y="34456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147600</xdr:colOff>
      <xdr:row>17</xdr:row>
      <xdr:rowOff>328575</xdr:rowOff>
    </xdr:from>
    <xdr:to>
      <xdr:col>1</xdr:col>
      <xdr:colOff>1062000</xdr:colOff>
      <xdr:row>22</xdr:row>
      <xdr:rowOff>90450</xdr:rowOff>
    </xdr:to>
    <xdr:pic>
      <xdr:nvPicPr>
        <xdr:cNvPr id="9" name="Graphic 8" descr="Bitcoin with solid fill">
          <a:extLst>
            <a:ext uri="{FF2B5EF4-FFF2-40B4-BE49-F238E27FC236}">
              <a16:creationId xmlns:a16="http://schemas.microsoft.com/office/drawing/2014/main" id="{7C4E4E7C-7EAE-83FA-33E8-DB8982B2E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33400" y="46338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107100</xdr:colOff>
      <xdr:row>5</xdr:row>
      <xdr:rowOff>154725</xdr:rowOff>
    </xdr:from>
    <xdr:to>
      <xdr:col>1</xdr:col>
      <xdr:colOff>1021500</xdr:colOff>
      <xdr:row>8</xdr:row>
      <xdr:rowOff>173775</xdr:rowOff>
    </xdr:to>
    <xdr:pic>
      <xdr:nvPicPr>
        <xdr:cNvPr id="11" name="Graphic 10" descr="Pound with solid fill">
          <a:extLst>
            <a:ext uri="{FF2B5EF4-FFF2-40B4-BE49-F238E27FC236}">
              <a16:creationId xmlns:a16="http://schemas.microsoft.com/office/drawing/2014/main" id="{EFB23190-CA27-7EBE-ECB7-9EF766FBC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2900" y="1164375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13A1-8E1C-442D-868A-E832D1F07475}">
  <dimension ref="A1:J24"/>
  <sheetViews>
    <sheetView zoomScale="110" zoomScaleNormal="110" workbookViewId="0">
      <selection activeCell="B16" sqref="B16"/>
    </sheetView>
  </sheetViews>
  <sheetFormatPr defaultRowHeight="15.75" x14ac:dyDescent="0.25"/>
  <cols>
    <col min="2" max="2" width="34.625" bestFit="1" customWidth="1"/>
    <col min="3" max="3" width="19.5" customWidth="1"/>
    <col min="4" max="4" width="11.25" bestFit="1" customWidth="1"/>
    <col min="6" max="6" width="22.375" bestFit="1" customWidth="1"/>
    <col min="7" max="7" width="11.25" bestFit="1" customWidth="1"/>
    <col min="9" max="9" width="23.25" bestFit="1" customWidth="1"/>
    <col min="10" max="10" width="18.375" bestFit="1" customWidth="1"/>
  </cols>
  <sheetData>
    <row r="1" spans="2:10" ht="16.5" thickBot="1" x14ac:dyDescent="0.3"/>
    <row r="2" spans="2:10" ht="24" thickBot="1" x14ac:dyDescent="0.4">
      <c r="B2" s="5" t="s">
        <v>17</v>
      </c>
      <c r="C2" s="26" t="s">
        <v>18</v>
      </c>
      <c r="D2" s="27"/>
      <c r="E2" s="28"/>
    </row>
    <row r="3" spans="2:10" ht="16.5" thickBot="1" x14ac:dyDescent="0.3"/>
    <row r="4" spans="2:10" ht="24" thickBot="1" x14ac:dyDescent="0.4">
      <c r="B4" s="5" t="s">
        <v>3</v>
      </c>
    </row>
    <row r="6" spans="2:10" ht="16.5" thickBot="1" x14ac:dyDescent="0.3"/>
    <row r="7" spans="2:10" ht="24" thickBot="1" x14ac:dyDescent="0.4">
      <c r="B7" s="23" t="s">
        <v>2</v>
      </c>
      <c r="C7" s="24"/>
      <c r="E7" s="20" t="s">
        <v>8</v>
      </c>
      <c r="F7" s="21"/>
      <c r="G7" s="22" t="s">
        <v>14</v>
      </c>
      <c r="I7" s="12" t="s">
        <v>6</v>
      </c>
      <c r="J7" s="11" t="s">
        <v>7</v>
      </c>
    </row>
    <row r="8" spans="2:10" ht="21" x14ac:dyDescent="0.35">
      <c r="B8" s="1" t="s">
        <v>4</v>
      </c>
      <c r="C8" s="6">
        <v>500</v>
      </c>
      <c r="E8" s="13" t="s">
        <v>9</v>
      </c>
      <c r="F8" s="15">
        <f>FV($C$10,A$20*12,$C$8*-1)</f>
        <v>13615.431830290796</v>
      </c>
      <c r="G8" s="18">
        <f>F8*$C$10</f>
        <v>147.04666376714061</v>
      </c>
    </row>
    <row r="9" spans="2:10" ht="20.25" x14ac:dyDescent="0.3">
      <c r="B9" s="1" t="s">
        <v>15</v>
      </c>
      <c r="C9" s="2">
        <v>5</v>
      </c>
      <c r="E9" s="13" t="s">
        <v>10</v>
      </c>
      <c r="F9" s="15">
        <f>FV($C$10,A$21*12,$C$8*-1)</f>
        <v>41902.00967962922</v>
      </c>
      <c r="G9" s="18">
        <f>F9*$C$10</f>
        <v>452.54170453999558</v>
      </c>
    </row>
    <row r="10" spans="2:10" ht="20.25" x14ac:dyDescent="0.3">
      <c r="B10" s="1" t="s">
        <v>0</v>
      </c>
      <c r="C10" s="7">
        <v>1.0800000000000001E-2</v>
      </c>
      <c r="E10" s="13" t="s">
        <v>11</v>
      </c>
      <c r="F10" s="15">
        <f>FV($C$10,A$22*12,$C$8*-1)</f>
        <v>121728.83312740005</v>
      </c>
      <c r="G10" s="18">
        <f>F10*$C$10</f>
        <v>1314.6713977759207</v>
      </c>
    </row>
    <row r="11" spans="2:10" ht="20.25" x14ac:dyDescent="0.3">
      <c r="B11" s="1" t="s">
        <v>5</v>
      </c>
      <c r="C11" s="8"/>
      <c r="E11" s="13" t="s">
        <v>12</v>
      </c>
      <c r="F11" s="15">
        <f>FV($C$10,A$23*12,$C$8*-1)</f>
        <v>273805.59007730591</v>
      </c>
      <c r="G11" s="18">
        <f>F11*$C$10</f>
        <v>2957.1003728349042</v>
      </c>
    </row>
    <row r="12" spans="2:10" ht="21" thickBot="1" x14ac:dyDescent="0.35">
      <c r="B12" s="3" t="s">
        <v>1</v>
      </c>
      <c r="C12" s="9">
        <f>C11*C10</f>
        <v>0</v>
      </c>
      <c r="E12" s="14" t="s">
        <v>13</v>
      </c>
      <c r="F12" s="16">
        <f>FV($C$10,A$24*12,$C$8*-1)</f>
        <v>563524.49664926168</v>
      </c>
      <c r="G12" s="19">
        <f>F12*$C$10</f>
        <v>6086.0645638120268</v>
      </c>
    </row>
    <row r="13" spans="2:10" ht="16.5" thickBot="1" x14ac:dyDescent="0.3"/>
    <row r="14" spans="2:10" ht="24" thickBot="1" x14ac:dyDescent="0.4">
      <c r="B14" s="5" t="s">
        <v>19</v>
      </c>
      <c r="C14" s="26" t="s">
        <v>26</v>
      </c>
      <c r="D14" s="28"/>
    </row>
    <row r="17" spans="1:2" ht="20.25" x14ac:dyDescent="0.3">
      <c r="B17" s="10"/>
    </row>
    <row r="20" spans="1:2" x14ac:dyDescent="0.25">
      <c r="A20" s="17">
        <v>2</v>
      </c>
    </row>
    <row r="21" spans="1:2" x14ac:dyDescent="0.25">
      <c r="A21" s="17">
        <v>5</v>
      </c>
    </row>
    <row r="22" spans="1:2" x14ac:dyDescent="0.25">
      <c r="A22" s="17">
        <v>10</v>
      </c>
    </row>
    <row r="23" spans="1:2" x14ac:dyDescent="0.25">
      <c r="A23" s="17">
        <v>15</v>
      </c>
    </row>
    <row r="24" spans="1:2" x14ac:dyDescent="0.25">
      <c r="A24" s="17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FDA6-7258-44FE-B869-00927EA99119}">
  <dimension ref="B2:J24"/>
  <sheetViews>
    <sheetView showGridLines="0" tabSelected="1" workbookViewId="0">
      <selection activeCell="J28" sqref="J28"/>
    </sheetView>
  </sheetViews>
  <sheetFormatPr defaultRowHeight="15.75" x14ac:dyDescent="0.25"/>
  <cols>
    <col min="2" max="2" width="14.5" customWidth="1"/>
    <col min="3" max="3" width="2.75" customWidth="1"/>
    <col min="4" max="4" width="22.5" bestFit="1" customWidth="1"/>
    <col min="5" max="5" width="14.75" customWidth="1"/>
    <col min="7" max="7" width="18.375" bestFit="1" customWidth="1"/>
    <col min="8" max="8" width="8.5" bestFit="1" customWidth="1"/>
  </cols>
  <sheetData>
    <row r="2" spans="2:10" ht="16.5" thickBot="1" x14ac:dyDescent="0.3"/>
    <row r="3" spans="2:10" x14ac:dyDescent="0.25">
      <c r="B3" s="34"/>
      <c r="C3" s="35"/>
      <c r="D3" s="43" t="s">
        <v>16</v>
      </c>
      <c r="E3" s="44"/>
      <c r="F3" s="44"/>
      <c r="G3" s="44"/>
      <c r="H3" s="44"/>
      <c r="I3" s="44"/>
      <c r="J3" s="45"/>
    </row>
    <row r="4" spans="2:10" x14ac:dyDescent="0.25">
      <c r="B4" s="36"/>
      <c r="C4" s="37"/>
      <c r="D4" s="46"/>
      <c r="E4" s="46"/>
      <c r="F4" s="46"/>
      <c r="G4" s="46"/>
      <c r="H4" s="46"/>
      <c r="I4" s="46"/>
      <c r="J4" s="47"/>
    </row>
    <row r="5" spans="2:10" x14ac:dyDescent="0.25">
      <c r="B5" s="36"/>
      <c r="C5" s="37"/>
      <c r="D5" s="46"/>
      <c r="E5" s="46"/>
      <c r="F5" s="46"/>
      <c r="G5" s="46"/>
      <c r="H5" s="46"/>
      <c r="I5" s="46"/>
      <c r="J5" s="47"/>
    </row>
    <row r="6" spans="2:10" ht="16.5" thickBot="1" x14ac:dyDescent="0.3">
      <c r="B6" s="48"/>
      <c r="J6" s="2"/>
    </row>
    <row r="7" spans="2:10" ht="27" thickBot="1" x14ac:dyDescent="0.45">
      <c r="B7" s="48"/>
      <c r="D7" s="41" t="s">
        <v>21</v>
      </c>
      <c r="E7" s="50"/>
      <c r="G7" s="51" t="s">
        <v>27</v>
      </c>
      <c r="H7" s="52"/>
      <c r="I7" s="53"/>
      <c r="J7" s="2"/>
    </row>
    <row r="8" spans="2:10" ht="27" thickBot="1" x14ac:dyDescent="0.45">
      <c r="B8" s="48"/>
      <c r="D8" s="29" t="s">
        <v>20</v>
      </c>
      <c r="E8" s="38">
        <v>100</v>
      </c>
      <c r="G8" s="60">
        <f>Patrimonio_Ac*Taxa_Rendimento</f>
        <v>1.2017419200000001</v>
      </c>
      <c r="H8" s="61"/>
      <c r="I8" s="62"/>
      <c r="J8" s="2"/>
    </row>
    <row r="9" spans="2:10" ht="15.75" customHeight="1" x14ac:dyDescent="0.25">
      <c r="B9" s="48"/>
      <c r="G9" s="63"/>
      <c r="H9" s="64"/>
      <c r="I9" s="65"/>
      <c r="J9" s="2"/>
    </row>
    <row r="10" spans="2:10" ht="16.5" customHeight="1" thickBot="1" x14ac:dyDescent="0.3">
      <c r="B10" s="48"/>
      <c r="G10" s="66"/>
      <c r="H10" s="67"/>
      <c r="I10" s="68"/>
      <c r="J10" s="2"/>
    </row>
    <row r="11" spans="2:10" ht="27" thickBot="1" x14ac:dyDescent="0.45">
      <c r="B11" s="48"/>
      <c r="D11" s="41" t="s">
        <v>22</v>
      </c>
      <c r="E11" s="50"/>
      <c r="J11" s="2"/>
    </row>
    <row r="12" spans="2:10" ht="27" thickBot="1" x14ac:dyDescent="0.45">
      <c r="B12" s="48"/>
      <c r="D12" s="29" t="s">
        <v>23</v>
      </c>
      <c r="E12" s="30">
        <v>3</v>
      </c>
      <c r="J12" s="2"/>
    </row>
    <row r="13" spans="2:10" ht="15.75" customHeight="1" x14ac:dyDescent="0.25">
      <c r="B13" s="48"/>
      <c r="G13" s="54" t="s">
        <v>28</v>
      </c>
      <c r="H13" s="55"/>
      <c r="I13" s="56"/>
      <c r="J13" s="2"/>
    </row>
    <row r="14" spans="2:10" ht="16.5" customHeight="1" thickBot="1" x14ac:dyDescent="0.3">
      <c r="B14" s="48"/>
      <c r="G14" s="57"/>
      <c r="H14" s="58"/>
      <c r="I14" s="59"/>
      <c r="J14" s="2"/>
    </row>
    <row r="15" spans="2:10" ht="27" thickBot="1" x14ac:dyDescent="0.45">
      <c r="B15" s="48"/>
      <c r="D15" s="41" t="s">
        <v>25</v>
      </c>
      <c r="E15" s="50"/>
      <c r="G15" s="69">
        <f>FV(Tabela!E8,Tabela!E12,Taxa_Rendimento*-1)</f>
        <v>111.2724</v>
      </c>
      <c r="H15" s="70"/>
      <c r="I15" s="71"/>
      <c r="J15" s="2"/>
    </row>
    <row r="16" spans="2:10" ht="27" thickBot="1" x14ac:dyDescent="0.45">
      <c r="B16" s="48"/>
      <c r="D16" s="29" t="s">
        <v>24</v>
      </c>
      <c r="E16" s="39">
        <v>1.0800000000000001E-2</v>
      </c>
      <c r="G16" s="72"/>
      <c r="H16" s="73"/>
      <c r="I16" s="74"/>
      <c r="J16" s="2"/>
    </row>
    <row r="17" spans="2:10" ht="16.5" thickBot="1" x14ac:dyDescent="0.3">
      <c r="B17" s="48"/>
      <c r="J17" s="2"/>
    </row>
    <row r="18" spans="2:10" ht="27" thickBot="1" x14ac:dyDescent="0.45">
      <c r="B18" s="48"/>
      <c r="D18" s="41" t="s">
        <v>29</v>
      </c>
      <c r="E18" s="42"/>
      <c r="J18" s="2"/>
    </row>
    <row r="19" spans="2:10" x14ac:dyDescent="0.25">
      <c r="B19" s="48"/>
      <c r="D19" s="31" t="s">
        <v>30</v>
      </c>
      <c r="E19" s="40">
        <f>FV(Taxa_Rendimento,60,E8*-1)</f>
        <v>8380.4019359258436</v>
      </c>
      <c r="J19" s="2"/>
    </row>
    <row r="20" spans="2:10" x14ac:dyDescent="0.25">
      <c r="B20" s="48"/>
      <c r="D20" s="32" t="s">
        <v>31</v>
      </c>
      <c r="E20" s="18">
        <f>FV(Taxa_Rendimento,120,E8*-1)</f>
        <v>24345.76662548001</v>
      </c>
      <c r="J20" s="2"/>
    </row>
    <row r="21" spans="2:10" x14ac:dyDescent="0.25">
      <c r="B21" s="48"/>
      <c r="D21" s="32" t="s">
        <v>32</v>
      </c>
      <c r="E21" s="18">
        <f>FV(Taxa_Rendimento,180,E8*-1)</f>
        <v>54761.118015461179</v>
      </c>
      <c r="J21" s="2"/>
    </row>
    <row r="22" spans="2:10" ht="16.5" thickBot="1" x14ac:dyDescent="0.3">
      <c r="B22" s="48"/>
      <c r="D22" s="33" t="s">
        <v>33</v>
      </c>
      <c r="E22" s="19">
        <f>FV(Taxa_Rendimento,240,E8*-1)</f>
        <v>112704.89932985233</v>
      </c>
      <c r="J22" s="2"/>
    </row>
    <row r="23" spans="2:10" x14ac:dyDescent="0.25">
      <c r="B23" s="48"/>
      <c r="J23" s="2"/>
    </row>
    <row r="24" spans="2:10" ht="16.5" thickBot="1" x14ac:dyDescent="0.3">
      <c r="B24" s="49"/>
      <c r="C24" s="25"/>
      <c r="D24" s="25"/>
      <c r="E24" s="25"/>
      <c r="F24" s="25"/>
      <c r="G24" s="25"/>
      <c r="H24" s="25"/>
      <c r="I24" s="25"/>
      <c r="J24" s="4"/>
    </row>
  </sheetData>
  <mergeCells count="10">
    <mergeCell ref="D18:E18"/>
    <mergeCell ref="D3:J5"/>
    <mergeCell ref="B6:B24"/>
    <mergeCell ref="D7:E7"/>
    <mergeCell ref="D11:E11"/>
    <mergeCell ref="D15:E15"/>
    <mergeCell ref="G7:I7"/>
    <mergeCell ref="G13:I14"/>
    <mergeCell ref="G8:I10"/>
    <mergeCell ref="G15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Rascunho</vt:lpstr>
      <vt:lpstr>Tabela</vt:lpstr>
      <vt:lpstr>Aporte</vt:lpstr>
      <vt:lpstr>Dividendo_Mes</vt:lpstr>
      <vt:lpstr>Dividendos</vt:lpstr>
      <vt:lpstr>Patrimonio_Ac</vt:lpstr>
      <vt:lpstr>Patrimonio_Acumulado</vt:lpstr>
      <vt:lpstr>Taxa</vt:lpstr>
      <vt:lpstr>Taxa_Rendimento</vt:lpstr>
      <vt:lpstr>Tempo_Anual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Rodolpho Miranda</dc:creator>
  <cp:lastModifiedBy>Rodolpho Miranda</cp:lastModifiedBy>
  <dcterms:created xsi:type="dcterms:W3CDTF">2025-05-19T20:51:24Z</dcterms:created>
  <dcterms:modified xsi:type="dcterms:W3CDTF">2025-05-20T01:31:03Z</dcterms:modified>
</cp:coreProperties>
</file>