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56ABE2C5-53F5-44CE-86FB-28FD2A38F929}" xr6:coauthVersionLast="47" xr6:coauthVersionMax="47" xr10:uidLastSave="{00000000-0000-0000-0000-000000000000}"/>
  <bookViews>
    <workbookView xWindow="0" yWindow="0" windowWidth="16457" windowHeight="17914" activeTab="1" xr2:uid="{0F881DE4-0263-4936-8263-7C6D728F4D26}"/>
  </bookViews>
  <sheets>
    <sheet name="Tabela Dinâmica" sheetId="3" r:id="rId1"/>
    <sheet name="Dashboard" sheetId="4" r:id="rId2"/>
    <sheet name="Vendas" sheetId="1" r:id="rId3"/>
    <sheet name="Tabela de Preços" sheetId="2" state="hidden" r:id="rId4"/>
  </sheets>
  <definedNames>
    <definedName name="SegmentaçãodeDados_Cliente">#N/A</definedName>
    <definedName name="SegmentaçãodeDados_Funcionário">#N/A</definedName>
  </definedNames>
  <calcPr calcId="18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I12" i="4"/>
  <c r="E12" i="4"/>
</calcChain>
</file>

<file path=xl/sharedStrings.xml><?xml version="1.0" encoding="utf-8"?>
<sst xmlns="http://schemas.openxmlformats.org/spreadsheetml/2006/main" count="209" uniqueCount="44">
  <si>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</si>
  <si>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</si>
  <si>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</si>
  <si>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</si>
  <si>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</si>
  <si>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</si>
  <si>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</si>
  <si>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</si>
  <si>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</si>
  <si>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</si>
  <si>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</si>
  <si>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</si>
  <si>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</si>
  <si>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</si>
  <si>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</si>
  <si>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</si>
  <si>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</si>
  <si>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</si>
  <si>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</si>
  <si>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</si>
  <si>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</si>
  <si>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</si>
  <si>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</si>
  <si>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</si>
  <si>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</si>
  <si>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</si>
  <si>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</si>
  <si>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</si>
  <si>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</si>
  <si>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</si>
  <si>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</si>
  <si>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</si>
  <si>
    <t>Paloma Silva</t>
  </si>
  <si>
    <t>Rótulos de Linha</t>
  </si>
  <si>
    <t>Total Geral</t>
  </si>
  <si>
    <t>Soma de Total Vendas</t>
  </si>
  <si>
    <t>Soma de Quantidade</t>
  </si>
  <si>
    <t>Vendas Cliente</t>
  </si>
  <si>
    <t>Qtd Vendas Cliente</t>
  </si>
  <si>
    <t>Vendas Funcionário</t>
  </si>
  <si>
    <t>Dashboard de Vendas</t>
  </si>
  <si>
    <t>Total de Vendas</t>
  </si>
  <si>
    <t>teste</t>
  </si>
  <si>
    <t>teste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</si>
</sst>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3" borderId="5" xfId="1" applyFont="1" applyFill="1" applyBorder="1"/>
    <xf numFmtId="44" fontId="0" fillId="0" borderId="0" xfId="1" applyFont="1"/>
    <xf numFmtId="44" fontId="0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44" fontId="2" fillId="3" borderId="0" xfId="1" applyFont="1" applyFill="1"/>
    <xf numFmtId="0" fontId="0" fillId="3" borderId="0" xfId="0" applyFill="1" applyAlignment="1">
      <alignment horizontal="right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2" fillId="3" borderId="0" xfId="1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Dinâmica'!$E$4:$E$10</c:f>
              <c:strCache>
                <c:ptCount val="6"/>
                <c:pt idx="0">
                  <c:v>Alice</c:v>
                </c:pt>
                <c:pt idx="1">
                  <c:v>Alvaro</c:v>
                </c:pt>
                <c:pt idx="2">
                  <c:v>José</c:v>
                </c:pt>
                <c:pt idx="3">
                  <c:v>Mia</c:v>
                </c:pt>
                <c:pt idx="4">
                  <c:v>Rose</c:v>
                </c:pt>
                <c:pt idx="5">
                  <c:v>Thuany</c:v>
                </c:pt>
              </c:strCache>
            </c:strRef>
          </c:cat>
          <c:val>
            <c:numRef>
              <c:f>'Tabela Dinâmica'!$F$4:$F$10</c:f>
              <c:numCache>
                <c:formatCode>General</c:formatCode>
                <c:ptCount val="6"/>
                <c:pt idx="0">
                  <c:v>480</c:v>
                </c:pt>
                <c:pt idx="1">
                  <c:v>89.9</c:v>
                </c:pt>
                <c:pt idx="2">
                  <c:v>240</c:v>
                </c:pt>
                <c:pt idx="3">
                  <c:v>120</c:v>
                </c:pt>
                <c:pt idx="4">
                  <c:v>285.98</c:v>
                </c:pt>
                <c:pt idx="5">
                  <c:v>142.99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B-4AA8-97FD-616F111F2D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4505920"/>
        <c:axId val="729015200"/>
      </c:barChart>
      <c:catAx>
        <c:axId val="1245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015200"/>
        <c:crosses val="autoZero"/>
        <c:auto val="1"/>
        <c:lblAlgn val="ctr"/>
        <c:lblOffset val="100"/>
        <c:noMultiLvlLbl val="0"/>
      </c:catAx>
      <c:valAx>
        <c:axId val="72901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FB-4FE9-938B-A16DB16E31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FB-4FE9-938B-A16DB16E31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FB-4FE9-938B-A16DB16E31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FB-4FE9-938B-A16DB16E31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FB-4FE9-938B-A16DB16E310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FB-4FE9-938B-A16DB16E310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5FB-4FE9-938B-A16DB16E310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5FB-4FE9-938B-A16DB16E310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5FB-4FE9-938B-A16DB16E310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5FB-4FE9-938B-A16DB16E310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5FB-4FE9-938B-A16DB16E3108}"/>
              </c:ext>
            </c:extLst>
          </c:dPt>
          <c:cat>
            <c:strRef>
              <c:f>'Tabela Dinâmica'!$E$4:$E$10</c:f>
              <c:strCache>
                <c:ptCount val="6"/>
                <c:pt idx="0">
                  <c:v>Alice</c:v>
                </c:pt>
                <c:pt idx="1">
                  <c:v>Alvaro</c:v>
                </c:pt>
                <c:pt idx="2">
                  <c:v>José</c:v>
                </c:pt>
                <c:pt idx="3">
                  <c:v>Mia</c:v>
                </c:pt>
                <c:pt idx="4">
                  <c:v>Rose</c:v>
                </c:pt>
                <c:pt idx="5">
                  <c:v>Thuany</c:v>
                </c:pt>
              </c:strCache>
            </c:strRef>
          </c:cat>
          <c:val>
            <c:numRef>
              <c:f>'Tabela Dinâmica'!$F$4:$F$10</c:f>
              <c:numCache>
                <c:formatCode>General</c:formatCode>
                <c:ptCount val="6"/>
                <c:pt idx="0">
                  <c:v>480</c:v>
                </c:pt>
                <c:pt idx="1">
                  <c:v>89.9</c:v>
                </c:pt>
                <c:pt idx="2">
                  <c:v>240</c:v>
                </c:pt>
                <c:pt idx="3">
                  <c:v>120</c:v>
                </c:pt>
                <c:pt idx="4">
                  <c:v>285.98</c:v>
                </c:pt>
                <c:pt idx="5">
                  <c:v>142.99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FB-4FE9-938B-A16DB16E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 Dinâmica'!$E$4:$E$10</c:f>
              <c:strCache>
                <c:ptCount val="6"/>
                <c:pt idx="0">
                  <c:v>Alice</c:v>
                </c:pt>
                <c:pt idx="1">
                  <c:v>Alvaro</c:v>
                </c:pt>
                <c:pt idx="2">
                  <c:v>José</c:v>
                </c:pt>
                <c:pt idx="3">
                  <c:v>Mia</c:v>
                </c:pt>
                <c:pt idx="4">
                  <c:v>Rose</c:v>
                </c:pt>
                <c:pt idx="5">
                  <c:v>Thuany</c:v>
                </c:pt>
              </c:strCache>
            </c:strRef>
          </c:cat>
          <c:val>
            <c:numRef>
              <c:f>'Tabela Dinâmica'!$F$4:$F$10</c:f>
              <c:numCache>
                <c:formatCode>General</c:formatCode>
                <c:ptCount val="6"/>
                <c:pt idx="0">
                  <c:v>480</c:v>
                </c:pt>
                <c:pt idx="1">
                  <c:v>89.9</c:v>
                </c:pt>
                <c:pt idx="2">
                  <c:v>240</c:v>
                </c:pt>
                <c:pt idx="3">
                  <c:v>120</c:v>
                </c:pt>
                <c:pt idx="4">
                  <c:v>285.98</c:v>
                </c:pt>
                <c:pt idx="5">
                  <c:v>142.99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E-434F-B7FC-CAE9E50A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4500160"/>
        <c:axId val="124502680"/>
      </c:barChart>
      <c:catAx>
        <c:axId val="12450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2680"/>
        <c:crosses val="autoZero"/>
        <c:auto val="1"/>
        <c:lblAlgn val="ctr"/>
        <c:lblOffset val="100"/>
        <c:noMultiLvlLbl val="0"/>
      </c:catAx>
      <c:valAx>
        <c:axId val="12450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3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'Tabela Dinâmica'!$E$4:$E$10</c:f>
              <c:strCache>
                <c:ptCount val="6"/>
                <c:pt idx="0">
                  <c:v>Alice</c:v>
                </c:pt>
                <c:pt idx="1">
                  <c:v>Alvaro</c:v>
                </c:pt>
                <c:pt idx="2">
                  <c:v>José</c:v>
                </c:pt>
                <c:pt idx="3">
                  <c:v>Mia</c:v>
                </c:pt>
                <c:pt idx="4">
                  <c:v>Rose</c:v>
                </c:pt>
                <c:pt idx="5">
                  <c:v>Thuany</c:v>
                </c:pt>
              </c:strCache>
            </c:strRef>
          </c:cat>
          <c:val>
            <c:numRef>
              <c:f>'Tabela Dinâmica'!$F$4:$F$10</c:f>
              <c:numCache>
                <c:formatCode>General</c:formatCode>
                <c:ptCount val="6"/>
                <c:pt idx="0">
                  <c:v>480</c:v>
                </c:pt>
                <c:pt idx="1">
                  <c:v>89.9</c:v>
                </c:pt>
                <c:pt idx="2">
                  <c:v>240</c:v>
                </c:pt>
                <c:pt idx="3">
                  <c:v>120</c:v>
                </c:pt>
                <c:pt idx="4">
                  <c:v>285.98</c:v>
                </c:pt>
                <c:pt idx="5">
                  <c:v>142.99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6-43C0-B0A0-0ECFDC45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13112"/>
        <c:axId val="390811312"/>
      </c:lineChart>
      <c:catAx>
        <c:axId val="390813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811312"/>
        <c:crosses val="autoZero"/>
        <c:auto val="1"/>
        <c:lblAlgn val="ctr"/>
        <c:lblOffset val="100"/>
        <c:noMultiLvlLbl val="0"/>
      </c:catAx>
      <c:valAx>
        <c:axId val="39081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81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65314</xdr:colOff>
      <xdr:row>3</xdr:row>
      <xdr:rowOff>5442</xdr:rowOff>
    </xdr:from>
    <xdr:to>
      <xdr:col>4</xdr:col>
      <xdr:colOff>1083129</xdr:colOff>
      <xdr:row>9</xdr:row>
      <xdr:rowOff>130628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5D188384-750B-4DF1-936E-1CA57A1A2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14" y="734785"/>
              <a:ext cx="3630386" cy="1235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76198</xdr:colOff>
      <xdr:row>3</xdr:row>
      <xdr:rowOff>5441</xdr:rowOff>
    </xdr:from>
    <xdr:to>
      <xdr:col>14</xdr:col>
      <xdr:colOff>108857</xdr:colOff>
      <xdr:row>9</xdr:row>
      <xdr:rowOff>141514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35121A22-0B20-4323-B356-282FF8965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0884" y="734784"/>
              <a:ext cx="6172202" cy="1246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59872</xdr:colOff>
      <xdr:row>14</xdr:row>
      <xdr:rowOff>76201</xdr:rowOff>
    </xdr:from>
    <xdr:to>
      <xdr:col>7</xdr:col>
      <xdr:colOff>59872</xdr:colOff>
      <xdr:row>29</xdr:row>
      <xdr:rowOff>43543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AE538-A38F-4C77-ABD7-7B94F71AB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125186</xdr:colOff>
      <xdr:row>14</xdr:row>
      <xdr:rowOff>70758</xdr:rowOff>
    </xdr:from>
    <xdr:to>
      <xdr:col>14</xdr:col>
      <xdr:colOff>125186</xdr:colOff>
      <xdr:row>29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A1F147-A264-48E6-B339-F2101C1A8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59871</xdr:colOff>
      <xdr:row>29</xdr:row>
      <xdr:rowOff>108857</xdr:rowOff>
    </xdr:from>
    <xdr:to>
      <xdr:col>7</xdr:col>
      <xdr:colOff>59871</xdr:colOff>
      <xdr:row>44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98AD58-5CA6-4C3F-99CC-1C40A903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119743</xdr:colOff>
      <xdr:row>29</xdr:row>
      <xdr:rowOff>114300</xdr:rowOff>
    </xdr:from>
    <xdr:to>
      <xdr:col>14</xdr:col>
      <xdr:colOff>119743</xdr:colOff>
      <xdr:row>44</xdr:row>
      <xdr:rowOff>81643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35D41D-827D-4B63-A0BC-75634999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7.824693402777" createdVersion="8" refreshedVersion="8" minRefreshableVersion="3" recordCount="56" xr:uid="{F0D5D6E5-7129-4486-9809-9F540084F507}">
  <cacheSource type="worksheet">
    <worksheetSource name="Tabela1"/>
  </cacheSource>
  <cacheFields count="6">
    <cacheField name="Funcionário" numFmtId="0">
      <sharedItems count="10">
        <s v="João Campos"/>
        <s v="José Oliveira"/>
        <s v="Maria Helena"/>
        <s v="Carla França"/>
        <s v="Moisés Ferreira"/>
        <s v="Aline Pereira"/>
        <s v="Tabata Moreira"/>
        <s v="Miguel Araujo"/>
        <s v="Paloma Silva"/>
        <s v="teste"/>
      </sharedItems>
    </cacheField>
    <cacheField name="Cliente" numFmtId="0">
      <sharedItems count="12">
        <s v="Elaine"/>
        <s v="José"/>
        <s v="Alvaro"/>
        <s v="Roberta"/>
        <s v="Alice"/>
        <s v="Carla"/>
        <s v="Monica"/>
        <s v="Thuany"/>
        <s v="Solange"/>
        <s v="Mia"/>
        <s v="Rose"/>
        <s v="teste 2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19-09-12T00:00:00" maxDate="2020-10-21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598470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  <r>
    <x v="8"/>
    <x v="3"/>
    <s v="Camisa"/>
    <d v="2020-10-20T00:00:00"/>
    <n v="5"/>
    <n v="399.5"/>
  </r>
  <r>
    <x v="9"/>
    <x v="11"/>
    <s v="Sapato"/>
    <d v="2020-09-25T00:00:00"/>
    <n v="3"/>
    <n v="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2E28C-BC4B-4EE7-93E2-5B37962817BF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10" firstHeaderRow="1" firstDataRow="1" firstDataCol="1"/>
  <pivotFields count="6">
    <pivotField showAll="0">
      <items count="11">
        <item h="1" x="5"/>
        <item h="1" x="3"/>
        <item h="1" x="0"/>
        <item h="1" x="1"/>
        <item h="1" x="2"/>
        <item h="1" x="7"/>
        <item x="4"/>
        <item h="1" x="8"/>
        <item h="1" x="6"/>
        <item h="1" x="9"/>
        <item t="default"/>
      </items>
    </pivotField>
    <pivotField axis="axisRow" showAll="0">
      <items count="13">
        <item x="4"/>
        <item x="2"/>
        <item x="5"/>
        <item x="0"/>
        <item x="1"/>
        <item x="9"/>
        <item x="6"/>
        <item x="3"/>
        <item x="10"/>
        <item x="8"/>
        <item x="7"/>
        <item x="11"/>
        <item t="default"/>
      </items>
    </pivotField>
    <pivotField showAll="0"/>
    <pivotField numFmtId="14" showAll="0"/>
    <pivotField dataField="1" showAll="0"/>
    <pivotField numFmtId="44" showAll="0"/>
  </pivotFields>
  <rowFields count="1">
    <field x="1"/>
  </rowFields>
  <rowItems count="7">
    <i>
      <x/>
    </i>
    <i>
      <x v="1"/>
    </i>
    <i>
      <x v="4"/>
    </i>
    <i>
      <x v="5"/>
    </i>
    <i>
      <x v="8"/>
    </i>
    <i>
      <x v="10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46822-DB6C-49B4-B2BA-DB5EE658DF9B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>
  <location ref="E3:F10" firstHeaderRow="1" firstDataRow="1" firstDataCol="1"/>
  <pivotFields count="6">
    <pivotField showAll="0">
      <items count="11">
        <item h="1" x="5"/>
        <item h="1" x="3"/>
        <item h="1" x="0"/>
        <item h="1" x="1"/>
        <item h="1" x="2"/>
        <item h="1" x="7"/>
        <item x="4"/>
        <item h="1" x="8"/>
        <item h="1" x="6"/>
        <item h="1" x="9"/>
        <item t="default"/>
      </items>
    </pivotField>
    <pivotField axis="axisRow" showAll="0">
      <items count="13">
        <item x="4"/>
        <item x="2"/>
        <item x="5"/>
        <item x="0"/>
        <item x="1"/>
        <item x="9"/>
        <item x="6"/>
        <item x="3"/>
        <item x="10"/>
        <item x="8"/>
        <item x="7"/>
        <item x="11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1"/>
  </rowFields>
  <rowItems count="7">
    <i>
      <x/>
    </i>
    <i>
      <x v="1"/>
    </i>
    <i>
      <x v="4"/>
    </i>
    <i>
      <x v="5"/>
    </i>
    <i>
      <x v="8"/>
    </i>
    <i>
      <x v="10"/>
    </i>
    <i t="grand">
      <x/>
    </i>
  </rowItems>
  <colItems count="1">
    <i/>
  </colItems>
  <dataFields count="1">
    <dataField name="Soma de Total Vendas" fld="5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B21C-D444-4013-A8E5-053A785632E7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" firstHeaderRow="1" firstDataRow="1" firstDataCol="1"/>
  <pivotFields count="6">
    <pivotField axis="axisRow" showAll="0">
      <items count="11">
        <item h="1" x="5"/>
        <item h="1" x="3"/>
        <item h="1" x="0"/>
        <item h="1" x="1"/>
        <item h="1" x="2"/>
        <item h="1" x="7"/>
        <item x="4"/>
        <item h="1" x="8"/>
        <item h="1" x="6"/>
        <item h="1" x="9"/>
        <item t="default"/>
      </items>
    </pivotField>
    <pivotField showAll="0">
      <items count="13">
        <item x="4"/>
        <item x="2"/>
        <item x="5"/>
        <item x="0"/>
        <item x="1"/>
        <item x="9"/>
        <item x="6"/>
        <item x="3"/>
        <item x="10"/>
        <item x="8"/>
        <item x="11"/>
        <item x="7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0"/>
  </rowFields>
  <rowItems count="2">
    <i>
      <x v="6"/>
    </i>
    <i t="grand">
      <x/>
    </i>
  </rowItems>
  <colItems count="1">
    <i/>
  </colItems>
  <dataFields count="1">
    <dataField name="Soma de Total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46127D46-156F-48A0-8C45-C1C4518387DE}" sourceName="Funcionário">
  <pivotTables>
    <pivotTable tabId="3" name="Tabela dinâmica1"/>
    <pivotTable tabId="3" name="Tabela dinâmica2"/>
    <pivotTable tabId="3" name="Tabela dinâmica3"/>
  </pivotTables>
  <data>
    <tabular pivotCacheId="1598470065">
      <items count="10">
        <i x="5"/>
        <i x="3"/>
        <i x="0"/>
        <i x="1"/>
        <i x="2"/>
        <i x="7"/>
        <i x="4" s="1"/>
        <i x="8"/>
        <i x="6"/>
        <i x="9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761FA651-1D1D-4A36-AA29-3EFB79AD9D90}" sourceName="Cliente">
  <pivotTables>
    <pivotTable tabId="3" name="Tabela dinâmica1"/>
    <pivotTable tabId="3" name="Tabela dinâmica2"/>
    <pivotTable tabId="3" name="Tabela dinâmica3"/>
  </pivotTables>
  <data>
    <tabular pivotCacheId="1598470065">
      <items count="12">
        <i x="4" s="1"/>
        <i x="2" s="1"/>
        <i x="1" s="1"/>
        <i x="9" s="1"/>
        <i x="10" s="1"/>
        <i x="7" s="1"/>
        <i x="5" s="1" nd="1"/>
        <i x="0" s="1" nd="1"/>
        <i x="6" s="1" nd="1"/>
        <i x="3" s="1" nd="1"/>
        <i x="8" s="1" nd="1"/>
        <i x="1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F8803F9D-0B95-436E-A595-EDD61C7E96A1}" cache="SegmentaçãodeDados_Funcionário" caption="Funcionário" columnCount="3" style="SlicerStyleOther1" rowHeight="245835"/>
  <slicer name="Cliente" xr10:uid="{0FC780E7-93C9-4CC6-A3E3-02DCF24DB8E9}" cache="SegmentaçãodeDados_Cliente" caption="Cliente" startItem="3" columnCount="3" style="SlicerStyleOther1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2B472-E82A-4A39-AC7B-6FD768255D68}" name="Tabela1" displayName="Tabela1" ref="A1:F57" totalsRowShown="0">
  <autoFilter ref="A1:F57" xr:uid="{A672B472-E82A-4A39-AC7B-6FD768255D68}"/>
  <tableColumns count="6">
    <tableColumn id="1" xr3:uid="{84B3740C-6EFA-473D-B751-E91A0B5D8001}" name="Funcionário"/>
    <tableColumn id="2" xr3:uid="{C2E19E60-8164-45EB-AB6D-31F46F94E4E4}" name="Cliente"/>
    <tableColumn id="3" xr3:uid="{7F4EFA7B-E23F-4947-8033-62C66AC858EA}" name="Produto vendido" dataDxfId="2"/>
    <tableColumn id="4" xr3:uid="{78065A54-65B1-4F10-9233-445BD125226C}" name="Data" dataDxfId="1"/>
    <tableColumn id="5" xr3:uid="{39345B2A-0F1E-4E6A-9939-F1295FD7C6B1}" name="Quantidade" dataDxfId="0"/>
    <tableColumn id="6" xr3:uid="{B4EA32C6-8C3F-4DAA-B56D-1C364BE76B2F}" name="Total Vendas" dataCellStyle="Moeda">
      <calculatedColumnFormula>IFERROR(VLOOKUP(C2,'Tabela de Preços'!A:B,2,0),"Erro")*E2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20A3-2D1A-4DF0-B054-59D63D12AEE2}">
  <dimension ref="A2:J14"/>
  <sheetViews>
    <sheetView workbookViewId="0">
      <selection activeCell="B5" sqref="B5"/>
    </sheetView>
  </sheetViews>
  <sheetFormatPr defaultRowHeight="14.6" x14ac:dyDescent="0.4"/>
  <cols>
    <col min="1" max="1" width="16.921875" bestFit="1" customWidth="1"/>
    <col min="2" max="2" width="19.3828125" style="10" bestFit="1" customWidth="1"/>
    <col min="3" max="3" width="6.84375" bestFit="1" customWidth="1"/>
    <col min="4" max="4" width="7" bestFit="1" customWidth="1"/>
    <col min="5" max="5" width="16.921875" bestFit="1" customWidth="1"/>
    <col min="6" max="6" width="19.3828125" bestFit="1" customWidth="1"/>
    <col min="7" max="7" width="10" bestFit="1" customWidth="1"/>
    <col min="9" max="9" width="16.921875" bestFit="1" customWidth="1"/>
    <col min="10" max="10" width="18.4609375" bestFit="1" customWidth="1"/>
  </cols>
  <sheetData>
    <row r="2" spans="1:10" x14ac:dyDescent="0.4">
      <c r="A2" t="s">
        <v>39</v>
      </c>
      <c r="E2" t="s">
        <v>37</v>
      </c>
      <c r="I2" t="s">
        <v>38</v>
      </c>
    </row>
    <row r="3" spans="1:10" x14ac:dyDescent="0.4">
      <c r="A3" s="12" t="s">
        <v>33</v>
      </c>
      <c r="B3" t="s">
        <v>35</v>
      </c>
      <c r="E3" s="12" t="s">
        <v>33</v>
      </c>
      <c r="F3" t="s">
        <v>35</v>
      </c>
      <c r="I3" s="12" t="s">
        <v>33</v>
      </c>
      <c r="J3" t="s">
        <v>36</v>
      </c>
    </row>
    <row r="4" spans="1:10" x14ac:dyDescent="0.4">
      <c r="A4" s="13" t="s">
        <v>12</v>
      </c>
      <c r="B4" s="22">
        <v>1358.87</v>
      </c>
      <c r="E4" s="13" t="s">
        <v>24</v>
      </c>
      <c r="F4" s="22">
        <v>480</v>
      </c>
      <c r="I4" s="13" t="s">
        <v>24</v>
      </c>
      <c r="J4" s="22">
        <v>4</v>
      </c>
    </row>
    <row r="5" spans="1:10" x14ac:dyDescent="0.4">
      <c r="A5" s="13" t="s">
        <v>34</v>
      </c>
      <c r="B5" s="22">
        <v>1358.87</v>
      </c>
      <c r="E5" s="13" t="s">
        <v>22</v>
      </c>
      <c r="F5" s="22">
        <v>89.9</v>
      </c>
      <c r="I5" s="13" t="s">
        <v>22</v>
      </c>
      <c r="J5" s="22">
        <v>1</v>
      </c>
    </row>
    <row r="6" spans="1:10" x14ac:dyDescent="0.4">
      <c r="B6"/>
      <c r="E6" s="13" t="s">
        <v>21</v>
      </c>
      <c r="F6" s="22">
        <v>240</v>
      </c>
      <c r="I6" s="13" t="s">
        <v>21</v>
      </c>
      <c r="J6" s="22">
        <v>2</v>
      </c>
    </row>
    <row r="7" spans="1:10" x14ac:dyDescent="0.4">
      <c r="B7"/>
      <c r="E7" s="13" t="s">
        <v>29</v>
      </c>
      <c r="F7" s="22">
        <v>120</v>
      </c>
      <c r="I7" s="13" t="s">
        <v>29</v>
      </c>
      <c r="J7" s="22">
        <v>1</v>
      </c>
    </row>
    <row r="8" spans="1:10" x14ac:dyDescent="0.4">
      <c r="B8"/>
      <c r="E8" s="13" t="s">
        <v>30</v>
      </c>
      <c r="F8" s="22">
        <v>285.98</v>
      </c>
      <c r="I8" s="13" t="s">
        <v>30</v>
      </c>
      <c r="J8" s="22">
        <v>2</v>
      </c>
    </row>
    <row r="9" spans="1:10" x14ac:dyDescent="0.4">
      <c r="B9"/>
      <c r="E9" s="13" t="s">
        <v>27</v>
      </c>
      <c r="F9" s="22">
        <v>142.99</v>
      </c>
      <c r="I9" s="13" t="s">
        <v>27</v>
      </c>
      <c r="J9" s="22">
        <v>1</v>
      </c>
    </row>
    <row r="10" spans="1:10" x14ac:dyDescent="0.4">
      <c r="B10"/>
      <c r="E10" s="13" t="s">
        <v>34</v>
      </c>
      <c r="F10" s="22">
        <v>1358.8700000000001</v>
      </c>
      <c r="I10" s="13" t="s">
        <v>34</v>
      </c>
      <c r="J10" s="22">
        <v>11</v>
      </c>
    </row>
    <row r="11" spans="1:10" x14ac:dyDescent="0.4">
      <c r="B11"/>
    </row>
    <row r="12" spans="1:10" x14ac:dyDescent="0.4">
      <c r="B12"/>
    </row>
    <row r="13" spans="1:10" x14ac:dyDescent="0.4">
      <c r="B13"/>
    </row>
    <row r="14" spans="1:10" x14ac:dyDescent="0.4">
      <c r="B1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6C8D-31DD-44BF-BB59-A20DBE9BFB99}">
  <dimension ref="A1:P45"/>
  <sheetViews>
    <sheetView showGridLines="0" showRowColHeaders="0" tabSelected="1" workbookViewId="0">
      <selection activeCell="K12" sqref="K12"/>
    </sheetView>
  </sheetViews>
  <sheetFormatPr defaultColWidth="0" defaultRowHeight="14.6" zeroHeight="1" x14ac:dyDescent="0.4"/>
  <cols>
    <col min="1" max="4" width="9.23046875" style="14" customWidth="1"/>
    <col min="5" max="5" width="16" style="14" customWidth="1"/>
    <col min="6" max="8" width="9.23046875" style="14" customWidth="1"/>
    <col min="9" max="9" width="12.921875" style="14" bestFit="1" customWidth="1"/>
    <col min="10" max="14" width="9.23046875" style="14" customWidth="1"/>
    <col min="15" max="15" width="2.15234375" style="14" customWidth="1"/>
    <col min="16" max="16" width="9.23046875" style="14" hidden="1" customWidth="1"/>
    <col min="17" max="16384" width="9.23046875" style="14" hidden="1"/>
  </cols>
  <sheetData>
    <row r="1" spans="1:16" x14ac:dyDescent="0.4"/>
    <row r="2" spans="1:16" ht="28.3" x14ac:dyDescent="0.75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4"/>
    <row r="4" spans="1:16" x14ac:dyDescent="0.4"/>
    <row r="5" spans="1:16" x14ac:dyDescent="0.4"/>
    <row r="6" spans="1:16" x14ac:dyDescent="0.4"/>
    <row r="7" spans="1:16" x14ac:dyDescent="0.4"/>
    <row r="8" spans="1:16" x14ac:dyDescent="0.4"/>
    <row r="9" spans="1:16" x14ac:dyDescent="0.4"/>
    <row r="10" spans="1:16" x14ac:dyDescent="0.4"/>
    <row r="11" spans="1:16" x14ac:dyDescent="0.4"/>
    <row r="12" spans="1:16" ht="18.45" x14ac:dyDescent="0.5">
      <c r="B12" s="18" t="s">
        <v>41</v>
      </c>
      <c r="C12" s="18"/>
      <c r="D12" s="18"/>
      <c r="E12" s="15">
        <f>GETPIVOTDATA("Total Vendas",'Tabela Dinâmica'!$A$3)</f>
        <v>1358.87</v>
      </c>
      <c r="H12" s="16" t="s">
        <v>17</v>
      </c>
      <c r="I12" s="23">
        <f>GETPIVOTDATA("Quantidade",'Tabela Dinâmica'!$I$3)</f>
        <v>11</v>
      </c>
    </row>
    <row r="13" spans="1:16" x14ac:dyDescent="0.4"/>
    <row r="14" spans="1:16" x14ac:dyDescent="0.4"/>
    <row r="15" spans="1:16" x14ac:dyDescent="0.4"/>
    <row r="16" spans="1:16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  <row r="30" x14ac:dyDescent="0.4"/>
    <row r="31" x14ac:dyDescent="0.4"/>
    <row r="32" x14ac:dyDescent="0.4"/>
    <row r="33" x14ac:dyDescent="0.4"/>
    <row r="34" x14ac:dyDescent="0.4"/>
    <row r="35" x14ac:dyDescent="0.4"/>
    <row r="36" x14ac:dyDescent="0.4"/>
    <row r="37" x14ac:dyDescent="0.4"/>
    <row r="38" x14ac:dyDescent="0.4"/>
    <row r="39" x14ac:dyDescent="0.4"/>
    <row r="40" x14ac:dyDescent="0.4"/>
    <row r="41" x14ac:dyDescent="0.4"/>
    <row r="42" x14ac:dyDescent="0.4"/>
    <row r="43" x14ac:dyDescent="0.4"/>
    <row r="44" x14ac:dyDescent="0.4"/>
    <row r="45" x14ac:dyDescent="0.4"/>
  </sheetData>
  <mergeCells count="2">
    <mergeCell ref="A2:P2"/>
    <mergeCell ref="B12:D1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7"/>
  <sheetViews>
    <sheetView topLeftCell="A17" workbookViewId="0">
      <selection activeCell="H52" sqref="H52"/>
    </sheetView>
  </sheetViews>
  <sheetFormatPr defaultRowHeight="14.6" x14ac:dyDescent="0.4"/>
  <cols>
    <col min="1" max="2" width="17.3046875" customWidth="1"/>
    <col min="3" max="3" width="18.53515625" customWidth="1"/>
    <col min="4" max="4" width="13" style="1" customWidth="1"/>
    <col min="5" max="5" width="12.53515625" style="1" customWidth="1"/>
    <col min="6" max="6" width="13.4609375" style="10" customWidth="1"/>
  </cols>
  <sheetData>
    <row r="1" spans="1:6" x14ac:dyDescent="0.4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9" t="s">
        <v>31</v>
      </c>
    </row>
    <row r="2" spans="1:6" x14ac:dyDescent="0.4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 s="10">
        <f>IFERROR(VLOOKUP(C2,'Tabela de Preços'!A:B,2,0),"Erro")*E2</f>
        <v>89.9</v>
      </c>
    </row>
    <row r="3" spans="1:6" x14ac:dyDescent="0.4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 s="10">
        <f>IFERROR(VLOOKUP(C3,'Tabela de Preços'!A:B,2,0),"Erro")*E3</f>
        <v>269.70000000000005</v>
      </c>
    </row>
    <row r="4" spans="1:6" x14ac:dyDescent="0.4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 s="10">
        <f>IFERROR(VLOOKUP(C4,'Tabela de Preços'!A:B,2,0),"Erro")*E4</f>
        <v>399.5</v>
      </c>
    </row>
    <row r="5" spans="1:6" x14ac:dyDescent="0.4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 s="10">
        <f>IFERROR(VLOOKUP(C5,'Tabela de Preços'!A:B,2,0),"Erro")*E5</f>
        <v>250</v>
      </c>
    </row>
    <row r="6" spans="1:6" x14ac:dyDescent="0.4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 s="10">
        <f>IFERROR(VLOOKUP(C6,'Tabela de Preços'!A:B,2,0),"Erro")*E6</f>
        <v>480</v>
      </c>
    </row>
    <row r="7" spans="1:6" x14ac:dyDescent="0.4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 s="10">
        <f>IFERROR(VLOOKUP(C7,'Tabela de Preços'!A:B,2,0),"Erro")*E7</f>
        <v>285.98</v>
      </c>
    </row>
    <row r="8" spans="1:6" x14ac:dyDescent="0.4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 s="10">
        <f>IFERROR(VLOOKUP(C8,'Tabela de Preços'!A:B,2,0),"Erro")*E8</f>
        <v>250</v>
      </c>
    </row>
    <row r="9" spans="1:6" x14ac:dyDescent="0.4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 s="10">
        <f>IFERROR(VLOOKUP(C9,'Tabela de Preços'!A:B,2,0),"Erro")*E9</f>
        <v>120</v>
      </c>
    </row>
    <row r="10" spans="1:6" x14ac:dyDescent="0.4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 s="10">
        <f>IFERROR(VLOOKUP(C10,'Tabela de Preços'!A:B,2,0),"Erro")*E10</f>
        <v>714.95</v>
      </c>
    </row>
    <row r="11" spans="1:6" x14ac:dyDescent="0.4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 s="10">
        <f>IFERROR(VLOOKUP(C11,'Tabela de Preços'!A:B,2,0),"Erro")*E11</f>
        <v>809.1</v>
      </c>
    </row>
    <row r="12" spans="1:6" x14ac:dyDescent="0.4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 s="10">
        <f>IFERROR(VLOOKUP(C12,'Tabela de Preços'!A:B,2,0),"Erro")*E12</f>
        <v>89.9</v>
      </c>
    </row>
    <row r="13" spans="1:6" x14ac:dyDescent="0.4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 s="10">
        <f>IFERROR(VLOOKUP(C13,'Tabela de Preços'!A:B,2,0),"Erro")*E13</f>
        <v>79.900000000000006</v>
      </c>
    </row>
    <row r="14" spans="1:6" x14ac:dyDescent="0.4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 s="10">
        <f>IFERROR(VLOOKUP(C14,'Tabela de Preços'!A:B,2,0),"Erro")*E14</f>
        <v>250</v>
      </c>
    </row>
    <row r="15" spans="1:6" x14ac:dyDescent="0.4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 s="10">
        <f>IFERROR(VLOOKUP(C15,'Tabela de Preços'!A:B,2,0),"Erro")*E15</f>
        <v>360</v>
      </c>
    </row>
    <row r="16" spans="1:6" x14ac:dyDescent="0.4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 s="10">
        <f>IFERROR(VLOOKUP(C16,'Tabela de Preços'!A:B,2,0),"Erro")*E16</f>
        <v>142.99</v>
      </c>
    </row>
    <row r="17" spans="1:6" x14ac:dyDescent="0.4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 s="10">
        <f>IFERROR(VLOOKUP(C17,'Tabela de Preços'!A:B,2,0),"Erro")*E17</f>
        <v>3000</v>
      </c>
    </row>
    <row r="18" spans="1:6" x14ac:dyDescent="0.4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 s="10">
        <f>IFERROR(VLOOKUP(C18,'Tabela de Preços'!A:B,2,0),"Erro")*E18</f>
        <v>120</v>
      </c>
    </row>
    <row r="19" spans="1:6" x14ac:dyDescent="0.4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 s="10">
        <f>IFERROR(VLOOKUP(C19,'Tabela de Preços'!A:B,2,0),"Erro")*E19</f>
        <v>142.99</v>
      </c>
    </row>
    <row r="20" spans="1:6" x14ac:dyDescent="0.4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 s="10">
        <f>IFERROR(VLOOKUP(C20,'Tabela de Preços'!A:B,2,0),"Erro")*E20</f>
        <v>89.9</v>
      </c>
    </row>
    <row r="21" spans="1:6" x14ac:dyDescent="0.4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 s="10">
        <f>IFERROR(VLOOKUP(C21,'Tabela de Preços'!A:B,2,0),"Erro")*E21</f>
        <v>179.8</v>
      </c>
    </row>
    <row r="22" spans="1:6" x14ac:dyDescent="0.4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 s="10">
        <f>IFERROR(VLOOKUP(C22,'Tabela de Preços'!A:B,2,0),"Erro")*E22</f>
        <v>79.900000000000006</v>
      </c>
    </row>
    <row r="23" spans="1:6" x14ac:dyDescent="0.4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 s="10">
        <f>IFERROR(VLOOKUP(C23,'Tabela de Preços'!A:B,2,0),"Erro")*E23</f>
        <v>750</v>
      </c>
    </row>
    <row r="24" spans="1:6" x14ac:dyDescent="0.4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 s="10">
        <f>IFERROR(VLOOKUP(C24,'Tabela de Preços'!A:B,2,0),"Erro")*E24</f>
        <v>120</v>
      </c>
    </row>
    <row r="25" spans="1:6" x14ac:dyDescent="0.4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 s="10">
        <f>IFERROR(VLOOKUP(C25,'Tabela de Preços'!A:B,2,0),"Erro")*E25</f>
        <v>285.98</v>
      </c>
    </row>
    <row r="26" spans="1:6" x14ac:dyDescent="0.4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 s="10">
        <f>IFERROR(VLOOKUP(C26,'Tabela de Preços'!A:B,2,0),"Erro")*E26</f>
        <v>250</v>
      </c>
    </row>
    <row r="27" spans="1:6" x14ac:dyDescent="0.4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 s="10">
        <f>IFERROR(VLOOKUP(C27,'Tabela de Preços'!A:B,2,0),"Erro")*E27</f>
        <v>480</v>
      </c>
    </row>
    <row r="28" spans="1:6" x14ac:dyDescent="0.4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 s="10">
        <f>IFERROR(VLOOKUP(C28,'Tabela de Preços'!A:B,2,0),"Erro")*E28</f>
        <v>142.99</v>
      </c>
    </row>
    <row r="29" spans="1:6" x14ac:dyDescent="0.4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 s="10">
        <f>IFERROR(VLOOKUP(C29,'Tabela de Preços'!A:B,2,0),"Erro")*E29</f>
        <v>179.8</v>
      </c>
    </row>
    <row r="30" spans="1:6" x14ac:dyDescent="0.4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 s="10">
        <f>IFERROR(VLOOKUP(C30,'Tabela de Preços'!A:B,2,0),"Erro")*E30</f>
        <v>89.9</v>
      </c>
    </row>
    <row r="31" spans="1:6" x14ac:dyDescent="0.4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 s="10">
        <f>IFERROR(VLOOKUP(C31,'Tabela de Preços'!A:B,2,0),"Erro")*E31</f>
        <v>719.1</v>
      </c>
    </row>
    <row r="32" spans="1:6" x14ac:dyDescent="0.4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 s="10">
        <f>IFERROR(VLOOKUP(C32,'Tabela de Preços'!A:B,2,0),"Erro")*E32</f>
        <v>250</v>
      </c>
    </row>
    <row r="33" spans="1:6" x14ac:dyDescent="0.4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 s="10">
        <f>IFERROR(VLOOKUP(C33,'Tabela de Preços'!A:B,2,0),"Erro")*E33</f>
        <v>240</v>
      </c>
    </row>
    <row r="34" spans="1:6" x14ac:dyDescent="0.4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 s="10">
        <f>IFERROR(VLOOKUP(C34,'Tabela de Preços'!A:B,2,0),"Erro")*E34</f>
        <v>142.99</v>
      </c>
    </row>
    <row r="35" spans="1:6" x14ac:dyDescent="0.4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 s="10">
        <f>IFERROR(VLOOKUP(C35,'Tabela de Preços'!A:B,2,0),"Erro")*E35</f>
        <v>250</v>
      </c>
    </row>
    <row r="36" spans="1:6" x14ac:dyDescent="0.4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 s="10">
        <f>IFERROR(VLOOKUP(C36,'Tabela de Preços'!A:B,2,0),"Erro")*E36</f>
        <v>240</v>
      </c>
    </row>
    <row r="37" spans="1:6" x14ac:dyDescent="0.4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 s="10">
        <f>IFERROR(VLOOKUP(C37,'Tabela de Preços'!A:B,2,0),"Erro")*E37</f>
        <v>142.99</v>
      </c>
    </row>
    <row r="38" spans="1:6" x14ac:dyDescent="0.4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 s="10">
        <f>IFERROR(VLOOKUP(C38,'Tabela de Preços'!A:B,2,0),"Erro")*E38</f>
        <v>359.6</v>
      </c>
    </row>
    <row r="39" spans="1:6" x14ac:dyDescent="0.4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 s="10">
        <f>IFERROR(VLOOKUP(C39,'Tabela de Preços'!A:B,2,0),"Erro")*E39</f>
        <v>89.9</v>
      </c>
    </row>
    <row r="40" spans="1:6" x14ac:dyDescent="0.4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 s="10">
        <f>IFERROR(VLOOKUP(C40,'Tabela de Preços'!A:B,2,0),"Erro")*E40</f>
        <v>79.900000000000006</v>
      </c>
    </row>
    <row r="41" spans="1:6" x14ac:dyDescent="0.4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 s="10">
        <f>IFERROR(VLOOKUP(C41,'Tabela de Preços'!A:B,2,0),"Erro")*E41</f>
        <v>750</v>
      </c>
    </row>
    <row r="42" spans="1:6" x14ac:dyDescent="0.4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 s="10">
        <f>IFERROR(VLOOKUP(C42,'Tabela de Preços'!A:B,2,0),"Erro")*E42</f>
        <v>120</v>
      </c>
    </row>
    <row r="43" spans="1:6" x14ac:dyDescent="0.4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 s="10">
        <f>IFERROR(VLOOKUP(C43,'Tabela de Preços'!A:B,2,0),"Erro")*E43</f>
        <v>142.99</v>
      </c>
    </row>
    <row r="44" spans="1:6" x14ac:dyDescent="0.4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 s="10">
        <f>IFERROR(VLOOKUP(C44,'Tabela de Preços'!A:B,2,0),"Erro")*E44</f>
        <v>500</v>
      </c>
    </row>
    <row r="45" spans="1:6" x14ac:dyDescent="0.4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 s="10">
        <f>IFERROR(VLOOKUP(C45,'Tabela de Preços'!A:B,2,0),"Erro")*E45</f>
        <v>120</v>
      </c>
    </row>
    <row r="46" spans="1:6" x14ac:dyDescent="0.4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 s="10">
        <f>IFERROR(VLOOKUP(C46,'Tabela de Preços'!A:B,2,0),"Erro")*E46</f>
        <v>571.96</v>
      </c>
    </row>
    <row r="47" spans="1:6" x14ac:dyDescent="0.4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 s="10">
        <f>IFERROR(VLOOKUP(C47,'Tabela de Preços'!A:B,2,0),"Erro")*E47</f>
        <v>89.9</v>
      </c>
    </row>
    <row r="48" spans="1:6" x14ac:dyDescent="0.4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 s="10">
        <f>IFERROR(VLOOKUP(C48,'Tabela de Preços'!A:B,2,0),"Erro")*E48</f>
        <v>89.9</v>
      </c>
    </row>
    <row r="49" spans="1:6" x14ac:dyDescent="0.4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 s="10">
        <f>IFERROR(VLOOKUP(C49,'Tabela de Preços'!A:B,2,0),"Erro")*E49</f>
        <v>479.40000000000003</v>
      </c>
    </row>
    <row r="50" spans="1:6" x14ac:dyDescent="0.4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 s="10">
        <f>IFERROR(VLOOKUP(C50,'Tabela de Preços'!A:B,2,0),"Erro")*E50</f>
        <v>250</v>
      </c>
    </row>
    <row r="51" spans="1:6" x14ac:dyDescent="0.4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 s="10">
        <f>IFERROR(VLOOKUP(C51,'Tabela de Preços'!A:B,2,0),"Erro")*E51</f>
        <v>360</v>
      </c>
    </row>
    <row r="52" spans="1:6" x14ac:dyDescent="0.4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 s="10">
        <f>IFERROR(VLOOKUP(C52,'Tabela de Preços'!A:B,2,0),"Erro")*E52</f>
        <v>285.98</v>
      </c>
    </row>
    <row r="53" spans="1:6" x14ac:dyDescent="0.4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 s="10">
        <f>IFERROR(VLOOKUP(C53,'Tabela de Preços'!A:B,2,0),"Erro")*E53</f>
        <v>500</v>
      </c>
    </row>
    <row r="54" spans="1:6" x14ac:dyDescent="0.4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 s="10">
        <f>IFERROR(VLOOKUP(C54,'Tabela de Preços'!A:B,2,0),"Erro")*E54</f>
        <v>120</v>
      </c>
    </row>
    <row r="55" spans="1:6" x14ac:dyDescent="0.4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 s="10">
        <f>IFERROR(VLOOKUP(C55,'Tabela de Preços'!A:B,2,0),"Erro")*E55</f>
        <v>285.98</v>
      </c>
    </row>
    <row r="56" spans="1:6" x14ac:dyDescent="0.4">
      <c r="A56" t="s">
        <v>32</v>
      </c>
      <c r="B56" t="s">
        <v>23</v>
      </c>
      <c r="C56" s="8" t="s">
        <v>2</v>
      </c>
      <c r="D56" s="4">
        <v>44124</v>
      </c>
      <c r="E56" s="1">
        <v>5</v>
      </c>
      <c r="F56" s="11">
        <f>IFERROR(VLOOKUP(C56,'Tabela de Preços'!A:B,2,0),"Erro")*E56</f>
        <v>399.5</v>
      </c>
    </row>
    <row r="57" spans="1:6" x14ac:dyDescent="0.4">
      <c r="A57" s="19" t="s">
        <v>42</v>
      </c>
      <c r="B57" s="19" t="s">
        <v>43</v>
      </c>
      <c r="C57" s="8" t="s">
        <v>4</v>
      </c>
      <c r="D57" s="20">
        <v>44099</v>
      </c>
      <c r="E57" s="21">
        <v>3</v>
      </c>
      <c r="F57" s="11">
        <f>IFERROR(VLOOKUP(C57,'Tabela de Preços'!A:B,2,0),"Erro")*E57</f>
        <v>360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/>
  </sheetViews>
  <sheetFormatPr defaultRowHeight="14.6" x14ac:dyDescent="0.4"/>
  <cols>
    <col min="1" max="1" width="9.15234375" style="1"/>
    <col min="2" max="2" width="13.69140625" style="1" bestFit="1" customWidth="1"/>
  </cols>
  <sheetData>
    <row r="1" spans="1:2" x14ac:dyDescent="0.4">
      <c r="A1" s="2" t="s">
        <v>0</v>
      </c>
      <c r="B1" s="2" t="s">
        <v>6</v>
      </c>
    </row>
    <row r="2" spans="1:2" x14ac:dyDescent="0.4">
      <c r="A2" s="3" t="s">
        <v>1</v>
      </c>
      <c r="B2" s="3">
        <v>89.9</v>
      </c>
    </row>
    <row r="3" spans="1:2" x14ac:dyDescent="0.4">
      <c r="A3" s="3" t="s">
        <v>2</v>
      </c>
      <c r="B3" s="3">
        <v>79.900000000000006</v>
      </c>
    </row>
    <row r="4" spans="1:2" x14ac:dyDescent="0.4">
      <c r="A4" s="3" t="s">
        <v>3</v>
      </c>
      <c r="B4" s="3">
        <v>250</v>
      </c>
    </row>
    <row r="5" spans="1:2" x14ac:dyDescent="0.4">
      <c r="A5" s="3" t="s">
        <v>4</v>
      </c>
      <c r="B5" s="3">
        <v>120</v>
      </c>
    </row>
    <row r="6" spans="1:2" x14ac:dyDescent="0.4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Dinâmica</vt:lpstr>
      <vt:lpstr>Dashboard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2020-12-10T23:18:50Z</dcterms:created>
  <dcterms:modified xsi:type="dcterms:W3CDTF">2024-06-24T23:19:31Z</dcterms:modified>
</cp:coreProperties>
</file>