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EEC347AD-37CD-4B19-8675-94906A3E098D}" xr6:coauthVersionLast="47" xr6:coauthVersionMax="47" xr10:uidLastSave="{00000000-0000-0000-0000-000000000000}"/>
  <bookViews>
    <workbookView xWindow="0" yWindow="0" windowWidth="16457" windowHeight="17914" tabRatio="809" activeTab="1" xr2:uid="{2E65B82F-5866-47B8-BB74-66991D6C79DA}"/>
  </bookViews>
  <sheets>
    <sheet name="PROCV" sheetId="1" r:id="rId1"/>
    <sheet name="Aluno" sheetId="16" r:id="rId2"/>
    <sheet name="Dados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D5" i="1"/>
  <c r="D13" i="1"/>
  <c r="D12" i="1"/>
  <c r="D11" i="1"/>
  <c r="D10" i="1"/>
  <c r="D9" i="1"/>
  <c r="D8" i="1"/>
  <c r="D7" i="1"/>
  <c r="D6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<sst xmlns="http://schemas.openxmlformats.org/spreadsheetml/2006/main" count="60" uniqueCount="29">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</sst>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2" borderId="2" xfId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D13"/>
  <sheetViews>
    <sheetView showGridLines="0" zoomScaleNormal="100" workbookViewId="0"/>
  </sheetViews>
  <sheetFormatPr defaultRowHeight="14.6" x14ac:dyDescent="0.4"/>
  <cols>
    <col min="1" max="1" width="14.69140625" bestFit="1" customWidth="1"/>
    <col min="2" max="2" width="21.69140625" style="13" bestFit="1" customWidth="1"/>
    <col min="3" max="3" width="20.69140625" style="13" customWidth="1"/>
    <col min="4" max="4" width="10" style="13" bestFit="1" customWidth="1"/>
  </cols>
  <sheetData>
    <row r="1" spans="1:4" x14ac:dyDescent="0.4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4">
      <c r="A2" s="5" t="s">
        <v>14</v>
      </c>
      <c r="B2" s="11" t="str">
        <f>VLOOKUP(A2,Dados!A:B,2,0)</f>
        <v>Bruna Alves</v>
      </c>
      <c r="C2" s="11">
        <f>VLOOKUP(A2,Dados!A:C,3,0)</f>
        <v>23</v>
      </c>
      <c r="D2" s="12">
        <f>VLOOKUP(A2,Dados!A:D,4,FALSE)</f>
        <v>2000</v>
      </c>
    </row>
    <row r="3" spans="1:4" x14ac:dyDescent="0.4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4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4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4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4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4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4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4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4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4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4">
      <c r="A13" s="5" t="s">
        <v>25</v>
      </c>
      <c r="B13" s="11" t="str">
        <f>VLOOKUP(A13,Dados!A:B,2,0)</f>
        <v>Frederico Rubens</v>
      </c>
      <c r="C13" s="11">
        <f>VLOOKUP(A13,Dados!A:C,3,0)</f>
        <v>30</v>
      </c>
      <c r="D13" s="12">
        <f>VLOOKUP(A13,Dados!A:D,4,FALSE)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B3" sqref="B3"/>
    </sheetView>
  </sheetViews>
  <sheetFormatPr defaultRowHeight="14.6" x14ac:dyDescent="0.4"/>
  <cols>
    <col min="1" max="1" width="14.69140625" bestFit="1" customWidth="1"/>
    <col min="2" max="2" width="21.69140625" style="13" bestFit="1" customWidth="1"/>
    <col min="3" max="3" width="20.69140625" style="13" customWidth="1"/>
    <col min="4" max="4" width="10" style="13" bestFit="1" customWidth="1"/>
  </cols>
  <sheetData>
    <row r="1" spans="1:4" x14ac:dyDescent="0.4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4">
      <c r="A2" s="5" t="s">
        <v>14</v>
      </c>
      <c r="B2" s="11" t="str">
        <f>VLOOKUP(A2,Dados!A:B,2,0)</f>
        <v>Bruna Alves</v>
      </c>
      <c r="C2" s="11">
        <f>VLOOKUP(A2,Dados!A1:C13,3,0)</f>
        <v>23</v>
      </c>
      <c r="D2" s="12">
        <f>VLOOKUP(A2,Dados!A1:D13,4,0)</f>
        <v>2000</v>
      </c>
    </row>
    <row r="3" spans="1:4" x14ac:dyDescent="0.4">
      <c r="A3" s="5" t="s">
        <v>15</v>
      </c>
      <c r="B3" s="11" t="str">
        <f>VLOOKUP(A3,Dados!A:B,2,0)</f>
        <v>Afonso Alves</v>
      </c>
      <c r="C3" s="11">
        <f>VLOOKUP(A3,Dados!A2:C14,3,0)</f>
        <v>23</v>
      </c>
      <c r="D3" s="12">
        <f>VLOOKUP(A3,Dados!A2:D14,4,0)</f>
        <v>2500</v>
      </c>
    </row>
    <row r="4" spans="1:4" x14ac:dyDescent="0.4">
      <c r="A4" s="5" t="s">
        <v>16</v>
      </c>
      <c r="B4" s="11" t="str">
        <f>VLOOKUP(A4,Dados!A:B,2,0)</f>
        <v>Caroline Gois Abreu</v>
      </c>
      <c r="C4" s="11">
        <f>VLOOKUP(A4,Dados!A3:C15,3,0)</f>
        <v>50</v>
      </c>
      <c r="D4" s="12">
        <f>VLOOKUP(A4,Dados!A3:D15,4,0)</f>
        <v>3000</v>
      </c>
    </row>
    <row r="5" spans="1:4" x14ac:dyDescent="0.4">
      <c r="A5" s="5" t="s">
        <v>17</v>
      </c>
      <c r="B5" s="11" t="str">
        <f>VLOOKUP(A5,Dados!A:B,2,0)</f>
        <v>Henrique Oliveira Silva</v>
      </c>
      <c r="C5" s="11">
        <f>VLOOKUP(A5,Dados!A4:C16,3,0)</f>
        <v>26</v>
      </c>
      <c r="D5" s="12">
        <f>VLOOKUP(A5,Dados!A4:D16,4,0)</f>
        <v>3000</v>
      </c>
    </row>
    <row r="6" spans="1:4" x14ac:dyDescent="0.4">
      <c r="A6" s="5" t="s">
        <v>18</v>
      </c>
      <c r="B6" s="11" t="str">
        <f>VLOOKUP(A6,Dados!A:B,2,0)</f>
        <v>Kaliane Almeida Abreu</v>
      </c>
      <c r="C6" s="11">
        <f>VLOOKUP(A6,Dados!A5:C17,3,0)</f>
        <v>26</v>
      </c>
      <c r="D6" s="12">
        <f>VLOOKUP(A6,Dados!A5:D17,4,0)</f>
        <v>2000</v>
      </c>
    </row>
    <row r="7" spans="1:4" x14ac:dyDescent="0.4">
      <c r="A7" s="5" t="s">
        <v>19</v>
      </c>
      <c r="B7" s="11" t="str">
        <f>VLOOKUP(A7,Dados!A:B,2,0)</f>
        <v>Ryan Merryman</v>
      </c>
      <c r="C7" s="11">
        <f>VLOOKUP(A7,Dados!A6:C18,3,0)</f>
        <v>26</v>
      </c>
      <c r="D7" s="12">
        <f>VLOOKUP(A7,Dados!A6:D18,4,0)</f>
        <v>2000</v>
      </c>
    </row>
    <row r="8" spans="1:4" x14ac:dyDescent="0.4">
      <c r="A8" s="5" t="s">
        <v>20</v>
      </c>
      <c r="B8" s="11" t="str">
        <f>VLOOKUP(A8,Dados!A:B,2,0)</f>
        <v>Robson Martins</v>
      </c>
      <c r="C8" s="11">
        <f>VLOOKUP(A8,Dados!A7:C19,3,0)</f>
        <v>23</v>
      </c>
      <c r="D8" s="12">
        <f>VLOOKUP(A8,Dados!A7:D19,4,0)</f>
        <v>2000</v>
      </c>
    </row>
    <row r="9" spans="1:4" x14ac:dyDescent="0.4">
      <c r="A9" s="5" t="s">
        <v>21</v>
      </c>
      <c r="B9" s="11" t="str">
        <f>VLOOKUP(A9,Dados!A:B,2,0)</f>
        <v>Thiago Santana Gomes</v>
      </c>
      <c r="C9" s="11">
        <f>VLOOKUP(A9,Dados!A8:C20,3,0)</f>
        <v>30</v>
      </c>
      <c r="D9" s="12">
        <f>VLOOKUP(A9,Dados!A8:D20,4,0)</f>
        <v>5000</v>
      </c>
    </row>
    <row r="10" spans="1:4" x14ac:dyDescent="0.4">
      <c r="A10" s="5" t="s">
        <v>22</v>
      </c>
      <c r="B10" s="11" t="str">
        <f>VLOOKUP(A10,Dados!A:B,2,0)</f>
        <v>Erika Souza Aguiar</v>
      </c>
      <c r="C10" s="11">
        <f>VLOOKUP(A10,Dados!A9:C21,3,0)</f>
        <v>30</v>
      </c>
      <c r="D10" s="12">
        <f>VLOOKUP(A10,Dados!A9:D21,4,0)</f>
        <v>5000</v>
      </c>
    </row>
    <row r="11" spans="1:4" x14ac:dyDescent="0.4">
      <c r="A11" s="5" t="s">
        <v>23</v>
      </c>
      <c r="B11" s="11" t="str">
        <f>VLOOKUP(A11,Dados!A:B,2,0)</f>
        <v>Felipe Borges Aguiar</v>
      </c>
      <c r="C11" s="11">
        <f>VLOOKUP(A11,Dados!A10:C22,3,0)</f>
        <v>30</v>
      </c>
      <c r="D11" s="12">
        <f>VLOOKUP(A11,Dados!A10:D22,4,0)</f>
        <v>5000</v>
      </c>
    </row>
    <row r="12" spans="1:4" x14ac:dyDescent="0.4">
      <c r="A12" s="5" t="s">
        <v>24</v>
      </c>
      <c r="B12" s="11" t="str">
        <f>VLOOKUP(A12,Dados!A:B,2,0)</f>
        <v>Tiago de Oliveira</v>
      </c>
      <c r="C12" s="11">
        <f>VLOOKUP(A12,Dados!A11:C23,3,0)</f>
        <v>30</v>
      </c>
      <c r="D12" s="12">
        <f>VLOOKUP(A12,Dados!A11:D23,4,0)</f>
        <v>4000</v>
      </c>
    </row>
    <row r="13" spans="1:4" x14ac:dyDescent="0.4">
      <c r="A13" s="5" t="s">
        <v>25</v>
      </c>
      <c r="B13" s="11" t="str">
        <f>VLOOKUP(A13,Dados!A:B,2,0)</f>
        <v>Frederico Rubens</v>
      </c>
      <c r="C13" s="11">
        <f>VLOOKUP(A13,Dados!A12:C24,3,0)</f>
        <v>30</v>
      </c>
      <c r="D13" s="12">
        <f>VLOOKUP(A13,Dados!A12:D24,4,0)</f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6D0-9235-4AC4-8265-DE9C36C8C4A6}">
  <dimension ref="A1:D13"/>
  <sheetViews>
    <sheetView showGridLines="0" zoomScaleNormal="100" workbookViewId="0">
      <selection activeCell="C2" sqref="C2"/>
    </sheetView>
  </sheetViews>
  <sheetFormatPr defaultRowHeight="14.6" x14ac:dyDescent="0.4"/>
  <cols>
    <col min="1" max="1" width="14.69140625" bestFit="1" customWidth="1"/>
    <col min="2" max="2" width="20" bestFit="1" customWidth="1"/>
    <col min="3" max="3" width="7.69140625" style="1" customWidth="1"/>
    <col min="4" max="4" width="12.53515625" style="2" bestFit="1" customWidth="1"/>
  </cols>
  <sheetData>
    <row r="1" spans="1:4" x14ac:dyDescent="0.4">
      <c r="A1" s="3" t="s">
        <v>13</v>
      </c>
      <c r="B1" s="3" t="s">
        <v>12</v>
      </c>
      <c r="C1" s="4" t="s">
        <v>26</v>
      </c>
      <c r="D1" s="8" t="s">
        <v>28</v>
      </c>
    </row>
    <row r="2" spans="1:4" x14ac:dyDescent="0.4">
      <c r="A2" s="5" t="s">
        <v>14</v>
      </c>
      <c r="B2" s="5" t="s">
        <v>0</v>
      </c>
      <c r="C2" s="6">
        <v>23</v>
      </c>
      <c r="D2" s="7">
        <v>2000</v>
      </c>
    </row>
    <row r="3" spans="1:4" x14ac:dyDescent="0.4">
      <c r="A3" s="5" t="s">
        <v>15</v>
      </c>
      <c r="B3" s="5" t="s">
        <v>1</v>
      </c>
      <c r="C3" s="6">
        <v>23</v>
      </c>
      <c r="D3" s="7">
        <v>2500</v>
      </c>
    </row>
    <row r="4" spans="1:4" x14ac:dyDescent="0.4">
      <c r="A4" s="5" t="s">
        <v>16</v>
      </c>
      <c r="B4" s="5" t="s">
        <v>2</v>
      </c>
      <c r="C4" s="6">
        <v>50</v>
      </c>
      <c r="D4" s="7">
        <v>3000</v>
      </c>
    </row>
    <row r="5" spans="1:4" x14ac:dyDescent="0.4">
      <c r="A5" s="5" t="s">
        <v>17</v>
      </c>
      <c r="B5" s="5" t="s">
        <v>3</v>
      </c>
      <c r="C5" s="6">
        <v>26</v>
      </c>
      <c r="D5" s="7">
        <v>3000</v>
      </c>
    </row>
    <row r="6" spans="1:4" x14ac:dyDescent="0.4">
      <c r="A6" s="5" t="s">
        <v>18</v>
      </c>
      <c r="B6" s="5" t="s">
        <v>4</v>
      </c>
      <c r="C6" s="6">
        <v>26</v>
      </c>
      <c r="D6" s="7">
        <v>2000</v>
      </c>
    </row>
    <row r="7" spans="1:4" x14ac:dyDescent="0.4">
      <c r="A7" s="5" t="s">
        <v>19</v>
      </c>
      <c r="B7" s="5" t="s">
        <v>5</v>
      </c>
      <c r="C7" s="6">
        <v>26</v>
      </c>
      <c r="D7" s="7">
        <v>2000</v>
      </c>
    </row>
    <row r="8" spans="1:4" x14ac:dyDescent="0.4">
      <c r="A8" s="5" t="s">
        <v>20</v>
      </c>
      <c r="B8" s="5" t="s">
        <v>6</v>
      </c>
      <c r="C8" s="6">
        <v>23</v>
      </c>
      <c r="D8" s="7">
        <v>2000</v>
      </c>
    </row>
    <row r="9" spans="1:4" x14ac:dyDescent="0.4">
      <c r="A9" s="5" t="s">
        <v>21</v>
      </c>
      <c r="B9" s="5" t="s">
        <v>7</v>
      </c>
      <c r="C9" s="6">
        <v>30</v>
      </c>
      <c r="D9" s="7">
        <v>5000</v>
      </c>
    </row>
    <row r="10" spans="1:4" x14ac:dyDescent="0.4">
      <c r="A10" s="5" t="s">
        <v>22</v>
      </c>
      <c r="B10" s="5" t="s">
        <v>8</v>
      </c>
      <c r="C10" s="6">
        <v>30</v>
      </c>
      <c r="D10" s="7">
        <v>5000</v>
      </c>
    </row>
    <row r="11" spans="1:4" x14ac:dyDescent="0.4">
      <c r="A11" s="5" t="s">
        <v>23</v>
      </c>
      <c r="B11" s="5" t="s">
        <v>9</v>
      </c>
      <c r="C11" s="6">
        <v>30</v>
      </c>
      <c r="D11" s="7">
        <v>5000</v>
      </c>
    </row>
    <row r="12" spans="1:4" x14ac:dyDescent="0.4">
      <c r="A12" s="5" t="s">
        <v>24</v>
      </c>
      <c r="B12" s="5" t="s">
        <v>10</v>
      </c>
      <c r="C12" s="6">
        <v>30</v>
      </c>
      <c r="D12" s="7">
        <v>4000</v>
      </c>
    </row>
    <row r="13" spans="1:4" x14ac:dyDescent="0.4">
      <c r="A13" s="5" t="s">
        <v>25</v>
      </c>
      <c r="B13" s="5" t="s">
        <v>11</v>
      </c>
      <c r="C13" s="6">
        <v>30</v>
      </c>
      <c r="D13" s="7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2024-05-30T22:03:10Z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