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8_{927C5773-28EF-4E68-9A79-69EA63A9AA3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3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<sst xmlns="http://schemas.openxmlformats.org/spreadsheetml/2006/main" count="298" uniqueCount="151">
  <si>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</si>
  <si>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</si>
  <si>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</si>
  <si>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</si>
  <si>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</si>
  <si>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</si>
  <si>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</si>
  <si>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</si>
  <si>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</si>
  <si>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</si>
  <si>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</si>
  <si>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</si>
  <si>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</si>
  <si>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</si>
  <si>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</si>
  <si>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</si>
  <si>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</si>
  <si>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</si>
  <si>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</si>
  <si>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</si>
  <si>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</si>
  <si>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</si>
  <si>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</si>
  <si>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</si>
  <si>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</si>
  <si>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</si>
  <si>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</si>
  <si>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</si>
  <si>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</si>
  <si>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</si>
  <si>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</si>
  <si>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</si>
  <si>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</si>
  <si>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</si>
  <si>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</si>
  <si>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</si>
  <si>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</si>
  <si>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</si>
  <si>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</si>
  <si>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</si>
  <si>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</si>
  <si>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</si>
  <si>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</si>
  <si>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</si>
  <si>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</si>
  <si>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</si>
  <si>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</si>
  <si>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</si>
  <si>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</si>
  <si>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</si>
  <si>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</si>
  <si>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</si>
  <si>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</si>
  <si>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</si>
  <si>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</si>
  <si>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</si>
  <si>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</si>
  <si>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</si>
  <si>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</si>
  <si>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</si>
  <si>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</si>
  <si>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</si>
  <si>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</si>
  <si>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</si>
  <si>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</si>
  <si>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</si>
  <si>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</si>
  <si>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</si>
  <si>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</si>
  <si>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</si>
  <si>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</si>
  <si>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</si>
  <si>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</si>
  <si>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</si>
  <si>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</si>
  <si>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</si>
  <si>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</si>
  <si>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</si>
  <si>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</si>
  <si>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</si>
  <si>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</si>
  <si>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</si>
  <si>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</si>
  <si>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</si>
  <si>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</si>
  <si>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</si>
  <si>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</si>
  <si>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</si>
  <si>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</si>
  <si>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</si>
  <si>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</si>
  <si>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</si>
  <si>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</si>
  <si>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</si>
  <si>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</si>
  <si>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</si>
  <si>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</si>
  <si>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</si>
  <si>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</si>
  <si>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</si>
  <si>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</si>
  <si>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</si>
  <si>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</si>
  <si>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</si>
  <si>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</si>
  <si>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</si>
  <si>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</si>
  <si>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</si>
  <si>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</si>
  <si>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</si>
  <si>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</si>
  <si>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</si>
  <si>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</si>
  <si>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</si>
  <si>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</si>
  <si>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</si>
  <si>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</si>
  <si>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</si>
  <si>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</si>
  <si>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</si>
  <si>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</si>
  <si>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</si>
  <si>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</si>
  <si>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</si>
  <si>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</si>
  <si>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</si>
  <si>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</si>
  <si>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</si>
  <si>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</si>
  <si>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</si>
  <si>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</si>
  <si>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</si>
  <si>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</si>
  <si>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</si>
  <si>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</si>
  <si>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</si>
  <si>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</si>
  <si>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</si>
  <si>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</si>
  <si>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</si>
  <si>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</si>
  <si>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</si>
  <si>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</si>
  <si>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</si>
  <si>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</si>
  <si>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</si>
  <si>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</si>
  <si>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</si>
  <si>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</si>
  <si>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LP01</t>
  </si>
  <si>
    <t>LP02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</si>
</sst>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workbookViewId="0">
      <selection activeCell="I10" sqref="I10"/>
    </sheetView>
  </sheetViews>
  <sheetFormatPr defaultColWidth="11" defaultRowHeight="15.5" x14ac:dyDescent="0.35"/>
  <cols>
    <col min="2" max="2" width="5.6640625" bestFit="1" customWidth="1"/>
    <col min="3" max="3" width="10" bestFit="1" customWidth="1"/>
    <col min="4" max="19" width="7.83203125" customWidth="1"/>
    <col min="20" max="20" width="8" customWidth="1"/>
  </cols>
  <sheetData>
    <row r="1" spans="1:20" ht="21" x14ac:dyDescent="0.35">
      <c r="A1" s="24" t="s">
        <v>138</v>
      </c>
      <c r="B1" s="1"/>
      <c r="C1" s="1"/>
    </row>
    <row r="2" spans="1:20" x14ac:dyDescent="0.35">
      <c r="A2" s="34" t="s">
        <v>0</v>
      </c>
      <c r="B2" s="1"/>
      <c r="C2" s="1"/>
    </row>
    <row r="3" spans="1:20" x14ac:dyDescent="0.35">
      <c r="B3" s="1"/>
      <c r="C3" s="1"/>
    </row>
    <row r="4" spans="1:20" x14ac:dyDescent="0.35">
      <c r="A4" s="2" t="s">
        <v>1</v>
      </c>
      <c r="B4" s="6">
        <v>104</v>
      </c>
      <c r="C4" s="1" t="s">
        <v>2</v>
      </c>
    </row>
    <row r="6" spans="1:20" x14ac:dyDescent="0.35">
      <c r="A6" s="4" t="s">
        <v>3</v>
      </c>
    </row>
    <row r="7" spans="1:20" ht="16" thickBot="1" x14ac:dyDescent="0.4"/>
    <row r="8" spans="1:20" ht="16" customHeight="1" thickBot="1" x14ac:dyDescent="0.4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6" customHeight="1" thickBot="1" x14ac:dyDescent="0.4">
      <c r="B9" s="1"/>
      <c r="C9" s="1"/>
      <c r="D9" s="42">
        <f>C10</f>
        <v>1211281</v>
      </c>
      <c r="E9" s="43">
        <v>1221083</v>
      </c>
      <c r="F9" s="43">
        <v>1220636</v>
      </c>
      <c r="G9" s="43">
        <f>C13</f>
        <v>1221019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" thickBot="1" x14ac:dyDescent="0.4">
      <c r="B10" s="62" t="s">
        <v>6</v>
      </c>
      <c r="C10" s="37">
        <v>1211281</v>
      </c>
      <c r="D10" s="36">
        <v>4</v>
      </c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" thickBot="1" x14ac:dyDescent="0.4">
      <c r="B11" s="63"/>
      <c r="C11" s="8">
        <v>1221083</v>
      </c>
      <c r="D11" s="9">
        <v>5</v>
      </c>
      <c r="E11" s="36">
        <v>4</v>
      </c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4.25</v>
      </c>
    </row>
    <row r="12" spans="1:20" ht="16" thickBot="1" x14ac:dyDescent="0.4">
      <c r="B12" s="63"/>
      <c r="C12" s="8">
        <v>1220636</v>
      </c>
      <c r="D12" s="8">
        <v>5</v>
      </c>
      <c r="E12" s="9">
        <v>5</v>
      </c>
      <c r="F12" s="36">
        <v>5</v>
      </c>
      <c r="G12" s="35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5</v>
      </c>
    </row>
    <row r="13" spans="1:20" ht="16" thickBot="1" x14ac:dyDescent="0.4">
      <c r="B13" s="63"/>
      <c r="C13" s="8">
        <v>1221019</v>
      </c>
      <c r="D13" s="8">
        <v>5</v>
      </c>
      <c r="E13" s="8">
        <v>4</v>
      </c>
      <c r="F13" s="9">
        <v>4</v>
      </c>
      <c r="G13" s="36">
        <v>4</v>
      </c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4.25</v>
      </c>
    </row>
    <row r="14" spans="1:20" ht="16" thickBot="1" x14ac:dyDescent="0.4">
      <c r="B14" s="63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" thickBot="1" x14ac:dyDescent="0.4">
      <c r="B15" s="63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" thickBot="1" x14ac:dyDescent="0.4">
      <c r="B16" s="63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" thickBot="1" x14ac:dyDescent="0.4">
      <c r="B17" s="63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" thickBot="1" x14ac:dyDescent="0.4">
      <c r="B18" s="63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" thickBot="1" x14ac:dyDescent="0.4">
      <c r="B19" s="63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" thickBot="1" x14ac:dyDescent="0.4">
      <c r="B20" s="63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" thickBot="1" x14ac:dyDescent="0.4">
      <c r="B21" s="63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" thickBot="1" x14ac:dyDescent="0.4">
      <c r="B22" s="63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" thickBot="1" x14ac:dyDescent="0.4">
      <c r="B23" s="63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" thickBot="1" x14ac:dyDescent="0.4">
      <c r="B24" s="64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" thickBot="1" x14ac:dyDescent="0.4">
      <c r="B25" s="1"/>
      <c r="C25" s="45" t="s">
        <v>5</v>
      </c>
      <c r="D25" s="46">
        <f>AVERAGE(D10:D24)</f>
        <v>4.75</v>
      </c>
      <c r="E25" s="46">
        <f t="shared" ref="E25:R25" si="1">AVERAGE(E10:E24)</f>
        <v>4.25</v>
      </c>
      <c r="F25" s="46">
        <f t="shared" si="1"/>
        <v>4.25</v>
      </c>
      <c r="G25" s="46">
        <f t="shared" si="1"/>
        <v>4.25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35">
      <c r="A27" s="4" t="s">
        <v>18</v>
      </c>
    </row>
    <row r="28" spans="1:19" x14ac:dyDescent="0.35">
      <c r="A28" t="s">
        <v>19</v>
      </c>
    </row>
    <row r="29" spans="1:19" x14ac:dyDescent="0.35">
      <c r="A29" s="3" t="s">
        <v>20</v>
      </c>
    </row>
    <row r="30" spans="1:19" x14ac:dyDescent="0.35">
      <c r="A30" t="s">
        <v>21</v>
      </c>
    </row>
    <row r="31" spans="1:19" x14ac:dyDescent="0.35">
      <c r="A31">
        <v>0</v>
      </c>
      <c r="B31" t="s">
        <v>22</v>
      </c>
    </row>
    <row r="32" spans="1:19" x14ac:dyDescent="0.35">
      <c r="A32">
        <v>1</v>
      </c>
      <c r="B32" t="s">
        <v>23</v>
      </c>
    </row>
    <row r="33" spans="1:2" x14ac:dyDescent="0.35">
      <c r="A33">
        <v>2</v>
      </c>
      <c r="B33" t="s">
        <v>24</v>
      </c>
    </row>
    <row r="34" spans="1:2" x14ac:dyDescent="0.35">
      <c r="A34">
        <v>3</v>
      </c>
      <c r="B34" t="s">
        <v>25</v>
      </c>
    </row>
    <row r="35" spans="1:2" x14ac:dyDescent="0.35">
      <c r="A35">
        <v>4</v>
      </c>
      <c r="B35" t="s">
        <v>26</v>
      </c>
    </row>
    <row r="36" spans="1:2" x14ac:dyDescent="0.3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tabSelected="1" topLeftCell="A11" workbookViewId="0">
      <selection activeCell="C9" sqref="C9"/>
    </sheetView>
  </sheetViews>
  <sheetFormatPr defaultColWidth="20.1640625" defaultRowHeight="15.5" x14ac:dyDescent="0.35"/>
  <cols>
    <col min="1" max="1" width="11.16406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5">
      <c r="A1" s="30" t="s">
        <v>28</v>
      </c>
    </row>
    <row r="2" spans="1:10" ht="16" thickBot="1" x14ac:dyDescent="0.4"/>
    <row r="3" spans="1:10" x14ac:dyDescent="0.35">
      <c r="A3" s="62" t="s">
        <v>29</v>
      </c>
      <c r="B3" s="70" t="s">
        <v>30</v>
      </c>
      <c r="C3" s="70" t="s">
        <v>31</v>
      </c>
      <c r="D3" s="68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" x14ac:dyDescent="0.35">
      <c r="A4" s="63"/>
      <c r="B4" s="71"/>
      <c r="C4" s="71"/>
      <c r="D4" s="69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" thickBot="1" x14ac:dyDescent="0.4">
      <c r="A5" s="63"/>
      <c r="B5" s="71"/>
      <c r="C5" s="71"/>
      <c r="D5" s="69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6.5" x14ac:dyDescent="0.35">
      <c r="A6" s="14" t="s">
        <v>139</v>
      </c>
      <c r="B6" s="29">
        <v>1221019</v>
      </c>
      <c r="C6" s="29">
        <v>5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6.5" x14ac:dyDescent="0.35">
      <c r="A7" s="14" t="s">
        <v>140</v>
      </c>
      <c r="B7" s="29">
        <v>1211281</v>
      </c>
      <c r="C7" s="29">
        <v>4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6.5" x14ac:dyDescent="0.35">
      <c r="A8" s="14" t="s">
        <v>141</v>
      </c>
      <c r="B8" s="29">
        <v>1211281</v>
      </c>
      <c r="C8" s="29">
        <v>5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6.5" x14ac:dyDescent="0.35">
      <c r="A9" s="14" t="s">
        <v>142</v>
      </c>
      <c r="B9" s="29">
        <v>1211281</v>
      </c>
      <c r="C9" s="29">
        <v>5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6.5" x14ac:dyDescent="0.35">
      <c r="A10" s="14" t="s">
        <v>143</v>
      </c>
      <c r="B10" s="29">
        <v>1220636</v>
      </c>
      <c r="C10" s="29">
        <v>5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6.5" x14ac:dyDescent="0.35">
      <c r="A11" s="14" t="s">
        <v>144</v>
      </c>
      <c r="B11" s="29">
        <v>1220636</v>
      </c>
      <c r="C11" s="29">
        <v>5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6.5" x14ac:dyDescent="0.35">
      <c r="A12" s="14" t="s">
        <v>145</v>
      </c>
      <c r="B12" s="29">
        <v>1211281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6.5" x14ac:dyDescent="0.35">
      <c r="A13" s="14" t="s">
        <v>146</v>
      </c>
      <c r="B13" s="29">
        <v>1221083</v>
      </c>
      <c r="C13" s="29">
        <v>4</v>
      </c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6.5" x14ac:dyDescent="0.35">
      <c r="A14" s="14" t="s">
        <v>147</v>
      </c>
      <c r="B14" s="29">
        <v>1220636</v>
      </c>
      <c r="C14" s="29">
        <v>5</v>
      </c>
      <c r="D14" s="60"/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6.5" x14ac:dyDescent="0.35">
      <c r="A15" s="14" t="s">
        <v>148</v>
      </c>
      <c r="B15" s="29">
        <v>1221019</v>
      </c>
      <c r="C15" s="29">
        <v>4</v>
      </c>
      <c r="D15" s="60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6.5" x14ac:dyDescent="0.35">
      <c r="A16" s="14" t="s">
        <v>149</v>
      </c>
      <c r="B16" s="29">
        <v>1221019</v>
      </c>
      <c r="C16" s="29">
        <v>4</v>
      </c>
      <c r="D16" s="60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6.5" x14ac:dyDescent="0.35">
      <c r="A17" s="14" t="s">
        <v>150</v>
      </c>
      <c r="B17" s="29">
        <v>1221083</v>
      </c>
      <c r="C17" s="29">
        <v>3</v>
      </c>
      <c r="D17" s="60"/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6.5" x14ac:dyDescent="0.35">
      <c r="A18" s="14"/>
      <c r="B18" s="29"/>
      <c r="C18" s="29"/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6.5" x14ac:dyDescent="0.35">
      <c r="A19" s="14"/>
      <c r="B19" s="29"/>
      <c r="C19" s="29"/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6.5" x14ac:dyDescent="0.35">
      <c r="A20" s="14"/>
      <c r="B20" s="29"/>
      <c r="C20" s="29"/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6.5" x14ac:dyDescent="0.35">
      <c r="A21" s="14"/>
      <c r="B21" s="29"/>
      <c r="C21" s="29"/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6.5" x14ac:dyDescent="0.35">
      <c r="A22" s="14"/>
      <c r="B22" s="29"/>
      <c r="C22" s="29"/>
      <c r="D22" s="60"/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6.5" x14ac:dyDescent="0.35">
      <c r="A23" s="14"/>
      <c r="B23" s="29"/>
      <c r="C23" s="29"/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6.5" x14ac:dyDescent="0.35">
      <c r="A24" s="14"/>
      <c r="B24" s="29"/>
      <c r="C24" s="29"/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" thickBot="1" x14ac:dyDescent="0.4">
      <c r="A25" s="22"/>
      <c r="B25" s="54"/>
      <c r="C25" s="54"/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J12" sqref="J12"/>
    </sheetView>
  </sheetViews>
  <sheetFormatPr defaultColWidth="10.83203125" defaultRowHeight="15.5" x14ac:dyDescent="0.35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3203125" style="1" bestFit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3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" thickBot="1" x14ac:dyDescent="0.4"/>
    <row r="3" spans="1:26" ht="57" x14ac:dyDescent="0.35">
      <c r="A3" s="19" t="s">
        <v>49</v>
      </c>
      <c r="B3" s="20" t="s">
        <v>46</v>
      </c>
      <c r="C3" s="20">
        <f>'Group and Self Assessment'!C10</f>
        <v>1211281</v>
      </c>
      <c r="D3" s="20">
        <f>'Group and Self Assessment'!C11</f>
        <v>1221083</v>
      </c>
      <c r="E3" s="20">
        <f>'Group and Self Assessment'!C12</f>
        <v>1220636</v>
      </c>
      <c r="F3" s="20">
        <f>'Group and Self Assessment'!C13</f>
        <v>1221019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2" x14ac:dyDescent="0.35">
      <c r="A4" s="14" t="s">
        <v>51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08.5" x14ac:dyDescent="0.35">
      <c r="A5" s="14" t="s">
        <v>58</v>
      </c>
      <c r="B5" s="17">
        <v>0.2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4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7.5" x14ac:dyDescent="0.35">
      <c r="A6" s="14" t="s">
        <v>65</v>
      </c>
      <c r="B6" s="17">
        <v>0.5</v>
      </c>
      <c r="C6" s="25">
        <v>4</v>
      </c>
      <c r="D6" s="25">
        <v>3</v>
      </c>
      <c r="E6" s="25">
        <v>5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93" x14ac:dyDescent="0.35">
      <c r="A7" s="14" t="s">
        <v>71</v>
      </c>
      <c r="B7" s="17">
        <v>0.2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4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35">
      <c r="A8" s="14" t="s">
        <v>47</v>
      </c>
      <c r="B8" s="18">
        <f>SUM(B4:B7)</f>
        <v>1</v>
      </c>
      <c r="C8" s="7">
        <f t="shared" ref="C8:Q8" si="1">SUMPRODUCT(C4:C7,$B$4:$B$7)</f>
        <v>4</v>
      </c>
      <c r="D8" s="7">
        <f t="shared" si="1"/>
        <v>3.5</v>
      </c>
      <c r="E8" s="7">
        <f t="shared" si="1"/>
        <v>4.5</v>
      </c>
      <c r="F8" s="7">
        <f t="shared" si="1"/>
        <v>4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" thickBot="1" x14ac:dyDescent="0.4">
      <c r="A9" s="22" t="s">
        <v>77</v>
      </c>
      <c r="B9" s="23"/>
      <c r="C9" s="23">
        <f>C8/5*20</f>
        <v>16</v>
      </c>
      <c r="D9" s="23">
        <f t="shared" ref="D9:Q9" si="2">D8/5*20</f>
        <v>14</v>
      </c>
      <c r="E9" s="23">
        <f t="shared" si="2"/>
        <v>18</v>
      </c>
      <c r="F9" s="23">
        <f t="shared" si="2"/>
        <v>16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3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5" workbookViewId="0">
      <selection activeCell="H10" sqref="H10"/>
    </sheetView>
  </sheetViews>
  <sheetFormatPr defaultColWidth="10.83203125" defaultRowHeight="15.5" x14ac:dyDescent="0.35"/>
  <cols>
    <col min="1" max="1" width="14.83203125" style="1" customWidth="1"/>
    <col min="2" max="2" width="7.1640625" style="1" bestFit="1" customWidth="1"/>
    <col min="3" max="17" width="5.6640625" style="1" customWidth="1"/>
    <col min="18" max="18" width="12.1640625" style="1" bestFit="1" customWidth="1"/>
    <col min="19" max="20" width="16.33203125" style="1" bestFit="1" customWidth="1"/>
    <col min="21" max="21" width="17.5" style="1" bestFit="1" customWidth="1"/>
    <col min="22" max="24" width="20.6640625" style="1" customWidth="1"/>
    <col min="25" max="25" width="11" style="1" bestFit="1" customWidth="1"/>
    <col min="26" max="26" width="8.33203125" style="1" bestFit="1" customWidth="1"/>
    <col min="27" max="28" width="7.33203125" style="1" bestFit="1" customWidth="1"/>
    <col min="29" max="16384" width="10.83203125" style="1"/>
  </cols>
  <sheetData>
    <row r="1" spans="1:26" ht="21" x14ac:dyDescent="0.3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35">
      <c r="A3" s="19" t="s">
        <v>49</v>
      </c>
      <c r="B3" s="20" t="s">
        <v>46</v>
      </c>
      <c r="C3" s="20">
        <f>'Group and Self Assessment'!C10</f>
        <v>1211281</v>
      </c>
      <c r="D3" s="20">
        <f>'Group and Self Assessment'!C11</f>
        <v>1221083</v>
      </c>
      <c r="E3" s="20">
        <f>'Group and Self Assessment'!C12</f>
        <v>1220636</v>
      </c>
      <c r="F3" s="20">
        <f>'Group and Self Assessment'!C13</f>
        <v>1221019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35">
      <c r="A4" s="14" t="s">
        <v>79</v>
      </c>
      <c r="B4" s="17">
        <v>0.1</v>
      </c>
      <c r="C4" s="25">
        <v>4</v>
      </c>
      <c r="D4" s="25">
        <v>3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3.75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35">
      <c r="A5" s="14" t="s">
        <v>86</v>
      </c>
      <c r="B5" s="17">
        <v>0.1</v>
      </c>
      <c r="C5" s="25">
        <v>4</v>
      </c>
      <c r="D5" s="25">
        <v>3</v>
      </c>
      <c r="E5" s="25">
        <v>5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46.5" x14ac:dyDescent="0.35">
      <c r="A6" s="14" t="s">
        <v>93</v>
      </c>
      <c r="B6" s="17">
        <v>0.05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4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6.5" x14ac:dyDescent="0.35">
      <c r="A7" s="14" t="s">
        <v>100</v>
      </c>
      <c r="B7" s="17">
        <v>0.05</v>
      </c>
      <c r="C7" s="25">
        <v>5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4.25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62" x14ac:dyDescent="0.35">
      <c r="A8" s="14" t="s">
        <v>106</v>
      </c>
      <c r="B8" s="17">
        <v>0.1</v>
      </c>
      <c r="C8" s="25">
        <v>4</v>
      </c>
      <c r="D8" s="25">
        <v>5</v>
      </c>
      <c r="E8" s="25">
        <v>5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4.5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2" x14ac:dyDescent="0.35">
      <c r="A9" s="14" t="s">
        <v>112</v>
      </c>
      <c r="B9" s="17">
        <v>0.05</v>
      </c>
      <c r="C9" s="25">
        <v>5</v>
      </c>
      <c r="D9" s="25">
        <v>3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4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7.5" x14ac:dyDescent="0.35">
      <c r="A10" s="14" t="s">
        <v>117</v>
      </c>
      <c r="B10" s="17">
        <v>0.1</v>
      </c>
      <c r="C10" s="25">
        <v>4</v>
      </c>
      <c r="D10" s="25">
        <v>3</v>
      </c>
      <c r="E10" s="25">
        <v>4</v>
      </c>
      <c r="F10" s="25">
        <v>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3.75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" x14ac:dyDescent="0.35">
      <c r="A11" s="14" t="s">
        <v>123</v>
      </c>
      <c r="B11" s="17">
        <v>0.1</v>
      </c>
      <c r="C11" s="25">
        <v>4</v>
      </c>
      <c r="D11" s="25">
        <v>3</v>
      </c>
      <c r="E11" s="25">
        <v>4</v>
      </c>
      <c r="F11" s="25">
        <v>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3.75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" x14ac:dyDescent="0.35">
      <c r="A12" s="14" t="s">
        <v>129</v>
      </c>
      <c r="B12" s="17">
        <v>0.1</v>
      </c>
      <c r="C12" s="25">
        <v>4</v>
      </c>
      <c r="D12" s="25">
        <v>3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3.75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46.5" x14ac:dyDescent="0.35">
      <c r="A13" s="14" t="s">
        <v>130</v>
      </c>
      <c r="B13" s="17">
        <v>0.1</v>
      </c>
      <c r="C13" s="25">
        <v>5</v>
      </c>
      <c r="D13" s="25">
        <v>4</v>
      </c>
      <c r="E13" s="25">
        <v>4</v>
      </c>
      <c r="F13" s="25">
        <v>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4.25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" x14ac:dyDescent="0.35">
      <c r="A14" s="14" t="s">
        <v>137</v>
      </c>
      <c r="B14" s="17">
        <v>0.15</v>
      </c>
      <c r="C14" s="25">
        <v>5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4.25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35">
      <c r="A15" s="14" t="s">
        <v>47</v>
      </c>
      <c r="B15" s="18">
        <f>SUM(B4:B14)</f>
        <v>1</v>
      </c>
      <c r="C15" s="7">
        <f>SUMPRODUCT(C4:C14,$B$4:$B$14)</f>
        <v>4.3499999999999996</v>
      </c>
      <c r="D15" s="7">
        <f t="shared" ref="D15:Q15" si="4">SUMPRODUCT(D4:D14,$B$4:$B$14)</f>
        <v>3.55</v>
      </c>
      <c r="E15" s="7">
        <f t="shared" si="4"/>
        <v>4.1999999999999993</v>
      </c>
      <c r="F15" s="7">
        <f t="shared" si="4"/>
        <v>4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35">
      <c r="A16" s="22" t="s">
        <v>77</v>
      </c>
      <c r="B16" s="23"/>
      <c r="C16" s="23">
        <f>C15/5*20</f>
        <v>17.399999999999999</v>
      </c>
      <c r="D16" s="23">
        <f t="shared" ref="D16:Q16" si="5">D15/5*20</f>
        <v>14.2</v>
      </c>
      <c r="E16" s="23">
        <f t="shared" si="5"/>
        <v>16.799999999999997</v>
      </c>
      <c r="F16" s="23">
        <f t="shared" si="5"/>
        <v>16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3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a1e3ca88-8ae5-4fd0-ba37-40ce669fcbb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Rodrigo Pontes Cardoso</cp:lastModifiedBy>
  <cp:revision/>
  <dcterms:created xsi:type="dcterms:W3CDTF">2021-10-23T17:18:59Z</dcterms:created>
  <dcterms:modified xsi:type="dcterms:W3CDTF">2023-10-31T12:48:56Z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