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47A387BB-3FD6-47F7-A8FB-8888870FEE6B}" xr6:coauthVersionLast="47" xr6:coauthVersionMax="47" xr10:uidLastSave="{00000000-0000-0000-0000-000000000000}"/>
  <bookViews>
    <workbookView xWindow="-108" yWindow="-108" windowWidth="23256" windowHeight="12456" xr2:uid="{626E8AE0-3155-48AF-BEE8-DE42A98EB79A}"/>
  </bookViews>
  <sheets>
    <sheet name="Ambiente 1(meio da sala)" sheetId="1" r:id="rId1"/>
    <sheet name="Ambiente 2(junto a uma janela)" sheetId="2" r:id="rId2"/>
    <sheet name="Ambiente 3(parede interior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3" l="1"/>
  <c r="I25" i="3"/>
  <c r="C25" i="3" a="1"/>
  <c r="C25" i="3" s="1"/>
  <c r="O25" i="2"/>
  <c r="I25" i="2"/>
  <c r="C25" i="2"/>
  <c r="O25" i="1"/>
  <c r="I25" i="1"/>
  <c r="C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<sst xmlns="http://schemas.openxmlformats.org/spreadsheetml/2006/main" count="75" uniqueCount="13">
  <si>
    <t>SensorId</t>
  </si>
  <si>
    <t>Valor</t>
  </si>
  <si>
    <t>TimeStamp(ms)</t>
  </si>
  <si>
    <t xml:space="preserve">                                                           </t>
  </si>
  <si>
    <t xml:space="preserve">Média: </t>
  </si>
  <si>
    <t xml:space="preserve">Tipo de sensor: </t>
  </si>
  <si>
    <t>Humidade do solo</t>
  </si>
  <si>
    <t xml:space="preserve">Unidade: </t>
  </si>
  <si>
    <t>Percentagem</t>
  </si>
  <si>
    <t>Humidade Atmosférica</t>
  </si>
  <si>
    <t>Temperatura atmosférica</t>
  </si>
  <si>
    <t>Celsius</t>
  </si>
  <si>
    <t>Unidade: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</si>
</sst>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2" tint="-0.499984740745262"/>
        </patternFill>
      </fill>
    </dxf>
    <dxf>
      <fill>
        <patternFill patternType="solid">
          <fgColor indexed="64"/>
          <bgColor theme="2" tint="-0.499984740745262"/>
        </patternFill>
      </fill>
    </dxf>
    <dxf>
      <fill>
        <patternFill patternType="solid">
          <fgColor indexed="64"/>
          <bgColor theme="2" tint="-0.499984740745262"/>
        </patternFill>
      </fill>
    </dxf>
    <dxf>
      <fill>
        <patternFill patternType="solid">
          <fgColor indexed="64"/>
          <bgColor theme="2" tint="-0.499984740745262"/>
        </patternFill>
      </fill>
    </dxf>
    <dxf>
      <fill>
        <patternFill patternType="solid">
          <fgColor indexed="64"/>
          <bgColor theme="2" tint="-0.499984740745262"/>
        </patternFill>
      </fill>
    </dxf>
    <dxf>
      <fill>
        <patternFill patternType="solid">
          <fgColor indexed="64"/>
          <bgColor theme="2" tint="-0.499984740745262"/>
        </patternFill>
      </fill>
    </dxf>
    <dxf>
      <fill>
        <patternFill patternType="solid">
          <fgColor indexed="64"/>
          <bgColor theme="2" tint="-0.499984740745262"/>
        </patternFill>
      </fill>
    </dxf>
    <dxf>
      <fill>
        <patternFill patternType="solid">
          <fgColor indexed="64"/>
          <bgColor theme="2" tint="-0.499984740745262"/>
        </patternFill>
      </fill>
    </dxf>
    <dxf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9030B-33D0-4DF8-A527-897FB4544BFE}" name="Table1" displayName="Table1" ref="B7:D22" totalsRowShown="0" headerRowDxfId="8">
  <autoFilter ref="B7:D22" xr:uid="{9A99030B-33D0-4DF8-A527-897FB4544BFE}"/>
  <tableColumns count="3">
    <tableColumn id="1" xr3:uid="{E3E3EF4D-E1C5-46CE-83FE-2A53F5CC0F28}" name="SensorId"/>
    <tableColumn id="2" xr3:uid="{7822AB91-E125-4F47-B817-50FA81717B99}" name="Valor"/>
    <tableColumn id="3" xr3:uid="{0E574FB1-830A-4156-AB63-D812597BC19F}" name="TimeStamp(ms)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24EDA-A362-4C4C-8F8A-040A2FE2B260}" name="Table2" displayName="Table2" ref="H7:J22" totalsRowShown="0" headerRowDxfId="7">
  <autoFilter ref="H7:J22" xr:uid="{75E24EDA-A362-4C4C-8F8A-040A2FE2B260}"/>
  <tableColumns count="3">
    <tableColumn id="1" xr3:uid="{4D0A20B3-1CF0-E14C-91CC-82BC82259BA8}" name="SensorId"/>
    <tableColumn id="2" xr3:uid="{B87A7C45-A38A-4047-B43F-53245138BCD6}" name="Valor"/>
    <tableColumn id="3" xr3:uid="{AFCE6B20-C54E-ED40-932C-CD40155B12B6}" name="TimeStamp(ms)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81D3DF-01BF-6348-91FF-70F5DC09A5CF}" name="Table3" displayName="Table3" ref="N7:P22" totalsRowShown="0" headerRowDxfId="6">
  <autoFilter ref="N7:P22" xr:uid="{C481D3DF-01BF-6348-91FF-70F5DC09A5CF}"/>
  <tableColumns count="3">
    <tableColumn id="1" xr3:uid="{9536A3E5-2AF9-CA44-93EA-7E14BEAFF1C6}" name="SensorId"/>
    <tableColumn id="2" xr3:uid="{8297DF37-55E6-4C41-B8B9-B4B4952EBCAF}" name="Valor"/>
    <tableColumn id="3" xr3:uid="{B6D44175-4336-3241-8654-000A95C11D14}" name="TimeStamp(ms)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9CF3FD-F225-794B-946B-F9A5EF93AA91}" name="Table5" displayName="Table5" ref="B7:D22" totalsRowShown="0" headerRowDxfId="5">
  <autoFilter ref="B7:D22" xr:uid="{6D9CF3FD-F225-794B-946B-F9A5EF93AA91}"/>
  <tableColumns count="3">
    <tableColumn id="1" xr3:uid="{B0F17F01-43FD-0B46-A7D2-B2DFECBB631C}" name="SensorId"/>
    <tableColumn id="2" xr3:uid="{B0EFD8B2-3E0A-454C-B8E6-3C237F216A9C}" name="Valor"/>
    <tableColumn id="3" xr3:uid="{CA7BAC3D-ED52-404E-8324-8BA7114EA48E}" name="TimeStamp(ms)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300F3E-B3B0-254F-A6E2-84F4DC1E3341}" name="Table6" displayName="Table6" ref="H7:J22" totalsRowShown="0" headerRowDxfId="4">
  <autoFilter ref="H7:J22" xr:uid="{27300F3E-B3B0-254F-A6E2-84F4DC1E3341}"/>
  <tableColumns count="3">
    <tableColumn id="1" xr3:uid="{2144F42F-677E-9B41-A257-A33DE53D8D7C}" name="SensorId"/>
    <tableColumn id="2" xr3:uid="{8A00EAC9-B3F8-8E44-92C5-9C38FB54956F}" name="Valor"/>
    <tableColumn id="3" xr3:uid="{AD02F6C1-F8BE-AE42-8A51-9164D34A8F3C}" name="TimeStamp(ms)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D29E47-0362-7848-8125-F6995CAE58C1}" name="Table7" displayName="Table7" ref="N7:P22" totalsRowShown="0" headerRowDxfId="3">
  <autoFilter ref="N7:P22" xr:uid="{07D29E47-0362-7848-8125-F6995CAE58C1}"/>
  <tableColumns count="3">
    <tableColumn id="1" xr3:uid="{21B90F4A-3514-E14E-A62D-63EE0EAB762C}" name="SensorId"/>
    <tableColumn id="2" xr3:uid="{24C09B6B-758E-6A46-B091-FC3334EA4730}" name="Valor"/>
    <tableColumn id="3" xr3:uid="{526EA565-C04E-A44F-ACA3-491101AF185B}" name="TimeStamp(ms)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6C3EFB-5ADF-4543-B51E-2F8422895905}" name="Table8" displayName="Table8" ref="B7:D22" totalsRowShown="0" headerRowDxfId="2">
  <autoFilter ref="B7:D22" xr:uid="{976C3EFB-5ADF-4543-B51E-2F8422895905}"/>
  <tableColumns count="3">
    <tableColumn id="1" xr3:uid="{8E6E0298-4581-4343-8C7B-CE67DC4692D1}" name="SensorId"/>
    <tableColumn id="2" xr3:uid="{32A17739-41B8-EF4B-9D35-B2CBBE6E0DB3}" name="Valor"/>
    <tableColumn id="3" xr3:uid="{7474684B-4E9F-3347-B3C9-EB50C5B40856}" name="TimeStamp(ms)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696F45-98A4-C940-9F1D-022518A66494}" name="Table9" displayName="Table9" ref="H7:J22" totalsRowShown="0" headerRowDxfId="1">
  <autoFilter ref="H7:J22" xr:uid="{C1696F45-98A4-C940-9F1D-022518A66494}"/>
  <tableColumns count="3">
    <tableColumn id="1" xr3:uid="{B497CC50-6D72-A142-A45F-E1D570FCA78A}" name="SensorId"/>
    <tableColumn id="2" xr3:uid="{4662AACC-B047-EF4C-9315-CDFB16158E90}" name="Valor"/>
    <tableColumn id="3" xr3:uid="{EBD40608-F3EB-C64C-93B4-B9397BAE5DEC}" name="TimeStamp(ms)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BEAAC1-2738-3F4A-92CA-C9339361E8BA}" name="Table10" displayName="Table10" ref="N7:P22" totalsRowShown="0" headerRowDxfId="0">
  <autoFilter ref="N7:P22" xr:uid="{AFBEAAC1-2738-3F4A-92CA-C9339361E8BA}"/>
  <tableColumns count="3">
    <tableColumn id="1" xr3:uid="{1097E580-EB9A-4040-AAA9-2D15084ED940}" name="SensorId"/>
    <tableColumn id="2" xr3:uid="{9E7F6021-6249-4F4A-AF00-27272CE45F8A}" name="Valor"/>
    <tableColumn id="3" xr3:uid="{47638803-6EBB-A547-B015-C586AB162127}" name="TimeStamp(ms)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924D-1328-45A7-AA44-A6C4EDE49097}">
  <dimension ref="B3:Q25"/>
  <sheetViews>
    <sheetView tabSelected="1" workbookViewId="0">
      <selection activeCell="H40" sqref="H40"/>
    </sheetView>
  </sheetViews>
  <sheetFormatPr defaultColWidth="8.77734375" defaultRowHeight="14.4" x14ac:dyDescent="0.3"/>
  <cols>
    <col min="2" max="2" width="12.6640625" bestFit="1" customWidth="1"/>
    <col min="4" max="4" width="17.44140625" bestFit="1" customWidth="1"/>
    <col min="8" max="8" width="13" bestFit="1" customWidth="1"/>
    <col min="10" max="10" width="15.33203125" customWidth="1"/>
    <col min="14" max="14" width="13" bestFit="1" customWidth="1"/>
    <col min="16" max="16" width="15.33203125" customWidth="1"/>
  </cols>
  <sheetData>
    <row r="3" spans="2:16" ht="18" customHeight="1" x14ac:dyDescent="0.3">
      <c r="B3" s="3" t="s">
        <v>5</v>
      </c>
      <c r="C3" s="5" t="s">
        <v>6</v>
      </c>
      <c r="D3" s="5"/>
      <c r="H3" s="3" t="s">
        <v>5</v>
      </c>
      <c r="I3" s="5" t="s">
        <v>9</v>
      </c>
      <c r="J3" s="5"/>
      <c r="N3" s="3" t="s">
        <v>5</v>
      </c>
      <c r="O3" s="5" t="s">
        <v>10</v>
      </c>
      <c r="P3" s="5"/>
    </row>
    <row r="4" spans="2:16" ht="18" customHeight="1" x14ac:dyDescent="0.3">
      <c r="B4" s="3" t="s">
        <v>7</v>
      </c>
      <c r="C4" s="5" t="s">
        <v>8</v>
      </c>
      <c r="D4" s="5"/>
      <c r="H4" s="3" t="s">
        <v>7</v>
      </c>
      <c r="I4" s="5" t="s">
        <v>8</v>
      </c>
      <c r="J4" s="5"/>
      <c r="N4" s="3" t="s">
        <v>12</v>
      </c>
      <c r="O4" s="5" t="s">
        <v>11</v>
      </c>
      <c r="P4" s="5"/>
    </row>
    <row r="7" spans="2:16" x14ac:dyDescent="0.3">
      <c r="B7" s="1" t="s">
        <v>0</v>
      </c>
      <c r="C7" s="1" t="s">
        <v>1</v>
      </c>
      <c r="D7" s="1" t="s">
        <v>2</v>
      </c>
      <c r="H7" s="1" t="s">
        <v>0</v>
      </c>
      <c r="I7" s="1" t="s">
        <v>1</v>
      </c>
      <c r="J7" s="1" t="s">
        <v>2</v>
      </c>
      <c r="N7" s="1" t="s">
        <v>0</v>
      </c>
      <c r="O7" s="1" t="s">
        <v>1</v>
      </c>
      <c r="P7" s="1" t="s">
        <v>2</v>
      </c>
    </row>
    <row r="8" spans="2:16" x14ac:dyDescent="0.3">
      <c r="B8">
        <v>2</v>
      </c>
      <c r="C8">
        <v>91</v>
      </c>
      <c r="D8">
        <v>225030</v>
      </c>
      <c r="H8">
        <v>3</v>
      </c>
      <c r="I8">
        <v>91</v>
      </c>
      <c r="J8">
        <v>242028</v>
      </c>
      <c r="N8">
        <v>7</v>
      </c>
      <c r="O8">
        <v>19</v>
      </c>
      <c r="P8">
        <v>240031</v>
      </c>
    </row>
    <row r="9" spans="2:16" x14ac:dyDescent="0.3">
      <c r="B9">
        <v>1</v>
      </c>
      <c r="C9">
        <v>91</v>
      </c>
      <c r="D9">
        <v>230030</v>
      </c>
      <c r="H9">
        <v>5</v>
      </c>
      <c r="I9">
        <v>91</v>
      </c>
      <c r="J9">
        <v>244028</v>
      </c>
      <c r="N9">
        <v>7</v>
      </c>
      <c r="O9">
        <v>18.899999999999999</v>
      </c>
      <c r="P9">
        <v>242031</v>
      </c>
    </row>
    <row r="10" spans="2:16" x14ac:dyDescent="0.3">
      <c r="B10">
        <v>1</v>
      </c>
      <c r="C10">
        <v>91</v>
      </c>
      <c r="D10">
        <v>235030</v>
      </c>
      <c r="H10">
        <v>4</v>
      </c>
      <c r="I10">
        <v>91</v>
      </c>
      <c r="J10">
        <v>246028</v>
      </c>
      <c r="N10">
        <v>9</v>
      </c>
      <c r="O10">
        <v>18.899999999999999</v>
      </c>
      <c r="P10">
        <v>244031</v>
      </c>
    </row>
    <row r="11" spans="2:16" x14ac:dyDescent="0.3">
      <c r="B11">
        <v>2</v>
      </c>
      <c r="C11">
        <v>91</v>
      </c>
      <c r="D11">
        <v>240030</v>
      </c>
      <c r="H11">
        <v>4</v>
      </c>
      <c r="I11">
        <v>91</v>
      </c>
      <c r="J11">
        <v>250028</v>
      </c>
      <c r="N11">
        <v>9</v>
      </c>
      <c r="O11">
        <v>18.899999999999999</v>
      </c>
      <c r="P11">
        <v>246031</v>
      </c>
    </row>
    <row r="12" spans="2:16" x14ac:dyDescent="0.3">
      <c r="B12">
        <v>2</v>
      </c>
      <c r="C12">
        <v>91</v>
      </c>
      <c r="D12">
        <v>245030</v>
      </c>
      <c r="H12">
        <v>6</v>
      </c>
      <c r="I12">
        <v>91</v>
      </c>
      <c r="J12">
        <v>248028</v>
      </c>
      <c r="N12">
        <v>8</v>
      </c>
      <c r="O12">
        <v>19</v>
      </c>
      <c r="P12">
        <v>248031</v>
      </c>
    </row>
    <row r="13" spans="2:16" x14ac:dyDescent="0.3">
      <c r="B13">
        <v>2</v>
      </c>
      <c r="C13">
        <v>91</v>
      </c>
      <c r="D13">
        <v>250030</v>
      </c>
      <c r="H13">
        <v>4</v>
      </c>
      <c r="I13">
        <v>92</v>
      </c>
      <c r="J13">
        <v>252028</v>
      </c>
      <c r="N13">
        <v>9</v>
      </c>
      <c r="O13">
        <v>18.899999999999999</v>
      </c>
      <c r="P13">
        <v>250031</v>
      </c>
    </row>
    <row r="14" spans="2:16" x14ac:dyDescent="0.3">
      <c r="B14">
        <v>2</v>
      </c>
      <c r="C14">
        <v>92</v>
      </c>
      <c r="D14">
        <v>255030</v>
      </c>
      <c r="H14">
        <v>4</v>
      </c>
      <c r="I14">
        <v>91</v>
      </c>
      <c r="J14">
        <v>256028</v>
      </c>
      <c r="N14">
        <v>7</v>
      </c>
      <c r="O14">
        <v>18.899999999999999</v>
      </c>
      <c r="P14">
        <v>252031</v>
      </c>
    </row>
    <row r="15" spans="2:16" x14ac:dyDescent="0.3">
      <c r="B15">
        <v>2</v>
      </c>
      <c r="C15">
        <v>91</v>
      </c>
      <c r="D15">
        <v>260030</v>
      </c>
      <c r="H15">
        <v>3</v>
      </c>
      <c r="I15">
        <v>91</v>
      </c>
      <c r="J15">
        <v>262028</v>
      </c>
      <c r="N15">
        <v>10</v>
      </c>
      <c r="O15">
        <v>18.899999999999999</v>
      </c>
      <c r="P15">
        <v>254031</v>
      </c>
    </row>
    <row r="16" spans="2:16" x14ac:dyDescent="0.3">
      <c r="B16">
        <v>2</v>
      </c>
      <c r="C16">
        <v>91</v>
      </c>
      <c r="D16">
        <v>265030</v>
      </c>
      <c r="H16">
        <v>6</v>
      </c>
      <c r="I16">
        <v>90</v>
      </c>
      <c r="J16">
        <v>276028</v>
      </c>
      <c r="N16">
        <v>8</v>
      </c>
      <c r="O16">
        <v>18.899999999999999</v>
      </c>
      <c r="P16">
        <v>256031</v>
      </c>
    </row>
    <row r="17" spans="2:17" x14ac:dyDescent="0.3">
      <c r="B17">
        <v>2</v>
      </c>
      <c r="C17">
        <v>90</v>
      </c>
      <c r="D17">
        <v>270030</v>
      </c>
      <c r="H17">
        <v>5</v>
      </c>
      <c r="I17">
        <v>90</v>
      </c>
      <c r="J17">
        <v>278028</v>
      </c>
      <c r="N17">
        <v>7</v>
      </c>
      <c r="O17">
        <v>19</v>
      </c>
      <c r="P17">
        <v>258031</v>
      </c>
    </row>
    <row r="18" spans="2:17" x14ac:dyDescent="0.3">
      <c r="B18">
        <v>1</v>
      </c>
      <c r="C18">
        <v>90</v>
      </c>
      <c r="D18">
        <v>280030</v>
      </c>
      <c r="H18">
        <v>4</v>
      </c>
      <c r="I18">
        <v>89</v>
      </c>
      <c r="J18">
        <v>296028</v>
      </c>
      <c r="N18">
        <v>7</v>
      </c>
      <c r="O18">
        <v>18.7</v>
      </c>
      <c r="P18">
        <v>260031</v>
      </c>
    </row>
    <row r="19" spans="2:17" x14ac:dyDescent="0.3">
      <c r="B19">
        <v>2</v>
      </c>
      <c r="C19">
        <v>90</v>
      </c>
      <c r="D19">
        <v>285030</v>
      </c>
      <c r="H19">
        <v>4</v>
      </c>
      <c r="I19">
        <v>89</v>
      </c>
      <c r="J19">
        <v>312028</v>
      </c>
      <c r="N19">
        <v>10</v>
      </c>
      <c r="O19">
        <v>19.2</v>
      </c>
      <c r="P19">
        <v>264031</v>
      </c>
    </row>
    <row r="20" spans="2:17" x14ac:dyDescent="0.3">
      <c r="B20">
        <v>1</v>
      </c>
      <c r="C20">
        <v>89</v>
      </c>
      <c r="D20">
        <v>290030</v>
      </c>
      <c r="H20">
        <v>3</v>
      </c>
      <c r="I20">
        <v>89</v>
      </c>
      <c r="J20">
        <v>320028</v>
      </c>
      <c r="N20">
        <v>8</v>
      </c>
      <c r="O20">
        <v>19.2</v>
      </c>
      <c r="P20">
        <v>282031</v>
      </c>
    </row>
    <row r="21" spans="2:17" x14ac:dyDescent="0.3">
      <c r="B21">
        <v>1</v>
      </c>
      <c r="C21">
        <v>89</v>
      </c>
      <c r="D21">
        <v>320030</v>
      </c>
      <c r="H21">
        <v>5</v>
      </c>
      <c r="I21">
        <v>89</v>
      </c>
      <c r="J21">
        <v>338028</v>
      </c>
      <c r="N21">
        <v>9</v>
      </c>
      <c r="O21">
        <v>19.2</v>
      </c>
      <c r="P21">
        <v>286031</v>
      </c>
    </row>
    <row r="22" spans="2:17" x14ac:dyDescent="0.3">
      <c r="B22">
        <v>2</v>
      </c>
      <c r="C22">
        <v>89</v>
      </c>
      <c r="D22">
        <v>325030</v>
      </c>
      <c r="H22">
        <v>6</v>
      </c>
      <c r="I22">
        <v>89</v>
      </c>
      <c r="J22">
        <v>340028</v>
      </c>
      <c r="N22">
        <v>8</v>
      </c>
      <c r="O22">
        <v>19.2</v>
      </c>
      <c r="P22">
        <v>320031</v>
      </c>
      <c r="Q22" t="s">
        <v>3</v>
      </c>
    </row>
    <row r="25" spans="2:17" x14ac:dyDescent="0.3">
      <c r="B25" s="2" t="s">
        <v>4</v>
      </c>
      <c r="C25" s="4">
        <f>SUM(Table1[Valor])/COUNT(Table1[Valor])</f>
        <v>90.466666666666669</v>
      </c>
      <c r="H25" s="2" t="s">
        <v>4</v>
      </c>
      <c r="I25" s="4">
        <f>SUM(Table2[Valor])/COUNT(Table2[Valor])</f>
        <v>90.266666666666666</v>
      </c>
      <c r="N25" s="2" t="s">
        <v>4</v>
      </c>
      <c r="O25" s="4">
        <f>SUM(Table3[Valor])/COUNT(Table3[Valor])</f>
        <v>18.986666666666665</v>
      </c>
    </row>
  </sheetData>
  <mergeCells count="6">
    <mergeCell ref="C3:D3"/>
    <mergeCell ref="C4:D4"/>
    <mergeCell ref="I3:J3"/>
    <mergeCell ref="I4:J4"/>
    <mergeCell ref="O3:P3"/>
    <mergeCell ref="O4:P4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CD2A-2EB9-4828-806A-4F58BE4D6A0E}">
  <dimension ref="B3:Q25"/>
  <sheetViews>
    <sheetView workbookViewId="0">
      <selection activeCell="D42" sqref="D42"/>
    </sheetView>
  </sheetViews>
  <sheetFormatPr defaultColWidth="8.77734375" defaultRowHeight="14.4" x14ac:dyDescent="0.3"/>
  <cols>
    <col min="2" max="2" width="13" bestFit="1" customWidth="1"/>
    <col min="4" max="4" width="15.33203125" customWidth="1"/>
    <col min="8" max="8" width="13" bestFit="1" customWidth="1"/>
    <col min="10" max="10" width="15.33203125" customWidth="1"/>
    <col min="14" max="14" width="13" bestFit="1" customWidth="1"/>
    <col min="16" max="16" width="15.33203125" customWidth="1"/>
  </cols>
  <sheetData>
    <row r="3" spans="2:16" x14ac:dyDescent="0.3">
      <c r="B3" s="3" t="s">
        <v>5</v>
      </c>
      <c r="C3" s="5" t="s">
        <v>6</v>
      </c>
      <c r="D3" s="5"/>
      <c r="H3" s="3" t="s">
        <v>5</v>
      </c>
      <c r="I3" s="5" t="s">
        <v>9</v>
      </c>
      <c r="J3" s="5"/>
      <c r="N3" s="3" t="s">
        <v>5</v>
      </c>
      <c r="O3" s="5" t="s">
        <v>10</v>
      </c>
      <c r="P3" s="5"/>
    </row>
    <row r="4" spans="2:16" x14ac:dyDescent="0.3">
      <c r="B4" s="3" t="s">
        <v>7</v>
      </c>
      <c r="C4" s="5" t="s">
        <v>8</v>
      </c>
      <c r="D4" s="5"/>
      <c r="H4" s="3" t="s">
        <v>7</v>
      </c>
      <c r="I4" s="5" t="s">
        <v>8</v>
      </c>
      <c r="J4" s="5"/>
      <c r="N4" s="3" t="s">
        <v>12</v>
      </c>
      <c r="O4" s="5" t="s">
        <v>11</v>
      </c>
      <c r="P4" s="5"/>
    </row>
    <row r="7" spans="2:16" x14ac:dyDescent="0.3">
      <c r="B7" s="1" t="s">
        <v>0</v>
      </c>
      <c r="C7" s="1" t="s">
        <v>1</v>
      </c>
      <c r="D7" s="1" t="s">
        <v>2</v>
      </c>
      <c r="H7" s="1" t="s">
        <v>0</v>
      </c>
      <c r="I7" s="1" t="s">
        <v>1</v>
      </c>
      <c r="J7" s="1" t="s">
        <v>2</v>
      </c>
      <c r="N7" s="1" t="s">
        <v>0</v>
      </c>
      <c r="O7" s="1" t="s">
        <v>1</v>
      </c>
      <c r="P7" s="1" t="s">
        <v>2</v>
      </c>
    </row>
    <row r="8" spans="2:16" x14ac:dyDescent="0.3">
      <c r="B8">
        <v>2</v>
      </c>
      <c r="C8">
        <v>93</v>
      </c>
      <c r="D8">
        <v>2760031</v>
      </c>
      <c r="H8">
        <v>6</v>
      </c>
      <c r="I8">
        <v>93</v>
      </c>
      <c r="J8">
        <v>2758028</v>
      </c>
      <c r="N8">
        <v>10</v>
      </c>
      <c r="O8">
        <v>18.3</v>
      </c>
      <c r="P8">
        <v>2758031</v>
      </c>
    </row>
    <row r="9" spans="2:16" x14ac:dyDescent="0.3">
      <c r="B9">
        <v>1</v>
      </c>
      <c r="C9">
        <v>93</v>
      </c>
      <c r="D9">
        <v>2765031</v>
      </c>
      <c r="H9">
        <v>5</v>
      </c>
      <c r="I9">
        <v>93</v>
      </c>
      <c r="J9">
        <v>2760028</v>
      </c>
      <c r="N9">
        <v>9</v>
      </c>
      <c r="O9">
        <v>18.2</v>
      </c>
      <c r="P9">
        <v>2766031</v>
      </c>
    </row>
    <row r="10" spans="2:16" x14ac:dyDescent="0.3">
      <c r="B10">
        <v>2</v>
      </c>
      <c r="C10">
        <v>93</v>
      </c>
      <c r="D10">
        <v>2770031</v>
      </c>
      <c r="H10">
        <v>5</v>
      </c>
      <c r="I10">
        <v>93</v>
      </c>
      <c r="J10">
        <v>2762028</v>
      </c>
      <c r="N10">
        <v>8</v>
      </c>
      <c r="O10">
        <v>18</v>
      </c>
      <c r="P10">
        <v>2768031</v>
      </c>
    </row>
    <row r="11" spans="2:16" x14ac:dyDescent="0.3">
      <c r="B11">
        <v>1</v>
      </c>
      <c r="C11">
        <v>93</v>
      </c>
      <c r="D11">
        <v>2775031</v>
      </c>
      <c r="H11">
        <v>6</v>
      </c>
      <c r="I11">
        <v>93</v>
      </c>
      <c r="J11">
        <v>2764028</v>
      </c>
      <c r="N11">
        <v>10</v>
      </c>
      <c r="O11">
        <v>18.100000000000001</v>
      </c>
      <c r="P11">
        <v>2776031</v>
      </c>
    </row>
    <row r="12" spans="2:16" x14ac:dyDescent="0.3">
      <c r="B12">
        <v>1</v>
      </c>
      <c r="C12">
        <v>92</v>
      </c>
      <c r="D12">
        <v>2910031</v>
      </c>
      <c r="H12">
        <v>6</v>
      </c>
      <c r="I12">
        <v>93</v>
      </c>
      <c r="J12">
        <v>2770028</v>
      </c>
      <c r="N12">
        <v>9</v>
      </c>
      <c r="O12">
        <v>17.899999999999999</v>
      </c>
      <c r="P12">
        <v>2782031</v>
      </c>
    </row>
    <row r="13" spans="2:16" x14ac:dyDescent="0.3">
      <c r="B13">
        <v>2</v>
      </c>
      <c r="C13">
        <v>92</v>
      </c>
      <c r="D13">
        <v>2915031</v>
      </c>
      <c r="H13">
        <v>5</v>
      </c>
      <c r="I13">
        <v>93</v>
      </c>
      <c r="J13">
        <v>2774027</v>
      </c>
      <c r="N13">
        <v>9</v>
      </c>
      <c r="O13">
        <v>18</v>
      </c>
      <c r="P13">
        <v>2788031</v>
      </c>
    </row>
    <row r="14" spans="2:16" x14ac:dyDescent="0.3">
      <c r="B14">
        <v>2</v>
      </c>
      <c r="C14">
        <v>92</v>
      </c>
      <c r="D14">
        <v>2925031</v>
      </c>
      <c r="H14">
        <v>6</v>
      </c>
      <c r="I14">
        <v>93</v>
      </c>
      <c r="J14">
        <v>2778027</v>
      </c>
      <c r="N14">
        <v>10</v>
      </c>
      <c r="O14">
        <v>17.899999999999999</v>
      </c>
      <c r="P14">
        <v>2798031</v>
      </c>
    </row>
    <row r="15" spans="2:16" x14ac:dyDescent="0.3">
      <c r="B15">
        <v>2</v>
      </c>
      <c r="C15">
        <v>92</v>
      </c>
      <c r="D15">
        <v>2920031</v>
      </c>
      <c r="H15">
        <v>4</v>
      </c>
      <c r="I15">
        <v>93</v>
      </c>
      <c r="J15">
        <v>2782028</v>
      </c>
      <c r="N15">
        <v>9</v>
      </c>
      <c r="O15">
        <v>18</v>
      </c>
      <c r="P15">
        <v>2800031</v>
      </c>
    </row>
    <row r="16" spans="2:16" x14ac:dyDescent="0.3">
      <c r="B16">
        <v>1</v>
      </c>
      <c r="C16">
        <v>92</v>
      </c>
      <c r="D16">
        <v>2930031</v>
      </c>
      <c r="H16">
        <v>6</v>
      </c>
      <c r="I16">
        <v>93</v>
      </c>
      <c r="J16">
        <v>2784027</v>
      </c>
      <c r="N16">
        <v>7</v>
      </c>
      <c r="O16">
        <v>17.899999999999999</v>
      </c>
      <c r="P16">
        <v>2802031</v>
      </c>
    </row>
    <row r="17" spans="2:17" x14ac:dyDescent="0.3">
      <c r="B17">
        <v>2</v>
      </c>
      <c r="C17">
        <v>92</v>
      </c>
      <c r="D17">
        <v>2935031</v>
      </c>
      <c r="H17">
        <v>4</v>
      </c>
      <c r="I17">
        <v>92</v>
      </c>
      <c r="J17">
        <v>2798028</v>
      </c>
      <c r="N17">
        <v>8</v>
      </c>
      <c r="O17">
        <v>17.899999999999999</v>
      </c>
      <c r="P17">
        <v>2810031</v>
      </c>
    </row>
    <row r="18" spans="2:17" x14ac:dyDescent="0.3">
      <c r="B18">
        <v>1</v>
      </c>
      <c r="C18">
        <v>93</v>
      </c>
      <c r="D18">
        <v>2800031</v>
      </c>
      <c r="H18">
        <v>6</v>
      </c>
      <c r="I18">
        <v>92</v>
      </c>
      <c r="J18">
        <v>2810028</v>
      </c>
      <c r="N18">
        <v>8</v>
      </c>
      <c r="O18">
        <v>17.899999999999999</v>
      </c>
      <c r="P18">
        <v>2820031</v>
      </c>
    </row>
    <row r="19" spans="2:17" x14ac:dyDescent="0.3">
      <c r="B19">
        <v>1</v>
      </c>
      <c r="C19">
        <v>93</v>
      </c>
      <c r="D19">
        <v>2805031</v>
      </c>
      <c r="H19">
        <v>3</v>
      </c>
      <c r="I19">
        <v>92</v>
      </c>
      <c r="J19">
        <v>2812028</v>
      </c>
      <c r="N19">
        <v>8</v>
      </c>
      <c r="O19">
        <v>17.7</v>
      </c>
      <c r="P19">
        <v>2840031</v>
      </c>
    </row>
    <row r="20" spans="2:17" x14ac:dyDescent="0.3">
      <c r="B20">
        <v>2</v>
      </c>
      <c r="C20">
        <v>92</v>
      </c>
      <c r="D20">
        <v>2810031</v>
      </c>
      <c r="H20">
        <v>4</v>
      </c>
      <c r="I20">
        <v>92</v>
      </c>
      <c r="J20">
        <v>2936027</v>
      </c>
      <c r="N20">
        <v>9</v>
      </c>
      <c r="O20">
        <v>17.7</v>
      </c>
      <c r="P20">
        <v>2848031</v>
      </c>
    </row>
    <row r="21" spans="2:17" x14ac:dyDescent="0.3">
      <c r="B21">
        <v>1</v>
      </c>
      <c r="C21">
        <v>92</v>
      </c>
      <c r="D21">
        <v>2815031</v>
      </c>
      <c r="H21">
        <v>3</v>
      </c>
      <c r="I21">
        <v>92</v>
      </c>
      <c r="J21">
        <v>2938027</v>
      </c>
      <c r="N21">
        <v>8</v>
      </c>
      <c r="O21">
        <v>17.3</v>
      </c>
      <c r="P21">
        <v>2936031</v>
      </c>
    </row>
    <row r="22" spans="2:17" x14ac:dyDescent="0.3">
      <c r="B22">
        <v>1</v>
      </c>
      <c r="C22">
        <v>92</v>
      </c>
      <c r="D22">
        <v>2820031</v>
      </c>
      <c r="H22">
        <v>5</v>
      </c>
      <c r="I22">
        <v>92</v>
      </c>
      <c r="J22">
        <v>2934027</v>
      </c>
      <c r="N22">
        <v>7</v>
      </c>
      <c r="O22">
        <v>17.3</v>
      </c>
      <c r="P22">
        <v>2938031</v>
      </c>
      <c r="Q22" t="s">
        <v>3</v>
      </c>
    </row>
    <row r="25" spans="2:17" x14ac:dyDescent="0.3">
      <c r="B25" s="2" t="s">
        <v>4</v>
      </c>
      <c r="C25" s="4">
        <f>SUM(Table5[Valor])/COUNT(Table5[Valor])</f>
        <v>92.4</v>
      </c>
      <c r="H25" s="2" t="s">
        <v>4</v>
      </c>
      <c r="I25" s="4">
        <f>SUM(Table6[Valor])/COUNT(Table6[Valor])</f>
        <v>92.6</v>
      </c>
      <c r="N25" s="2" t="s">
        <v>4</v>
      </c>
      <c r="O25" s="4">
        <f>SUM(Table7[Valor])/COUNT(Table7[Valor])</f>
        <v>17.873333333333335</v>
      </c>
    </row>
  </sheetData>
  <mergeCells count="6">
    <mergeCell ref="C3:D3"/>
    <mergeCell ref="C4:D4"/>
    <mergeCell ref="I3:J3"/>
    <mergeCell ref="I4:J4"/>
    <mergeCell ref="O3:P3"/>
    <mergeCell ref="O4:P4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C333-9AAE-4361-9947-9AD77326B8E2}">
  <dimension ref="B3:Q25"/>
  <sheetViews>
    <sheetView workbookViewId="0">
      <selection activeCell="F16" sqref="F16"/>
    </sheetView>
  </sheetViews>
  <sheetFormatPr defaultColWidth="8.77734375" defaultRowHeight="14.4" x14ac:dyDescent="0.3"/>
  <cols>
    <col min="2" max="2" width="13" bestFit="1" customWidth="1"/>
    <col min="4" max="4" width="15.33203125" customWidth="1"/>
    <col min="8" max="8" width="13" bestFit="1" customWidth="1"/>
    <col min="10" max="10" width="15.33203125" customWidth="1"/>
    <col min="14" max="14" width="13" bestFit="1" customWidth="1"/>
    <col min="16" max="16" width="15.33203125" customWidth="1"/>
  </cols>
  <sheetData>
    <row r="3" spans="2:16" x14ac:dyDescent="0.3">
      <c r="B3" s="3" t="s">
        <v>5</v>
      </c>
      <c r="C3" s="5" t="s">
        <v>6</v>
      </c>
      <c r="D3" s="5"/>
      <c r="H3" s="3" t="s">
        <v>5</v>
      </c>
      <c r="I3" s="5" t="s">
        <v>9</v>
      </c>
      <c r="J3" s="5"/>
      <c r="N3" s="3" t="s">
        <v>5</v>
      </c>
      <c r="O3" s="5" t="s">
        <v>10</v>
      </c>
      <c r="P3" s="5"/>
    </row>
    <row r="4" spans="2:16" x14ac:dyDescent="0.3">
      <c r="B4" s="3" t="s">
        <v>7</v>
      </c>
      <c r="C4" s="5" t="s">
        <v>8</v>
      </c>
      <c r="D4" s="5"/>
      <c r="H4" s="3" t="s">
        <v>7</v>
      </c>
      <c r="I4" s="5" t="s">
        <v>8</v>
      </c>
      <c r="J4" s="5"/>
      <c r="N4" s="3" t="s">
        <v>12</v>
      </c>
      <c r="O4" s="5" t="s">
        <v>11</v>
      </c>
      <c r="P4" s="5"/>
    </row>
    <row r="7" spans="2:16" x14ac:dyDescent="0.3">
      <c r="B7" s="1" t="s">
        <v>0</v>
      </c>
      <c r="C7" s="1" t="s">
        <v>1</v>
      </c>
      <c r="D7" s="1" t="s">
        <v>2</v>
      </c>
      <c r="H7" s="1" t="s">
        <v>0</v>
      </c>
      <c r="I7" s="1" t="s">
        <v>1</v>
      </c>
      <c r="J7" s="1" t="s">
        <v>2</v>
      </c>
      <c r="N7" s="1" t="s">
        <v>0</v>
      </c>
      <c r="O7" s="1" t="s">
        <v>1</v>
      </c>
      <c r="P7" s="1" t="s">
        <v>2</v>
      </c>
    </row>
    <row r="8" spans="2:16" x14ac:dyDescent="0.3">
      <c r="B8">
        <v>1</v>
      </c>
      <c r="C8">
        <v>85</v>
      </c>
      <c r="D8">
        <v>5065031</v>
      </c>
      <c r="H8">
        <v>3</v>
      </c>
      <c r="I8">
        <v>85</v>
      </c>
      <c r="J8">
        <v>5062028</v>
      </c>
      <c r="N8">
        <v>7</v>
      </c>
      <c r="O8">
        <v>19</v>
      </c>
      <c r="P8">
        <v>5062031</v>
      </c>
    </row>
    <row r="9" spans="2:16" x14ac:dyDescent="0.3">
      <c r="B9">
        <v>1</v>
      </c>
      <c r="C9">
        <v>85</v>
      </c>
      <c r="D9">
        <v>5070031</v>
      </c>
      <c r="H9">
        <v>4</v>
      </c>
      <c r="I9">
        <v>85</v>
      </c>
      <c r="J9">
        <v>5066028</v>
      </c>
      <c r="N9">
        <v>7</v>
      </c>
      <c r="O9">
        <v>19</v>
      </c>
      <c r="P9">
        <v>5072031</v>
      </c>
    </row>
    <row r="10" spans="2:16" x14ac:dyDescent="0.3">
      <c r="B10">
        <v>1</v>
      </c>
      <c r="C10">
        <v>85</v>
      </c>
      <c r="D10">
        <v>5075031</v>
      </c>
      <c r="H10">
        <v>6</v>
      </c>
      <c r="I10">
        <v>86</v>
      </c>
      <c r="J10">
        <v>5064028</v>
      </c>
      <c r="N10">
        <v>10</v>
      </c>
      <c r="O10">
        <v>19.2</v>
      </c>
      <c r="P10">
        <v>5078031</v>
      </c>
    </row>
    <row r="11" spans="2:16" x14ac:dyDescent="0.3">
      <c r="B11">
        <v>2</v>
      </c>
      <c r="C11">
        <v>84</v>
      </c>
      <c r="D11">
        <v>5080031</v>
      </c>
      <c r="H11">
        <v>5</v>
      </c>
      <c r="I11">
        <v>84</v>
      </c>
      <c r="J11">
        <v>5074028</v>
      </c>
      <c r="N11">
        <v>9</v>
      </c>
      <c r="O11">
        <v>19.2</v>
      </c>
      <c r="P11">
        <v>5086031</v>
      </c>
    </row>
    <row r="12" spans="2:16" x14ac:dyDescent="0.3">
      <c r="B12">
        <v>1</v>
      </c>
      <c r="C12">
        <v>84</v>
      </c>
      <c r="D12">
        <v>5085031</v>
      </c>
      <c r="H12">
        <v>5</v>
      </c>
      <c r="I12">
        <v>84</v>
      </c>
      <c r="J12">
        <v>5080028</v>
      </c>
      <c r="N12">
        <v>10</v>
      </c>
      <c r="O12">
        <v>19.399999999999999</v>
      </c>
      <c r="P12">
        <v>5090031</v>
      </c>
    </row>
    <row r="13" spans="2:16" x14ac:dyDescent="0.3">
      <c r="B13">
        <v>1</v>
      </c>
      <c r="C13">
        <v>83</v>
      </c>
      <c r="D13">
        <v>5090031</v>
      </c>
      <c r="H13">
        <v>6</v>
      </c>
      <c r="I13">
        <v>83</v>
      </c>
      <c r="J13">
        <v>5088028</v>
      </c>
      <c r="N13">
        <v>10</v>
      </c>
      <c r="O13">
        <v>19.2</v>
      </c>
      <c r="P13">
        <v>5104031</v>
      </c>
    </row>
    <row r="14" spans="2:16" x14ac:dyDescent="0.3">
      <c r="B14">
        <v>1</v>
      </c>
      <c r="C14">
        <v>84</v>
      </c>
      <c r="D14">
        <v>5095031</v>
      </c>
      <c r="H14">
        <v>6</v>
      </c>
      <c r="I14">
        <v>84</v>
      </c>
      <c r="J14">
        <v>5100028</v>
      </c>
      <c r="N14">
        <v>9</v>
      </c>
      <c r="O14">
        <v>19.399999999999999</v>
      </c>
      <c r="P14">
        <v>5126031</v>
      </c>
    </row>
    <row r="15" spans="2:16" x14ac:dyDescent="0.3">
      <c r="B15">
        <v>2</v>
      </c>
      <c r="C15">
        <v>84</v>
      </c>
      <c r="D15">
        <v>5115031</v>
      </c>
      <c r="H15">
        <v>4</v>
      </c>
      <c r="I15">
        <v>83</v>
      </c>
      <c r="J15">
        <v>5110028</v>
      </c>
      <c r="N15">
        <v>7</v>
      </c>
      <c r="O15">
        <v>19.399999999999999</v>
      </c>
      <c r="P15">
        <v>5148031</v>
      </c>
    </row>
    <row r="16" spans="2:16" x14ac:dyDescent="0.3">
      <c r="B16">
        <v>1</v>
      </c>
      <c r="C16">
        <v>83</v>
      </c>
      <c r="D16">
        <v>5120031</v>
      </c>
      <c r="H16">
        <v>5</v>
      </c>
      <c r="I16">
        <v>83</v>
      </c>
      <c r="J16">
        <v>5112028</v>
      </c>
      <c r="N16">
        <v>8</v>
      </c>
      <c r="O16">
        <v>19.7</v>
      </c>
      <c r="P16">
        <v>5162031</v>
      </c>
    </row>
    <row r="17" spans="2:17" x14ac:dyDescent="0.3">
      <c r="B17">
        <v>1</v>
      </c>
      <c r="C17">
        <v>83</v>
      </c>
      <c r="D17">
        <v>5125031</v>
      </c>
      <c r="H17">
        <v>3</v>
      </c>
      <c r="I17">
        <v>83</v>
      </c>
      <c r="J17">
        <v>5124028</v>
      </c>
      <c r="N17">
        <v>7</v>
      </c>
      <c r="O17">
        <v>19.7</v>
      </c>
      <c r="P17">
        <v>5164031</v>
      </c>
    </row>
    <row r="18" spans="2:17" x14ac:dyDescent="0.3">
      <c r="B18">
        <v>1</v>
      </c>
      <c r="C18">
        <v>83</v>
      </c>
      <c r="D18">
        <v>5130031</v>
      </c>
      <c r="H18">
        <v>6</v>
      </c>
      <c r="I18">
        <v>83</v>
      </c>
      <c r="J18">
        <v>5134028</v>
      </c>
      <c r="N18">
        <v>10</v>
      </c>
      <c r="O18">
        <v>19.899999999999999</v>
      </c>
      <c r="P18">
        <v>5206031</v>
      </c>
    </row>
    <row r="19" spans="2:17" x14ac:dyDescent="0.3">
      <c r="B19">
        <v>2</v>
      </c>
      <c r="C19">
        <v>83</v>
      </c>
      <c r="D19">
        <v>5135031</v>
      </c>
      <c r="H19">
        <v>4</v>
      </c>
      <c r="I19">
        <v>83</v>
      </c>
      <c r="J19">
        <v>5142028</v>
      </c>
      <c r="N19">
        <v>9</v>
      </c>
      <c r="O19">
        <v>20</v>
      </c>
      <c r="P19">
        <v>5214031</v>
      </c>
    </row>
    <row r="20" spans="2:17" x14ac:dyDescent="0.3">
      <c r="B20">
        <v>2</v>
      </c>
      <c r="C20">
        <v>84</v>
      </c>
      <c r="D20">
        <v>5140031</v>
      </c>
      <c r="H20">
        <v>6</v>
      </c>
      <c r="I20">
        <v>83</v>
      </c>
      <c r="J20">
        <v>5146027</v>
      </c>
      <c r="N20">
        <v>9</v>
      </c>
      <c r="O20">
        <v>20</v>
      </c>
      <c r="P20">
        <v>5212031</v>
      </c>
    </row>
    <row r="21" spans="2:17" x14ac:dyDescent="0.3">
      <c r="B21">
        <v>2</v>
      </c>
      <c r="C21">
        <v>84</v>
      </c>
      <c r="D21">
        <v>5195031</v>
      </c>
      <c r="H21">
        <v>6</v>
      </c>
      <c r="I21">
        <v>84</v>
      </c>
      <c r="J21">
        <v>5156027</v>
      </c>
      <c r="N21">
        <v>10</v>
      </c>
      <c r="O21">
        <v>20</v>
      </c>
      <c r="P21">
        <v>5208031</v>
      </c>
    </row>
    <row r="22" spans="2:17" x14ac:dyDescent="0.3">
      <c r="B22">
        <v>1</v>
      </c>
      <c r="C22">
        <v>84</v>
      </c>
      <c r="D22">
        <v>5215031</v>
      </c>
      <c r="H22">
        <v>3</v>
      </c>
      <c r="I22">
        <v>85</v>
      </c>
      <c r="J22">
        <v>5172027</v>
      </c>
      <c r="N22">
        <v>8</v>
      </c>
      <c r="O22">
        <v>19.899999999999999</v>
      </c>
      <c r="P22">
        <v>5188031</v>
      </c>
      <c r="Q22" t="s">
        <v>3</v>
      </c>
    </row>
    <row r="25" spans="2:17" x14ac:dyDescent="0.3">
      <c r="B25" s="2" t="s">
        <v>4</v>
      </c>
      <c r="C25" s="4" cm="1">
        <f t="array" ref="C25">SUM(Table8[Valor]/COUNT(Table8[Valor]))</f>
        <v>83.866666666666646</v>
      </c>
      <c r="H25" s="2" t="s">
        <v>4</v>
      </c>
      <c r="I25" s="4">
        <f>SUM(Table9[Valor])/COUNT(Table9[Valor])</f>
        <v>83.86666666666666</v>
      </c>
      <c r="N25" s="2" t="s">
        <v>4</v>
      </c>
      <c r="O25" s="4">
        <f>SUM(Table10[Valor])/COUNT(Table10[Valor])</f>
        <v>19.533333333333335</v>
      </c>
    </row>
  </sheetData>
  <mergeCells count="6">
    <mergeCell ref="C3:D3"/>
    <mergeCell ref="C4:D4"/>
    <mergeCell ref="I3:J3"/>
    <mergeCell ref="I4:J4"/>
    <mergeCell ref="O3:P3"/>
    <mergeCell ref="O4:P4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7" ma:contentTypeDescription="Create a new document." ma:contentTypeScope="" ma:versionID="4a72dd8392263e106b86d67e1f38ee70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d5d4a76a1497a0a63e44d6208ca71838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D5CA29-0601-426C-949C-4D54CD88C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6E0D12-FAC5-4681-A742-E2B03E582BE8}">
  <ds:schemaRefs>
    <ds:schemaRef ds:uri="bd9de7ca-1bc7-4476-8342-8c6da5362d49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163ee49-d5ca-4566-8d9a-132778b8595f"/>
  </ds:schemaRefs>
</ds:datastoreItem>
</file>

<file path=customXml/itemProps3.xml><?xml version="1.0" encoding="utf-8"?>
<ds:datastoreItem xmlns:ds="http://schemas.openxmlformats.org/officeDocument/2006/customXml" ds:itemID="{3BA03369-2083-4D0E-8968-B3CB53FB4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3ee49-d5ca-4566-8d9a-132778b8595f"/>
    <ds:schemaRef ds:uri="bd9de7ca-1bc7-4476-8342-8c6da5362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Ambiente 1(meio da sala)</vt:lpstr>
      <vt:lpstr>Ambiente 2(junto a uma janela)</vt:lpstr>
      <vt:lpstr>Ambiente 3(parede interior)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Joao Gomes Ribeiro</dc:creator>
  <cp:keywords/>
  <dc:description/>
  <cp:lastModifiedBy>Mario Joao Gomes Ribeiro</cp:lastModifiedBy>
  <cp:revision/>
  <dcterms:created xsi:type="dcterms:W3CDTF">2023-12-10T18:31:16Z</dcterms:created>
  <dcterms:modified xsi:type="dcterms:W3CDTF">2023-12-29T13:19:49Z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</Properties>
</file>