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-my.sharepoint.com/personal/1221083_isep_ipp_pt/Documents/"/>
    </mc:Choice>
  </mc:AlternateContent>
  <xr:revisionPtr revIDLastSave="0" documentId="8_{D49B62F4-9357-4447-A849-0A3C5BAD9A28}" xr6:coauthVersionLast="47" xr6:coauthVersionMax="47" xr10:uidLastSave="{00000000-0000-0000-0000-000000000000}"/>
  <bookViews>
    <workbookView xWindow="-120" yWindow="-120" windowWidth="29040" windowHeight="15720" xr2:uid="{7A49922E-432A-5D44-A333-3EFC86595C7A}"/>
  </bookViews>
  <sheets>
    <sheet name="Avaliação Sprint A" sheetId="13" r:id="rId1"/>
    <sheet name="Rubrica Sprint A" sheetId="1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3" l="1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D9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D4" i="13"/>
  <c r="D21" i="13" l="1"/>
  <c r="C31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I31" i="13" l="1"/>
  <c r="D32" i="13"/>
  <c r="W32" i="13"/>
  <c r="W33" i="13" s="1"/>
  <c r="W34" i="13" s="1"/>
  <c r="AE32" i="13"/>
  <c r="AE33" i="13" s="1"/>
  <c r="AE34" i="13" s="1"/>
  <c r="D31" i="13"/>
  <c r="L32" i="13"/>
  <c r="L33" i="13" s="1"/>
  <c r="L34" i="13" s="1"/>
  <c r="T31" i="13"/>
  <c r="AJ31" i="13"/>
  <c r="AB32" i="13"/>
  <c r="AB33" i="13" s="1"/>
  <c r="AB34" i="13" s="1"/>
  <c r="AG31" i="13"/>
  <c r="G32" i="13"/>
  <c r="G33" i="13" s="1"/>
  <c r="G34" i="13" s="1"/>
  <c r="K31" i="13"/>
  <c r="S31" i="13"/>
  <c r="AA31" i="13"/>
  <c r="AI31" i="13"/>
  <c r="I32" i="13"/>
  <c r="I33" i="13" s="1"/>
  <c r="I34" i="13" s="1"/>
  <c r="Q32" i="13"/>
  <c r="Q33" i="13" s="1"/>
  <c r="Q34" i="13" s="1"/>
  <c r="Y32" i="13"/>
  <c r="Y33" i="13" s="1"/>
  <c r="Y34" i="13" s="1"/>
  <c r="AG32" i="13"/>
  <c r="AG33" i="13" s="1"/>
  <c r="AG34" i="13" s="1"/>
  <c r="O32" i="13"/>
  <c r="O33" i="13" s="1"/>
  <c r="O34" i="13" s="1"/>
  <c r="Q31" i="13"/>
  <c r="Y31" i="13"/>
  <c r="X31" i="13"/>
  <c r="H31" i="13"/>
  <c r="P31" i="13"/>
  <c r="AF31" i="13"/>
  <c r="J31" i="13"/>
  <c r="R31" i="13"/>
  <c r="Z31" i="13"/>
  <c r="AH31" i="13"/>
  <c r="H32" i="13"/>
  <c r="H33" i="13" s="1"/>
  <c r="H34" i="13" s="1"/>
  <c r="P32" i="13"/>
  <c r="P33" i="13" s="1"/>
  <c r="P34" i="13" s="1"/>
  <c r="X32" i="13"/>
  <c r="X33" i="13" s="1"/>
  <c r="X34" i="13" s="1"/>
  <c r="AF32" i="13"/>
  <c r="AF33" i="13" s="1"/>
  <c r="AF34" i="13" s="1"/>
  <c r="E32" i="13"/>
  <c r="E33" i="13" s="1"/>
  <c r="E34" i="13" s="1"/>
  <c r="U32" i="13"/>
  <c r="U33" i="13" s="1"/>
  <c r="U34" i="13" s="1"/>
  <c r="AK32" i="13"/>
  <c r="AK33" i="13" s="1"/>
  <c r="AK34" i="13" s="1"/>
  <c r="F32" i="13"/>
  <c r="F33" i="13" s="1"/>
  <c r="F34" i="13" s="1"/>
  <c r="N32" i="13"/>
  <c r="N33" i="13" s="1"/>
  <c r="N34" i="13" s="1"/>
  <c r="V32" i="13"/>
  <c r="V33" i="13" s="1"/>
  <c r="V34" i="13" s="1"/>
  <c r="AD32" i="13"/>
  <c r="AD33" i="13" s="1"/>
  <c r="AD34" i="13" s="1"/>
  <c r="M32" i="13"/>
  <c r="M33" i="13" s="1"/>
  <c r="M34" i="13" s="1"/>
  <c r="AC32" i="13"/>
  <c r="AC33" i="13" s="1"/>
  <c r="AC34" i="13" s="1"/>
  <c r="G31" i="13"/>
  <c r="O31" i="13"/>
  <c r="W31" i="13"/>
  <c r="AE31" i="13"/>
  <c r="L31" i="13"/>
  <c r="AB31" i="13"/>
  <c r="J32" i="13"/>
  <c r="J33" i="13" s="1"/>
  <c r="J34" i="13" s="1"/>
  <c r="R32" i="13"/>
  <c r="R33" i="13" s="1"/>
  <c r="R34" i="13" s="1"/>
  <c r="Z32" i="13"/>
  <c r="Z33" i="13" s="1"/>
  <c r="Z34" i="13" s="1"/>
  <c r="AH32" i="13"/>
  <c r="AH33" i="13" s="1"/>
  <c r="AH34" i="13" s="1"/>
  <c r="E31" i="13"/>
  <c r="M31" i="13"/>
  <c r="U31" i="13"/>
  <c r="AC31" i="13"/>
  <c r="AK31" i="13"/>
  <c r="K32" i="13"/>
  <c r="K33" i="13" s="1"/>
  <c r="K34" i="13" s="1"/>
  <c r="S32" i="13"/>
  <c r="S33" i="13" s="1"/>
  <c r="S34" i="13" s="1"/>
  <c r="AA32" i="13"/>
  <c r="AA33" i="13" s="1"/>
  <c r="AA34" i="13" s="1"/>
  <c r="AI32" i="13"/>
  <c r="AI33" i="13" s="1"/>
  <c r="AI34" i="13" s="1"/>
  <c r="F31" i="13"/>
  <c r="N31" i="13"/>
  <c r="V31" i="13"/>
  <c r="AD31" i="13"/>
  <c r="D33" i="13"/>
  <c r="D34" i="13" s="1"/>
  <c r="T32" i="13"/>
  <c r="T33" i="13" s="1"/>
  <c r="T34" i="13" s="1"/>
  <c r="AJ32" i="13"/>
  <c r="AJ33" i="13" s="1"/>
  <c r="AJ34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tc={1FC9AF25-3F84-654E-BDB1-C4A800B1A7D2}</author>
    <author>tc={FCF6B9EE-0CF4-5C43-BB82-F3445EB5900E}</author>
    <author>tc={649BFF92-F761-164C-B68E-C40FD698E2FF}</author>
    <author>tc={E2E4CA3E-0813-1E48-8461-CC14691AE4C9}</author>
    <author>tc={D7BFBEC7-2878-304F-ADA1-F2F11F91EB0B}</author>
    <author>tc={083D4CA7-B7C7-E14A-A252-7220CC5F76BF}</author>
    <author>tc={476F2771-D70C-0146-AE27-1354193D2556}</author>
    <author>tc={15C34287-5015-FE4C-8953-B2C25F3EAA31}</author>
  </authors>
  <commentList>
    <comment ref="C4" authorId="0" shapeId="0" xr:uid="{1FC9AF25-3F84-654E-BDB1-C4A800B1A7D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30</t>
      </text>
    </comment>
    <comment ref="B5" authorId="1" shapeId="0" xr:uid="{FCF6B9EE-0CF4-5C43-BB82-F3445EB5900E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US de LAPR5</t>
      </text>
    </comment>
    <comment ref="B6" authorId="2" shapeId="0" xr:uid="{649BFF92-F761-164C-B68E-C40FD698E2FF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US de LAPR5</t>
      </text>
    </comment>
    <comment ref="B7" authorId="3" shapeId="0" xr:uid="{E2E4CA3E-0813-1E48-8461-CC14691AE4C9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US de LAPR5</t>
      </text>
    </comment>
    <comment ref="B8" authorId="4" shapeId="0" xr:uid="{D7BFBEC7-2878-304F-ADA1-F2F11F91EB0B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US de LAPR5</t>
      </text>
    </comment>
    <comment ref="C9" authorId="5" shapeId="0" xr:uid="{083D4CA7-B7C7-E14A-A252-7220CC5F76B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35</t>
      </text>
    </comment>
    <comment ref="C21" authorId="6" shapeId="0" xr:uid="{476F2771-D70C-0146-AE27-1354193D255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40</t>
      </text>
    </comment>
    <comment ref="C26" authorId="7" shapeId="0" xr:uid="{15C34287-5015-FE4C-8953-B2C25F3EAA31}">
      <text>
        <t>[Threaded comment]
Your version of Excel allows you to read this threaded comment; however, any edits to it will get removed if the file is opened in a newer version of Excel. Learn more: https://go.microsoft.com/fwlink/?linkid=870924
Comment:
    soma = 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tc={C0A4ACA5-062A-5C4D-BCBC-094802B05F15}</author>
    <author>tc={5F7C6ABC-4FD8-ED47-A727-11231D8DB983}</author>
    <author>tc={C13594D8-A3C9-5D4B-811C-2C23C3245E13}</author>
    <author>tc={59E61834-84E9-2140-AE6E-6D0742424666}</author>
  </authors>
  <commentList>
    <comment ref="B3" authorId="0" shapeId="0" xr:uid="{C0A4ACA5-062A-5C4D-BCBC-094802B05F15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critérios de LAPR5</t>
      </text>
    </comment>
    <comment ref="B4" authorId="1" shapeId="0" xr:uid="{5F7C6ABC-4FD8-ED47-A727-11231D8DB983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critérios de LAPR5</t>
      </text>
    </comment>
    <comment ref="B5" authorId="2" shapeId="0" xr:uid="{C13594D8-A3C9-5D4B-811C-2C23C3245E13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critérios de LAPR5</t>
      </text>
    </comment>
    <comment ref="B6" authorId="3" shapeId="0" xr:uid="{59E61834-84E9-2140-AE6E-6D0742424666}">
      <text>
        <t>[Threaded comment]
Your version of Excel allows you to read this threaded comment; however, any edits to it will get removed if the file is opened in a newer version of Excel. Learn more: https://go.microsoft.com/fwlink/?linkid=870924
Comment:
    cf. critérios de LAPR5</t>
      </text>
    </comment>
  </commentList>
</comments>
</file>

<file path=xl/sharedStrings.xml><?xml version="1.0" encoding="utf-8"?>
<sst xmlns="http://schemas.openxmlformats.org/spreadsheetml/2006/main" count="260" uniqueCount="118">
  <si>
    <t>#</t>
  </si>
  <si>
    <t>Critérios</t>
  </si>
  <si>
    <t>Peso Max. (%)</t>
  </si>
  <si>
    <t>Exemplo 1</t>
  </si>
  <si>
    <t>Exemplo 2</t>
  </si>
  <si>
    <t>Exemplo 3</t>
  </si>
  <si>
    <t>Exemplo 4</t>
  </si>
  <si>
    <t>Exemplo 5</t>
  </si>
  <si>
    <t>(grupo)</t>
  </si>
  <si>
    <t>(número)</t>
  </si>
  <si>
    <t>Rodrigo Cardoso</t>
  </si>
  <si>
    <t>Miguel Oliveira</t>
  </si>
  <si>
    <t>Rodrigo Castro</t>
  </si>
  <si>
    <t>Mario RIbeiro</t>
  </si>
  <si>
    <t>(nome)</t>
  </si>
  <si>
    <t>1.</t>
  </si>
  <si>
    <t>Requisitos funcionais sobre a informação referida no enunciado</t>
  </si>
  <si>
    <t>1.1.</t>
  </si>
  <si>
    <t>US de Listar/Procurar</t>
  </si>
  <si>
    <t>1.2.</t>
  </si>
  <si>
    <t>US de Edição</t>
  </si>
  <si>
    <t>1.3.</t>
  </si>
  <si>
    <t>US de Criação</t>
  </si>
  <si>
    <t>1.4.</t>
  </si>
  <si>
    <t>US de Remoção/Desativação</t>
  </si>
  <si>
    <t>2.</t>
  </si>
  <si>
    <t>Requisitos não funcionais e Restrições</t>
  </si>
  <si>
    <t>2.1.</t>
  </si>
  <si>
    <t>Não uso de .Net</t>
  </si>
  <si>
    <t>2.2.</t>
  </si>
  <si>
    <t>Não uso de C#</t>
  </si>
  <si>
    <t>2.3.</t>
  </si>
  <si>
    <t>Não adoção de ORM (e.g. Entity Framework)</t>
  </si>
  <si>
    <t>2.4.</t>
  </si>
  <si>
    <t>Não uso de controlo de versões (e.g. Git+Bitbucket)</t>
  </si>
  <si>
    <t>2.5.</t>
  </si>
  <si>
    <t>Não adoção de Application Service</t>
  </si>
  <si>
    <t>2.6.</t>
  </si>
  <si>
    <t>Não adoção de Domain (DDD): (Root, Entity, VO)</t>
  </si>
  <si>
    <t>2.7.</t>
  </si>
  <si>
    <t>Não adoção de Repositório (DDD)</t>
  </si>
  <si>
    <t>2.8.</t>
  </si>
  <si>
    <t>Adoção de padrão “DTO”/”ViewModel” e Data Mappers</t>
  </si>
  <si>
    <t>2.9.</t>
  </si>
  <si>
    <t>Adoção de Data Schema (distinto de Domain Model) e Data Mappers</t>
  </si>
  <si>
    <t>2.10.</t>
  </si>
  <si>
    <t>Funcionalidades de Autenticação e SSO</t>
  </si>
  <si>
    <t>2.11.</t>
  </si>
  <si>
    <t>Adoção IAM em SaaS (e.g. Google, Facebook, Azure)</t>
  </si>
  <si>
    <t>3.</t>
  </si>
  <si>
    <t>Testes</t>
  </si>
  <si>
    <t>3.1.</t>
  </si>
  <si>
    <t>Testes automáticos unitários</t>
  </si>
  <si>
    <t>3.2.</t>
  </si>
  <si>
    <t>Testes automáticos de integração de unidades (com algum isolamento)</t>
  </si>
  <si>
    <t>3.3.</t>
  </si>
  <si>
    <t>Testes automáticos de integração de contentores (sem isolamento)</t>
  </si>
  <si>
    <t>3.4.</t>
  </si>
  <si>
    <t>Testes automáticos E2E</t>
  </si>
  <si>
    <t>4.</t>
  </si>
  <si>
    <t>Documentação</t>
  </si>
  <si>
    <t>4.1.</t>
  </si>
  <si>
    <t>Design arquitetural de nível 1 (C4) com vistas (e.g. 4+1)</t>
  </si>
  <si>
    <t>4.2.</t>
  </si>
  <si>
    <t>Design arquitetural de nível 2 (C4) com vistas (e.g. 4+1)</t>
  </si>
  <si>
    <t>4.3.</t>
  </si>
  <si>
    <t>Design arquitetural de nível 3 (C4) com vistas (e.g. 4+1)</t>
  </si>
  <si>
    <t>4.4.</t>
  </si>
  <si>
    <t>Mapeamento entre vistas lógica, de implementação e física</t>
  </si>
  <si>
    <t>Total [-30-120]</t>
  </si>
  <si>
    <t>Nota [-30-100]</t>
  </si>
  <si>
    <t>-</t>
  </si>
  <si>
    <t>Nota [0-100]</t>
  </si>
  <si>
    <t>Nota [0-20]</t>
  </si>
  <si>
    <t>Aferição</t>
  </si>
  <si>
    <t>US de Listar, Filtrar, Ordenar</t>
  </si>
  <si>
    <t>Não entregue ou não faz nada de útil</t>
  </si>
  <si>
    <t>Faz muito pouco ou muito pouco relevante.</t>
  </si>
  <si>
    <t>Cumpre algum do funcionamento desejado.</t>
  </si>
  <si>
    <t>Apresenta as funcionalidade quase completas. Os testes permitem perceber as funcionalidades.</t>
  </si>
  <si>
    <t>Faz praticamente tudo o que é suposto e está bem verificado por testes.</t>
  </si>
  <si>
    <t>US de Alteração, Edição</t>
  </si>
  <si>
    <t>US de Criação, Registo</t>
  </si>
  <si>
    <t>US de Desativação, Remoção</t>
  </si>
  <si>
    <t>Requisitos não funcionais</t>
  </si>
  <si>
    <t>Não uso de Asp.Net Core</t>
  </si>
  <si>
    <t>Não uso de Asp.Net Core C#</t>
  </si>
  <si>
    <t>Adoção de Application Service</t>
  </si>
  <si>
    <t>Não adota ou não faz ou não explica nada de útil.</t>
  </si>
  <si>
    <t>Pouco ou nada adotado/feito ou explicado.</t>
  </si>
  <si>
    <t>Adota alguma coisa, e explica pouco</t>
  </si>
  <si>
    <t>Adota bastante mas não explica tudo ou nem sempre bem.</t>
  </si>
  <si>
    <t>Adotado e descrito corretamente.</t>
  </si>
  <si>
    <t>Adoção de Domain (DDD): (Root, Entity, VO)</t>
  </si>
  <si>
    <t>Adoção de Repositório (DDD)</t>
  </si>
  <si>
    <t>Testes unitários (com isolamento por duplos)</t>
  </si>
  <si>
    <t>Não entregue ou não faz ou não explica nada de útil.</t>
  </si>
  <si>
    <t>Pouco ou nada entregue/feito ou explicado.</t>
  </si>
  <si>
    <t>Alguns testes, baixa cobertura, baixo isolalmento e fraca explicação.</t>
  </si>
  <si>
    <t>Testes variados, isolamento adequado e justificado. Alguns erros de isolamento, justificação ou adequação de uso de duplos.</t>
  </si>
  <si>
    <t>Bom isolamento, cobertura e explicação dos testes. Utilização adequado de cada tipo de duplo.</t>
  </si>
  <si>
    <t>Testes de sistema/end-to-end (sem isolamento), de preferência na linguagem do projeto</t>
  </si>
  <si>
    <t>Representação visual/ Documentação (para comunicação e colaboração)</t>
  </si>
  <si>
    <t>Design arquitetural de nível 1 (C4) com vistas (e.g. 4+1) para as US de que é responsável</t>
  </si>
  <si>
    <t>Apresenta as vistas mas sem coerência entre elas e sem descrição/justificação técnico-científica.</t>
  </si>
  <si>
    <t>As 4+1 vistas são completas mas têm falhas ou não são descritas/justificadas adequadamente.</t>
  </si>
  <si>
    <t>As 4+1 vistas são corretas e descritas/justificadas adequadamente.</t>
  </si>
  <si>
    <t>Design arquitetural de nível 2 (C4) com vistas (e.g. 4+1) para as US de que é responsável</t>
  </si>
  <si>
    <t>Design arquitetural de nível 3 (C4) com vistas (e.g. 4+1) para as US de que é responsável</t>
  </si>
  <si>
    <t>4.4</t>
  </si>
  <si>
    <t>Mapeamento entre vistas lógica, de implementação e física de nível 2 e 3</t>
  </si>
  <si>
    <t>4.5</t>
  </si>
  <si>
    <t>Design rápido (e se [algo fosse acrescentado, alterado (e.g. SGBD), removido]?...) (durante avaliação presencial)</t>
  </si>
  <si>
    <t>Não responde ou nada de relevante.</t>
  </si>
  <si>
    <t>Propõe algo mas com muitas falhas/sem justificação.</t>
  </si>
  <si>
    <t>Propõe algo com várias falhas e pouca justificação.</t>
  </si>
  <si>
    <t xml:space="preserve">Propõe algo com poucas falhas e justificações incompletas. </t>
  </si>
  <si>
    <t>Propõe abordagens relevantes com poucas/nenhumas falhas e com justificações quase completas.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</si>
</sst>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9" fontId="0" fillId="0" borderId="0" xfId="1" applyFont="1" applyAlignment="1">
      <alignment horizontal="center"/>
    </xf>
    <xf numFmtId="9" fontId="0" fillId="0" borderId="0" xfId="1" applyFont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1" xfId="0" applyBorder="1"/>
    <xf numFmtId="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uno Silva" id="{16C0A04B-8084-064C-9729-E6F7FBF5C7ED}" userId="S::nps@isep.ipp.pt::b92ad825-bb0a-4002-b5c4-5e45ab242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0-10-30T18:48:15.16" personId="{16C0A04B-8084-064C-9729-E6F7FBF5C7ED}" id="{1FC9AF25-3F84-654E-BDB1-C4A800B1A7D2}">
    <text>soma = 30</text>
  </threadedComment>
  <threadedComment ref="B5" dT="2022-11-20T17:04:42.78" personId="{16C0A04B-8084-064C-9729-E6F7FBF5C7ED}" id="{FCF6B9EE-0CF4-5C43-BB82-F3445EB5900E}">
    <text>cf. US de LAPR5</text>
  </threadedComment>
  <threadedComment ref="B6" dT="2022-12-31T13:29:28.00" personId="{16C0A04B-8084-064C-9729-E6F7FBF5C7ED}" id="{649BFF92-F761-164C-B68E-C40FD698E2FF}">
    <text>cf. US de LAPR5</text>
  </threadedComment>
  <threadedComment ref="B7" dT="2022-12-31T13:29:42.13" personId="{16C0A04B-8084-064C-9729-E6F7FBF5C7ED}" id="{E2E4CA3E-0813-1E48-8461-CC14691AE4C9}">
    <text>cf. US de LAPR5</text>
  </threadedComment>
  <threadedComment ref="B8" dT="2022-12-31T13:29:42.13" personId="{16C0A04B-8084-064C-9729-E6F7FBF5C7ED}" id="{D7BFBEC7-2878-304F-ADA1-F2F11F91EB0B}">
    <text>cf. US de LAPR5</text>
  </threadedComment>
  <threadedComment ref="C9" dT="2020-10-30T18:48:15.16" personId="{16C0A04B-8084-064C-9729-E6F7FBF5C7ED}" id="{083D4CA7-B7C7-E14A-A252-7220CC5F76BF}">
    <text>soma = 35</text>
  </threadedComment>
  <threadedComment ref="C21" dT="2020-10-30T19:29:16.34" personId="{16C0A04B-8084-064C-9729-E6F7FBF5C7ED}" id="{476F2771-D70C-0146-AE27-1354193D2556}">
    <text>soma = 40</text>
  </threadedComment>
  <threadedComment ref="C26" dT="2020-10-30T19:29:23.47" personId="{16C0A04B-8084-064C-9729-E6F7FBF5C7ED}" id="{15C34287-5015-FE4C-8953-B2C25F3EAA31}">
    <text>soma = 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2-11-20T17:04:42.78" personId="{16C0A04B-8084-064C-9729-E6F7FBF5C7ED}" id="{C0A4ACA5-062A-5C4D-BCBC-094802B05F15}">
    <text>cf. critérios de LAPR5</text>
  </threadedComment>
  <threadedComment ref="B4" dT="2022-12-31T13:29:28.00" personId="{16C0A04B-8084-064C-9729-E6F7FBF5C7ED}" id="{5F7C6ABC-4FD8-ED47-A727-11231D8DB983}">
    <text>cf. critérios de LAPR5</text>
  </threadedComment>
  <threadedComment ref="B5" dT="2022-12-31T13:29:42.13" personId="{16C0A04B-8084-064C-9729-E6F7FBF5C7ED}" id="{C13594D8-A3C9-5D4B-811C-2C23C3245E13}">
    <text>cf. critérios de LAPR5</text>
  </threadedComment>
  <threadedComment ref="B6" dT="2024-10-13T16:01:27.74" personId="{16C0A04B-8084-064C-9729-E6F7FBF5C7ED}" id="{59E61834-84E9-2140-AE6E-6D0742424666}">
    <text>cf. critérios de LAPR5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8228-0638-B24F-B844-4973528652AC}">
  <sheetPr codeName="Sheet7"/>
  <dimension ref="A1:AK34"/>
  <sheetViews>
    <sheetView tabSelected="1" topLeftCell="B1" zoomScale="125" workbookViewId="0">
      <selection activeCell="M24" sqref="M24"/>
    </sheetView>
  </sheetViews>
  <sheetFormatPr defaultColWidth="11" defaultRowHeight="15.75"/>
  <cols>
    <col min="1" max="1" width="6.375" customWidth="1"/>
    <col min="2" max="2" width="90.5" bestFit="1" customWidth="1"/>
    <col min="3" max="3" width="13.5" style="1" customWidth="1"/>
  </cols>
  <sheetData>
    <row r="1" spans="1:37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4">
        <v>55</v>
      </c>
      <c r="J1" s="24">
        <v>55</v>
      </c>
      <c r="K1" s="24">
        <v>55</v>
      </c>
      <c r="L1" s="24">
        <v>55</v>
      </c>
      <c r="M1" s="24" t="s">
        <v>8</v>
      </c>
      <c r="N1" s="24" t="s">
        <v>8</v>
      </c>
      <c r="O1" s="24" t="s">
        <v>8</v>
      </c>
      <c r="P1" s="24" t="s">
        <v>8</v>
      </c>
      <c r="Q1" s="24" t="s">
        <v>8</v>
      </c>
      <c r="R1" s="24" t="s">
        <v>8</v>
      </c>
      <c r="S1" s="24" t="s">
        <v>8</v>
      </c>
      <c r="T1" s="24" t="s">
        <v>8</v>
      </c>
      <c r="U1" s="24" t="s">
        <v>8</v>
      </c>
      <c r="V1" s="24" t="s">
        <v>8</v>
      </c>
      <c r="W1" s="24" t="s">
        <v>8</v>
      </c>
      <c r="X1" s="24" t="s">
        <v>8</v>
      </c>
      <c r="Y1" s="24" t="s">
        <v>8</v>
      </c>
      <c r="Z1" s="24" t="s">
        <v>8</v>
      </c>
      <c r="AA1" s="24" t="s">
        <v>8</v>
      </c>
      <c r="AB1" s="24" t="s">
        <v>8</v>
      </c>
      <c r="AC1" s="24" t="s">
        <v>8</v>
      </c>
      <c r="AD1" s="24" t="s">
        <v>8</v>
      </c>
      <c r="AE1" s="24" t="s">
        <v>8</v>
      </c>
      <c r="AF1" s="24" t="s">
        <v>8</v>
      </c>
      <c r="AG1" s="24" t="s">
        <v>8</v>
      </c>
      <c r="AH1" s="24" t="s">
        <v>8</v>
      </c>
      <c r="AI1" s="24" t="s">
        <v>8</v>
      </c>
      <c r="AJ1" s="24" t="s">
        <v>8</v>
      </c>
      <c r="AK1" s="24" t="s">
        <v>8</v>
      </c>
    </row>
    <row r="2" spans="1:37">
      <c r="A2" s="25"/>
      <c r="B2" s="26"/>
      <c r="C2" s="25"/>
      <c r="D2" s="25"/>
      <c r="E2" s="25"/>
      <c r="F2" s="25"/>
      <c r="G2" s="25"/>
      <c r="H2" s="25"/>
      <c r="I2" s="24">
        <v>1221083</v>
      </c>
      <c r="J2" s="24">
        <v>1211281</v>
      </c>
      <c r="K2" s="24">
        <v>1220636</v>
      </c>
      <c r="L2" s="24">
        <v>1221019</v>
      </c>
      <c r="M2" s="24" t="s">
        <v>9</v>
      </c>
      <c r="N2" s="24" t="s">
        <v>9</v>
      </c>
      <c r="O2" s="24" t="s">
        <v>9</v>
      </c>
      <c r="P2" s="24" t="s">
        <v>9</v>
      </c>
      <c r="Q2" s="24" t="s">
        <v>9</v>
      </c>
      <c r="R2" s="24" t="s">
        <v>9</v>
      </c>
      <c r="S2" s="24" t="s">
        <v>9</v>
      </c>
      <c r="T2" s="24" t="s">
        <v>9</v>
      </c>
      <c r="U2" s="24" t="s">
        <v>9</v>
      </c>
      <c r="V2" s="24" t="s">
        <v>9</v>
      </c>
      <c r="W2" s="24" t="s">
        <v>9</v>
      </c>
      <c r="X2" s="24" t="s">
        <v>9</v>
      </c>
      <c r="Y2" s="24" t="s">
        <v>9</v>
      </c>
      <c r="Z2" s="24" t="s">
        <v>9</v>
      </c>
      <c r="AA2" s="24" t="s">
        <v>9</v>
      </c>
      <c r="AB2" s="24" t="s">
        <v>9</v>
      </c>
      <c r="AC2" s="24" t="s">
        <v>9</v>
      </c>
      <c r="AD2" s="24" t="s">
        <v>9</v>
      </c>
      <c r="AE2" s="24" t="s">
        <v>9</v>
      </c>
      <c r="AF2" s="24" t="s">
        <v>9</v>
      </c>
      <c r="AG2" s="24" t="s">
        <v>9</v>
      </c>
      <c r="AH2" s="24" t="s">
        <v>9</v>
      </c>
      <c r="AI2" s="24" t="s">
        <v>9</v>
      </c>
      <c r="AJ2" s="24" t="s">
        <v>9</v>
      </c>
      <c r="AK2" s="24" t="s">
        <v>9</v>
      </c>
    </row>
    <row r="3" spans="1:37">
      <c r="A3" s="25"/>
      <c r="B3" s="26"/>
      <c r="C3" s="25"/>
      <c r="D3" s="25"/>
      <c r="E3" s="25"/>
      <c r="F3" s="25"/>
      <c r="G3" s="25"/>
      <c r="H3" s="25"/>
      <c r="I3" s="24" t="s">
        <v>10</v>
      </c>
      <c r="J3" s="24" t="s">
        <v>11</v>
      </c>
      <c r="K3" s="24" t="s">
        <v>12</v>
      </c>
      <c r="L3" s="24" t="s">
        <v>13</v>
      </c>
      <c r="M3" s="24" t="s">
        <v>14</v>
      </c>
      <c r="N3" s="24" t="s">
        <v>14</v>
      </c>
      <c r="O3" s="24" t="s">
        <v>14</v>
      </c>
      <c r="P3" s="24" t="s">
        <v>14</v>
      </c>
      <c r="Q3" s="24" t="s">
        <v>14</v>
      </c>
      <c r="R3" s="24" t="s">
        <v>14</v>
      </c>
      <c r="S3" s="24" t="s">
        <v>14</v>
      </c>
      <c r="T3" s="24" t="s">
        <v>14</v>
      </c>
      <c r="U3" s="24" t="s">
        <v>14</v>
      </c>
      <c r="V3" s="24" t="s">
        <v>14</v>
      </c>
      <c r="W3" s="24" t="s">
        <v>14</v>
      </c>
      <c r="X3" s="24" t="s">
        <v>14</v>
      </c>
      <c r="Y3" s="24" t="s">
        <v>14</v>
      </c>
      <c r="Z3" s="24" t="s">
        <v>14</v>
      </c>
      <c r="AA3" s="24" t="s">
        <v>14</v>
      </c>
      <c r="AB3" s="24" t="s">
        <v>14</v>
      </c>
      <c r="AC3" s="24" t="s">
        <v>14</v>
      </c>
      <c r="AD3" s="24" t="s">
        <v>14</v>
      </c>
      <c r="AE3" s="24" t="s">
        <v>14</v>
      </c>
      <c r="AF3" s="24" t="s">
        <v>14</v>
      </c>
      <c r="AG3" s="24" t="s">
        <v>14</v>
      </c>
      <c r="AH3" s="24" t="s">
        <v>14</v>
      </c>
      <c r="AI3" s="24" t="s">
        <v>14</v>
      </c>
      <c r="AJ3" s="24" t="s">
        <v>14</v>
      </c>
      <c r="AK3" s="24" t="s">
        <v>14</v>
      </c>
    </row>
    <row r="4" spans="1:37">
      <c r="A4" s="6" t="s">
        <v>15</v>
      </c>
      <c r="B4" s="7" t="s">
        <v>16</v>
      </c>
      <c r="C4" s="2">
        <v>30</v>
      </c>
      <c r="D4" s="2">
        <f>(D5*$C$5+D6*$C$6+D7*$C$7+D8*$C$8)/100</f>
        <v>30</v>
      </c>
      <c r="E4" s="2">
        <f t="shared" ref="E4:AK4" si="0">(E5*$C$5+E6*$C$6+E7*$C$7+E8*$C$8)/100</f>
        <v>15</v>
      </c>
      <c r="F4" s="2">
        <f t="shared" si="0"/>
        <v>22.5</v>
      </c>
      <c r="G4" s="2">
        <f t="shared" si="0"/>
        <v>30</v>
      </c>
      <c r="H4" s="2">
        <f t="shared" si="0"/>
        <v>30</v>
      </c>
      <c r="I4" s="2">
        <f t="shared" si="0"/>
        <v>30</v>
      </c>
      <c r="J4" s="2">
        <f t="shared" si="0"/>
        <v>30</v>
      </c>
      <c r="K4" s="2">
        <f t="shared" si="0"/>
        <v>30</v>
      </c>
      <c r="L4" s="2">
        <f t="shared" si="0"/>
        <v>28.5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  <c r="S4" s="2">
        <f t="shared" si="0"/>
        <v>0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2">
        <f t="shared" si="0"/>
        <v>0</v>
      </c>
      <c r="AA4" s="2">
        <f t="shared" si="0"/>
        <v>0</v>
      </c>
      <c r="AB4" s="2">
        <f t="shared" si="0"/>
        <v>0</v>
      </c>
      <c r="AC4" s="2">
        <f t="shared" si="0"/>
        <v>0</v>
      </c>
      <c r="AD4" s="2">
        <f t="shared" si="0"/>
        <v>0</v>
      </c>
      <c r="AE4" s="2">
        <f t="shared" si="0"/>
        <v>0</v>
      </c>
      <c r="AF4" s="2">
        <f t="shared" si="0"/>
        <v>0</v>
      </c>
      <c r="AG4" s="2">
        <f t="shared" si="0"/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</row>
    <row r="5" spans="1:37">
      <c r="A5" s="3" t="s">
        <v>17</v>
      </c>
      <c r="B5" t="s">
        <v>18</v>
      </c>
      <c r="C5" s="1">
        <v>7.5</v>
      </c>
      <c r="D5" s="8">
        <v>100</v>
      </c>
      <c r="E5" s="8">
        <v>50</v>
      </c>
      <c r="F5" s="8">
        <v>75</v>
      </c>
      <c r="G5" s="1">
        <v>100</v>
      </c>
      <c r="H5" s="1">
        <v>100</v>
      </c>
      <c r="I5" s="21">
        <v>100</v>
      </c>
      <c r="J5" s="21">
        <v>100</v>
      </c>
      <c r="K5" s="21">
        <v>100</v>
      </c>
      <c r="L5" s="21">
        <v>80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</row>
    <row r="6" spans="1:37">
      <c r="A6" s="3" t="s">
        <v>19</v>
      </c>
      <c r="B6" t="s">
        <v>20</v>
      </c>
      <c r="C6" s="1">
        <v>7.5</v>
      </c>
      <c r="D6" s="8">
        <v>100</v>
      </c>
      <c r="E6" s="8">
        <v>50</v>
      </c>
      <c r="F6" s="8">
        <v>75</v>
      </c>
      <c r="G6" s="1">
        <v>100</v>
      </c>
      <c r="H6" s="1">
        <v>100</v>
      </c>
      <c r="I6" s="21">
        <v>100</v>
      </c>
      <c r="J6" s="21">
        <v>100</v>
      </c>
      <c r="K6" s="21">
        <v>100</v>
      </c>
      <c r="L6" s="21">
        <v>100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spans="1:37">
      <c r="A7" s="3" t="s">
        <v>21</v>
      </c>
      <c r="B7" t="s">
        <v>22</v>
      </c>
      <c r="C7" s="1">
        <v>7.5</v>
      </c>
      <c r="D7" s="8">
        <v>100</v>
      </c>
      <c r="E7" s="1">
        <v>50</v>
      </c>
      <c r="F7" s="8">
        <v>75</v>
      </c>
      <c r="G7" s="1">
        <v>100</v>
      </c>
      <c r="H7" s="1">
        <v>100</v>
      </c>
      <c r="I7" s="21">
        <v>100</v>
      </c>
      <c r="J7" s="21">
        <v>100</v>
      </c>
      <c r="K7" s="21">
        <v>100</v>
      </c>
      <c r="L7" s="21">
        <v>100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</row>
    <row r="8" spans="1:37">
      <c r="A8" s="3" t="s">
        <v>23</v>
      </c>
      <c r="B8" t="s">
        <v>24</v>
      </c>
      <c r="C8" s="1">
        <v>7.5</v>
      </c>
      <c r="D8" s="8">
        <v>100</v>
      </c>
      <c r="E8" s="1">
        <v>50</v>
      </c>
      <c r="F8" s="8">
        <v>75</v>
      </c>
      <c r="G8" s="1">
        <v>100</v>
      </c>
      <c r="H8" s="1">
        <v>100</v>
      </c>
      <c r="I8" s="21">
        <v>100</v>
      </c>
      <c r="J8" s="21">
        <v>100</v>
      </c>
      <c r="K8" s="21">
        <v>100</v>
      </c>
      <c r="L8" s="21">
        <v>100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</row>
    <row r="9" spans="1:37">
      <c r="A9" s="6" t="s">
        <v>25</v>
      </c>
      <c r="B9" s="7" t="s">
        <v>26</v>
      </c>
      <c r="C9" s="2">
        <v>30</v>
      </c>
      <c r="D9" s="2">
        <f>MAX((D17*$C$17+D18*$C$18+D19*$C$19+D20*$C$20)/100*(1--D10)*(1--D11)*(1--D12)*(1--D13)*(1--D14)*(1--D15)*(1--D16),0)</f>
        <v>30</v>
      </c>
      <c r="E9" s="2">
        <f t="shared" ref="E9:AK9" si="1">MAX((E17*$C$17+E18*$C$18+E19*$C$19+E20*$C$20)/100*(1--E10)*(1--E11)*(1--E12)*(1--E13)*(1--E14)*(1--E15)*(1--E16),0)</f>
        <v>15</v>
      </c>
      <c r="F9" s="2">
        <f t="shared" si="1"/>
        <v>18.75</v>
      </c>
      <c r="G9" s="2">
        <f t="shared" si="1"/>
        <v>27.5</v>
      </c>
      <c r="H9" s="2">
        <f t="shared" si="1"/>
        <v>30</v>
      </c>
      <c r="I9" s="2">
        <f t="shared" si="1"/>
        <v>21.875</v>
      </c>
      <c r="J9" s="2">
        <f t="shared" si="1"/>
        <v>23.75</v>
      </c>
      <c r="K9" s="2">
        <f t="shared" si="1"/>
        <v>25</v>
      </c>
      <c r="L9" s="2">
        <f t="shared" si="1"/>
        <v>25</v>
      </c>
      <c r="M9" s="2">
        <f t="shared" si="1"/>
        <v>0</v>
      </c>
      <c r="N9" s="2">
        <f t="shared" si="1"/>
        <v>0</v>
      </c>
      <c r="O9" s="2">
        <f t="shared" si="1"/>
        <v>0</v>
      </c>
      <c r="P9" s="2">
        <f t="shared" si="1"/>
        <v>0</v>
      </c>
      <c r="Q9" s="2">
        <f t="shared" si="1"/>
        <v>0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  <c r="AA9" s="2">
        <f t="shared" si="1"/>
        <v>0</v>
      </c>
      <c r="AB9" s="2">
        <f t="shared" si="1"/>
        <v>0</v>
      </c>
      <c r="AC9" s="2">
        <f t="shared" si="1"/>
        <v>0</v>
      </c>
      <c r="AD9" s="2">
        <f t="shared" si="1"/>
        <v>0</v>
      </c>
      <c r="AE9" s="2">
        <f t="shared" si="1"/>
        <v>0</v>
      </c>
      <c r="AF9" s="2">
        <f t="shared" si="1"/>
        <v>0</v>
      </c>
      <c r="AG9" s="2">
        <f t="shared" si="1"/>
        <v>0</v>
      </c>
      <c r="AH9" s="2">
        <f t="shared" si="1"/>
        <v>0</v>
      </c>
      <c r="AI9" s="2">
        <f t="shared" si="1"/>
        <v>0</v>
      </c>
      <c r="AJ9" s="2">
        <f t="shared" si="1"/>
        <v>0</v>
      </c>
      <c r="AK9" s="2">
        <f t="shared" si="1"/>
        <v>0</v>
      </c>
    </row>
    <row r="10" spans="1:37">
      <c r="A10" s="3" t="s">
        <v>27</v>
      </c>
      <c r="B10" t="s">
        <v>28</v>
      </c>
      <c r="C10" s="9">
        <v>-1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2">
        <v>0</v>
      </c>
      <c r="J10" s="12">
        <v>0</v>
      </c>
      <c r="K10" s="12">
        <v>0</v>
      </c>
      <c r="L10" s="12"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 spans="1:37">
      <c r="A11" s="3" t="s">
        <v>29</v>
      </c>
      <c r="B11" t="s">
        <v>30</v>
      </c>
      <c r="C11" s="9">
        <v>-0.5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2">
        <v>0</v>
      </c>
      <c r="J11" s="12">
        <v>0</v>
      </c>
      <c r="K11" s="12">
        <v>0</v>
      </c>
      <c r="L11" s="12"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>
      <c r="A12" s="3" t="s">
        <v>31</v>
      </c>
      <c r="B12" t="s">
        <v>32</v>
      </c>
      <c r="C12" s="9">
        <v>-0.5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2">
        <v>0</v>
      </c>
      <c r="J12" s="12">
        <v>0</v>
      </c>
      <c r="K12" s="12">
        <v>0</v>
      </c>
      <c r="L12" s="12">
        <v>0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>
      <c r="A13" s="3" t="s">
        <v>33</v>
      </c>
      <c r="B13" t="s">
        <v>34</v>
      </c>
      <c r="C13" s="9">
        <v>-0.25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2">
        <v>0</v>
      </c>
      <c r="J13" s="12">
        <v>0</v>
      </c>
      <c r="K13" s="12">
        <v>0</v>
      </c>
      <c r="L13" s="12">
        <v>0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>
      <c r="A14" s="3" t="s">
        <v>35</v>
      </c>
      <c r="B14" t="s">
        <v>36</v>
      </c>
      <c r="C14" s="9">
        <v>-0.25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2">
        <v>0</v>
      </c>
      <c r="J14" s="12">
        <v>0</v>
      </c>
      <c r="K14" s="12">
        <v>0</v>
      </c>
      <c r="L14" s="12">
        <v>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>
      <c r="A15" s="3" t="s">
        <v>37</v>
      </c>
      <c r="B15" t="s">
        <v>38</v>
      </c>
      <c r="C15" s="9">
        <v>-0.25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2">
        <v>0</v>
      </c>
      <c r="J15" s="12">
        <v>0</v>
      </c>
      <c r="K15" s="12">
        <v>0</v>
      </c>
      <c r="L15" s="12">
        <v>0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</row>
    <row r="16" spans="1:37">
      <c r="A16" s="3" t="s">
        <v>39</v>
      </c>
      <c r="B16" t="s">
        <v>40</v>
      </c>
      <c r="C16" s="23">
        <v>-0.25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2">
        <v>0</v>
      </c>
      <c r="J16" s="12">
        <v>0</v>
      </c>
      <c r="K16" s="12">
        <v>0</v>
      </c>
      <c r="L16" s="12">
        <v>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>
      <c r="A17" s="3" t="s">
        <v>41</v>
      </c>
      <c r="B17" t="s">
        <v>42</v>
      </c>
      <c r="C17" s="1">
        <v>5</v>
      </c>
      <c r="D17" s="1">
        <v>100</v>
      </c>
      <c r="E17" s="1">
        <v>50</v>
      </c>
      <c r="F17" s="1">
        <v>0</v>
      </c>
      <c r="G17" s="1">
        <v>50</v>
      </c>
      <c r="H17" s="1">
        <v>100</v>
      </c>
      <c r="I17" s="4">
        <v>75</v>
      </c>
      <c r="J17" s="4">
        <v>75</v>
      </c>
      <c r="K17" s="4">
        <v>100</v>
      </c>
      <c r="L17" s="4">
        <v>100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>
      <c r="A18" s="3" t="s">
        <v>43</v>
      </c>
      <c r="B18" t="s">
        <v>44</v>
      </c>
      <c r="C18" s="1">
        <v>10</v>
      </c>
      <c r="D18" s="1">
        <v>100</v>
      </c>
      <c r="E18" s="1">
        <v>50</v>
      </c>
      <c r="F18" s="1">
        <v>75</v>
      </c>
      <c r="G18" s="1">
        <v>100</v>
      </c>
      <c r="H18" s="1">
        <v>100</v>
      </c>
      <c r="I18" s="4">
        <v>50</v>
      </c>
      <c r="J18" s="4">
        <v>50</v>
      </c>
      <c r="K18" s="4">
        <v>50</v>
      </c>
      <c r="L18" s="4">
        <v>50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>
      <c r="A19" s="3" t="s">
        <v>45</v>
      </c>
      <c r="B19" t="s">
        <v>46</v>
      </c>
      <c r="C19" s="1">
        <v>7.5</v>
      </c>
      <c r="D19" s="1">
        <v>100</v>
      </c>
      <c r="E19" s="1">
        <v>50</v>
      </c>
      <c r="F19" s="1">
        <v>75</v>
      </c>
      <c r="G19" s="1">
        <v>100</v>
      </c>
      <c r="H19" s="1">
        <v>100</v>
      </c>
      <c r="I19" s="4">
        <v>100</v>
      </c>
      <c r="J19" s="4">
        <v>100</v>
      </c>
      <c r="K19" s="4">
        <v>100</v>
      </c>
      <c r="L19" s="4">
        <v>100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>
      <c r="A20" s="3" t="s">
        <v>47</v>
      </c>
      <c r="B20" t="s">
        <v>48</v>
      </c>
      <c r="C20" s="1">
        <v>7.5</v>
      </c>
      <c r="D20" s="1">
        <v>100</v>
      </c>
      <c r="E20" s="1">
        <v>50</v>
      </c>
      <c r="F20" s="1">
        <v>75</v>
      </c>
      <c r="G20" s="1">
        <v>100</v>
      </c>
      <c r="H20" s="1">
        <v>100</v>
      </c>
      <c r="I20" s="4">
        <v>75</v>
      </c>
      <c r="J20" s="4">
        <v>100</v>
      </c>
      <c r="K20" s="4">
        <v>100</v>
      </c>
      <c r="L20" s="4">
        <v>100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>
      <c r="A21" s="6" t="s">
        <v>49</v>
      </c>
      <c r="B21" s="7" t="s">
        <v>50</v>
      </c>
      <c r="C21" s="2">
        <v>30</v>
      </c>
      <c r="D21" s="2">
        <f>(D22*$C$22+D23*$C$23+D24*$C$24+D25*$C$25)/100</f>
        <v>40</v>
      </c>
      <c r="E21" s="2">
        <f>(E22*$C$22+E23*$C$23+E24*$C$24+E25*$C$25)/100</f>
        <v>20</v>
      </c>
      <c r="F21" s="2">
        <f>(F22*$C$22+F23*$C$23+F24*$C$24+F25*$C$25)/100</f>
        <v>30</v>
      </c>
      <c r="G21" s="2">
        <f>(G22*$C$22+G23*$C$23+G24*$C$24+G25*$C$25)/100</f>
        <v>30</v>
      </c>
      <c r="H21" s="2">
        <f>(H22*$C$22+H23*$C$23+H24*$C$24+H25*$C$25)/100</f>
        <v>40</v>
      </c>
      <c r="I21" s="2">
        <f t="shared" ref="I21:AK21" si="2">(I22*$C$22+I23*$C$23+I24*$C$24+I25*$C$25)/100</f>
        <v>30</v>
      </c>
      <c r="J21" s="2">
        <f t="shared" si="2"/>
        <v>32.5</v>
      </c>
      <c r="K21" s="2">
        <f t="shared" si="2"/>
        <v>35</v>
      </c>
      <c r="L21" s="2">
        <f t="shared" si="2"/>
        <v>17.5</v>
      </c>
      <c r="M21" s="2">
        <f t="shared" si="2"/>
        <v>0</v>
      </c>
      <c r="N21" s="2">
        <f t="shared" si="2"/>
        <v>0</v>
      </c>
      <c r="O21" s="2">
        <f t="shared" si="2"/>
        <v>0</v>
      </c>
      <c r="P21" s="2">
        <f t="shared" si="2"/>
        <v>0</v>
      </c>
      <c r="Q21" s="2">
        <f t="shared" si="2"/>
        <v>0</v>
      </c>
      <c r="R21" s="2">
        <f t="shared" si="2"/>
        <v>0</v>
      </c>
      <c r="S21" s="2">
        <f t="shared" si="2"/>
        <v>0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2"/>
        <v>0</v>
      </c>
      <c r="Z21" s="2">
        <f t="shared" si="2"/>
        <v>0</v>
      </c>
      <c r="AA21" s="2">
        <f t="shared" si="2"/>
        <v>0</v>
      </c>
      <c r="AB21" s="2">
        <f t="shared" si="2"/>
        <v>0</v>
      </c>
      <c r="AC21" s="2">
        <f t="shared" si="2"/>
        <v>0</v>
      </c>
      <c r="AD21" s="2">
        <f t="shared" si="2"/>
        <v>0</v>
      </c>
      <c r="AE21" s="2">
        <f t="shared" si="2"/>
        <v>0</v>
      </c>
      <c r="AF21" s="2">
        <f t="shared" si="2"/>
        <v>0</v>
      </c>
      <c r="AG21" s="2">
        <f t="shared" si="2"/>
        <v>0</v>
      </c>
      <c r="AH21" s="2">
        <f t="shared" si="2"/>
        <v>0</v>
      </c>
      <c r="AI21" s="2">
        <f t="shared" si="2"/>
        <v>0</v>
      </c>
      <c r="AJ21" s="2">
        <f t="shared" si="2"/>
        <v>0</v>
      </c>
      <c r="AK21" s="2">
        <f t="shared" si="2"/>
        <v>0</v>
      </c>
    </row>
    <row r="22" spans="1:37">
      <c r="A22" s="3" t="s">
        <v>51</v>
      </c>
      <c r="B22" t="s">
        <v>52</v>
      </c>
      <c r="C22" s="1">
        <v>10</v>
      </c>
      <c r="D22" s="1">
        <v>100</v>
      </c>
      <c r="E22" s="1">
        <v>50</v>
      </c>
      <c r="F22" s="1">
        <v>75</v>
      </c>
      <c r="G22" s="1">
        <v>75</v>
      </c>
      <c r="H22" s="1">
        <v>100</v>
      </c>
      <c r="I22" s="4">
        <v>75</v>
      </c>
      <c r="J22" s="4">
        <v>75</v>
      </c>
      <c r="K22" s="4">
        <v>100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>
      <c r="A23" s="3" t="s">
        <v>53</v>
      </c>
      <c r="B23" t="s">
        <v>54</v>
      </c>
      <c r="C23" s="1">
        <v>10</v>
      </c>
      <c r="D23" s="1">
        <v>100</v>
      </c>
      <c r="E23" s="1">
        <v>50</v>
      </c>
      <c r="F23" s="1">
        <v>75</v>
      </c>
      <c r="G23" s="1">
        <v>75</v>
      </c>
      <c r="H23" s="1">
        <v>100</v>
      </c>
      <c r="I23" s="4">
        <v>100</v>
      </c>
      <c r="J23" s="4">
        <v>100</v>
      </c>
      <c r="K23" s="4">
        <v>100</v>
      </c>
      <c r="L23" s="4">
        <v>50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>
      <c r="A24" s="3" t="s">
        <v>55</v>
      </c>
      <c r="B24" t="s">
        <v>56</v>
      </c>
      <c r="C24" s="1">
        <v>10</v>
      </c>
      <c r="D24" s="1">
        <v>100</v>
      </c>
      <c r="E24" s="1">
        <v>50</v>
      </c>
      <c r="F24" s="1">
        <v>75</v>
      </c>
      <c r="G24" s="1">
        <v>75</v>
      </c>
      <c r="H24" s="1">
        <v>100</v>
      </c>
      <c r="I24" s="4">
        <v>50</v>
      </c>
      <c r="J24" s="4">
        <v>50</v>
      </c>
      <c r="K24" s="4">
        <v>50</v>
      </c>
      <c r="L24" s="4">
        <v>50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>
      <c r="A25" s="3" t="s">
        <v>57</v>
      </c>
      <c r="B25" t="s">
        <v>58</v>
      </c>
      <c r="C25" s="1">
        <v>10</v>
      </c>
      <c r="D25" s="1">
        <v>100</v>
      </c>
      <c r="E25" s="1">
        <v>50</v>
      </c>
      <c r="F25" s="1">
        <v>75</v>
      </c>
      <c r="G25" s="1">
        <v>75</v>
      </c>
      <c r="H25" s="1">
        <v>100</v>
      </c>
      <c r="I25" s="4">
        <v>75</v>
      </c>
      <c r="J25" s="4">
        <v>100</v>
      </c>
      <c r="K25" s="4">
        <v>100</v>
      </c>
      <c r="L25" s="4">
        <v>75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>
      <c r="A26" s="6" t="s">
        <v>59</v>
      </c>
      <c r="B26" s="7" t="s">
        <v>60</v>
      </c>
      <c r="C26" s="2">
        <v>10</v>
      </c>
      <c r="D26" s="2">
        <f>(D27*$C$27+D28*$C$28+D29*$C$29+D30*$C$30)/100</f>
        <v>20</v>
      </c>
      <c r="E26" s="2">
        <f t="shared" ref="E26:AK26" si="3">(E27*$C$27+E28*$C$28+E29*$C$29+E30*$C$30)/100</f>
        <v>10</v>
      </c>
      <c r="F26" s="2">
        <f t="shared" si="3"/>
        <v>15</v>
      </c>
      <c r="G26" s="2">
        <f t="shared" si="3"/>
        <v>15</v>
      </c>
      <c r="H26" s="2">
        <f t="shared" si="3"/>
        <v>20</v>
      </c>
      <c r="I26" s="2">
        <f t="shared" si="3"/>
        <v>17.5</v>
      </c>
      <c r="J26" s="2">
        <f t="shared" si="3"/>
        <v>18.75</v>
      </c>
      <c r="K26" s="2">
        <f t="shared" si="3"/>
        <v>19</v>
      </c>
      <c r="L26" s="2">
        <f t="shared" si="3"/>
        <v>19</v>
      </c>
      <c r="M26" s="2">
        <f t="shared" si="3"/>
        <v>0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0</v>
      </c>
      <c r="T26" s="2">
        <f t="shared" si="3"/>
        <v>0</v>
      </c>
      <c r="U26" s="2">
        <f t="shared" si="3"/>
        <v>0</v>
      </c>
      <c r="V26" s="2">
        <f t="shared" si="3"/>
        <v>0</v>
      </c>
      <c r="W26" s="2">
        <f t="shared" si="3"/>
        <v>0</v>
      </c>
      <c r="X26" s="2">
        <f t="shared" si="3"/>
        <v>0</v>
      </c>
      <c r="Y26" s="2">
        <f t="shared" si="3"/>
        <v>0</v>
      </c>
      <c r="Z26" s="2">
        <f t="shared" si="3"/>
        <v>0</v>
      </c>
      <c r="AA26" s="2">
        <f t="shared" si="3"/>
        <v>0</v>
      </c>
      <c r="AB26" s="2">
        <f t="shared" si="3"/>
        <v>0</v>
      </c>
      <c r="AC26" s="2">
        <f t="shared" si="3"/>
        <v>0</v>
      </c>
      <c r="AD26" s="2">
        <f t="shared" si="3"/>
        <v>0</v>
      </c>
      <c r="AE26" s="2">
        <f t="shared" si="3"/>
        <v>0</v>
      </c>
      <c r="AF26" s="2">
        <f t="shared" si="3"/>
        <v>0</v>
      </c>
      <c r="AG26" s="2">
        <f t="shared" si="3"/>
        <v>0</v>
      </c>
      <c r="AH26" s="2">
        <f t="shared" si="3"/>
        <v>0</v>
      </c>
      <c r="AI26" s="2">
        <f t="shared" si="3"/>
        <v>0</v>
      </c>
      <c r="AJ26" s="2">
        <f t="shared" si="3"/>
        <v>0</v>
      </c>
      <c r="AK26" s="2">
        <f t="shared" si="3"/>
        <v>0</v>
      </c>
    </row>
    <row r="27" spans="1:37">
      <c r="A27" s="3" t="s">
        <v>61</v>
      </c>
      <c r="B27" t="s">
        <v>62</v>
      </c>
      <c r="C27" s="1">
        <v>5</v>
      </c>
      <c r="D27" s="1">
        <v>100</v>
      </c>
      <c r="E27" s="1">
        <v>50</v>
      </c>
      <c r="F27" s="1">
        <v>75</v>
      </c>
      <c r="G27" s="1">
        <v>75</v>
      </c>
      <c r="H27" s="1">
        <v>100</v>
      </c>
      <c r="I27" s="4">
        <v>100</v>
      </c>
      <c r="J27" s="4">
        <v>100</v>
      </c>
      <c r="K27" s="4">
        <v>100</v>
      </c>
      <c r="L27" s="4">
        <v>100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>
      <c r="A28" s="3" t="s">
        <v>63</v>
      </c>
      <c r="B28" t="s">
        <v>64</v>
      </c>
      <c r="C28" s="1">
        <v>7.5</v>
      </c>
      <c r="D28" s="1">
        <v>100</v>
      </c>
      <c r="E28" s="1">
        <v>50</v>
      </c>
      <c r="F28" s="1">
        <v>75</v>
      </c>
      <c r="G28" s="1">
        <v>75</v>
      </c>
      <c r="H28" s="1">
        <v>100</v>
      </c>
      <c r="I28" s="4">
        <v>100</v>
      </c>
      <c r="J28" s="4">
        <v>100</v>
      </c>
      <c r="K28" s="4">
        <v>100</v>
      </c>
      <c r="L28" s="4">
        <v>100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>
      <c r="A29" s="3" t="s">
        <v>65</v>
      </c>
      <c r="B29" t="s">
        <v>66</v>
      </c>
      <c r="C29" s="1">
        <v>2.5</v>
      </c>
      <c r="D29" s="1">
        <v>100</v>
      </c>
      <c r="E29" s="1">
        <v>50</v>
      </c>
      <c r="F29" s="1">
        <v>75</v>
      </c>
      <c r="G29" s="1">
        <v>75</v>
      </c>
      <c r="H29" s="1">
        <v>100</v>
      </c>
      <c r="I29" s="4">
        <v>100</v>
      </c>
      <c r="J29" s="4">
        <v>100</v>
      </c>
      <c r="K29" s="4">
        <v>100</v>
      </c>
      <c r="L29" s="4">
        <v>100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>
      <c r="A30" s="3" t="s">
        <v>67</v>
      </c>
      <c r="B30" t="s">
        <v>68</v>
      </c>
      <c r="C30" s="1">
        <v>5</v>
      </c>
      <c r="D30" s="1">
        <v>100</v>
      </c>
      <c r="E30" s="1">
        <v>50</v>
      </c>
      <c r="F30" s="1">
        <v>75</v>
      </c>
      <c r="G30" s="1">
        <v>75</v>
      </c>
      <c r="H30" s="1">
        <v>100</v>
      </c>
      <c r="I30" s="4">
        <v>50</v>
      </c>
      <c r="J30" s="4">
        <v>75</v>
      </c>
      <c r="K30" s="4">
        <v>80</v>
      </c>
      <c r="L30" s="4">
        <v>80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>
      <c r="A31" s="3"/>
      <c r="B31" s="5" t="s">
        <v>69</v>
      </c>
      <c r="C31" s="2">
        <f t="shared" ref="C31:AK31" si="4">SUM(C4,C9,C21,C26)</f>
        <v>100</v>
      </c>
      <c r="D31" s="2">
        <f t="shared" si="4"/>
        <v>120</v>
      </c>
      <c r="E31" s="2">
        <f t="shared" si="4"/>
        <v>60</v>
      </c>
      <c r="F31" s="2">
        <f t="shared" si="4"/>
        <v>86.25</v>
      </c>
      <c r="G31" s="2">
        <f t="shared" si="4"/>
        <v>102.5</v>
      </c>
      <c r="H31" s="2">
        <f t="shared" si="4"/>
        <v>120</v>
      </c>
      <c r="I31" s="2">
        <f t="shared" si="4"/>
        <v>99.375</v>
      </c>
      <c r="J31" s="2">
        <f t="shared" si="4"/>
        <v>105</v>
      </c>
      <c r="K31" s="2">
        <f t="shared" si="4"/>
        <v>109</v>
      </c>
      <c r="L31" s="2">
        <f t="shared" si="4"/>
        <v>90</v>
      </c>
      <c r="M31" s="2">
        <f t="shared" si="4"/>
        <v>0</v>
      </c>
      <c r="N31" s="2">
        <f t="shared" si="4"/>
        <v>0</v>
      </c>
      <c r="O31" s="2">
        <f t="shared" si="4"/>
        <v>0</v>
      </c>
      <c r="P31" s="2">
        <f t="shared" si="4"/>
        <v>0</v>
      </c>
      <c r="Q31" s="2">
        <f t="shared" si="4"/>
        <v>0</v>
      </c>
      <c r="R31" s="2">
        <f t="shared" si="4"/>
        <v>0</v>
      </c>
      <c r="S31" s="2">
        <f t="shared" si="4"/>
        <v>0</v>
      </c>
      <c r="T31" s="2">
        <f t="shared" si="4"/>
        <v>0</v>
      </c>
      <c r="U31" s="2">
        <f t="shared" si="4"/>
        <v>0</v>
      </c>
      <c r="V31" s="2">
        <f t="shared" si="4"/>
        <v>0</v>
      </c>
      <c r="W31" s="2">
        <f t="shared" si="4"/>
        <v>0</v>
      </c>
      <c r="X31" s="2">
        <f t="shared" si="4"/>
        <v>0</v>
      </c>
      <c r="Y31" s="2">
        <f t="shared" si="4"/>
        <v>0</v>
      </c>
      <c r="Z31" s="2">
        <f t="shared" si="4"/>
        <v>0</v>
      </c>
      <c r="AA31" s="2">
        <f t="shared" si="4"/>
        <v>0</v>
      </c>
      <c r="AB31" s="2">
        <f t="shared" si="4"/>
        <v>0</v>
      </c>
      <c r="AC31" s="2">
        <f t="shared" si="4"/>
        <v>0</v>
      </c>
      <c r="AD31" s="2">
        <f t="shared" si="4"/>
        <v>0</v>
      </c>
      <c r="AE31" s="2">
        <f t="shared" si="4"/>
        <v>0</v>
      </c>
      <c r="AF31" s="2">
        <f t="shared" si="4"/>
        <v>0</v>
      </c>
      <c r="AG31" s="2">
        <f t="shared" si="4"/>
        <v>0</v>
      </c>
      <c r="AH31" s="2">
        <f t="shared" si="4"/>
        <v>0</v>
      </c>
      <c r="AI31" s="2">
        <f t="shared" si="4"/>
        <v>0</v>
      </c>
      <c r="AJ31" s="2">
        <f t="shared" si="4"/>
        <v>0</v>
      </c>
      <c r="AK31" s="2">
        <f t="shared" si="4"/>
        <v>0</v>
      </c>
    </row>
    <row r="32" spans="1:37">
      <c r="A32" s="3"/>
      <c r="B32" s="5" t="s">
        <v>70</v>
      </c>
      <c r="C32" s="2" t="s">
        <v>71</v>
      </c>
      <c r="D32" s="2">
        <f t="shared" ref="D32:AK32" si="5">MIN(D4,$C$4)+MIN(D9,$C$9)+MIN(D21,$C$21)+MIN(D26,$C$26)</f>
        <v>100</v>
      </c>
      <c r="E32" s="2">
        <f t="shared" si="5"/>
        <v>60</v>
      </c>
      <c r="F32" s="2">
        <f t="shared" si="5"/>
        <v>81.25</v>
      </c>
      <c r="G32" s="2">
        <f t="shared" si="5"/>
        <v>97.5</v>
      </c>
      <c r="H32" s="2">
        <f t="shared" si="5"/>
        <v>100</v>
      </c>
      <c r="I32" s="2">
        <f t="shared" si="5"/>
        <v>91.875</v>
      </c>
      <c r="J32" s="2">
        <f t="shared" si="5"/>
        <v>93.75</v>
      </c>
      <c r="K32" s="2">
        <f t="shared" si="5"/>
        <v>95</v>
      </c>
      <c r="L32" s="2">
        <f t="shared" si="5"/>
        <v>81</v>
      </c>
      <c r="M32" s="2">
        <f t="shared" si="5"/>
        <v>0</v>
      </c>
      <c r="N32" s="2">
        <f t="shared" si="5"/>
        <v>0</v>
      </c>
      <c r="O32" s="2">
        <f t="shared" si="5"/>
        <v>0</v>
      </c>
      <c r="P32" s="2">
        <f t="shared" si="5"/>
        <v>0</v>
      </c>
      <c r="Q32" s="2">
        <f t="shared" si="5"/>
        <v>0</v>
      </c>
      <c r="R32" s="2">
        <f t="shared" si="5"/>
        <v>0</v>
      </c>
      <c r="S32" s="2">
        <f t="shared" si="5"/>
        <v>0</v>
      </c>
      <c r="T32" s="2">
        <f t="shared" si="5"/>
        <v>0</v>
      </c>
      <c r="U32" s="2">
        <f t="shared" si="5"/>
        <v>0</v>
      </c>
      <c r="V32" s="2">
        <f t="shared" si="5"/>
        <v>0</v>
      </c>
      <c r="W32" s="2">
        <f t="shared" si="5"/>
        <v>0</v>
      </c>
      <c r="X32" s="2">
        <f t="shared" si="5"/>
        <v>0</v>
      </c>
      <c r="Y32" s="2">
        <f t="shared" si="5"/>
        <v>0</v>
      </c>
      <c r="Z32" s="2">
        <f t="shared" si="5"/>
        <v>0</v>
      </c>
      <c r="AA32" s="2">
        <f t="shared" si="5"/>
        <v>0</v>
      </c>
      <c r="AB32" s="2">
        <f t="shared" si="5"/>
        <v>0</v>
      </c>
      <c r="AC32" s="2">
        <f t="shared" si="5"/>
        <v>0</v>
      </c>
      <c r="AD32" s="2">
        <f t="shared" si="5"/>
        <v>0</v>
      </c>
      <c r="AE32" s="2">
        <f t="shared" si="5"/>
        <v>0</v>
      </c>
      <c r="AF32" s="2">
        <f t="shared" si="5"/>
        <v>0</v>
      </c>
      <c r="AG32" s="2">
        <f t="shared" si="5"/>
        <v>0</v>
      </c>
      <c r="AH32" s="2">
        <f t="shared" si="5"/>
        <v>0</v>
      </c>
      <c r="AI32" s="2">
        <f t="shared" si="5"/>
        <v>0</v>
      </c>
      <c r="AJ32" s="2">
        <f t="shared" si="5"/>
        <v>0</v>
      </c>
      <c r="AK32" s="2">
        <f t="shared" si="5"/>
        <v>0</v>
      </c>
    </row>
    <row r="33" spans="1:37">
      <c r="A33" s="3"/>
      <c r="B33" s="5" t="s">
        <v>72</v>
      </c>
      <c r="C33" s="1" t="s">
        <v>71</v>
      </c>
      <c r="D33" s="2">
        <f t="shared" ref="D33:AK33" si="6">MIN(MAX(D32,0),100)</f>
        <v>100</v>
      </c>
      <c r="E33" s="2">
        <f t="shared" si="6"/>
        <v>60</v>
      </c>
      <c r="F33" s="2">
        <f t="shared" si="6"/>
        <v>81.25</v>
      </c>
      <c r="G33" s="2">
        <f t="shared" si="6"/>
        <v>97.5</v>
      </c>
      <c r="H33" s="2">
        <f t="shared" si="6"/>
        <v>100</v>
      </c>
      <c r="I33" s="2">
        <f t="shared" si="6"/>
        <v>91.875</v>
      </c>
      <c r="J33" s="2">
        <f t="shared" si="6"/>
        <v>93.75</v>
      </c>
      <c r="K33" s="2">
        <f t="shared" si="6"/>
        <v>95</v>
      </c>
      <c r="L33" s="2">
        <f t="shared" si="6"/>
        <v>81</v>
      </c>
      <c r="M33" s="2">
        <f t="shared" si="6"/>
        <v>0</v>
      </c>
      <c r="N33" s="2">
        <f t="shared" si="6"/>
        <v>0</v>
      </c>
      <c r="O33" s="2">
        <f t="shared" si="6"/>
        <v>0</v>
      </c>
      <c r="P33" s="2">
        <f t="shared" si="6"/>
        <v>0</v>
      </c>
      <c r="Q33" s="2">
        <f t="shared" si="6"/>
        <v>0</v>
      </c>
      <c r="R33" s="2">
        <f t="shared" si="6"/>
        <v>0</v>
      </c>
      <c r="S33" s="2">
        <f t="shared" si="6"/>
        <v>0</v>
      </c>
      <c r="T33" s="2">
        <f t="shared" si="6"/>
        <v>0</v>
      </c>
      <c r="U33" s="2">
        <f t="shared" si="6"/>
        <v>0</v>
      </c>
      <c r="V33" s="2">
        <f t="shared" si="6"/>
        <v>0</v>
      </c>
      <c r="W33" s="2">
        <f t="shared" si="6"/>
        <v>0</v>
      </c>
      <c r="X33" s="2">
        <f t="shared" si="6"/>
        <v>0</v>
      </c>
      <c r="Y33" s="2">
        <f t="shared" si="6"/>
        <v>0</v>
      </c>
      <c r="Z33" s="2">
        <f t="shared" si="6"/>
        <v>0</v>
      </c>
      <c r="AA33" s="2">
        <f t="shared" si="6"/>
        <v>0</v>
      </c>
      <c r="AB33" s="2">
        <f t="shared" si="6"/>
        <v>0</v>
      </c>
      <c r="AC33" s="2">
        <f t="shared" si="6"/>
        <v>0</v>
      </c>
      <c r="AD33" s="2">
        <f t="shared" si="6"/>
        <v>0</v>
      </c>
      <c r="AE33" s="2">
        <f t="shared" si="6"/>
        <v>0</v>
      </c>
      <c r="AF33" s="2">
        <f t="shared" si="6"/>
        <v>0</v>
      </c>
      <c r="AG33" s="2">
        <f t="shared" si="6"/>
        <v>0</v>
      </c>
      <c r="AH33" s="2">
        <f t="shared" si="6"/>
        <v>0</v>
      </c>
      <c r="AI33" s="2">
        <f t="shared" si="6"/>
        <v>0</v>
      </c>
      <c r="AJ33" s="2">
        <f t="shared" si="6"/>
        <v>0</v>
      </c>
      <c r="AK33" s="2">
        <f t="shared" si="6"/>
        <v>0</v>
      </c>
    </row>
    <row r="34" spans="1:37">
      <c r="A34" s="3"/>
      <c r="B34" s="5" t="s">
        <v>73</v>
      </c>
      <c r="C34" s="2" t="s">
        <v>71</v>
      </c>
      <c r="D34" s="2">
        <f t="shared" ref="D34:AK34" si="7">D33*20/100</f>
        <v>20</v>
      </c>
      <c r="E34" s="2">
        <f t="shared" si="7"/>
        <v>12</v>
      </c>
      <c r="F34" s="2">
        <f t="shared" si="7"/>
        <v>16.25</v>
      </c>
      <c r="G34" s="2">
        <f t="shared" si="7"/>
        <v>19.5</v>
      </c>
      <c r="H34" s="2">
        <f t="shared" si="7"/>
        <v>20</v>
      </c>
      <c r="I34" s="2">
        <f t="shared" si="7"/>
        <v>18.375</v>
      </c>
      <c r="J34" s="2">
        <f t="shared" si="7"/>
        <v>18.75</v>
      </c>
      <c r="K34" s="2">
        <f t="shared" si="7"/>
        <v>19</v>
      </c>
      <c r="L34" s="2">
        <f t="shared" si="7"/>
        <v>16.2</v>
      </c>
      <c r="M34" s="2">
        <f t="shared" si="7"/>
        <v>0</v>
      </c>
      <c r="N34" s="2">
        <f t="shared" si="7"/>
        <v>0</v>
      </c>
      <c r="O34" s="2">
        <f t="shared" si="7"/>
        <v>0</v>
      </c>
      <c r="P34" s="2">
        <f t="shared" si="7"/>
        <v>0</v>
      </c>
      <c r="Q34" s="2">
        <f t="shared" si="7"/>
        <v>0</v>
      </c>
      <c r="R34" s="2">
        <f t="shared" si="7"/>
        <v>0</v>
      </c>
      <c r="S34" s="2">
        <f t="shared" si="7"/>
        <v>0</v>
      </c>
      <c r="T34" s="2">
        <f t="shared" si="7"/>
        <v>0</v>
      </c>
      <c r="U34" s="2">
        <f t="shared" si="7"/>
        <v>0</v>
      </c>
      <c r="V34" s="2">
        <f t="shared" si="7"/>
        <v>0</v>
      </c>
      <c r="W34" s="2">
        <f t="shared" si="7"/>
        <v>0</v>
      </c>
      <c r="X34" s="2">
        <f t="shared" si="7"/>
        <v>0</v>
      </c>
      <c r="Y34" s="2">
        <f t="shared" si="7"/>
        <v>0</v>
      </c>
      <c r="Z34" s="2">
        <f t="shared" si="7"/>
        <v>0</v>
      </c>
      <c r="AA34" s="2">
        <f t="shared" si="7"/>
        <v>0</v>
      </c>
      <c r="AB34" s="2">
        <f t="shared" si="7"/>
        <v>0</v>
      </c>
      <c r="AC34" s="2">
        <f t="shared" si="7"/>
        <v>0</v>
      </c>
      <c r="AD34" s="2">
        <f t="shared" si="7"/>
        <v>0</v>
      </c>
      <c r="AE34" s="2">
        <f t="shared" si="7"/>
        <v>0</v>
      </c>
      <c r="AF34" s="2">
        <f t="shared" si="7"/>
        <v>0</v>
      </c>
      <c r="AG34" s="2">
        <f t="shared" si="7"/>
        <v>0</v>
      </c>
      <c r="AH34" s="2">
        <f t="shared" si="7"/>
        <v>0</v>
      </c>
      <c r="AI34" s="2">
        <f t="shared" si="7"/>
        <v>0</v>
      </c>
      <c r="AJ34" s="2">
        <f t="shared" si="7"/>
        <v>0</v>
      </c>
      <c r="AK34" s="2">
        <f t="shared" si="7"/>
        <v>0</v>
      </c>
    </row>
  </sheetData>
  <sheetProtection algorithmName="SHA-512" hashValue="ANPcuf6kEI6c+Af3ME7beyJlhGIKP+X9+P63C1ym0lCHjx718XN/6tvgFJzuI2SdbmmrHGb2BGvoL372J+rcRw==" saltValue="DnZqPDLYmgXQQ0GcEVyQdA==" spinCount="100000" sheet="1" objects="1" scenarios="1"/>
  <mergeCells count="8">
    <mergeCell ref="F1:F3"/>
    <mergeCell ref="G1:G3"/>
    <mergeCell ref="H1:H3"/>
    <mergeCell ref="B1:B3"/>
    <mergeCell ref="A1:A3"/>
    <mergeCell ref="C1:C3"/>
    <mergeCell ref="D1:D3"/>
    <mergeCell ref="E1:E3"/>
  </mergeCells>
  <dataValidations count="3">
    <dataValidation showInputMessage="1" showErrorMessage="1" prompt="número de estudante" sqref="I3:AK3" xr:uid="{A489775B-A440-DE44-8841-C29C99152A4A}"/>
    <dataValidation type="decimal" showInputMessage="1" showErrorMessage="1" sqref="D10:H16 I10:AK16" xr:uid="{C4DAB4A5-99BD-7E4A-B005-22478D53F387}">
      <formula1>$C10</formula1>
      <formula2>0</formula2>
    </dataValidation>
    <dataValidation type="whole" allowBlank="1" showInputMessage="1" showErrorMessage="1" sqref="I5:AK8 I17:AK20 I22:AK25 I27:AK30" xr:uid="{44A2676D-AC0F-7442-B11D-CB6155ACA12D}">
      <formula1>0</formula1>
      <formula2>100</formula2>
    </dataValidation>
  </dataValidations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2D35-9849-6649-B5A2-1D367842DABA}">
  <dimension ref="A1:G28"/>
  <sheetViews>
    <sheetView topLeftCell="C15" workbookViewId="0">
      <selection activeCell="D22" sqref="D22"/>
    </sheetView>
  </sheetViews>
  <sheetFormatPr defaultColWidth="10.875" defaultRowHeight="15.75"/>
  <cols>
    <col min="1" max="1" width="10.875" style="10"/>
    <col min="2" max="2" width="76.875" style="10" customWidth="1"/>
    <col min="3" max="7" width="35.875" style="10" customWidth="1"/>
    <col min="8" max="16384" width="10.875" style="10"/>
  </cols>
  <sheetData>
    <row r="1" spans="1:7">
      <c r="A1" s="30" t="s">
        <v>0</v>
      </c>
      <c r="B1" s="31" t="s">
        <v>1</v>
      </c>
      <c r="C1" s="32" t="s">
        <v>74</v>
      </c>
      <c r="D1" s="32"/>
      <c r="E1" s="32"/>
      <c r="F1" s="32"/>
      <c r="G1" s="32"/>
    </row>
    <row r="2" spans="1:7">
      <c r="A2" s="30"/>
      <c r="B2" s="31"/>
      <c r="C2" s="13">
        <v>0</v>
      </c>
      <c r="D2" s="13">
        <v>25</v>
      </c>
      <c r="E2" s="13">
        <v>50</v>
      </c>
      <c r="F2" s="13">
        <v>75</v>
      </c>
      <c r="G2" s="13">
        <v>100</v>
      </c>
    </row>
    <row r="3" spans="1:7" ht="15.95" customHeight="1">
      <c r="A3" s="14" t="s">
        <v>17</v>
      </c>
      <c r="B3" s="22" t="s">
        <v>75</v>
      </c>
      <c r="C3" s="27" t="s">
        <v>76</v>
      </c>
      <c r="D3" s="27" t="s">
        <v>77</v>
      </c>
      <c r="E3" s="27" t="s">
        <v>78</v>
      </c>
      <c r="F3" s="27" t="s">
        <v>79</v>
      </c>
      <c r="G3" s="27" t="s">
        <v>80</v>
      </c>
    </row>
    <row r="4" spans="1:7">
      <c r="A4" s="14" t="s">
        <v>19</v>
      </c>
      <c r="B4" s="22" t="s">
        <v>81</v>
      </c>
      <c r="C4" s="28"/>
      <c r="D4" s="28"/>
      <c r="E4" s="28"/>
      <c r="F4" s="28"/>
      <c r="G4" s="28"/>
    </row>
    <row r="5" spans="1:7">
      <c r="A5" s="14" t="s">
        <v>21</v>
      </c>
      <c r="B5" s="22" t="s">
        <v>82</v>
      </c>
      <c r="C5" s="28"/>
      <c r="D5" s="28"/>
      <c r="E5" s="28"/>
      <c r="F5" s="28"/>
      <c r="G5" s="28"/>
    </row>
    <row r="6" spans="1:7">
      <c r="A6" s="14" t="s">
        <v>23</v>
      </c>
      <c r="B6" s="15" t="s">
        <v>83</v>
      </c>
      <c r="C6" s="29"/>
      <c r="D6" s="29"/>
      <c r="E6" s="29"/>
      <c r="F6" s="29"/>
      <c r="G6" s="29"/>
    </row>
    <row r="7" spans="1:7">
      <c r="A7" s="13" t="s">
        <v>25</v>
      </c>
      <c r="B7" s="16" t="s">
        <v>84</v>
      </c>
      <c r="C7" s="14" t="s">
        <v>71</v>
      </c>
      <c r="D7" s="14" t="s">
        <v>71</v>
      </c>
      <c r="E7" s="14" t="s">
        <v>71</v>
      </c>
      <c r="F7" s="14" t="s">
        <v>71</v>
      </c>
      <c r="G7" s="14" t="s">
        <v>71</v>
      </c>
    </row>
    <row r="8" spans="1:7">
      <c r="A8" s="14" t="s">
        <v>27</v>
      </c>
      <c r="B8" s="15" t="s">
        <v>85</v>
      </c>
      <c r="C8" s="14" t="s">
        <v>71</v>
      </c>
      <c r="D8" s="14" t="s">
        <v>71</v>
      </c>
      <c r="E8" s="14" t="s">
        <v>71</v>
      </c>
      <c r="F8" s="14" t="s">
        <v>71</v>
      </c>
      <c r="G8" s="14" t="s">
        <v>71</v>
      </c>
    </row>
    <row r="9" spans="1:7">
      <c r="A9" s="14" t="s">
        <v>29</v>
      </c>
      <c r="B9" s="15" t="s">
        <v>86</v>
      </c>
      <c r="C9" s="14" t="s">
        <v>71</v>
      </c>
      <c r="D9" s="14" t="s">
        <v>71</v>
      </c>
      <c r="E9" s="14" t="s">
        <v>71</v>
      </c>
      <c r="F9" s="14" t="s">
        <v>71</v>
      </c>
      <c r="G9" s="14" t="s">
        <v>71</v>
      </c>
    </row>
    <row r="10" spans="1:7">
      <c r="A10" s="14" t="s">
        <v>31</v>
      </c>
      <c r="B10" s="15" t="s">
        <v>32</v>
      </c>
      <c r="C10" s="14" t="s">
        <v>71</v>
      </c>
      <c r="D10" s="14" t="s">
        <v>71</v>
      </c>
      <c r="E10" s="14" t="s">
        <v>71</v>
      </c>
      <c r="F10" s="14" t="s">
        <v>71</v>
      </c>
      <c r="G10" s="14" t="s">
        <v>71</v>
      </c>
    </row>
    <row r="11" spans="1:7">
      <c r="A11" s="14" t="s">
        <v>33</v>
      </c>
      <c r="B11" s="15" t="s">
        <v>34</v>
      </c>
      <c r="C11" s="14" t="s">
        <v>71</v>
      </c>
      <c r="D11" s="14" t="s">
        <v>71</v>
      </c>
      <c r="E11" s="14" t="s">
        <v>71</v>
      </c>
      <c r="F11" s="14" t="s">
        <v>71</v>
      </c>
      <c r="G11" s="14" t="s">
        <v>71</v>
      </c>
    </row>
    <row r="12" spans="1:7" ht="15.95" customHeight="1">
      <c r="A12" s="14" t="s">
        <v>35</v>
      </c>
      <c r="B12" s="15" t="s">
        <v>87</v>
      </c>
      <c r="C12" s="33" t="s">
        <v>88</v>
      </c>
      <c r="D12" s="33" t="s">
        <v>89</v>
      </c>
      <c r="E12" s="33" t="s">
        <v>90</v>
      </c>
      <c r="F12" s="33" t="s">
        <v>91</v>
      </c>
      <c r="G12" s="33" t="s">
        <v>92</v>
      </c>
    </row>
    <row r="13" spans="1:7">
      <c r="A13" s="14" t="s">
        <v>37</v>
      </c>
      <c r="B13" s="15" t="s">
        <v>93</v>
      </c>
      <c r="C13" s="33"/>
      <c r="D13" s="33"/>
      <c r="E13" s="33"/>
      <c r="F13" s="33"/>
      <c r="G13" s="33"/>
    </row>
    <row r="14" spans="1:7">
      <c r="A14" s="14" t="s">
        <v>39</v>
      </c>
      <c r="B14" s="15" t="s">
        <v>94</v>
      </c>
      <c r="C14" s="33"/>
      <c r="D14" s="33"/>
      <c r="E14" s="33"/>
      <c r="F14" s="33"/>
      <c r="G14" s="33"/>
    </row>
    <row r="15" spans="1:7">
      <c r="A15" s="14" t="s">
        <v>41</v>
      </c>
      <c r="B15" s="15" t="s">
        <v>42</v>
      </c>
      <c r="C15" s="33"/>
      <c r="D15" s="33"/>
      <c r="E15" s="33"/>
      <c r="F15" s="33"/>
      <c r="G15" s="33"/>
    </row>
    <row r="16" spans="1:7">
      <c r="A16" s="14" t="s">
        <v>43</v>
      </c>
      <c r="B16" s="15" t="s">
        <v>44</v>
      </c>
      <c r="C16" s="33"/>
      <c r="D16" s="33"/>
      <c r="E16" s="33"/>
      <c r="F16" s="33"/>
      <c r="G16" s="33"/>
    </row>
    <row r="17" spans="1:7">
      <c r="A17" s="13" t="s">
        <v>49</v>
      </c>
      <c r="B17" s="16" t="s">
        <v>50</v>
      </c>
      <c r="C17" s="14" t="s">
        <v>71</v>
      </c>
      <c r="D17" s="14" t="s">
        <v>71</v>
      </c>
      <c r="E17" s="14" t="s">
        <v>71</v>
      </c>
      <c r="F17" s="14" t="s">
        <v>71</v>
      </c>
      <c r="G17" s="14" t="s">
        <v>71</v>
      </c>
    </row>
    <row r="18" spans="1:7" ht="15.95" customHeight="1">
      <c r="A18" s="14" t="s">
        <v>51</v>
      </c>
      <c r="B18" s="15" t="s">
        <v>95</v>
      </c>
      <c r="C18" s="27" t="s">
        <v>96</v>
      </c>
      <c r="D18" s="27" t="s">
        <v>97</v>
      </c>
      <c r="E18" s="27" t="s">
        <v>98</v>
      </c>
      <c r="F18" s="27" t="s">
        <v>99</v>
      </c>
      <c r="G18" s="27" t="s">
        <v>100</v>
      </c>
    </row>
    <row r="19" spans="1:7" ht="15.95" customHeight="1">
      <c r="A19" s="14" t="s">
        <v>53</v>
      </c>
      <c r="B19" s="22" t="s">
        <v>54</v>
      </c>
      <c r="C19" s="28"/>
      <c r="D19" s="28"/>
      <c r="E19" s="28"/>
      <c r="F19" s="28"/>
      <c r="G19" s="28"/>
    </row>
    <row r="20" spans="1:7" ht="15.95" customHeight="1">
      <c r="A20" s="14"/>
      <c r="B20" s="22" t="s">
        <v>56</v>
      </c>
      <c r="C20" s="28"/>
      <c r="D20" s="28"/>
      <c r="E20" s="28"/>
      <c r="F20" s="28"/>
      <c r="G20" s="28"/>
    </row>
    <row r="21" spans="1:7" ht="17.100000000000001" customHeight="1">
      <c r="A21" s="14" t="s">
        <v>55</v>
      </c>
      <c r="B21" s="15" t="s">
        <v>101</v>
      </c>
      <c r="C21" s="29"/>
      <c r="D21" s="29"/>
      <c r="E21" s="29"/>
      <c r="F21" s="29"/>
      <c r="G21" s="29"/>
    </row>
    <row r="22" spans="1:7">
      <c r="A22" s="13" t="s">
        <v>59</v>
      </c>
      <c r="B22" s="16" t="s">
        <v>102</v>
      </c>
      <c r="C22" s="14" t="s">
        <v>71</v>
      </c>
      <c r="D22" s="14" t="s">
        <v>71</v>
      </c>
      <c r="E22" s="14" t="s">
        <v>71</v>
      </c>
      <c r="F22" s="14" t="s">
        <v>71</v>
      </c>
      <c r="G22" s="14" t="s">
        <v>71</v>
      </c>
    </row>
    <row r="23" spans="1:7" ht="18" customHeight="1">
      <c r="A23" s="14" t="s">
        <v>61</v>
      </c>
      <c r="B23" s="18" t="s">
        <v>103</v>
      </c>
      <c r="C23" s="27" t="s">
        <v>96</v>
      </c>
      <c r="D23" s="27" t="s">
        <v>97</v>
      </c>
      <c r="E23" s="27" t="s">
        <v>104</v>
      </c>
      <c r="F23" s="27" t="s">
        <v>105</v>
      </c>
      <c r="G23" s="27" t="s">
        <v>106</v>
      </c>
    </row>
    <row r="24" spans="1:7" ht="18" customHeight="1">
      <c r="A24" s="14" t="s">
        <v>63</v>
      </c>
      <c r="B24" s="18" t="s">
        <v>107</v>
      </c>
      <c r="C24" s="28"/>
      <c r="D24" s="28"/>
      <c r="E24" s="28"/>
      <c r="F24" s="28"/>
      <c r="G24" s="28"/>
    </row>
    <row r="25" spans="1:7" ht="18.95" customHeight="1">
      <c r="A25" s="14" t="s">
        <v>65</v>
      </c>
      <c r="B25" s="18" t="s">
        <v>108</v>
      </c>
      <c r="C25" s="28"/>
      <c r="D25" s="28"/>
      <c r="E25" s="28"/>
      <c r="F25" s="28"/>
      <c r="G25" s="28"/>
    </row>
    <row r="26" spans="1:7" ht="18.95" customHeight="1">
      <c r="A26" s="14" t="s">
        <v>109</v>
      </c>
      <c r="B26" s="18" t="s">
        <v>110</v>
      </c>
      <c r="C26" s="29"/>
      <c r="D26" s="29"/>
      <c r="E26" s="29"/>
      <c r="F26" s="29"/>
      <c r="G26" s="29"/>
    </row>
    <row r="27" spans="1:7" ht="51.95" customHeight="1">
      <c r="A27" s="14" t="s">
        <v>111</v>
      </c>
      <c r="B27" s="20" t="s">
        <v>112</v>
      </c>
      <c r="C27" s="17" t="s">
        <v>113</v>
      </c>
      <c r="D27" s="17" t="s">
        <v>114</v>
      </c>
      <c r="E27" s="17" t="s">
        <v>115</v>
      </c>
      <c r="F27" s="17" t="s">
        <v>116</v>
      </c>
      <c r="G27" s="17" t="s">
        <v>117</v>
      </c>
    </row>
    <row r="28" spans="1:7">
      <c r="B28" s="19"/>
    </row>
  </sheetData>
  <sheetProtection algorithmName="SHA-512" hashValue="IQVggrzDnHYgNHTPJNNLYKxLJDo0vteXd04GZSqo7uaPGawzEbP+FptPztDkdYV9fLH9RgHqygPKTFIBLCwQgA==" saltValue="Ib11uBiLZTQ6nP+RUqWj0g==" spinCount="100000" sheet="1" objects="1" scenarios="1"/>
  <mergeCells count="23">
    <mergeCell ref="A1:A2"/>
    <mergeCell ref="B1:B2"/>
    <mergeCell ref="C1:G1"/>
    <mergeCell ref="C18:C21"/>
    <mergeCell ref="D18:D21"/>
    <mergeCell ref="E18:E21"/>
    <mergeCell ref="F18:F21"/>
    <mergeCell ref="G18:G21"/>
    <mergeCell ref="C12:C16"/>
    <mergeCell ref="D12:D16"/>
    <mergeCell ref="E12:E16"/>
    <mergeCell ref="F12:F16"/>
    <mergeCell ref="G12:G16"/>
    <mergeCell ref="D3:D6"/>
    <mergeCell ref="C3:C6"/>
    <mergeCell ref="E3:E6"/>
    <mergeCell ref="F3:F6"/>
    <mergeCell ref="G3:G6"/>
    <mergeCell ref="C23:C26"/>
    <mergeCell ref="D23:D26"/>
    <mergeCell ref="E23:E26"/>
    <mergeCell ref="F23:F26"/>
    <mergeCell ref="G23:G2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2" ma:contentTypeDescription="Create a new document." ma:contentTypeScope="" ma:versionID="ff5c3e04d17d344827e3101d2dec477a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46e1ac7ace81ceb31a30e3bf4401ba56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58D155-8158-4AE9-AD3F-09EF0A25407D}"/>
</file>

<file path=customXml/itemProps2.xml><?xml version="1.0" encoding="utf-8"?>
<ds:datastoreItem xmlns:ds="http://schemas.openxmlformats.org/officeDocument/2006/customXml" ds:itemID="{AABA94E9-115C-4D57-9BFA-C00416C98C97}"/>
</file>

<file path=customXml/itemProps3.xml><?xml version="1.0" encoding="utf-8"?>
<ds:datastoreItem xmlns:ds="http://schemas.openxmlformats.org/officeDocument/2006/customXml" ds:itemID="{B9718981-C0E0-48E7-9967-7722919FEF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Silva</dc:creator>
  <cp:keywords/>
  <dc:description/>
  <cp:lastModifiedBy/>
  <cp:revision/>
  <dcterms:created xsi:type="dcterms:W3CDTF">2020-10-30T08:11:39Z</dcterms:created>
  <dcterms:modified xsi:type="dcterms:W3CDTF">2024-10-27T23:03:29Z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