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6670" windowHeight="7940"/>
  </bookViews>
  <sheets>
    <sheet name="meses" sheetId="2" r:id="rId1"/>
    <sheet name="ganho virtual" sheetId="4" state="hidden" r:id="rId2"/>
    <sheet name="total vs local" sheetId="3" r:id="rId3"/>
  </sheets>
  <calcPr calcId="144525"/>
</workbook>
</file>

<file path=xl/calcChain.xml><?xml version="1.0" encoding="utf-8"?>
<calcChain xmlns="http://schemas.openxmlformats.org/spreadsheetml/2006/main">
  <c r="L45" i="3" l="1"/>
  <c r="E45" i="3" l="1"/>
  <c r="F45" i="3"/>
  <c r="G45" i="3"/>
  <c r="E46" i="3"/>
  <c r="F46" i="3"/>
  <c r="G46" i="3"/>
  <c r="K44" i="3" l="1"/>
  <c r="J44" i="3"/>
  <c r="E44" i="3"/>
  <c r="F44" i="3"/>
  <c r="G44" i="3"/>
  <c r="L44" i="3"/>
  <c r="J1" i="3" l="1"/>
  <c r="E31" i="3" l="1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30" i="3" l="1"/>
  <c r="F30" i="3"/>
  <c r="G30" i="3"/>
  <c r="E23" i="3" l="1"/>
  <c r="E24" i="3"/>
  <c r="E25" i="3"/>
  <c r="E26" i="3"/>
  <c r="E27" i="3"/>
  <c r="E28" i="3"/>
  <c r="E29" i="3"/>
  <c r="F29" i="3" l="1"/>
  <c r="G29" i="3"/>
  <c r="F28" i="3" l="1"/>
  <c r="G28" i="3"/>
  <c r="J28" i="3" l="1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L27" i="3"/>
  <c r="J27" i="3"/>
  <c r="K27" i="3"/>
  <c r="F27" i="3"/>
  <c r="G27" i="3"/>
  <c r="G34" i="4"/>
  <c r="D34" i="4"/>
  <c r="I34" i="4" s="1"/>
  <c r="J34" i="4" s="1"/>
  <c r="K34" i="4" s="1"/>
  <c r="G33" i="4"/>
  <c r="D33" i="4"/>
  <c r="I33" i="4" s="1"/>
  <c r="G32" i="4"/>
  <c r="D32" i="4"/>
  <c r="I32" i="4" s="1"/>
  <c r="J32" i="4" s="1"/>
  <c r="K32" i="4" s="1"/>
  <c r="G31" i="4"/>
  <c r="D31" i="4"/>
  <c r="I31" i="4" s="1"/>
  <c r="G30" i="4"/>
  <c r="D30" i="4"/>
  <c r="I30" i="4" s="1"/>
  <c r="G29" i="4"/>
  <c r="D29" i="4"/>
  <c r="I29" i="4" s="1"/>
  <c r="G28" i="4"/>
  <c r="D28" i="4"/>
  <c r="I28" i="4" s="1"/>
  <c r="G27" i="4"/>
  <c r="D27" i="4"/>
  <c r="I27" i="4" s="1"/>
  <c r="G26" i="4"/>
  <c r="D26" i="4"/>
  <c r="I26" i="4" s="1"/>
  <c r="G25" i="4"/>
  <c r="D25" i="4"/>
  <c r="I25" i="4" s="1"/>
  <c r="G24" i="4"/>
  <c r="D24" i="4"/>
  <c r="I24" i="4" s="1"/>
  <c r="G23" i="4"/>
  <c r="D23" i="4"/>
  <c r="I23" i="4" s="1"/>
  <c r="J23" i="4" l="1"/>
  <c r="K23" i="4" s="1"/>
  <c r="J31" i="4"/>
  <c r="K31" i="4" s="1"/>
  <c r="J33" i="4"/>
  <c r="K33" i="4" s="1"/>
  <c r="J27" i="4"/>
  <c r="K27" i="4" s="1"/>
  <c r="J25" i="4"/>
  <c r="K25" i="4" s="1"/>
  <c r="J29" i="4"/>
  <c r="K29" i="4" s="1"/>
  <c r="J24" i="4"/>
  <c r="K24" i="4" s="1"/>
  <c r="J26" i="4"/>
  <c r="K26" i="4" s="1"/>
  <c r="J28" i="4"/>
  <c r="K28" i="4" s="1"/>
  <c r="J30" i="4"/>
  <c r="K30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J26" i="3"/>
  <c r="K26" i="3"/>
  <c r="L26" i="3"/>
  <c r="G21" i="4"/>
  <c r="D21" i="4"/>
  <c r="I21" i="4" s="1"/>
  <c r="J21" i="4" s="1"/>
  <c r="K21" i="4" s="1"/>
  <c r="K25" i="3" l="1"/>
  <c r="J25" i="3"/>
  <c r="L25" i="3"/>
  <c r="G20" i="4"/>
  <c r="D20" i="4"/>
  <c r="I20" i="4" s="1"/>
  <c r="J20" i="4" l="1"/>
  <c r="K20" i="4" s="1"/>
  <c r="G19" i="4"/>
  <c r="D19" i="4"/>
  <c r="I19" i="4" s="1"/>
  <c r="J19" i="4" s="1"/>
  <c r="K19" i="4" s="1"/>
  <c r="L15" i="3" l="1"/>
  <c r="L16" i="3"/>
  <c r="L17" i="3"/>
  <c r="L18" i="3"/>
  <c r="L19" i="3"/>
  <c r="L20" i="3"/>
  <c r="L21" i="3"/>
  <c r="L22" i="3"/>
  <c r="L23" i="3"/>
  <c r="L24" i="3"/>
  <c r="L14" i="3"/>
  <c r="J24" i="3"/>
  <c r="K24" i="3"/>
  <c r="G18" i="4" l="1"/>
  <c r="D18" i="4"/>
  <c r="I18" i="4" s="1"/>
  <c r="J18" i="4" s="1"/>
  <c r="K18" i="4" s="1"/>
  <c r="K23" i="3" l="1"/>
  <c r="J23" i="3"/>
  <c r="G17" i="4" l="1"/>
  <c r="K22" i="3" l="1"/>
  <c r="J22" i="3"/>
  <c r="D17" i="4"/>
  <c r="I17" i="4" s="1"/>
  <c r="J17" i="4" s="1"/>
  <c r="K17" i="4" s="1"/>
  <c r="G16" i="4" l="1"/>
  <c r="D16" i="4" l="1"/>
  <c r="I16" i="4" s="1"/>
  <c r="J16" i="4" s="1"/>
  <c r="K16" i="4" s="1"/>
  <c r="J21" i="3"/>
  <c r="K21" i="3"/>
  <c r="J20" i="3" l="1"/>
  <c r="K20" i="3"/>
  <c r="G15" i="4"/>
  <c r="D15" i="4"/>
  <c r="I15" i="4" s="1"/>
  <c r="J15" i="4" l="1"/>
  <c r="K15" i="4" s="1"/>
  <c r="J19" i="3"/>
  <c r="K19" i="3"/>
  <c r="G14" i="4" l="1"/>
  <c r="D14" i="4"/>
  <c r="I14" i="4" s="1"/>
  <c r="J14" i="4" s="1"/>
  <c r="K14" i="4" s="1"/>
  <c r="J17" i="3" l="1"/>
  <c r="K17" i="3"/>
  <c r="J18" i="3"/>
  <c r="K18" i="3"/>
  <c r="G13" i="4" l="1"/>
  <c r="D13" i="4"/>
  <c r="I13" i="4" s="1"/>
  <c r="J13" i="4" s="1"/>
  <c r="K13" i="4" s="1"/>
  <c r="G12" i="4" l="1"/>
  <c r="D12" i="4" l="1"/>
  <c r="I12" i="4" s="1"/>
  <c r="J12" i="4" s="1"/>
  <c r="K12" i="4" s="1"/>
  <c r="J15" i="3" l="1"/>
  <c r="K15" i="3"/>
  <c r="J16" i="3"/>
  <c r="K16" i="3"/>
  <c r="K14" i="3"/>
  <c r="J14" i="3"/>
  <c r="D11" i="4" l="1"/>
  <c r="I11" i="4" l="1"/>
  <c r="G6" i="4"/>
  <c r="G7" i="4"/>
  <c r="G8" i="4"/>
  <c r="G10" i="4"/>
  <c r="G11" i="4"/>
  <c r="G3" i="4"/>
  <c r="G4" i="4"/>
  <c r="G5" i="4"/>
  <c r="G2" i="4"/>
  <c r="D3" i="4"/>
  <c r="I3" i="4" s="1"/>
  <c r="J3" i="4" s="1"/>
  <c r="K3" i="4" s="1"/>
  <c r="D4" i="4"/>
  <c r="I4" i="4" s="1"/>
  <c r="D5" i="4"/>
  <c r="I5" i="4" s="1"/>
  <c r="J5" i="4" s="1"/>
  <c r="K5" i="4" s="1"/>
  <c r="D6" i="4"/>
  <c r="I6" i="4" s="1"/>
  <c r="J6" i="4" s="1"/>
  <c r="K6" i="4" s="1"/>
  <c r="D7" i="4"/>
  <c r="I7" i="4" s="1"/>
  <c r="D8" i="4"/>
  <c r="I8" i="4" s="1"/>
  <c r="D10" i="4"/>
  <c r="I10" i="4" s="1"/>
  <c r="D2" i="4"/>
  <c r="I2" i="4" s="1"/>
  <c r="J8" i="4" l="1"/>
  <c r="K8" i="4" s="1"/>
  <c r="J4" i="4"/>
  <c r="K4" i="4" s="1"/>
  <c r="J7" i="4"/>
  <c r="K7" i="4" s="1"/>
  <c r="J10" i="4"/>
  <c r="K10" i="4" s="1"/>
  <c r="J11" i="4"/>
  <c r="K11" i="4" s="1"/>
  <c r="J2" i="4"/>
  <c r="K2" i="4" s="1"/>
  <c r="K1" i="4" s="1"/>
  <c r="N1" i="3" l="1"/>
  <c r="L1" i="3"/>
  <c r="J2" i="3" l="1"/>
  <c r="N2" i="3"/>
  <c r="L2" i="3"/>
</calcChain>
</file>

<file path=xl/sharedStrings.xml><?xml version="1.0" encoding="utf-8"?>
<sst xmlns="http://schemas.openxmlformats.org/spreadsheetml/2006/main" count="29" uniqueCount="16">
  <si>
    <t>mês</t>
  </si>
  <si>
    <t>data</t>
  </si>
  <si>
    <t>Total</t>
  </si>
  <si>
    <t>Local</t>
  </si>
  <si>
    <t>Vestido</t>
  </si>
  <si>
    <t>vestido</t>
  </si>
  <si>
    <t>feira</t>
  </si>
  <si>
    <t>loja</t>
  </si>
  <si>
    <t>lucro feira</t>
  </si>
  <si>
    <t>lucro loja</t>
  </si>
  <si>
    <t>salario do mês</t>
  </si>
  <si>
    <t>por peça</t>
  </si>
  <si>
    <t>custo</t>
  </si>
  <si>
    <t>lucro mrks</t>
  </si>
  <si>
    <t>total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</si>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</sst>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44" fontId="0" fillId="2" borderId="0" xfId="2" applyFont="1" applyFill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vs local'!$B$1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'total vs local'!$A$2:$A$19</c:f>
              <c:numCache>
                <c:formatCode>mmm\-yy</c:formatCode>
                <c:ptCount val="1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</c:numCache>
            </c:numRef>
          </c:cat>
          <c:val>
            <c:numRef>
              <c:f>'total vs local'!$B$2:$B$19</c:f>
              <c:numCache>
                <c:formatCode>General</c:formatCode>
                <c:ptCount val="18"/>
                <c:pt idx="0">
                  <c:v>881</c:v>
                </c:pt>
                <c:pt idx="1">
                  <c:v>760</c:v>
                </c:pt>
                <c:pt idx="2">
                  <c:v>646</c:v>
                </c:pt>
                <c:pt idx="3">
                  <c:v>895</c:v>
                </c:pt>
                <c:pt idx="4">
                  <c:v>898</c:v>
                </c:pt>
                <c:pt idx="5">
                  <c:v>1136</c:v>
                </c:pt>
                <c:pt idx="6">
                  <c:v>891</c:v>
                </c:pt>
                <c:pt idx="7">
                  <c:v>1081</c:v>
                </c:pt>
                <c:pt idx="8">
                  <c:v>1144</c:v>
                </c:pt>
                <c:pt idx="9">
                  <c:v>1164</c:v>
                </c:pt>
                <c:pt idx="10">
                  <c:v>1232</c:v>
                </c:pt>
                <c:pt idx="11">
                  <c:v>1105</c:v>
                </c:pt>
                <c:pt idx="12">
                  <c:v>1489</c:v>
                </c:pt>
                <c:pt idx="13">
                  <c:v>1327</c:v>
                </c:pt>
                <c:pt idx="14">
                  <c:v>453</c:v>
                </c:pt>
                <c:pt idx="15">
                  <c:v>734</c:v>
                </c:pt>
                <c:pt idx="16">
                  <c:v>606</c:v>
                </c:pt>
                <c:pt idx="17">
                  <c:v>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20-4CE0-91E9-A2D99FEFEF75}"/>
            </c:ext>
          </c:extLst>
        </c:ser>
        <c:ser>
          <c:idx val="1"/>
          <c:order val="1"/>
          <c:tx>
            <c:strRef>
              <c:f>'total vs local'!$C$1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'total vs local'!$A$2:$A$19</c:f>
              <c:numCache>
                <c:formatCode>mmm\-yy</c:formatCode>
                <c:ptCount val="1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</c:numCache>
            </c:numRef>
          </c:cat>
          <c:val>
            <c:numRef>
              <c:f>'total vs local'!$C$2:$C$19</c:f>
              <c:numCache>
                <c:formatCode>General</c:formatCode>
                <c:ptCount val="18"/>
                <c:pt idx="0">
                  <c:v>291</c:v>
                </c:pt>
                <c:pt idx="1">
                  <c:v>273</c:v>
                </c:pt>
                <c:pt idx="2">
                  <c:v>229</c:v>
                </c:pt>
                <c:pt idx="3">
                  <c:v>310</c:v>
                </c:pt>
                <c:pt idx="4">
                  <c:v>304</c:v>
                </c:pt>
                <c:pt idx="5">
                  <c:v>465</c:v>
                </c:pt>
                <c:pt idx="6">
                  <c:v>315</c:v>
                </c:pt>
                <c:pt idx="7">
                  <c:v>422</c:v>
                </c:pt>
                <c:pt idx="8">
                  <c:v>559</c:v>
                </c:pt>
                <c:pt idx="9">
                  <c:v>390</c:v>
                </c:pt>
                <c:pt idx="10">
                  <c:v>580</c:v>
                </c:pt>
                <c:pt idx="11">
                  <c:v>413</c:v>
                </c:pt>
                <c:pt idx="12">
                  <c:v>633</c:v>
                </c:pt>
                <c:pt idx="13">
                  <c:v>605</c:v>
                </c:pt>
                <c:pt idx="14">
                  <c:v>245</c:v>
                </c:pt>
                <c:pt idx="15">
                  <c:v>216</c:v>
                </c:pt>
                <c:pt idx="16">
                  <c:v>286</c:v>
                </c:pt>
                <c:pt idx="17">
                  <c:v>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20-4CE0-91E9-A2D99FEFEF75}"/>
            </c:ext>
          </c:extLst>
        </c:ser>
        <c:ser>
          <c:idx val="2"/>
          <c:order val="2"/>
          <c:tx>
            <c:strRef>
              <c:f>'total vs local'!$D$1</c:f>
              <c:strCache>
                <c:ptCount val="1"/>
                <c:pt idx="0">
                  <c:v>Vestido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vs local'!$A$2:$A$19</c:f>
              <c:numCache>
                <c:formatCode>mmm\-yy</c:formatCode>
                <c:ptCount val="18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</c:numCache>
            </c:numRef>
          </c:cat>
          <c:val>
            <c:numRef>
              <c:f>'total vs local'!$D$2:$D$19</c:f>
              <c:numCache>
                <c:formatCode>General</c:formatCode>
                <c:ptCount val="18"/>
                <c:pt idx="12">
                  <c:v>6</c:v>
                </c:pt>
                <c:pt idx="13">
                  <c:v>121</c:v>
                </c:pt>
                <c:pt idx="14">
                  <c:v>10</c:v>
                </c:pt>
                <c:pt idx="15">
                  <c:v>60</c:v>
                </c:pt>
                <c:pt idx="16">
                  <c:v>57</c:v>
                </c:pt>
                <c:pt idx="17">
                  <c:v>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20-4CE0-91E9-A2D99FEF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63200"/>
        <c:axId val="182564736"/>
      </c:lineChart>
      <c:dateAx>
        <c:axId val="182563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64736"/>
        <c:crosses val="autoZero"/>
        <c:auto val="1"/>
        <c:lblOffset val="100"/>
        <c:baseTimeUnit val="months"/>
      </c:dateAx>
      <c:valAx>
        <c:axId val="1825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4</xdr:row>
      <xdr:rowOff>91446</xdr:rowOff>
    </xdr:from>
    <xdr:to>
      <xdr:col>20</xdr:col>
      <xdr:colOff>160020</xdr:colOff>
      <xdr:row>19</xdr:row>
      <xdr:rowOff>91446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C49073B-C3DF-4DE5-8B8A-C2950455D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workbookViewId="0">
      <pane ySplit="1" topLeftCell="A95" activePane="bottomLeft" state="frozen"/>
      <selection pane="bottomLeft" activeCell="A107" sqref="A107:A109"/>
    </sheetView>
  </sheetViews>
  <sheetFormatPr defaultRowHeight="14.5" x14ac:dyDescent="0.35"/>
  <cols>
    <col min="4" max="4" width="0" hidden="1" customWidth="1"/>
    <col min="5" max="5" width="11.453125" style="2" customWidth="1"/>
    <col min="6" max="6" width="15.453125" style="3" customWidth="1"/>
    <col min="7" max="7" width="16" style="3" customWidth="1"/>
    <col min="8" max="8" width="16.453125" customWidth="1"/>
    <col min="9" max="9" width="11.81640625" hidden="1" customWidth="1"/>
    <col min="10" max="10" width="9.81640625" style="2" customWidth="1"/>
    <col min="14" max="14" width="13.81640625" bestFit="1" customWidth="1"/>
    <col min="15" max="15" width="19.1796875" bestFit="1" customWidth="1"/>
    <col min="16" max="16" width="10.7265625" customWidth="1"/>
    <col min="17" max="17" width="13.453125" customWidth="1"/>
    <col min="18" max="18" width="13.54296875" bestFit="1" customWidth="1"/>
    <col min="19" max="19" width="12" bestFit="1" customWidth="1"/>
    <col min="20" max="20" width="14" bestFit="1" customWidth="1"/>
    <col min="23" max="23" width="13" bestFit="1" customWidth="1"/>
  </cols>
  <sheetData>
    <row r="1" spans="1:2" x14ac:dyDescent="0.35">
      <c r="A1" t="s">
        <v>1</v>
      </c>
      <c r="B1" t="s">
        <v>0</v>
      </c>
    </row>
    <row r="2" spans="1:2" ht="15" x14ac:dyDescent="0.25">
      <c r="A2" s="1">
        <v>40909</v>
      </c>
      <c r="B2">
        <v>585</v>
      </c>
    </row>
    <row r="3" spans="1:2" ht="15" x14ac:dyDescent="0.25">
      <c r="A3" s="1">
        <v>40940</v>
      </c>
      <c r="B3">
        <v>395</v>
      </c>
    </row>
    <row r="4" spans="1:2" ht="15" x14ac:dyDescent="0.25">
      <c r="A4" s="1">
        <v>40969</v>
      </c>
      <c r="B4">
        <v>468</v>
      </c>
    </row>
    <row r="5" spans="1:2" ht="15" x14ac:dyDescent="0.25">
      <c r="A5" s="1">
        <v>41000</v>
      </c>
      <c r="B5">
        <v>687</v>
      </c>
    </row>
    <row r="6" spans="1:2" ht="15" x14ac:dyDescent="0.25">
      <c r="A6" s="1">
        <v>41030</v>
      </c>
      <c r="B6">
        <v>613</v>
      </c>
    </row>
    <row r="7" spans="1:2" ht="15" x14ac:dyDescent="0.25">
      <c r="A7" s="1">
        <v>41061</v>
      </c>
      <c r="B7">
        <v>710</v>
      </c>
    </row>
    <row r="8" spans="1:2" ht="15" x14ac:dyDescent="0.25">
      <c r="A8" s="1">
        <v>41091</v>
      </c>
      <c r="B8">
        <v>1350</v>
      </c>
    </row>
    <row r="9" spans="1:2" ht="15" x14ac:dyDescent="0.25">
      <c r="A9" s="1">
        <v>41122</v>
      </c>
      <c r="B9">
        <v>1156</v>
      </c>
    </row>
    <row r="10" spans="1:2" ht="15" x14ac:dyDescent="0.25">
      <c r="A10" s="1">
        <v>41153</v>
      </c>
      <c r="B10">
        <v>1112</v>
      </c>
    </row>
    <row r="11" spans="1:2" ht="15" x14ac:dyDescent="0.25">
      <c r="A11" s="1">
        <v>41183</v>
      </c>
      <c r="B11">
        <v>1293</v>
      </c>
    </row>
    <row r="12" spans="1:2" ht="15" x14ac:dyDescent="0.25">
      <c r="A12" s="1">
        <v>41214</v>
      </c>
      <c r="B12">
        <v>1156</v>
      </c>
    </row>
    <row r="13" spans="1:2" ht="15" x14ac:dyDescent="0.25">
      <c r="A13" s="1">
        <v>41244</v>
      </c>
      <c r="B13">
        <v>2405</v>
      </c>
    </row>
    <row r="14" spans="1:2" ht="15" x14ac:dyDescent="0.25">
      <c r="A14" s="1">
        <v>41275</v>
      </c>
      <c r="B14">
        <v>1563</v>
      </c>
    </row>
    <row r="15" spans="1:2" ht="15" x14ac:dyDescent="0.25">
      <c r="A15" s="1">
        <v>41306</v>
      </c>
      <c r="B15">
        <v>820</v>
      </c>
    </row>
    <row r="16" spans="1:2" ht="15" x14ac:dyDescent="0.25">
      <c r="A16" s="1">
        <v>41334</v>
      </c>
      <c r="B16">
        <v>1057</v>
      </c>
    </row>
    <row r="17" spans="1:2" ht="15" x14ac:dyDescent="0.25">
      <c r="A17" s="1">
        <v>41365</v>
      </c>
      <c r="B17">
        <v>1225</v>
      </c>
    </row>
    <row r="18" spans="1:2" ht="15" x14ac:dyDescent="0.25">
      <c r="A18" s="1">
        <v>41395</v>
      </c>
      <c r="B18">
        <v>1370</v>
      </c>
    </row>
    <row r="19" spans="1:2" ht="15" x14ac:dyDescent="0.25">
      <c r="A19" s="1">
        <v>41426</v>
      </c>
      <c r="B19">
        <v>1382</v>
      </c>
    </row>
    <row r="20" spans="1:2" ht="15" x14ac:dyDescent="0.25">
      <c r="A20" s="1">
        <v>41456</v>
      </c>
      <c r="B20">
        <v>2060</v>
      </c>
    </row>
    <row r="21" spans="1:2" ht="15" x14ac:dyDescent="0.25">
      <c r="A21" s="1">
        <v>41487</v>
      </c>
      <c r="B21">
        <v>1507</v>
      </c>
    </row>
    <row r="22" spans="1:2" ht="15" x14ac:dyDescent="0.25">
      <c r="A22" s="1">
        <v>41518</v>
      </c>
      <c r="B22">
        <v>1407</v>
      </c>
    </row>
    <row r="23" spans="1:2" ht="15" x14ac:dyDescent="0.25">
      <c r="A23" s="1">
        <v>41548</v>
      </c>
      <c r="B23">
        <v>1853</v>
      </c>
    </row>
    <row r="24" spans="1:2" ht="15" x14ac:dyDescent="0.25">
      <c r="A24" s="1">
        <v>41579</v>
      </c>
      <c r="B24">
        <v>1416</v>
      </c>
    </row>
    <row r="25" spans="1:2" ht="15" x14ac:dyDescent="0.25">
      <c r="A25" s="1">
        <v>41609</v>
      </c>
      <c r="B25">
        <v>1957</v>
      </c>
    </row>
    <row r="26" spans="1:2" ht="15" x14ac:dyDescent="0.25">
      <c r="A26" s="1">
        <v>41640</v>
      </c>
      <c r="B26">
        <v>967</v>
      </c>
    </row>
    <row r="27" spans="1:2" ht="15" x14ac:dyDescent="0.25">
      <c r="A27" s="1">
        <v>41671</v>
      </c>
      <c r="B27">
        <v>1238</v>
      </c>
    </row>
    <row r="28" spans="1:2" ht="15" x14ac:dyDescent="0.25">
      <c r="A28" s="1">
        <v>41699</v>
      </c>
      <c r="B28">
        <v>1021</v>
      </c>
    </row>
    <row r="29" spans="1:2" ht="15" x14ac:dyDescent="0.25">
      <c r="A29" s="1">
        <v>41730</v>
      </c>
      <c r="B29">
        <v>1339</v>
      </c>
    </row>
    <row r="30" spans="1:2" ht="15" x14ac:dyDescent="0.25">
      <c r="A30" s="1">
        <v>41760</v>
      </c>
      <c r="B30">
        <v>1682</v>
      </c>
    </row>
    <row r="31" spans="1:2" ht="15" x14ac:dyDescent="0.25">
      <c r="A31" s="1">
        <v>41791</v>
      </c>
      <c r="B31">
        <v>1101</v>
      </c>
    </row>
    <row r="32" spans="1:2" ht="15" x14ac:dyDescent="0.25">
      <c r="A32" s="1">
        <v>41821</v>
      </c>
      <c r="B32">
        <v>1553</v>
      </c>
    </row>
    <row r="33" spans="1:2" ht="15" x14ac:dyDescent="0.25">
      <c r="A33" s="1">
        <v>41852</v>
      </c>
      <c r="B33">
        <v>2217</v>
      </c>
    </row>
    <row r="34" spans="1:2" ht="15" x14ac:dyDescent="0.25">
      <c r="A34" s="1">
        <v>41883</v>
      </c>
      <c r="B34">
        <v>2235</v>
      </c>
    </row>
    <row r="35" spans="1:2" ht="15" x14ac:dyDescent="0.25">
      <c r="A35" s="1">
        <v>41913</v>
      </c>
      <c r="B35">
        <v>1352</v>
      </c>
    </row>
    <row r="36" spans="1:2" ht="15" x14ac:dyDescent="0.25">
      <c r="A36" s="1">
        <v>41944</v>
      </c>
      <c r="B36">
        <v>2458</v>
      </c>
    </row>
    <row r="37" spans="1:2" ht="15" x14ac:dyDescent="0.25">
      <c r="A37" s="1">
        <v>41974</v>
      </c>
      <c r="B37">
        <v>2337</v>
      </c>
    </row>
    <row r="38" spans="1:2" ht="15" x14ac:dyDescent="0.25">
      <c r="A38" s="1">
        <v>42005</v>
      </c>
      <c r="B38">
        <v>1725</v>
      </c>
    </row>
    <row r="39" spans="1:2" ht="15" x14ac:dyDescent="0.25">
      <c r="A39" s="1">
        <v>42036</v>
      </c>
      <c r="B39">
        <v>651</v>
      </c>
    </row>
    <row r="40" spans="1:2" ht="15" x14ac:dyDescent="0.25">
      <c r="A40" s="1">
        <v>42064</v>
      </c>
      <c r="B40">
        <v>998</v>
      </c>
    </row>
    <row r="41" spans="1:2" ht="15" x14ac:dyDescent="0.25">
      <c r="A41" s="1">
        <v>42095</v>
      </c>
      <c r="B41">
        <v>1428</v>
      </c>
    </row>
    <row r="42" spans="1:2" ht="15" x14ac:dyDescent="0.25">
      <c r="A42" s="1">
        <v>42125</v>
      </c>
      <c r="B42">
        <v>1679</v>
      </c>
    </row>
    <row r="43" spans="1:2" ht="15" x14ac:dyDescent="0.25">
      <c r="A43" s="1">
        <v>42156</v>
      </c>
      <c r="B43">
        <v>1399</v>
      </c>
    </row>
    <row r="44" spans="1:2" ht="15" x14ac:dyDescent="0.25">
      <c r="A44" s="1">
        <v>42186</v>
      </c>
      <c r="B44">
        <v>2239</v>
      </c>
    </row>
    <row r="45" spans="1:2" ht="15" x14ac:dyDescent="0.25">
      <c r="A45" s="1">
        <v>42217</v>
      </c>
      <c r="B45">
        <v>1119</v>
      </c>
    </row>
    <row r="46" spans="1:2" ht="15" x14ac:dyDescent="0.25">
      <c r="A46" s="1">
        <v>42248</v>
      </c>
      <c r="B46">
        <v>1494</v>
      </c>
    </row>
    <row r="47" spans="1:2" ht="15" x14ac:dyDescent="0.25">
      <c r="A47" s="1">
        <v>42278</v>
      </c>
      <c r="B47">
        <v>1592</v>
      </c>
    </row>
    <row r="48" spans="1:2" ht="15" x14ac:dyDescent="0.25">
      <c r="A48" s="1">
        <v>42309</v>
      </c>
      <c r="B48">
        <v>1778</v>
      </c>
    </row>
    <row r="49" spans="1:2" ht="15" x14ac:dyDescent="0.25">
      <c r="A49" s="1">
        <v>42339</v>
      </c>
      <c r="B49">
        <v>2672</v>
      </c>
    </row>
    <row r="50" spans="1:2" ht="15" x14ac:dyDescent="0.25">
      <c r="A50" s="1">
        <v>42370</v>
      </c>
      <c r="B50">
        <v>1546</v>
      </c>
    </row>
    <row r="51" spans="1:2" ht="15" x14ac:dyDescent="0.25">
      <c r="A51" s="1">
        <v>42401</v>
      </c>
      <c r="B51">
        <v>2148</v>
      </c>
    </row>
    <row r="52" spans="1:2" ht="15" x14ac:dyDescent="0.25">
      <c r="A52" s="1">
        <v>42430</v>
      </c>
      <c r="B52">
        <v>2279</v>
      </c>
    </row>
    <row r="53" spans="1:2" ht="15" x14ac:dyDescent="0.25">
      <c r="A53" s="1">
        <v>42461</v>
      </c>
      <c r="B53">
        <v>565</v>
      </c>
    </row>
    <row r="54" spans="1:2" ht="15" x14ac:dyDescent="0.25">
      <c r="A54" s="1">
        <v>42491</v>
      </c>
      <c r="B54">
        <v>1787</v>
      </c>
    </row>
    <row r="55" spans="1:2" ht="15" x14ac:dyDescent="0.25">
      <c r="A55" s="1">
        <v>42522</v>
      </c>
      <c r="B55">
        <v>1638</v>
      </c>
    </row>
    <row r="56" spans="1:2" ht="15" x14ac:dyDescent="0.25">
      <c r="A56" s="1">
        <v>42552</v>
      </c>
      <c r="B56">
        <v>1396</v>
      </c>
    </row>
    <row r="57" spans="1:2" ht="15" x14ac:dyDescent="0.25">
      <c r="A57" s="1">
        <v>42583</v>
      </c>
      <c r="B57">
        <v>757</v>
      </c>
    </row>
    <row r="58" spans="1:2" ht="15" x14ac:dyDescent="0.25">
      <c r="A58" s="1">
        <v>42614</v>
      </c>
      <c r="B58">
        <v>2290</v>
      </c>
    </row>
    <row r="59" spans="1:2" ht="15" x14ac:dyDescent="0.25">
      <c r="A59" s="1">
        <v>42644</v>
      </c>
      <c r="B59">
        <v>1522</v>
      </c>
    </row>
    <row r="60" spans="1:2" ht="15" x14ac:dyDescent="0.25">
      <c r="A60" s="1">
        <v>42675</v>
      </c>
      <c r="B60">
        <v>1755</v>
      </c>
    </row>
    <row r="61" spans="1:2" ht="15" x14ac:dyDescent="0.25">
      <c r="A61" s="1">
        <v>42705</v>
      </c>
      <c r="B61">
        <v>1296</v>
      </c>
    </row>
    <row r="62" spans="1:2" ht="15" x14ac:dyDescent="0.25">
      <c r="A62" s="1">
        <v>42736</v>
      </c>
      <c r="B62">
        <v>1033</v>
      </c>
    </row>
    <row r="63" spans="1:2" ht="15" x14ac:dyDescent="0.25">
      <c r="A63" s="1">
        <v>42767</v>
      </c>
      <c r="B63">
        <v>875</v>
      </c>
    </row>
    <row r="64" spans="1:2" ht="15" x14ac:dyDescent="0.25">
      <c r="A64" s="1">
        <v>42795</v>
      </c>
      <c r="B64">
        <v>1205</v>
      </c>
    </row>
    <row r="65" spans="1:2" ht="15" x14ac:dyDescent="0.25">
      <c r="A65" s="1">
        <v>42826</v>
      </c>
      <c r="B65">
        <v>1202</v>
      </c>
    </row>
    <row r="66" spans="1:2" ht="15" x14ac:dyDescent="0.25">
      <c r="A66" s="1">
        <v>42856</v>
      </c>
      <c r="B66">
        <v>1601</v>
      </c>
    </row>
    <row r="67" spans="1:2" ht="15" x14ac:dyDescent="0.25">
      <c r="A67" s="1">
        <v>42887</v>
      </c>
      <c r="B67">
        <v>1206</v>
      </c>
    </row>
    <row r="68" spans="1:2" ht="15" x14ac:dyDescent="0.25">
      <c r="A68" s="1">
        <v>42917</v>
      </c>
      <c r="B68">
        <v>1503</v>
      </c>
    </row>
    <row r="69" spans="1:2" ht="15" x14ac:dyDescent="0.25">
      <c r="A69" s="1">
        <v>42948</v>
      </c>
      <c r="B69">
        <v>1703</v>
      </c>
    </row>
    <row r="70" spans="1:2" ht="15" x14ac:dyDescent="0.25">
      <c r="A70" s="1">
        <v>42979</v>
      </c>
      <c r="B70">
        <v>1554</v>
      </c>
    </row>
    <row r="71" spans="1:2" ht="15" x14ac:dyDescent="0.25">
      <c r="A71" s="1">
        <v>43009</v>
      </c>
      <c r="B71">
        <v>1812</v>
      </c>
    </row>
    <row r="72" spans="1:2" ht="15" x14ac:dyDescent="0.25">
      <c r="A72" s="1">
        <v>43040</v>
      </c>
      <c r="B72">
        <v>1518</v>
      </c>
    </row>
    <row r="73" spans="1:2" ht="15" x14ac:dyDescent="0.25">
      <c r="A73" s="1">
        <v>43070</v>
      </c>
      <c r="B73">
        <v>2128</v>
      </c>
    </row>
    <row r="74" spans="1:2" ht="15" x14ac:dyDescent="0.25">
      <c r="A74" s="1">
        <v>43101</v>
      </c>
      <c r="B74">
        <v>2053</v>
      </c>
    </row>
    <row r="75" spans="1:2" ht="15" x14ac:dyDescent="0.25">
      <c r="A75" s="1">
        <v>43132</v>
      </c>
      <c r="B75">
        <v>708</v>
      </c>
    </row>
    <row r="76" spans="1:2" ht="15" x14ac:dyDescent="0.25">
      <c r="A76" s="1">
        <v>43160</v>
      </c>
      <c r="B76">
        <v>1010</v>
      </c>
    </row>
    <row r="77" spans="1:2" ht="15" x14ac:dyDescent="0.25">
      <c r="A77" s="1">
        <v>43191</v>
      </c>
      <c r="B77">
        <v>949</v>
      </c>
    </row>
    <row r="78" spans="1:2" ht="15" x14ac:dyDescent="0.25">
      <c r="A78" s="1">
        <v>43221</v>
      </c>
      <c r="B78">
        <v>1160</v>
      </c>
    </row>
    <row r="79" spans="1:2" ht="15" x14ac:dyDescent="0.25">
      <c r="A79" s="1">
        <v>43252</v>
      </c>
      <c r="B79">
        <v>967</v>
      </c>
    </row>
    <row r="80" spans="1:2" ht="15" x14ac:dyDescent="0.25">
      <c r="A80" s="1">
        <v>43282</v>
      </c>
      <c r="B80">
        <v>1260</v>
      </c>
    </row>
    <row r="81" spans="1:12" ht="15" x14ac:dyDescent="0.25">
      <c r="A81" s="1">
        <v>43313</v>
      </c>
      <c r="B81">
        <v>1203</v>
      </c>
    </row>
    <row r="82" spans="1:12" ht="15" x14ac:dyDescent="0.25">
      <c r="A82" s="1">
        <v>43344</v>
      </c>
      <c r="B82">
        <v>940</v>
      </c>
    </row>
    <row r="83" spans="1:12" ht="15" x14ac:dyDescent="0.25">
      <c r="A83" s="1">
        <v>43374</v>
      </c>
      <c r="B83">
        <v>1305</v>
      </c>
    </row>
    <row r="84" spans="1:12" ht="15" x14ac:dyDescent="0.25">
      <c r="A84" s="1">
        <v>43405</v>
      </c>
      <c r="B84">
        <v>2390</v>
      </c>
    </row>
    <row r="85" spans="1:12" ht="15" x14ac:dyDescent="0.25">
      <c r="A85" s="1">
        <v>43435</v>
      </c>
      <c r="B85">
        <v>2050</v>
      </c>
    </row>
    <row r="86" spans="1:12" ht="15" x14ac:dyDescent="0.25">
      <c r="A86" s="1">
        <v>43466</v>
      </c>
      <c r="B86">
        <v>1036</v>
      </c>
    </row>
    <row r="87" spans="1:12" ht="15" x14ac:dyDescent="0.25">
      <c r="A87" s="1">
        <v>43497</v>
      </c>
      <c r="B87">
        <v>1288</v>
      </c>
    </row>
    <row r="88" spans="1:12" ht="15" x14ac:dyDescent="0.25">
      <c r="A88" s="1">
        <v>43525</v>
      </c>
      <c r="B88">
        <v>760</v>
      </c>
    </row>
    <row r="89" spans="1:12" ht="15" x14ac:dyDescent="0.25">
      <c r="A89" s="1">
        <v>43556</v>
      </c>
      <c r="B89">
        <v>793</v>
      </c>
    </row>
    <row r="90" spans="1:12" ht="15" x14ac:dyDescent="0.25">
      <c r="A90" s="1">
        <v>43586</v>
      </c>
      <c r="B90">
        <v>559</v>
      </c>
    </row>
    <row r="91" spans="1:12" ht="15" x14ac:dyDescent="0.25">
      <c r="A91" s="1">
        <v>43617</v>
      </c>
      <c r="B91">
        <v>999</v>
      </c>
      <c r="L91" s="13"/>
    </row>
    <row r="92" spans="1:12" ht="15" x14ac:dyDescent="0.25">
      <c r="A92" s="1">
        <v>43647</v>
      </c>
      <c r="B92">
        <v>843</v>
      </c>
      <c r="L92" s="13"/>
    </row>
    <row r="93" spans="1:12" ht="15" x14ac:dyDescent="0.25">
      <c r="A93" s="1">
        <v>43678</v>
      </c>
      <c r="B93">
        <v>976</v>
      </c>
      <c r="L93" s="13"/>
    </row>
    <row r="94" spans="1:12" ht="15" x14ac:dyDescent="0.25">
      <c r="A94" s="1">
        <v>43709</v>
      </c>
      <c r="B94">
        <v>1048</v>
      </c>
      <c r="L94" s="13"/>
    </row>
    <row r="95" spans="1:12" ht="15" x14ac:dyDescent="0.25">
      <c r="A95" s="1">
        <v>43739</v>
      </c>
      <c r="B95">
        <v>1405</v>
      </c>
      <c r="L95" s="13"/>
    </row>
    <row r="96" spans="1:12" ht="15" x14ac:dyDescent="0.25">
      <c r="A96" s="1">
        <v>43770</v>
      </c>
      <c r="B96">
        <v>1294</v>
      </c>
    </row>
    <row r="97" spans="1:2" ht="15" x14ac:dyDescent="0.25">
      <c r="A97" s="1">
        <v>43800</v>
      </c>
      <c r="B97">
        <v>2504</v>
      </c>
    </row>
    <row r="98" spans="1:2" ht="15" x14ac:dyDescent="0.25">
      <c r="A98" s="1">
        <v>43831</v>
      </c>
      <c r="B98">
        <v>1036</v>
      </c>
    </row>
    <row r="99" spans="1:2" ht="15" x14ac:dyDescent="0.25">
      <c r="A99" s="1">
        <v>43862</v>
      </c>
      <c r="B99">
        <v>1016</v>
      </c>
    </row>
    <row r="100" spans="1:2" ht="15" x14ac:dyDescent="0.25">
      <c r="A100" s="1">
        <v>43891</v>
      </c>
      <c r="B100">
        <v>330</v>
      </c>
    </row>
    <row r="101" spans="1:2" ht="15" x14ac:dyDescent="0.25">
      <c r="A101" s="1">
        <v>43922</v>
      </c>
      <c r="B101">
        <v>12</v>
      </c>
    </row>
    <row r="102" spans="1:2" ht="15" x14ac:dyDescent="0.25">
      <c r="A102" s="1">
        <v>43952</v>
      </c>
      <c r="B102">
        <v>45</v>
      </c>
    </row>
    <row r="103" spans="1:2" ht="15" x14ac:dyDescent="0.25">
      <c r="A103" s="1">
        <v>43983</v>
      </c>
      <c r="B103">
        <v>79</v>
      </c>
    </row>
    <row r="104" spans="1:2" ht="15" x14ac:dyDescent="0.25">
      <c r="A104" s="1">
        <v>44013</v>
      </c>
      <c r="B104">
        <v>358</v>
      </c>
    </row>
    <row r="105" spans="1:2" ht="15" x14ac:dyDescent="0.25">
      <c r="A105" s="1">
        <v>44044</v>
      </c>
      <c r="B105">
        <v>391</v>
      </c>
    </row>
    <row r="106" spans="1:2" ht="15" x14ac:dyDescent="0.25">
      <c r="A106" s="1">
        <v>44075</v>
      </c>
      <c r="B106">
        <v>818</v>
      </c>
    </row>
    <row r="107" spans="1:2" ht="15" x14ac:dyDescent="0.25">
      <c r="A107" s="1"/>
    </row>
    <row r="108" spans="1:2" ht="15" x14ac:dyDescent="0.25">
      <c r="A108" s="1"/>
    </row>
    <row r="109" spans="1:2" ht="15" x14ac:dyDescent="0.25">
      <c r="A109" s="1"/>
    </row>
    <row r="111" spans="1:2" ht="15" x14ac:dyDescent="0.25"/>
    <row r="112" spans="1: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J27" sqref="J27"/>
    </sheetView>
  </sheetViews>
  <sheetFormatPr defaultRowHeight="14.5" x14ac:dyDescent="0.35"/>
  <cols>
    <col min="10" max="10" width="12.7265625" bestFit="1" customWidth="1"/>
    <col min="11" max="11" width="10.453125" bestFit="1" customWidth="1"/>
  </cols>
  <sheetData>
    <row r="1" spans="1:12" x14ac:dyDescent="0.35">
      <c r="A1" t="s">
        <v>1</v>
      </c>
      <c r="B1" t="s">
        <v>0</v>
      </c>
      <c r="C1" t="s">
        <v>6</v>
      </c>
      <c r="D1" t="s">
        <v>7</v>
      </c>
      <c r="F1" s="14" t="s">
        <v>8</v>
      </c>
      <c r="G1" s="14"/>
      <c r="H1" s="14" t="s">
        <v>9</v>
      </c>
      <c r="I1" s="14"/>
      <c r="J1" t="s">
        <v>10</v>
      </c>
      <c r="K1" s="6" t="e">
        <f>AVERAGE(K2:K199)</f>
        <v>#DIV/0!</v>
      </c>
      <c r="L1" s="7" t="s">
        <v>11</v>
      </c>
    </row>
    <row r="2" spans="1:12" ht="15" x14ac:dyDescent="0.25">
      <c r="A2" s="1">
        <v>42887</v>
      </c>
      <c r="B2">
        <v>1206</v>
      </c>
      <c r="C2">
        <v>327</v>
      </c>
      <c r="D2">
        <f>B2-C2</f>
        <v>879</v>
      </c>
      <c r="E2" s="3"/>
      <c r="F2">
        <v>6.2</v>
      </c>
      <c r="G2">
        <f>F2*C2</f>
        <v>2027.4</v>
      </c>
      <c r="H2">
        <v>2.2999999999999998</v>
      </c>
      <c r="I2">
        <f>D2*H2</f>
        <v>2021.6999999999998</v>
      </c>
      <c r="J2">
        <f>I2+G2</f>
        <v>4049.1</v>
      </c>
      <c r="K2">
        <f>J2/B2</f>
        <v>3.357462686567164</v>
      </c>
    </row>
    <row r="3" spans="1:12" ht="15" x14ac:dyDescent="0.25">
      <c r="A3" s="1">
        <v>42917</v>
      </c>
      <c r="B3">
        <v>1503</v>
      </c>
      <c r="C3">
        <v>538</v>
      </c>
      <c r="D3">
        <f t="shared" ref="D3:D21" si="0">B3-C3</f>
        <v>965</v>
      </c>
      <c r="E3" s="3"/>
      <c r="F3">
        <v>6.2</v>
      </c>
      <c r="G3">
        <f t="shared" ref="G3:G11" si="1">F3*C3</f>
        <v>3335.6</v>
      </c>
      <c r="H3">
        <v>2.2999999999999998</v>
      </c>
      <c r="I3">
        <f t="shared" ref="I3:I11" si="2">D3*H3</f>
        <v>2219.5</v>
      </c>
      <c r="J3">
        <f t="shared" ref="J3:J11" si="3">I3+G3</f>
        <v>5555.1</v>
      </c>
      <c r="K3">
        <f t="shared" ref="K3:K11" si="4">J3/B3</f>
        <v>3.6960079840319362</v>
      </c>
    </row>
    <row r="4" spans="1:12" ht="15" x14ac:dyDescent="0.25">
      <c r="A4" s="1">
        <v>42948</v>
      </c>
      <c r="B4">
        <v>1703</v>
      </c>
      <c r="C4">
        <v>336</v>
      </c>
      <c r="D4">
        <f t="shared" si="0"/>
        <v>1367</v>
      </c>
      <c r="E4" s="3"/>
      <c r="F4">
        <v>6.2</v>
      </c>
      <c r="G4">
        <f t="shared" si="1"/>
        <v>2083.2000000000003</v>
      </c>
      <c r="H4">
        <v>2.2999999999999998</v>
      </c>
      <c r="I4">
        <f t="shared" si="2"/>
        <v>3144.1</v>
      </c>
      <c r="J4">
        <f t="shared" si="3"/>
        <v>5227.3</v>
      </c>
      <c r="K4">
        <f t="shared" si="4"/>
        <v>3.0694656488549619</v>
      </c>
    </row>
    <row r="5" spans="1:12" ht="15" x14ac:dyDescent="0.25">
      <c r="A5" s="1">
        <v>42979</v>
      </c>
      <c r="B5">
        <v>1554</v>
      </c>
      <c r="C5">
        <v>461</v>
      </c>
      <c r="D5">
        <f t="shared" si="0"/>
        <v>1093</v>
      </c>
      <c r="E5" s="3"/>
      <c r="F5">
        <v>6.2</v>
      </c>
      <c r="G5">
        <f t="shared" si="1"/>
        <v>2858.2000000000003</v>
      </c>
      <c r="H5">
        <v>2.2999999999999998</v>
      </c>
      <c r="I5">
        <f t="shared" si="2"/>
        <v>2513.8999999999996</v>
      </c>
      <c r="J5">
        <f t="shared" si="3"/>
        <v>5372.1</v>
      </c>
      <c r="K5">
        <f t="shared" si="4"/>
        <v>3.4569498069498072</v>
      </c>
    </row>
    <row r="6" spans="1:12" ht="15" x14ac:dyDescent="0.25">
      <c r="A6" s="1">
        <v>43009</v>
      </c>
      <c r="B6">
        <v>1812</v>
      </c>
      <c r="C6">
        <v>504</v>
      </c>
      <c r="D6">
        <f t="shared" si="0"/>
        <v>1308</v>
      </c>
      <c r="E6" s="3"/>
      <c r="F6">
        <v>6.2</v>
      </c>
      <c r="G6">
        <f t="shared" si="1"/>
        <v>3124.8</v>
      </c>
      <c r="H6">
        <v>2.2999999999999998</v>
      </c>
      <c r="I6">
        <f t="shared" si="2"/>
        <v>3008.3999999999996</v>
      </c>
      <c r="J6">
        <f t="shared" si="3"/>
        <v>6133.2</v>
      </c>
      <c r="K6">
        <f t="shared" si="4"/>
        <v>3.3847682119205298</v>
      </c>
    </row>
    <row r="7" spans="1:12" ht="15" x14ac:dyDescent="0.25">
      <c r="A7" s="1">
        <v>43040</v>
      </c>
      <c r="B7">
        <v>1518</v>
      </c>
      <c r="C7">
        <v>356</v>
      </c>
      <c r="D7">
        <f t="shared" si="0"/>
        <v>1162</v>
      </c>
      <c r="E7" s="3"/>
      <c r="F7">
        <v>6.2</v>
      </c>
      <c r="G7">
        <f t="shared" si="1"/>
        <v>2207.2000000000003</v>
      </c>
      <c r="H7">
        <v>2.2999999999999998</v>
      </c>
      <c r="I7">
        <f t="shared" si="2"/>
        <v>2672.6</v>
      </c>
      <c r="J7">
        <f t="shared" si="3"/>
        <v>4879.8</v>
      </c>
      <c r="K7">
        <f t="shared" si="4"/>
        <v>3.2146245059288541</v>
      </c>
    </row>
    <row r="8" spans="1:12" ht="15" x14ac:dyDescent="0.25">
      <c r="A8" s="1">
        <v>43070</v>
      </c>
      <c r="B8">
        <v>2128</v>
      </c>
      <c r="C8">
        <v>744</v>
      </c>
      <c r="D8">
        <f t="shared" si="0"/>
        <v>1384</v>
      </c>
      <c r="E8" s="3"/>
      <c r="F8">
        <v>6.2</v>
      </c>
      <c r="G8">
        <f t="shared" si="1"/>
        <v>4612.8</v>
      </c>
      <c r="H8">
        <v>2.2999999999999998</v>
      </c>
      <c r="I8">
        <f t="shared" si="2"/>
        <v>3183.2</v>
      </c>
      <c r="J8">
        <f t="shared" si="3"/>
        <v>7796</v>
      </c>
      <c r="K8">
        <f t="shared" si="4"/>
        <v>3.6635338345864663</v>
      </c>
    </row>
    <row r="9" spans="1:12" x14ac:dyDescent="0.35">
      <c r="A9" t="s">
        <v>1</v>
      </c>
      <c r="B9" t="s">
        <v>0</v>
      </c>
      <c r="C9" t="s">
        <v>6</v>
      </c>
      <c r="D9" t="s">
        <v>7</v>
      </c>
      <c r="E9" s="3"/>
    </row>
    <row r="10" spans="1:12" ht="15" x14ac:dyDescent="0.25">
      <c r="A10" s="1">
        <v>43101</v>
      </c>
      <c r="B10">
        <v>2053</v>
      </c>
      <c r="C10">
        <v>381</v>
      </c>
      <c r="D10">
        <f t="shared" si="0"/>
        <v>1672</v>
      </c>
      <c r="E10" s="3"/>
      <c r="F10">
        <v>6.27</v>
      </c>
      <c r="G10">
        <f t="shared" si="1"/>
        <v>2388.87</v>
      </c>
      <c r="H10">
        <v>2.37</v>
      </c>
      <c r="I10">
        <f t="shared" si="2"/>
        <v>3962.6400000000003</v>
      </c>
      <c r="J10">
        <f t="shared" si="3"/>
        <v>6351.51</v>
      </c>
      <c r="K10">
        <f t="shared" si="4"/>
        <v>3.0937700925474916</v>
      </c>
    </row>
    <row r="11" spans="1:12" ht="15" x14ac:dyDescent="0.25">
      <c r="A11" s="1">
        <v>43132</v>
      </c>
      <c r="B11">
        <v>708</v>
      </c>
      <c r="C11">
        <v>268</v>
      </c>
      <c r="D11">
        <f t="shared" si="0"/>
        <v>440</v>
      </c>
      <c r="E11" s="3"/>
      <c r="F11">
        <v>6.06</v>
      </c>
      <c r="G11">
        <f t="shared" si="1"/>
        <v>1624.08</v>
      </c>
      <c r="H11">
        <v>2.37</v>
      </c>
      <c r="I11">
        <f t="shared" si="2"/>
        <v>1042.8</v>
      </c>
      <c r="J11">
        <f t="shared" si="3"/>
        <v>2666.88</v>
      </c>
      <c r="K11">
        <f t="shared" si="4"/>
        <v>3.7667796610169493</v>
      </c>
    </row>
    <row r="12" spans="1:12" ht="15" x14ac:dyDescent="0.25">
      <c r="A12" s="1">
        <v>43160</v>
      </c>
      <c r="B12">
        <v>1010</v>
      </c>
      <c r="C12">
        <v>259</v>
      </c>
      <c r="D12">
        <f t="shared" si="0"/>
        <v>751</v>
      </c>
      <c r="F12">
        <v>6.49</v>
      </c>
      <c r="G12">
        <f t="shared" ref="G12:G21" si="5">F12*C12</f>
        <v>1680.91</v>
      </c>
      <c r="H12">
        <v>2.41</v>
      </c>
      <c r="I12">
        <f t="shared" ref="I12:I21" si="6">D12*H12</f>
        <v>1809.91</v>
      </c>
      <c r="J12">
        <f t="shared" ref="J12:J21" si="7">I12+G12</f>
        <v>3490.82</v>
      </c>
      <c r="K12">
        <f t="shared" ref="K12:K21" si="8">J12/B12</f>
        <v>3.4562574257425744</v>
      </c>
    </row>
    <row r="13" spans="1:12" ht="15" x14ac:dyDescent="0.25">
      <c r="A13" s="1">
        <v>43191</v>
      </c>
      <c r="B13">
        <v>949</v>
      </c>
      <c r="C13">
        <v>422</v>
      </c>
      <c r="D13">
        <f t="shared" si="0"/>
        <v>527</v>
      </c>
      <c r="F13">
        <v>7.05</v>
      </c>
      <c r="G13">
        <f t="shared" si="5"/>
        <v>2975.1</v>
      </c>
      <c r="H13">
        <v>2.44</v>
      </c>
      <c r="I13">
        <f t="shared" si="6"/>
        <v>1285.8799999999999</v>
      </c>
      <c r="J13">
        <f t="shared" si="7"/>
        <v>4260.9799999999996</v>
      </c>
      <c r="K13">
        <f t="shared" si="8"/>
        <v>4.4899683877766066</v>
      </c>
    </row>
    <row r="14" spans="1:12" ht="15" x14ac:dyDescent="0.25">
      <c r="A14" s="1">
        <v>43221</v>
      </c>
      <c r="B14">
        <v>1160</v>
      </c>
      <c r="C14">
        <v>334</v>
      </c>
      <c r="D14">
        <f t="shared" si="0"/>
        <v>826</v>
      </c>
      <c r="F14">
        <v>6.51</v>
      </c>
      <c r="G14">
        <f t="shared" si="5"/>
        <v>2174.34</v>
      </c>
      <c r="H14">
        <v>2.74</v>
      </c>
      <c r="I14">
        <f t="shared" si="6"/>
        <v>2263.2400000000002</v>
      </c>
      <c r="J14">
        <f t="shared" si="7"/>
        <v>4437.58</v>
      </c>
      <c r="K14">
        <f t="shared" si="8"/>
        <v>3.8254999999999999</v>
      </c>
    </row>
    <row r="15" spans="1:12" ht="15" x14ac:dyDescent="0.25">
      <c r="A15" s="1">
        <v>43252</v>
      </c>
      <c r="B15">
        <v>957</v>
      </c>
      <c r="C15">
        <v>365</v>
      </c>
      <c r="D15">
        <f t="shared" si="0"/>
        <v>592</v>
      </c>
      <c r="F15">
        <v>6.06</v>
      </c>
      <c r="G15">
        <f t="shared" si="5"/>
        <v>2211.8999999999996</v>
      </c>
      <c r="H15">
        <v>2.54</v>
      </c>
      <c r="I15">
        <f t="shared" si="6"/>
        <v>1503.68</v>
      </c>
      <c r="J15">
        <f t="shared" si="7"/>
        <v>3715.58</v>
      </c>
      <c r="K15">
        <f t="shared" si="8"/>
        <v>3.8825287356321838</v>
      </c>
    </row>
    <row r="16" spans="1:12" ht="15" x14ac:dyDescent="0.25">
      <c r="A16" s="1">
        <v>43282</v>
      </c>
      <c r="B16">
        <v>1260</v>
      </c>
      <c r="C16">
        <v>567</v>
      </c>
      <c r="D16">
        <f t="shared" si="0"/>
        <v>693</v>
      </c>
      <c r="F16">
        <v>7.58</v>
      </c>
      <c r="G16">
        <f t="shared" si="5"/>
        <v>4297.8599999999997</v>
      </c>
      <c r="H16">
        <v>2.5499999999999998</v>
      </c>
      <c r="I16">
        <f t="shared" si="6"/>
        <v>1767.1499999999999</v>
      </c>
      <c r="J16">
        <f t="shared" si="7"/>
        <v>6065.0099999999993</v>
      </c>
      <c r="K16">
        <f t="shared" si="8"/>
        <v>4.8134999999999994</v>
      </c>
    </row>
    <row r="17" spans="1:11" ht="15" x14ac:dyDescent="0.25">
      <c r="A17" s="1">
        <v>43313</v>
      </c>
      <c r="B17">
        <v>1203</v>
      </c>
      <c r="C17">
        <v>329</v>
      </c>
      <c r="D17">
        <f t="shared" si="0"/>
        <v>874</v>
      </c>
      <c r="F17">
        <v>5.63</v>
      </c>
      <c r="G17">
        <f t="shared" si="5"/>
        <v>1852.27</v>
      </c>
      <c r="H17">
        <v>2.5299999999999998</v>
      </c>
      <c r="I17">
        <f t="shared" si="6"/>
        <v>2211.2199999999998</v>
      </c>
      <c r="J17">
        <f t="shared" si="7"/>
        <v>4063.49</v>
      </c>
      <c r="K17">
        <f t="shared" si="8"/>
        <v>3.3777971737323358</v>
      </c>
    </row>
    <row r="18" spans="1:11" ht="15" x14ac:dyDescent="0.25">
      <c r="A18" s="1">
        <v>43344</v>
      </c>
      <c r="B18">
        <v>940</v>
      </c>
      <c r="C18">
        <v>389</v>
      </c>
      <c r="D18">
        <f t="shared" si="0"/>
        <v>551</v>
      </c>
      <c r="F18">
        <v>7.5</v>
      </c>
      <c r="G18">
        <f t="shared" si="5"/>
        <v>2917.5</v>
      </c>
      <c r="H18">
        <v>2.2000000000000002</v>
      </c>
      <c r="I18">
        <f t="shared" si="6"/>
        <v>1212.2</v>
      </c>
      <c r="J18">
        <f t="shared" si="7"/>
        <v>4129.7</v>
      </c>
      <c r="K18">
        <f t="shared" si="8"/>
        <v>4.3932978723404252</v>
      </c>
    </row>
    <row r="19" spans="1:11" ht="15" x14ac:dyDescent="0.25">
      <c r="A19" s="1">
        <v>43374</v>
      </c>
      <c r="B19">
        <v>1305</v>
      </c>
      <c r="C19">
        <v>459</v>
      </c>
      <c r="D19">
        <f t="shared" si="0"/>
        <v>846</v>
      </c>
      <c r="F19">
        <v>7.04</v>
      </c>
      <c r="G19">
        <f t="shared" si="5"/>
        <v>3231.36</v>
      </c>
      <c r="H19">
        <v>2.2999999999999998</v>
      </c>
      <c r="I19">
        <f t="shared" si="6"/>
        <v>1945.8</v>
      </c>
      <c r="J19">
        <f t="shared" si="7"/>
        <v>5177.16</v>
      </c>
      <c r="K19">
        <f t="shared" si="8"/>
        <v>3.9671724137931035</v>
      </c>
    </row>
    <row r="20" spans="1:11" ht="15" x14ac:dyDescent="0.25">
      <c r="A20" s="1">
        <v>43405</v>
      </c>
      <c r="B20">
        <v>2390</v>
      </c>
      <c r="C20">
        <v>327</v>
      </c>
      <c r="D20">
        <f t="shared" si="0"/>
        <v>2063</v>
      </c>
      <c r="F20">
        <v>6.24</v>
      </c>
      <c r="G20">
        <f t="shared" si="5"/>
        <v>2040.48</v>
      </c>
      <c r="H20">
        <v>2.2000000000000002</v>
      </c>
      <c r="I20">
        <f t="shared" si="6"/>
        <v>4538.6000000000004</v>
      </c>
      <c r="J20">
        <f t="shared" si="7"/>
        <v>6579.08</v>
      </c>
      <c r="K20">
        <f t="shared" si="8"/>
        <v>2.7527531380753136</v>
      </c>
    </row>
    <row r="21" spans="1:11" ht="15" x14ac:dyDescent="0.25">
      <c r="A21" s="1">
        <v>43435</v>
      </c>
      <c r="B21">
        <v>2050</v>
      </c>
      <c r="C21">
        <v>741</v>
      </c>
      <c r="D21">
        <f t="shared" si="0"/>
        <v>1309</v>
      </c>
      <c r="F21">
        <v>8.25</v>
      </c>
      <c r="G21">
        <f t="shared" si="5"/>
        <v>6113.25</v>
      </c>
      <c r="H21">
        <v>2.2000000000000002</v>
      </c>
      <c r="I21">
        <f t="shared" si="6"/>
        <v>2879.8</v>
      </c>
      <c r="J21">
        <f t="shared" si="7"/>
        <v>8993.0499999999993</v>
      </c>
      <c r="K21">
        <f t="shared" si="8"/>
        <v>4.3868536585365847</v>
      </c>
    </row>
    <row r="22" spans="1:11" x14ac:dyDescent="0.35">
      <c r="A22" t="s">
        <v>1</v>
      </c>
      <c r="B22" t="s">
        <v>0</v>
      </c>
      <c r="C22" t="s">
        <v>6</v>
      </c>
      <c r="D22" t="s">
        <v>7</v>
      </c>
    </row>
    <row r="23" spans="1:11" ht="15" x14ac:dyDescent="0.25">
      <c r="A23" s="1">
        <v>43466</v>
      </c>
      <c r="B23">
        <v>1036</v>
      </c>
      <c r="C23">
        <v>320</v>
      </c>
      <c r="D23">
        <f t="shared" ref="D23:D34" si="9">B23-C23</f>
        <v>716</v>
      </c>
      <c r="E23" s="3"/>
      <c r="F23">
        <v>6.27</v>
      </c>
      <c r="G23">
        <f t="shared" ref="G23:G34" si="10">F23*C23</f>
        <v>2006.3999999999999</v>
      </c>
      <c r="H23">
        <v>2.37</v>
      </c>
      <c r="I23">
        <f t="shared" ref="I23:I34" si="11">D23*H23</f>
        <v>1696.92</v>
      </c>
      <c r="J23">
        <f t="shared" ref="J23:J34" si="12">I23+G23</f>
        <v>3703.3199999999997</v>
      </c>
      <c r="K23">
        <f t="shared" ref="K23:K34" si="13">J23/B23</f>
        <v>3.5746332046332046</v>
      </c>
    </row>
    <row r="24" spans="1:11" ht="15" x14ac:dyDescent="0.25">
      <c r="A24" s="1">
        <v>43497</v>
      </c>
      <c r="B24">
        <v>1276</v>
      </c>
      <c r="C24">
        <v>216</v>
      </c>
      <c r="D24">
        <f t="shared" si="9"/>
        <v>1060</v>
      </c>
      <c r="E24" s="3"/>
      <c r="F24">
        <v>5</v>
      </c>
      <c r="G24">
        <f t="shared" si="10"/>
        <v>1080</v>
      </c>
      <c r="H24">
        <v>2.37</v>
      </c>
      <c r="I24">
        <f t="shared" si="11"/>
        <v>2512.2000000000003</v>
      </c>
      <c r="J24">
        <f t="shared" si="12"/>
        <v>3592.2000000000003</v>
      </c>
      <c r="K24">
        <f t="shared" si="13"/>
        <v>2.8152037617554861</v>
      </c>
    </row>
    <row r="25" spans="1:11" ht="15" x14ac:dyDescent="0.25">
      <c r="A25" s="1">
        <v>43525</v>
      </c>
      <c r="B25">
        <v>793</v>
      </c>
      <c r="C25">
        <v>285</v>
      </c>
      <c r="D25">
        <f t="shared" si="9"/>
        <v>508</v>
      </c>
      <c r="F25">
        <v>6.49</v>
      </c>
      <c r="G25">
        <f t="shared" si="10"/>
        <v>1849.65</v>
      </c>
      <c r="H25">
        <v>2.41</v>
      </c>
      <c r="I25">
        <f t="shared" si="11"/>
        <v>1224.28</v>
      </c>
      <c r="J25">
        <f t="shared" si="12"/>
        <v>3073.9300000000003</v>
      </c>
      <c r="K25">
        <f t="shared" si="13"/>
        <v>3.8763303909205553</v>
      </c>
    </row>
    <row r="26" spans="1:11" ht="15" x14ac:dyDescent="0.25">
      <c r="A26" s="1">
        <v>43556</v>
      </c>
      <c r="D26">
        <f t="shared" si="9"/>
        <v>0</v>
      </c>
      <c r="F26">
        <v>7.05</v>
      </c>
      <c r="G26">
        <f t="shared" si="10"/>
        <v>0</v>
      </c>
      <c r="H26">
        <v>2.44</v>
      </c>
      <c r="I26">
        <f t="shared" si="11"/>
        <v>0</v>
      </c>
      <c r="J26">
        <f t="shared" si="12"/>
        <v>0</v>
      </c>
      <c r="K26" t="e">
        <f t="shared" si="13"/>
        <v>#DIV/0!</v>
      </c>
    </row>
    <row r="27" spans="1:11" ht="15" x14ac:dyDescent="0.25">
      <c r="A27" s="1">
        <v>43586</v>
      </c>
      <c r="B27">
        <v>559</v>
      </c>
      <c r="C27">
        <v>265</v>
      </c>
      <c r="D27">
        <f t="shared" si="9"/>
        <v>294</v>
      </c>
      <c r="F27">
        <v>6.9</v>
      </c>
      <c r="G27">
        <f t="shared" si="10"/>
        <v>1828.5</v>
      </c>
      <c r="H27">
        <v>2.4</v>
      </c>
      <c r="I27">
        <f t="shared" si="11"/>
        <v>705.6</v>
      </c>
      <c r="J27">
        <f t="shared" si="12"/>
        <v>2534.1</v>
      </c>
      <c r="K27">
        <f t="shared" si="13"/>
        <v>4.5332737030411447</v>
      </c>
    </row>
    <row r="28" spans="1:11" ht="15" x14ac:dyDescent="0.25">
      <c r="A28" s="1">
        <v>43617</v>
      </c>
      <c r="D28">
        <f t="shared" si="9"/>
        <v>0</v>
      </c>
      <c r="F28">
        <v>6.06</v>
      </c>
      <c r="G28">
        <f t="shared" si="10"/>
        <v>0</v>
      </c>
      <c r="H28">
        <v>2.54</v>
      </c>
      <c r="I28">
        <f t="shared" si="11"/>
        <v>0</v>
      </c>
      <c r="J28">
        <f t="shared" si="12"/>
        <v>0</v>
      </c>
      <c r="K28" t="e">
        <f t="shared" si="13"/>
        <v>#DIV/0!</v>
      </c>
    </row>
    <row r="29" spans="1:11" ht="15" x14ac:dyDescent="0.25">
      <c r="A29" s="1">
        <v>43647</v>
      </c>
      <c r="D29">
        <f t="shared" si="9"/>
        <v>0</v>
      </c>
      <c r="F29">
        <v>7.58</v>
      </c>
      <c r="G29">
        <f t="shared" si="10"/>
        <v>0</v>
      </c>
      <c r="H29">
        <v>2.5499999999999998</v>
      </c>
      <c r="I29">
        <f t="shared" si="11"/>
        <v>0</v>
      </c>
      <c r="J29">
        <f t="shared" si="12"/>
        <v>0</v>
      </c>
      <c r="K29" t="e">
        <f t="shared" si="13"/>
        <v>#DIV/0!</v>
      </c>
    </row>
    <row r="30" spans="1:11" ht="15" x14ac:dyDescent="0.25">
      <c r="A30" s="1">
        <v>43678</v>
      </c>
      <c r="D30">
        <f t="shared" si="9"/>
        <v>0</v>
      </c>
      <c r="F30">
        <v>5.63</v>
      </c>
      <c r="G30">
        <f t="shared" si="10"/>
        <v>0</v>
      </c>
      <c r="H30">
        <v>2.5299999999999998</v>
      </c>
      <c r="I30">
        <f t="shared" si="11"/>
        <v>0</v>
      </c>
      <c r="J30">
        <f t="shared" si="12"/>
        <v>0</v>
      </c>
      <c r="K30" t="e">
        <f t="shared" si="13"/>
        <v>#DIV/0!</v>
      </c>
    </row>
    <row r="31" spans="1:11" ht="15" x14ac:dyDescent="0.25">
      <c r="A31" s="1">
        <v>43709</v>
      </c>
      <c r="D31">
        <f t="shared" si="9"/>
        <v>0</v>
      </c>
      <c r="F31">
        <v>7.5</v>
      </c>
      <c r="G31">
        <f t="shared" si="10"/>
        <v>0</v>
      </c>
      <c r="H31">
        <v>2.2000000000000002</v>
      </c>
      <c r="I31">
        <f t="shared" si="11"/>
        <v>0</v>
      </c>
      <c r="J31">
        <f t="shared" si="12"/>
        <v>0</v>
      </c>
      <c r="K31" t="e">
        <f t="shared" si="13"/>
        <v>#DIV/0!</v>
      </c>
    </row>
    <row r="32" spans="1:11" ht="15" x14ac:dyDescent="0.25">
      <c r="A32" s="1">
        <v>43739</v>
      </c>
      <c r="D32">
        <f t="shared" si="9"/>
        <v>0</v>
      </c>
      <c r="F32">
        <v>7.04</v>
      </c>
      <c r="G32">
        <f t="shared" si="10"/>
        <v>0</v>
      </c>
      <c r="H32">
        <v>2.2999999999999998</v>
      </c>
      <c r="I32">
        <f t="shared" si="11"/>
        <v>0</v>
      </c>
      <c r="J32">
        <f t="shared" si="12"/>
        <v>0</v>
      </c>
      <c r="K32" t="e">
        <f t="shared" si="13"/>
        <v>#DIV/0!</v>
      </c>
    </row>
    <row r="33" spans="1:11" ht="15" x14ac:dyDescent="0.25">
      <c r="A33" s="1">
        <v>43770</v>
      </c>
      <c r="D33">
        <f t="shared" si="9"/>
        <v>0</v>
      </c>
      <c r="F33">
        <v>6.24</v>
      </c>
      <c r="G33">
        <f t="shared" si="10"/>
        <v>0</v>
      </c>
      <c r="H33">
        <v>2.2000000000000002</v>
      </c>
      <c r="I33">
        <f t="shared" si="11"/>
        <v>0</v>
      </c>
      <c r="J33">
        <f t="shared" si="12"/>
        <v>0</v>
      </c>
      <c r="K33" t="e">
        <f t="shared" si="13"/>
        <v>#DIV/0!</v>
      </c>
    </row>
    <row r="34" spans="1:11" ht="15" x14ac:dyDescent="0.25">
      <c r="A34" s="1">
        <v>43800</v>
      </c>
      <c r="D34">
        <f t="shared" si="9"/>
        <v>0</v>
      </c>
      <c r="F34">
        <v>8.25</v>
      </c>
      <c r="G34">
        <f t="shared" si="10"/>
        <v>0</v>
      </c>
      <c r="H34">
        <v>2.2000000000000002</v>
      </c>
      <c r="I34">
        <f t="shared" si="11"/>
        <v>0</v>
      </c>
      <c r="J34">
        <f t="shared" si="12"/>
        <v>0</v>
      </c>
      <c r="K34" t="e">
        <f t="shared" si="13"/>
        <v>#DIV/0!</v>
      </c>
    </row>
  </sheetData>
  <mergeCells count="2"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ySplit="1" topLeftCell="A32" activePane="bottomLeft" state="frozen"/>
      <selection pane="bottomLeft" activeCell="H44" sqref="H44"/>
    </sheetView>
  </sheetViews>
  <sheetFormatPr defaultRowHeight="14.5" x14ac:dyDescent="0.35"/>
  <cols>
    <col min="2" max="2" width="9.1796875" style="9"/>
    <col min="3" max="3" width="9.1796875" style="7"/>
    <col min="4" max="4" width="9.1796875" style="11"/>
    <col min="5" max="5" width="9.1796875" style="10"/>
    <col min="6" max="6" width="9.1796875" style="8"/>
    <col min="7" max="7" width="9.1796875" style="12"/>
    <col min="14" max="14" width="9.453125" bestFit="1" customWidth="1"/>
  </cols>
  <sheetData>
    <row r="1" spans="1:14" x14ac:dyDescent="0.25">
      <c r="B1" s="9" t="s">
        <v>2</v>
      </c>
      <c r="C1" s="7" t="s">
        <v>3</v>
      </c>
      <c r="D1" s="11" t="s">
        <v>4</v>
      </c>
      <c r="E1" s="10" t="s">
        <v>14</v>
      </c>
      <c r="F1" s="8" t="s">
        <v>15</v>
      </c>
      <c r="G1" s="12" t="s">
        <v>5</v>
      </c>
      <c r="I1" t="s">
        <v>2</v>
      </c>
      <c r="J1">
        <f>SUM(B:B)</f>
        <v>35479</v>
      </c>
      <c r="K1" t="s">
        <v>3</v>
      </c>
      <c r="L1">
        <f>SUM(C:C)</f>
        <v>13715</v>
      </c>
      <c r="M1" t="s">
        <v>5</v>
      </c>
      <c r="N1">
        <f>SUM(D:D)</f>
        <v>2085</v>
      </c>
    </row>
    <row r="2" spans="1:14" x14ac:dyDescent="0.25">
      <c r="A2" s="1">
        <v>42705</v>
      </c>
      <c r="B2" s="9">
        <v>881</v>
      </c>
      <c r="C2" s="7">
        <v>291</v>
      </c>
      <c r="E2" s="10">
        <f>B2/SUM(B2:D2)</f>
        <v>0.75170648464163825</v>
      </c>
      <c r="F2" s="8">
        <f>C2/SUM(B2:D2)</f>
        <v>0.24829351535836178</v>
      </c>
      <c r="G2" s="12">
        <f>D2/SUM(B2:D2)</f>
        <v>0</v>
      </c>
      <c r="J2" s="4">
        <f>J1/(J1+L1+N1)</f>
        <v>0.69188166695918407</v>
      </c>
      <c r="K2" s="4"/>
      <c r="L2" s="4">
        <f>L1/(L1+J1+N1)</f>
        <v>0.26745841377561963</v>
      </c>
      <c r="M2" s="5"/>
      <c r="N2" s="4">
        <f>N1/(J1+L1+N1)</f>
        <v>4.0659919265196277E-2</v>
      </c>
    </row>
    <row r="3" spans="1:14" x14ac:dyDescent="0.25">
      <c r="A3" s="1">
        <v>42736</v>
      </c>
      <c r="B3" s="9">
        <v>760</v>
      </c>
      <c r="C3" s="7">
        <v>273</v>
      </c>
      <c r="E3" s="10">
        <f t="shared" ref="E3:E29" si="0">B3/SUM(B3:D3)</f>
        <v>0.73572120038722166</v>
      </c>
      <c r="F3" s="8">
        <f t="shared" ref="F3:F26" si="1">C3/SUM(B3:D3)</f>
        <v>0.26427879961277834</v>
      </c>
      <c r="G3" s="12">
        <f t="shared" ref="G3:G26" si="2">D3/SUM(B3:D3)</f>
        <v>0</v>
      </c>
    </row>
    <row r="4" spans="1:14" x14ac:dyDescent="0.25">
      <c r="A4" s="1">
        <v>42767</v>
      </c>
      <c r="B4" s="9">
        <v>646</v>
      </c>
      <c r="C4" s="7">
        <v>229</v>
      </c>
      <c r="E4" s="10">
        <f t="shared" si="0"/>
        <v>0.73828571428571432</v>
      </c>
      <c r="F4" s="8">
        <f t="shared" si="1"/>
        <v>0.26171428571428573</v>
      </c>
      <c r="G4" s="12">
        <f t="shared" si="2"/>
        <v>0</v>
      </c>
    </row>
    <row r="5" spans="1:14" x14ac:dyDescent="0.25">
      <c r="A5" s="1">
        <v>42795</v>
      </c>
      <c r="B5" s="9">
        <v>895</v>
      </c>
      <c r="C5" s="7">
        <v>310</v>
      </c>
      <c r="E5" s="10">
        <f t="shared" si="0"/>
        <v>0.74273858921161828</v>
      </c>
      <c r="F5" s="8">
        <f t="shared" si="1"/>
        <v>0.25726141078838172</v>
      </c>
      <c r="G5" s="12">
        <f t="shared" si="2"/>
        <v>0</v>
      </c>
    </row>
    <row r="6" spans="1:14" x14ac:dyDescent="0.25">
      <c r="A6" s="1">
        <v>42826</v>
      </c>
      <c r="B6" s="9">
        <v>898</v>
      </c>
      <c r="C6" s="7">
        <v>304</v>
      </c>
      <c r="E6" s="10">
        <f t="shared" si="0"/>
        <v>0.74708818635607321</v>
      </c>
      <c r="F6" s="8">
        <f t="shared" si="1"/>
        <v>0.25291181364392679</v>
      </c>
      <c r="G6" s="12">
        <f t="shared" si="2"/>
        <v>0</v>
      </c>
    </row>
    <row r="7" spans="1:14" x14ac:dyDescent="0.25">
      <c r="A7" s="1">
        <v>42856</v>
      </c>
      <c r="B7" s="9">
        <v>1136</v>
      </c>
      <c r="C7" s="7">
        <v>465</v>
      </c>
      <c r="E7" s="10">
        <f t="shared" si="0"/>
        <v>0.70955652717051843</v>
      </c>
      <c r="F7" s="8">
        <f t="shared" si="1"/>
        <v>0.29044347282948157</v>
      </c>
      <c r="G7" s="12">
        <f t="shared" si="2"/>
        <v>0</v>
      </c>
    </row>
    <row r="8" spans="1:14" x14ac:dyDescent="0.25">
      <c r="A8" s="1">
        <v>42887</v>
      </c>
      <c r="B8" s="9">
        <v>891</v>
      </c>
      <c r="C8" s="7">
        <v>315</v>
      </c>
      <c r="E8" s="10">
        <f t="shared" si="0"/>
        <v>0.73880597014925375</v>
      </c>
      <c r="F8" s="8">
        <f t="shared" si="1"/>
        <v>0.26119402985074625</v>
      </c>
      <c r="G8" s="12">
        <f t="shared" si="2"/>
        <v>0</v>
      </c>
    </row>
    <row r="9" spans="1:14" x14ac:dyDescent="0.25">
      <c r="A9" s="1">
        <v>42917</v>
      </c>
      <c r="B9" s="9">
        <v>1081</v>
      </c>
      <c r="C9" s="7">
        <v>422</v>
      </c>
      <c r="E9" s="10">
        <f t="shared" si="0"/>
        <v>0.71922821024617434</v>
      </c>
      <c r="F9" s="8">
        <f t="shared" si="1"/>
        <v>0.28077178975382566</v>
      </c>
      <c r="G9" s="12">
        <f t="shared" si="2"/>
        <v>0</v>
      </c>
    </row>
    <row r="10" spans="1:14" x14ac:dyDescent="0.25">
      <c r="A10" s="1">
        <v>42948</v>
      </c>
      <c r="B10" s="9">
        <v>1144</v>
      </c>
      <c r="C10" s="7">
        <v>559</v>
      </c>
      <c r="E10" s="10">
        <f t="shared" si="0"/>
        <v>0.6717557251908397</v>
      </c>
      <c r="F10" s="8">
        <f t="shared" si="1"/>
        <v>0.3282442748091603</v>
      </c>
      <c r="G10" s="12">
        <f t="shared" si="2"/>
        <v>0</v>
      </c>
    </row>
    <row r="11" spans="1:14" x14ac:dyDescent="0.25">
      <c r="A11" s="1">
        <v>42979</v>
      </c>
      <c r="B11" s="9">
        <v>1164</v>
      </c>
      <c r="C11" s="7">
        <v>390</v>
      </c>
      <c r="E11" s="10">
        <f t="shared" si="0"/>
        <v>0.74903474903474898</v>
      </c>
      <c r="F11" s="8">
        <f t="shared" si="1"/>
        <v>0.25096525096525096</v>
      </c>
      <c r="G11" s="12">
        <f t="shared" si="2"/>
        <v>0</v>
      </c>
    </row>
    <row r="12" spans="1:14" x14ac:dyDescent="0.25">
      <c r="A12" s="1">
        <v>43009</v>
      </c>
      <c r="B12" s="9">
        <v>1232</v>
      </c>
      <c r="C12" s="7">
        <v>580</v>
      </c>
      <c r="E12" s="10">
        <f t="shared" si="0"/>
        <v>0.67991169977924948</v>
      </c>
      <c r="F12" s="8">
        <f t="shared" si="1"/>
        <v>0.32008830022075058</v>
      </c>
      <c r="G12" s="12">
        <f t="shared" si="2"/>
        <v>0</v>
      </c>
    </row>
    <row r="13" spans="1:14" x14ac:dyDescent="0.25">
      <c r="A13" s="1">
        <v>43040</v>
      </c>
      <c r="B13" s="9">
        <v>1105</v>
      </c>
      <c r="C13" s="7">
        <v>413</v>
      </c>
      <c r="E13" s="10">
        <f t="shared" si="0"/>
        <v>0.72793148880105407</v>
      </c>
      <c r="F13" s="8">
        <f t="shared" si="1"/>
        <v>0.27206851119894598</v>
      </c>
      <c r="G13" s="12">
        <f t="shared" si="2"/>
        <v>0</v>
      </c>
      <c r="H13" s="14" t="s">
        <v>12</v>
      </c>
      <c r="I13" s="14"/>
      <c r="J13" s="14" t="s">
        <v>13</v>
      </c>
      <c r="K13" s="14"/>
    </row>
    <row r="14" spans="1:14" x14ac:dyDescent="0.25">
      <c r="A14" s="1">
        <v>43070</v>
      </c>
      <c r="B14" s="9">
        <v>1489</v>
      </c>
      <c r="C14" s="7">
        <v>633</v>
      </c>
      <c r="D14" s="11">
        <v>6</v>
      </c>
      <c r="E14" s="10">
        <f t="shared" si="0"/>
        <v>0.69971804511278191</v>
      </c>
      <c r="F14" s="8">
        <f t="shared" si="1"/>
        <v>0.29746240601503759</v>
      </c>
      <c r="G14" s="12">
        <f t="shared" si="2"/>
        <v>2.819548872180451E-3</v>
      </c>
      <c r="H14">
        <v>17.8</v>
      </c>
      <c r="I14">
        <v>12</v>
      </c>
      <c r="J14">
        <f>(29-H14)*B14</f>
        <v>16676.8</v>
      </c>
      <c r="K14">
        <f>(21-I14)*C14</f>
        <v>5697</v>
      </c>
      <c r="L14">
        <f>(34-17)*D14</f>
        <v>102</v>
      </c>
    </row>
    <row r="15" spans="1:14" x14ac:dyDescent="0.25">
      <c r="A15" s="1">
        <v>43101</v>
      </c>
      <c r="B15" s="9">
        <v>1327</v>
      </c>
      <c r="C15" s="7">
        <v>605</v>
      </c>
      <c r="D15" s="11">
        <v>121</v>
      </c>
      <c r="E15" s="10">
        <f t="shared" si="0"/>
        <v>0.64637116415002438</v>
      </c>
      <c r="F15" s="8">
        <f t="shared" si="1"/>
        <v>0.29469069654164637</v>
      </c>
      <c r="G15" s="12">
        <f t="shared" si="2"/>
        <v>5.8938139308329272E-2</v>
      </c>
      <c r="H15">
        <v>17.8</v>
      </c>
      <c r="I15">
        <v>12</v>
      </c>
      <c r="J15">
        <f t="shared" ref="J15:J16" si="3">(29-H15)*B15</f>
        <v>14862.4</v>
      </c>
      <c r="K15">
        <f t="shared" ref="K15:K16" si="4">(21-I15)*C15</f>
        <v>5445</v>
      </c>
      <c r="L15">
        <f t="shared" ref="L15:L26" si="5">(34-17)*D15</f>
        <v>2057</v>
      </c>
    </row>
    <row r="16" spans="1:14" x14ac:dyDescent="0.25">
      <c r="A16" s="1">
        <v>43132</v>
      </c>
      <c r="B16" s="9">
        <v>453</v>
      </c>
      <c r="C16" s="7">
        <v>245</v>
      </c>
      <c r="D16" s="11">
        <v>10</v>
      </c>
      <c r="E16" s="10">
        <f t="shared" si="0"/>
        <v>0.63983050847457623</v>
      </c>
      <c r="F16" s="8">
        <f t="shared" si="1"/>
        <v>0.346045197740113</v>
      </c>
      <c r="G16" s="12">
        <f t="shared" si="2"/>
        <v>1.4124293785310734E-2</v>
      </c>
      <c r="H16">
        <v>17.8</v>
      </c>
      <c r="I16">
        <v>12</v>
      </c>
      <c r="J16">
        <f t="shared" si="3"/>
        <v>5073.5999999999995</v>
      </c>
      <c r="K16">
        <f t="shared" si="4"/>
        <v>2205</v>
      </c>
      <c r="L16">
        <f t="shared" si="5"/>
        <v>170</v>
      </c>
    </row>
    <row r="17" spans="1:12" x14ac:dyDescent="0.25">
      <c r="A17" s="1">
        <v>43160</v>
      </c>
      <c r="B17" s="9">
        <v>734</v>
      </c>
      <c r="C17" s="7">
        <v>216</v>
      </c>
      <c r="D17" s="11">
        <v>60</v>
      </c>
      <c r="E17" s="10">
        <f t="shared" si="0"/>
        <v>0.72673267326732671</v>
      </c>
      <c r="F17" s="8">
        <f t="shared" si="1"/>
        <v>0.21386138613861386</v>
      </c>
      <c r="G17" s="12">
        <f t="shared" si="2"/>
        <v>5.9405940594059403E-2</v>
      </c>
      <c r="H17">
        <v>17.8</v>
      </c>
      <c r="I17">
        <v>12</v>
      </c>
      <c r="J17">
        <f t="shared" ref="J17:J18" si="6">(29-H17)*B17</f>
        <v>8220.7999999999993</v>
      </c>
      <c r="K17">
        <f t="shared" ref="K17:K18" si="7">(21-I17)*C17</f>
        <v>1944</v>
      </c>
      <c r="L17">
        <f t="shared" si="5"/>
        <v>1020</v>
      </c>
    </row>
    <row r="18" spans="1:12" x14ac:dyDescent="0.25">
      <c r="A18" s="1">
        <v>43191</v>
      </c>
      <c r="B18" s="9">
        <v>606</v>
      </c>
      <c r="C18" s="7">
        <v>286</v>
      </c>
      <c r="D18" s="11">
        <v>57</v>
      </c>
      <c r="E18" s="10">
        <f t="shared" si="0"/>
        <v>0.63856691253951525</v>
      </c>
      <c r="F18" s="8">
        <f t="shared" si="1"/>
        <v>0.30136986301369861</v>
      </c>
      <c r="G18" s="12">
        <f t="shared" si="2"/>
        <v>6.0063224446786093E-2</v>
      </c>
      <c r="H18">
        <v>17.8</v>
      </c>
      <c r="I18">
        <v>12</v>
      </c>
      <c r="J18">
        <f t="shared" si="6"/>
        <v>6787.2</v>
      </c>
      <c r="K18">
        <f t="shared" si="7"/>
        <v>2574</v>
      </c>
      <c r="L18">
        <f t="shared" si="5"/>
        <v>969</v>
      </c>
    </row>
    <row r="19" spans="1:12" x14ac:dyDescent="0.25">
      <c r="A19" s="1">
        <v>43221</v>
      </c>
      <c r="B19" s="9">
        <v>838</v>
      </c>
      <c r="C19" s="7">
        <v>228</v>
      </c>
      <c r="D19" s="11">
        <v>94</v>
      </c>
      <c r="E19" s="10">
        <f t="shared" si="0"/>
        <v>0.72241379310344822</v>
      </c>
      <c r="F19" s="8">
        <f t="shared" si="1"/>
        <v>0.19655172413793104</v>
      </c>
      <c r="G19" s="12">
        <f t="shared" si="2"/>
        <v>8.1034482758620685E-2</v>
      </c>
      <c r="H19">
        <v>19.600000000000001</v>
      </c>
      <c r="I19">
        <v>13</v>
      </c>
      <c r="J19">
        <f t="shared" ref="J19" si="8">(29-H19)*B19</f>
        <v>7877.1999999999989</v>
      </c>
      <c r="K19">
        <f t="shared" ref="K19" si="9">(21-I19)*C19</f>
        <v>1824</v>
      </c>
      <c r="L19">
        <f t="shared" si="5"/>
        <v>1598</v>
      </c>
    </row>
    <row r="20" spans="1:12" x14ac:dyDescent="0.25">
      <c r="A20" s="1">
        <v>43252</v>
      </c>
      <c r="B20" s="9">
        <v>655</v>
      </c>
      <c r="C20" s="7">
        <v>215</v>
      </c>
      <c r="D20" s="11">
        <v>97</v>
      </c>
      <c r="E20" s="10">
        <f t="shared" si="0"/>
        <v>0.67735263702171666</v>
      </c>
      <c r="F20" s="8">
        <f t="shared" si="1"/>
        <v>0.22233712512926576</v>
      </c>
      <c r="G20" s="12">
        <f t="shared" si="2"/>
        <v>0.10031023784901758</v>
      </c>
      <c r="H20">
        <v>19.600000000000001</v>
      </c>
      <c r="I20">
        <v>13</v>
      </c>
      <c r="J20">
        <f t="shared" ref="J20" si="10">(29-H20)*B20</f>
        <v>6156.9999999999991</v>
      </c>
      <c r="K20">
        <f t="shared" ref="K20" si="11">(21-I20)*C20</f>
        <v>1720</v>
      </c>
      <c r="L20">
        <f t="shared" si="5"/>
        <v>1649</v>
      </c>
    </row>
    <row r="21" spans="1:12" x14ac:dyDescent="0.25">
      <c r="A21" s="1">
        <v>43282</v>
      </c>
      <c r="B21" s="9">
        <v>869</v>
      </c>
      <c r="C21" s="7">
        <v>349</v>
      </c>
      <c r="D21" s="11">
        <v>42</v>
      </c>
      <c r="E21" s="10">
        <f t="shared" si="0"/>
        <v>0.68968253968253967</v>
      </c>
      <c r="F21" s="8">
        <f t="shared" si="1"/>
        <v>0.276984126984127</v>
      </c>
      <c r="G21" s="12">
        <f t="shared" si="2"/>
        <v>3.3333333333333333E-2</v>
      </c>
      <c r="H21">
        <v>19.600000000000001</v>
      </c>
      <c r="I21">
        <v>13</v>
      </c>
      <c r="J21">
        <f t="shared" ref="J21:J23" si="12">(29-H21)*B21</f>
        <v>8168.5999999999985</v>
      </c>
      <c r="K21">
        <f t="shared" ref="K21:K23" si="13">(21-I21)*C21</f>
        <v>2792</v>
      </c>
      <c r="L21">
        <f t="shared" si="5"/>
        <v>714</v>
      </c>
    </row>
    <row r="22" spans="1:12" x14ac:dyDescent="0.25">
      <c r="A22" s="1">
        <v>43313</v>
      </c>
      <c r="B22" s="9">
        <v>786</v>
      </c>
      <c r="C22" s="7">
        <v>351</v>
      </c>
      <c r="D22" s="11">
        <v>66</v>
      </c>
      <c r="E22" s="10">
        <f t="shared" si="0"/>
        <v>0.65336658354114718</v>
      </c>
      <c r="F22" s="8">
        <f t="shared" si="1"/>
        <v>0.29177057356608477</v>
      </c>
      <c r="G22" s="12">
        <f t="shared" si="2"/>
        <v>5.4862842892768077E-2</v>
      </c>
      <c r="H22">
        <v>20</v>
      </c>
      <c r="I22">
        <v>13</v>
      </c>
      <c r="J22">
        <f t="shared" si="12"/>
        <v>7074</v>
      </c>
      <c r="K22">
        <f t="shared" si="13"/>
        <v>2808</v>
      </c>
      <c r="L22">
        <f t="shared" si="5"/>
        <v>1122</v>
      </c>
    </row>
    <row r="23" spans="1:12" x14ac:dyDescent="0.25">
      <c r="A23" s="1">
        <v>43344</v>
      </c>
      <c r="B23" s="9">
        <v>630</v>
      </c>
      <c r="C23" s="7">
        <v>231</v>
      </c>
      <c r="D23" s="11">
        <v>79</v>
      </c>
      <c r="E23" s="10">
        <f t="shared" si="0"/>
        <v>0.67021276595744683</v>
      </c>
      <c r="F23" s="8">
        <f t="shared" si="1"/>
        <v>0.24574468085106382</v>
      </c>
      <c r="G23" s="12">
        <f t="shared" si="2"/>
        <v>8.4042553191489358E-2</v>
      </c>
      <c r="H23">
        <v>19.600000000000001</v>
      </c>
      <c r="I23">
        <v>13.2</v>
      </c>
      <c r="J23">
        <f t="shared" si="12"/>
        <v>5921.9999999999991</v>
      </c>
      <c r="K23">
        <f t="shared" si="13"/>
        <v>1801.8000000000002</v>
      </c>
      <c r="L23">
        <f t="shared" si="5"/>
        <v>1343</v>
      </c>
    </row>
    <row r="24" spans="1:12" x14ac:dyDescent="0.25">
      <c r="A24" s="1">
        <v>43374</v>
      </c>
      <c r="B24" s="9">
        <v>966</v>
      </c>
      <c r="C24" s="7">
        <v>255</v>
      </c>
      <c r="D24" s="11">
        <v>84</v>
      </c>
      <c r="E24" s="10">
        <f t="shared" si="0"/>
        <v>0.74022988505747123</v>
      </c>
      <c r="F24" s="8">
        <f t="shared" si="1"/>
        <v>0.19540229885057472</v>
      </c>
      <c r="G24" s="12">
        <f t="shared" si="2"/>
        <v>6.4367816091954022E-2</v>
      </c>
      <c r="H24">
        <v>19.600000000000001</v>
      </c>
      <c r="I24">
        <v>13.2</v>
      </c>
      <c r="J24">
        <f t="shared" ref="J24:J25" si="14">(29-H24)*B24</f>
        <v>9080.3999999999978</v>
      </c>
      <c r="K24">
        <f t="shared" ref="K24:K25" si="15">(21-I24)*C24</f>
        <v>1989.0000000000002</v>
      </c>
      <c r="L24">
        <f t="shared" si="5"/>
        <v>1428</v>
      </c>
    </row>
    <row r="25" spans="1:12" x14ac:dyDescent="0.25">
      <c r="A25" s="1">
        <v>43405</v>
      </c>
      <c r="B25" s="9">
        <v>1627</v>
      </c>
      <c r="C25" s="7">
        <v>528</v>
      </c>
      <c r="D25" s="11">
        <v>235</v>
      </c>
      <c r="E25" s="10">
        <f t="shared" si="0"/>
        <v>0.68075313807531379</v>
      </c>
      <c r="F25" s="8">
        <f t="shared" si="1"/>
        <v>0.22092050209205022</v>
      </c>
      <c r="G25" s="12">
        <f t="shared" si="2"/>
        <v>9.832635983263599E-2</v>
      </c>
      <c r="H25">
        <v>19.600000000000001</v>
      </c>
      <c r="I25">
        <v>13.2</v>
      </c>
      <c r="J25">
        <f t="shared" si="14"/>
        <v>15293.799999999997</v>
      </c>
      <c r="K25">
        <f t="shared" si="15"/>
        <v>4118.4000000000005</v>
      </c>
      <c r="L25">
        <f t="shared" si="5"/>
        <v>3995</v>
      </c>
    </row>
    <row r="26" spans="1:12" x14ac:dyDescent="0.25">
      <c r="A26" s="1">
        <v>43435</v>
      </c>
      <c r="B26" s="9">
        <v>1301</v>
      </c>
      <c r="C26" s="7">
        <v>590</v>
      </c>
      <c r="D26" s="11">
        <v>159</v>
      </c>
      <c r="E26" s="10">
        <f t="shared" si="0"/>
        <v>0.63463414634146342</v>
      </c>
      <c r="F26" s="8">
        <f t="shared" si="1"/>
        <v>0.28780487804878047</v>
      </c>
      <c r="G26" s="12">
        <f t="shared" si="2"/>
        <v>7.7560975609756097E-2</v>
      </c>
      <c r="H26">
        <v>19.600000000000001</v>
      </c>
      <c r="I26">
        <v>13.2</v>
      </c>
      <c r="J26">
        <f t="shared" ref="J26" si="16">(29-H26)*B26</f>
        <v>12229.399999999998</v>
      </c>
      <c r="K26">
        <f t="shared" ref="K26" si="17">(21-I26)*C26</f>
        <v>4602</v>
      </c>
      <c r="L26">
        <f t="shared" si="5"/>
        <v>2703</v>
      </c>
    </row>
    <row r="27" spans="1:12" x14ac:dyDescent="0.25">
      <c r="A27" s="1">
        <v>43466</v>
      </c>
      <c r="B27" s="9">
        <v>642</v>
      </c>
      <c r="C27" s="7">
        <v>321</v>
      </c>
      <c r="D27" s="11">
        <v>73</v>
      </c>
      <c r="E27" s="10">
        <f t="shared" si="0"/>
        <v>0.61969111969111967</v>
      </c>
      <c r="F27" s="8">
        <f t="shared" ref="F27:F28" si="18">C27/SUM(B27:D27)</f>
        <v>0.30984555984555984</v>
      </c>
      <c r="G27" s="12">
        <f t="shared" ref="G27:G28" si="19">D27/SUM(B27:D27)</f>
        <v>7.0463320463320461E-2</v>
      </c>
      <c r="H27">
        <v>19.600000000000001</v>
      </c>
      <c r="I27">
        <v>13.2</v>
      </c>
      <c r="J27">
        <f t="shared" ref="J27" si="20">(29-H27)*B27</f>
        <v>6034.7999999999993</v>
      </c>
      <c r="K27">
        <f t="shared" ref="K27" si="21">(21-I27)*C27</f>
        <v>2503.8000000000002</v>
      </c>
      <c r="L27">
        <f>(34-17)*D27</f>
        <v>1241</v>
      </c>
    </row>
    <row r="28" spans="1:12" x14ac:dyDescent="0.25">
      <c r="A28" s="1">
        <v>43497</v>
      </c>
      <c r="B28" s="9">
        <v>932</v>
      </c>
      <c r="C28" s="7">
        <v>290</v>
      </c>
      <c r="D28" s="11">
        <v>54</v>
      </c>
      <c r="E28" s="10">
        <f t="shared" si="0"/>
        <v>0.73040752351097182</v>
      </c>
      <c r="F28" s="8">
        <f t="shared" si="18"/>
        <v>0.22727272727272727</v>
      </c>
      <c r="G28" s="12">
        <f t="shared" si="19"/>
        <v>4.2319749216300939E-2</v>
      </c>
      <c r="H28">
        <v>19.600000000000001</v>
      </c>
      <c r="I28">
        <v>13.2</v>
      </c>
      <c r="J28">
        <f t="shared" ref="J28:J44" si="22">(29-H28)*B28</f>
        <v>8760.7999999999993</v>
      </c>
      <c r="K28">
        <f t="shared" ref="K28:K44" si="23">(21-I28)*C28</f>
        <v>2262</v>
      </c>
      <c r="L28">
        <f t="shared" ref="L28:L45" si="24">(34-17)*D28</f>
        <v>918</v>
      </c>
    </row>
    <row r="29" spans="1:12" x14ac:dyDescent="0.25">
      <c r="A29" s="1">
        <v>43525</v>
      </c>
      <c r="B29" s="9">
        <v>461</v>
      </c>
      <c r="C29" s="7">
        <v>247</v>
      </c>
      <c r="D29" s="11">
        <v>64</v>
      </c>
      <c r="E29" s="10">
        <f t="shared" si="0"/>
        <v>0.59715025906735753</v>
      </c>
      <c r="F29" s="8">
        <f t="shared" ref="F29" si="25">C29/SUM(B29:D29)</f>
        <v>0.31994818652849744</v>
      </c>
      <c r="G29" s="12">
        <f t="shared" ref="G29" si="26">D29/SUM(B29:D29)</f>
        <v>8.2901554404145081E-2</v>
      </c>
      <c r="H29">
        <v>19.600000000000001</v>
      </c>
      <c r="I29">
        <v>13.2</v>
      </c>
      <c r="J29">
        <f t="shared" si="22"/>
        <v>4333.3999999999996</v>
      </c>
      <c r="K29">
        <f t="shared" si="23"/>
        <v>1926.6000000000001</v>
      </c>
      <c r="L29">
        <f t="shared" si="24"/>
        <v>1088</v>
      </c>
    </row>
    <row r="30" spans="1:12" x14ac:dyDescent="0.25">
      <c r="A30" s="1">
        <v>43556</v>
      </c>
      <c r="B30" s="9">
        <v>573</v>
      </c>
      <c r="C30" s="7">
        <v>167</v>
      </c>
      <c r="D30" s="11">
        <v>53</v>
      </c>
      <c r="E30" s="10">
        <f t="shared" ref="E30" si="27">B30/SUM(B30:D30)</f>
        <v>0.72257250945775531</v>
      </c>
      <c r="F30" s="8">
        <f t="shared" ref="F30" si="28">C30/SUM(B30:D30)</f>
        <v>0.21059268600252207</v>
      </c>
      <c r="G30" s="12">
        <f t="shared" ref="G30" si="29">D30/SUM(B30:D30)</f>
        <v>6.683480453972257E-2</v>
      </c>
      <c r="H30">
        <v>19.600000000000001</v>
      </c>
      <c r="I30">
        <v>13.2</v>
      </c>
      <c r="J30">
        <f t="shared" si="22"/>
        <v>5386.1999999999989</v>
      </c>
      <c r="K30">
        <f t="shared" si="23"/>
        <v>1302.6000000000001</v>
      </c>
      <c r="L30">
        <f t="shared" si="24"/>
        <v>901</v>
      </c>
    </row>
    <row r="31" spans="1:12" x14ac:dyDescent="0.25">
      <c r="A31" s="1">
        <v>43586</v>
      </c>
      <c r="B31" s="9">
        <v>378</v>
      </c>
      <c r="C31" s="7">
        <v>133</v>
      </c>
      <c r="D31" s="11">
        <v>48</v>
      </c>
      <c r="E31" s="10">
        <f t="shared" ref="E31:E44" si="30">B31/SUM(B31:D31)</f>
        <v>0.67620751341681573</v>
      </c>
      <c r="F31" s="8">
        <f t="shared" ref="F31:F44" si="31">C31/SUM(B31:D31)</f>
        <v>0.23792486583184258</v>
      </c>
      <c r="G31" s="12">
        <f t="shared" ref="G31:G44" si="32">D31/SUM(B31:D31)</f>
        <v>8.5867620751341675E-2</v>
      </c>
      <c r="H31">
        <v>19.600000000000001</v>
      </c>
      <c r="I31">
        <v>13.2</v>
      </c>
      <c r="J31">
        <f t="shared" si="22"/>
        <v>3553.1999999999994</v>
      </c>
      <c r="K31">
        <f t="shared" si="23"/>
        <v>1037.4000000000001</v>
      </c>
      <c r="L31">
        <f t="shared" si="24"/>
        <v>816</v>
      </c>
    </row>
    <row r="32" spans="1:12" x14ac:dyDescent="0.25">
      <c r="A32" s="1">
        <v>43617</v>
      </c>
      <c r="B32" s="9">
        <v>624</v>
      </c>
      <c r="C32" s="7">
        <v>308</v>
      </c>
      <c r="D32" s="11">
        <v>67</v>
      </c>
      <c r="E32" s="10">
        <f t="shared" si="30"/>
        <v>0.62462462462462465</v>
      </c>
      <c r="F32" s="8">
        <f t="shared" si="31"/>
        <v>0.3083083083083083</v>
      </c>
      <c r="G32" s="12">
        <f t="shared" si="32"/>
        <v>6.7067067067067068E-2</v>
      </c>
      <c r="H32">
        <v>19.600000000000001</v>
      </c>
      <c r="I32">
        <v>13.2</v>
      </c>
      <c r="J32">
        <f t="shared" si="22"/>
        <v>5865.5999999999995</v>
      </c>
      <c r="K32">
        <f t="shared" si="23"/>
        <v>2402.4</v>
      </c>
      <c r="L32">
        <f t="shared" si="24"/>
        <v>1139</v>
      </c>
    </row>
    <row r="33" spans="1:12" x14ac:dyDescent="0.25">
      <c r="A33" s="1">
        <v>43647</v>
      </c>
      <c r="B33" s="9">
        <v>565</v>
      </c>
      <c r="C33" s="7">
        <v>209</v>
      </c>
      <c r="D33" s="11">
        <v>69</v>
      </c>
      <c r="E33" s="10">
        <f t="shared" si="30"/>
        <v>0.67022538552787658</v>
      </c>
      <c r="F33" s="8">
        <f t="shared" si="31"/>
        <v>0.24792408066429419</v>
      </c>
      <c r="G33" s="12">
        <f t="shared" si="32"/>
        <v>8.1850533807829182E-2</v>
      </c>
      <c r="H33">
        <v>19.600000000000001</v>
      </c>
      <c r="I33">
        <v>13.2</v>
      </c>
      <c r="J33">
        <f t="shared" si="22"/>
        <v>5310.9999999999991</v>
      </c>
      <c r="K33">
        <f t="shared" si="23"/>
        <v>1630.2</v>
      </c>
      <c r="L33">
        <f t="shared" si="24"/>
        <v>1173</v>
      </c>
    </row>
    <row r="34" spans="1:12" x14ac:dyDescent="0.25">
      <c r="A34" s="1">
        <v>43678</v>
      </c>
      <c r="B34" s="9">
        <v>650</v>
      </c>
      <c r="C34" s="7">
        <v>269</v>
      </c>
      <c r="D34" s="11">
        <v>57</v>
      </c>
      <c r="E34" s="10">
        <f t="shared" si="30"/>
        <v>0.66598360655737709</v>
      </c>
      <c r="F34" s="8">
        <f t="shared" si="31"/>
        <v>0.27561475409836067</v>
      </c>
      <c r="G34" s="12">
        <f t="shared" si="32"/>
        <v>5.8401639344262297E-2</v>
      </c>
      <c r="H34">
        <v>19.600000000000001</v>
      </c>
      <c r="I34">
        <v>13.2</v>
      </c>
      <c r="J34">
        <f t="shared" si="22"/>
        <v>6109.9999999999991</v>
      </c>
      <c r="K34">
        <f t="shared" si="23"/>
        <v>2098.2000000000003</v>
      </c>
      <c r="L34">
        <f t="shared" si="24"/>
        <v>969</v>
      </c>
    </row>
    <row r="35" spans="1:12" x14ac:dyDescent="0.25">
      <c r="A35" s="1">
        <v>43709</v>
      </c>
      <c r="B35" s="9">
        <v>574</v>
      </c>
      <c r="C35" s="7">
        <v>419</v>
      </c>
      <c r="D35" s="11">
        <v>55</v>
      </c>
      <c r="E35" s="10">
        <f t="shared" si="30"/>
        <v>0.54770992366412219</v>
      </c>
      <c r="F35" s="8">
        <f t="shared" si="31"/>
        <v>0.39980916030534353</v>
      </c>
      <c r="G35" s="12">
        <f t="shared" si="32"/>
        <v>5.2480916030534348E-2</v>
      </c>
      <c r="H35">
        <v>19.600000000000001</v>
      </c>
      <c r="I35">
        <v>13.2</v>
      </c>
      <c r="J35">
        <f t="shared" si="22"/>
        <v>5395.5999999999995</v>
      </c>
      <c r="K35">
        <f t="shared" si="23"/>
        <v>3268.2000000000003</v>
      </c>
      <c r="L35">
        <f t="shared" si="24"/>
        <v>935</v>
      </c>
    </row>
    <row r="36" spans="1:12" x14ac:dyDescent="0.25">
      <c r="A36" s="1">
        <v>43739</v>
      </c>
      <c r="B36" s="9">
        <v>933</v>
      </c>
      <c r="C36" s="7">
        <v>388</v>
      </c>
      <c r="D36" s="11">
        <v>84</v>
      </c>
      <c r="E36" s="10">
        <f t="shared" si="30"/>
        <v>0.66405693950177935</v>
      </c>
      <c r="F36" s="8">
        <f t="shared" si="31"/>
        <v>0.27615658362989326</v>
      </c>
      <c r="G36" s="12">
        <f t="shared" si="32"/>
        <v>5.9786476868327401E-2</v>
      </c>
      <c r="H36">
        <v>19.600000000000001</v>
      </c>
      <c r="I36">
        <v>13.2</v>
      </c>
      <c r="J36">
        <f t="shared" si="22"/>
        <v>8770.1999999999989</v>
      </c>
      <c r="K36">
        <f t="shared" si="23"/>
        <v>3026.4</v>
      </c>
      <c r="L36">
        <f t="shared" si="24"/>
        <v>1428</v>
      </c>
    </row>
    <row r="37" spans="1:12" x14ac:dyDescent="0.25">
      <c r="A37" s="1">
        <v>43770</v>
      </c>
      <c r="B37" s="9">
        <v>991</v>
      </c>
      <c r="C37" s="7">
        <v>288</v>
      </c>
      <c r="D37" s="11">
        <v>15</v>
      </c>
      <c r="E37" s="10">
        <f t="shared" si="30"/>
        <v>0.76584234930448225</v>
      </c>
      <c r="F37" s="8">
        <f t="shared" si="31"/>
        <v>0.22256568778979907</v>
      </c>
      <c r="G37" s="12">
        <f t="shared" si="32"/>
        <v>1.1591962905718702E-2</v>
      </c>
      <c r="H37">
        <v>17.899999999999999</v>
      </c>
      <c r="I37">
        <v>13.2</v>
      </c>
      <c r="J37">
        <f t="shared" si="22"/>
        <v>11000.100000000002</v>
      </c>
      <c r="K37">
        <f t="shared" si="23"/>
        <v>2246.4</v>
      </c>
      <c r="L37">
        <f t="shared" si="24"/>
        <v>255</v>
      </c>
    </row>
    <row r="38" spans="1:12" x14ac:dyDescent="0.25">
      <c r="A38" s="1">
        <v>43800</v>
      </c>
      <c r="B38" s="9">
        <v>1663</v>
      </c>
      <c r="C38" s="7">
        <v>690</v>
      </c>
      <c r="D38" s="11">
        <v>151</v>
      </c>
      <c r="E38" s="10">
        <f t="shared" si="30"/>
        <v>0.66413738019169333</v>
      </c>
      <c r="F38" s="8">
        <f t="shared" si="31"/>
        <v>0.2755591054313099</v>
      </c>
      <c r="G38" s="12">
        <f t="shared" si="32"/>
        <v>6.0303514376996804E-2</v>
      </c>
      <c r="H38">
        <v>19.600000000000001</v>
      </c>
      <c r="I38">
        <v>13.2</v>
      </c>
      <c r="J38">
        <f t="shared" si="22"/>
        <v>15632.199999999997</v>
      </c>
      <c r="K38">
        <f t="shared" si="23"/>
        <v>5382.0000000000009</v>
      </c>
      <c r="L38">
        <f t="shared" si="24"/>
        <v>2567</v>
      </c>
    </row>
    <row r="39" spans="1:12" x14ac:dyDescent="0.25">
      <c r="A39" s="1">
        <v>43831</v>
      </c>
      <c r="B39" s="9">
        <v>791</v>
      </c>
      <c r="C39" s="7">
        <v>199</v>
      </c>
      <c r="D39" s="11">
        <v>46</v>
      </c>
      <c r="E39" s="10">
        <f t="shared" si="30"/>
        <v>0.76351351351351349</v>
      </c>
      <c r="F39" s="8">
        <f t="shared" si="31"/>
        <v>0.19208494208494209</v>
      </c>
      <c r="G39" s="12">
        <f t="shared" si="32"/>
        <v>4.4401544401544403E-2</v>
      </c>
      <c r="H39">
        <v>19.600000000000001</v>
      </c>
      <c r="I39">
        <v>13.2</v>
      </c>
      <c r="J39">
        <f t="shared" si="22"/>
        <v>7435.3999999999987</v>
      </c>
      <c r="K39">
        <f t="shared" si="23"/>
        <v>1552.2</v>
      </c>
      <c r="L39">
        <f t="shared" si="24"/>
        <v>782</v>
      </c>
    </row>
    <row r="40" spans="1:12" x14ac:dyDescent="0.25">
      <c r="A40" s="1">
        <v>43862</v>
      </c>
      <c r="B40" s="9">
        <v>761</v>
      </c>
      <c r="C40" s="7">
        <v>186</v>
      </c>
      <c r="D40" s="11">
        <v>69</v>
      </c>
      <c r="E40" s="10">
        <f t="shared" si="30"/>
        <v>0.74901574803149606</v>
      </c>
      <c r="F40" s="8">
        <f t="shared" si="31"/>
        <v>0.18307086614173229</v>
      </c>
      <c r="G40" s="12">
        <f t="shared" si="32"/>
        <v>6.7913385826771658E-2</v>
      </c>
      <c r="H40">
        <v>19.600000000000001</v>
      </c>
      <c r="I40">
        <v>13.2</v>
      </c>
      <c r="J40">
        <f t="shared" si="22"/>
        <v>7153.3999999999987</v>
      </c>
      <c r="K40">
        <f t="shared" si="23"/>
        <v>1450.8000000000002</v>
      </c>
      <c r="L40">
        <f t="shared" si="24"/>
        <v>1173</v>
      </c>
    </row>
    <row r="41" spans="1:12" x14ac:dyDescent="0.25">
      <c r="A41" s="1">
        <v>43891</v>
      </c>
      <c r="B41" s="9">
        <v>230</v>
      </c>
      <c r="C41" s="7">
        <v>64</v>
      </c>
      <c r="D41" s="11">
        <v>36</v>
      </c>
      <c r="E41" s="10">
        <f t="shared" si="30"/>
        <v>0.69696969696969702</v>
      </c>
      <c r="F41" s="8">
        <f t="shared" si="31"/>
        <v>0.19393939393939394</v>
      </c>
      <c r="G41" s="12">
        <f t="shared" si="32"/>
        <v>0.10909090909090909</v>
      </c>
      <c r="H41">
        <v>19.600000000000001</v>
      </c>
      <c r="I41">
        <v>13.2</v>
      </c>
      <c r="J41">
        <f t="shared" si="22"/>
        <v>2161.9999999999995</v>
      </c>
      <c r="K41">
        <f t="shared" si="23"/>
        <v>499.20000000000005</v>
      </c>
      <c r="L41">
        <f t="shared" si="24"/>
        <v>612</v>
      </c>
    </row>
    <row r="42" spans="1:12" x14ac:dyDescent="0.25">
      <c r="A42" s="1">
        <v>43922</v>
      </c>
      <c r="B42" s="9">
        <v>11</v>
      </c>
      <c r="C42" s="7">
        <v>-1</v>
      </c>
      <c r="D42" s="11">
        <v>2</v>
      </c>
      <c r="E42" s="10">
        <f t="shared" si="30"/>
        <v>0.91666666666666663</v>
      </c>
      <c r="F42" s="8">
        <f t="shared" si="31"/>
        <v>-8.3333333333333329E-2</v>
      </c>
      <c r="G42" s="12">
        <f t="shared" si="32"/>
        <v>0.16666666666666666</v>
      </c>
      <c r="H42">
        <v>19.600000000000001</v>
      </c>
      <c r="I42">
        <v>13.2</v>
      </c>
      <c r="J42">
        <f t="shared" si="22"/>
        <v>103.39999999999998</v>
      </c>
      <c r="K42">
        <f t="shared" si="23"/>
        <v>-7.8000000000000007</v>
      </c>
      <c r="L42">
        <f t="shared" si="24"/>
        <v>34</v>
      </c>
    </row>
    <row r="43" spans="1:12" x14ac:dyDescent="0.25">
      <c r="A43" s="1">
        <v>43952</v>
      </c>
      <c r="B43" s="9">
        <v>32</v>
      </c>
      <c r="C43" s="7">
        <v>10</v>
      </c>
      <c r="D43" s="11">
        <v>3</v>
      </c>
      <c r="E43" s="10">
        <f t="shared" si="30"/>
        <v>0.71111111111111114</v>
      </c>
      <c r="F43" s="8">
        <f t="shared" si="31"/>
        <v>0.22222222222222221</v>
      </c>
      <c r="G43" s="12">
        <f t="shared" si="32"/>
        <v>6.6666666666666666E-2</v>
      </c>
      <c r="H43">
        <v>19.600000000000001</v>
      </c>
      <c r="I43">
        <v>13.2</v>
      </c>
      <c r="J43">
        <f t="shared" si="22"/>
        <v>300.79999999999995</v>
      </c>
      <c r="K43">
        <f t="shared" si="23"/>
        <v>78</v>
      </c>
      <c r="L43">
        <f t="shared" si="24"/>
        <v>51</v>
      </c>
    </row>
    <row r="44" spans="1:12" x14ac:dyDescent="0.25">
      <c r="A44" s="1">
        <v>43983</v>
      </c>
      <c r="B44" s="9">
        <v>62</v>
      </c>
      <c r="C44" s="7">
        <v>15</v>
      </c>
      <c r="D44" s="11">
        <v>2</v>
      </c>
      <c r="E44" s="10">
        <f t="shared" si="30"/>
        <v>0.78481012658227844</v>
      </c>
      <c r="F44" s="8">
        <f t="shared" si="31"/>
        <v>0.189873417721519</v>
      </c>
      <c r="G44" s="12">
        <f t="shared" si="32"/>
        <v>2.5316455696202531E-2</v>
      </c>
      <c r="H44">
        <v>19.600000000000001</v>
      </c>
      <c r="I44">
        <v>13.2</v>
      </c>
      <c r="J44">
        <f t="shared" si="22"/>
        <v>582.79999999999995</v>
      </c>
      <c r="K44">
        <f t="shared" si="23"/>
        <v>117.00000000000001</v>
      </c>
      <c r="L44">
        <f t="shared" si="24"/>
        <v>34</v>
      </c>
    </row>
    <row r="45" spans="1:12" x14ac:dyDescent="0.25">
      <c r="A45" s="1">
        <v>44013</v>
      </c>
      <c r="B45" s="9">
        <v>188</v>
      </c>
      <c r="C45" s="7">
        <v>151</v>
      </c>
      <c r="D45" s="11">
        <v>19</v>
      </c>
      <c r="E45" s="10">
        <f t="shared" ref="E45:E46" si="33">B45/SUM(B45:D45)</f>
        <v>0.52513966480446927</v>
      </c>
      <c r="F45" s="8">
        <f t="shared" ref="F45:F46" si="34">C45/SUM(B45:D45)</f>
        <v>0.42178770949720673</v>
      </c>
      <c r="G45" s="12">
        <f t="shared" ref="G45:G46" si="35">D45/SUM(B45:D45)</f>
        <v>5.3072625698324022E-2</v>
      </c>
      <c r="L45">
        <f t="shared" si="24"/>
        <v>323</v>
      </c>
    </row>
    <row r="46" spans="1:12" x14ac:dyDescent="0.25">
      <c r="A46" s="1">
        <v>44044</v>
      </c>
      <c r="B46" s="9">
        <v>304</v>
      </c>
      <c r="C46" s="7">
        <v>79</v>
      </c>
      <c r="D46" s="11">
        <v>8</v>
      </c>
      <c r="E46" s="10">
        <f t="shared" si="33"/>
        <v>0.77749360613810736</v>
      </c>
      <c r="F46" s="8">
        <f t="shared" si="34"/>
        <v>0.20204603580562661</v>
      </c>
      <c r="G46" s="12">
        <f t="shared" si="35"/>
        <v>2.0460358056265986E-2</v>
      </c>
    </row>
  </sheetData>
  <mergeCells count="2">
    <mergeCell ref="H13:I13"/>
    <mergeCell ref="J13:K13"/>
  </mergeCells>
  <pageMargins left="0.511811024" right="0.511811024" top="0.78740157499999996" bottom="0.78740157499999996" header="0.31496062000000002" footer="0.31496062000000002"/>
  <ignoredErrors>
    <ignoredError sqref="E2 F20 E20:E23 E14:G19 E24:G30 F21:G23 G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meses</vt:lpstr>
      <vt:lpstr>ganho virtual</vt:lpstr>
      <vt:lpstr>total vs local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lindo e linda</cp:lastModifiedBy>
  <dcterms:created xsi:type="dcterms:W3CDTF">2015-02-26T13:11:04Z</dcterms:created>
  <dcterms:modified xsi:type="dcterms:W3CDTF">2020-10-14T16:52:59Z</dcterms:modified>
</cp:coreProperties>
</file>