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0edabada1d31728/FolderSync/University/TFM EV Routing/A Routing Model/"/>
    </mc:Choice>
  </mc:AlternateContent>
  <xr:revisionPtr revIDLastSave="365" documentId="11_F25DC773A252ABDACC10480D99185B725ADE58F4" xr6:coauthVersionLast="47" xr6:coauthVersionMax="47" xr10:uidLastSave="{91614A49-F30F-48EA-A8AD-DC4A312A0EE6}"/>
  <bookViews>
    <workbookView xWindow="-108" yWindow="-108" windowWidth="23256" windowHeight="13896" activeTab="3" xr2:uid="{00000000-000D-0000-FFFF-FFFF00000000}"/>
  </bookViews>
  <sheets>
    <sheet name="Unindexed" sheetId="5" r:id="rId1"/>
    <sheet name="sPaths" sheetId="3" r:id="rId2"/>
    <sheet name="sPathTypes" sheetId="4" r:id="rId3"/>
    <sheet name="sDeliveryPoints" sheetId="1" r:id="rId4"/>
    <sheet name="sChargingStations" sheetId="2" r:id="rId5"/>
  </sheets>
  <definedNames>
    <definedName name="_xlnm._FilterDatabase" localSheetId="3" hidden="1">sDeliveryPoints!$A$1:$E$15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H3" i="3"/>
  <c r="H4" i="3"/>
  <c r="H5" i="3"/>
  <c r="I5" i="3" s="1"/>
  <c r="H6" i="3"/>
  <c r="H7" i="3"/>
  <c r="H8" i="3"/>
  <c r="H9" i="3"/>
  <c r="I9" i="3" s="1"/>
  <c r="H10" i="3"/>
  <c r="I10" i="3" s="1"/>
  <c r="H11" i="3"/>
  <c r="H12" i="3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H20" i="3"/>
  <c r="H21" i="3"/>
  <c r="I21" i="3" s="1"/>
  <c r="H22" i="3"/>
  <c r="H23" i="3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H37" i="3"/>
  <c r="I37" i="3" s="1"/>
  <c r="H38" i="3"/>
  <c r="H39" i="3"/>
  <c r="H40" i="3"/>
  <c r="I40" i="3" s="1"/>
  <c r="H41" i="3"/>
  <c r="I41" i="3" s="1"/>
  <c r="H42" i="3"/>
  <c r="I42" i="3" s="1"/>
  <c r="H43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H52" i="3"/>
  <c r="H53" i="3"/>
  <c r="H54" i="3"/>
  <c r="H55" i="3"/>
  <c r="H56" i="3"/>
  <c r="H57" i="3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H68" i="3"/>
  <c r="H69" i="3"/>
  <c r="I69" i="3" s="1"/>
  <c r="H70" i="3"/>
  <c r="H71" i="3"/>
  <c r="H72" i="3"/>
  <c r="H73" i="3"/>
  <c r="I73" i="3" s="1"/>
  <c r="H74" i="3"/>
  <c r="H75" i="3"/>
  <c r="I75" i="3" s="1"/>
  <c r="H76" i="3"/>
  <c r="I76" i="3" s="1"/>
  <c r="H77" i="3"/>
  <c r="I77" i="3" s="1"/>
  <c r="H78" i="3"/>
  <c r="I78" i="3" s="1"/>
  <c r="H2" i="3"/>
  <c r="I11" i="3"/>
  <c r="I12" i="3"/>
  <c r="I43" i="3"/>
  <c r="I7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F2" i="4"/>
  <c r="I3" i="3"/>
  <c r="I4" i="3"/>
  <c r="I6" i="3"/>
  <c r="I7" i="3"/>
  <c r="I8" i="3"/>
  <c r="I19" i="3"/>
  <c r="I20" i="3"/>
  <c r="I22" i="3"/>
  <c r="I23" i="3"/>
  <c r="I35" i="3"/>
  <c r="I36" i="3"/>
  <c r="I38" i="3"/>
  <c r="I39" i="3"/>
  <c r="I51" i="3"/>
  <c r="I52" i="3"/>
  <c r="I53" i="3"/>
  <c r="I54" i="3"/>
  <c r="I55" i="3"/>
  <c r="I56" i="3"/>
  <c r="I57" i="3"/>
  <c r="I67" i="3"/>
  <c r="I68" i="3"/>
  <c r="I70" i="3"/>
  <c r="I71" i="3"/>
  <c r="I72" i="3"/>
  <c r="G3" i="4"/>
  <c r="G4" i="4"/>
  <c r="G2" i="4"/>
  <c r="F4" i="4"/>
  <c r="F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2" i="3"/>
</calcChain>
</file>

<file path=xl/sharedStrings.xml><?xml version="1.0" encoding="utf-8"?>
<sst xmlns="http://schemas.openxmlformats.org/spreadsheetml/2006/main" count="43" uniqueCount="38">
  <si>
    <t>pDelayPenalty [$/h]</t>
  </si>
  <si>
    <t>pTimeWithoutPenalty [h]</t>
  </si>
  <si>
    <t>pTimeMakingDelivery [h]</t>
  </si>
  <si>
    <t>pChargingPrice [$/kWh]</t>
  </si>
  <si>
    <t>pMaxChargingTime [h]</t>
  </si>
  <si>
    <t>pMinChargingTime [h]</t>
  </si>
  <si>
    <t>pChargerEfficiencyRate [%]</t>
  </si>
  <si>
    <t>pPathLength [km]</t>
  </si>
  <si>
    <t>pPathToll [$/km]</t>
  </si>
  <si>
    <t>pTypePath</t>
  </si>
  <si>
    <t>Secondary</t>
  </si>
  <si>
    <t>Main Type 1</t>
  </si>
  <si>
    <t>Main Type 2</t>
  </si>
  <si>
    <t>pBrakingDistance [m]</t>
  </si>
  <si>
    <t>pAccelerationDistance [m]</t>
  </si>
  <si>
    <t>pAccelerationTime [s]</t>
  </si>
  <si>
    <t>pBrakingTime [s]</t>
  </si>
  <si>
    <t>pAccelerationBrakingTime [h]</t>
  </si>
  <si>
    <t>pAvgSpeed [km/h]</t>
  </si>
  <si>
    <t>pPowerConsAtAvgSpeed [kW]</t>
  </si>
  <si>
    <t>pDistanceAtAvgSpeed [km]</t>
  </si>
  <si>
    <t>pAccelerationBrakingDistance [km]</t>
  </si>
  <si>
    <t>pKineticEnergy [kW]</t>
  </si>
  <si>
    <t>Name</t>
  </si>
  <si>
    <t>Value</t>
  </si>
  <si>
    <t>pAccelerationEfficiency [%]</t>
  </si>
  <si>
    <t>pBrakingEfficiency [%]</t>
  </si>
  <si>
    <t>pMinSoC [kWh]</t>
  </si>
  <si>
    <t>pMaxSoC [kWh]</t>
  </si>
  <si>
    <t>pStartingSoC [kWh]</t>
  </si>
  <si>
    <t>pMaxTime [h]</t>
  </si>
  <si>
    <t>pStartingTime [h]</t>
  </si>
  <si>
    <t>pChargingPower [kW]</t>
  </si>
  <si>
    <t>pDeliveryIntersection</t>
  </si>
  <si>
    <t>pStationIntersection</t>
  </si>
  <si>
    <t>pOriginIntersection</t>
  </si>
  <si>
    <t>pDestinationIntersection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</si>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</sst>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0E4-2172-494A-AB5D-BB966B7F274D}">
  <dimension ref="A1:B8"/>
  <sheetViews>
    <sheetView workbookViewId="0">
      <selection activeCell="A2" sqref="A2:A8"/>
    </sheetView>
  </sheetViews>
  <sheetFormatPr defaultRowHeight="14.4" x14ac:dyDescent="0.3"/>
  <cols>
    <col min="1" max="1" width="29.21875" customWidth="1"/>
  </cols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>
        <v>0.8</v>
      </c>
    </row>
    <row r="3" spans="1:2" x14ac:dyDescent="0.3">
      <c r="A3" t="s">
        <v>26</v>
      </c>
      <c r="B3">
        <v>0.5</v>
      </c>
    </row>
    <row r="4" spans="1:2" x14ac:dyDescent="0.3">
      <c r="A4" t="s">
        <v>27</v>
      </c>
      <c r="B4">
        <v>1.1000000000000001</v>
      </c>
    </row>
    <row r="5" spans="1:2" x14ac:dyDescent="0.3">
      <c r="A5" t="s">
        <v>28</v>
      </c>
      <c r="B5">
        <v>22</v>
      </c>
    </row>
    <row r="6" spans="1:2" x14ac:dyDescent="0.3">
      <c r="A6" t="s">
        <v>29</v>
      </c>
      <c r="B6">
        <v>22</v>
      </c>
    </row>
    <row r="7" spans="1:2" x14ac:dyDescent="0.3">
      <c r="A7" t="s">
        <v>31</v>
      </c>
      <c r="B7">
        <v>8</v>
      </c>
    </row>
    <row r="8" spans="1:2" x14ac:dyDescent="0.3">
      <c r="A8" t="s">
        <v>30</v>
      </c>
      <c r="B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D7CB-5337-4A22-B32E-222A13B8F8D6}">
  <dimension ref="A1:K78"/>
  <sheetViews>
    <sheetView workbookViewId="0"/>
  </sheetViews>
  <sheetFormatPr defaultRowHeight="14.4" x14ac:dyDescent="0.3"/>
  <cols>
    <col min="1" max="1" width="17.33203125" style="1" bestFit="1" customWidth="1"/>
    <col min="2" max="2" width="22" style="1" bestFit="1" customWidth="1"/>
    <col min="3" max="3" width="16.33203125" bestFit="1" customWidth="1"/>
    <col min="4" max="4" width="17.21875" bestFit="1" customWidth="1"/>
    <col min="5" max="5" width="15.44140625" bestFit="1" customWidth="1"/>
    <col min="6" max="6" width="10.88671875" bestFit="1" customWidth="1"/>
    <col min="7" max="7" width="26.33203125" bestFit="1" customWidth="1"/>
    <col min="8" max="8" width="31" bestFit="1" customWidth="1"/>
    <col min="9" max="9" width="24.33203125" bestFit="1" customWidth="1"/>
    <col min="10" max="10" width="26.88671875" style="2" bestFit="1" customWidth="1"/>
    <col min="11" max="11" width="18.33203125" bestFit="1" customWidth="1"/>
    <col min="34" max="34" width="8.77734375" customWidth="1"/>
  </cols>
  <sheetData>
    <row r="1" spans="1:11" x14ac:dyDescent="0.3">
      <c r="A1" s="1" t="s">
        <v>35</v>
      </c>
      <c r="B1" s="1" t="s">
        <v>36</v>
      </c>
      <c r="C1" s="1" t="s">
        <v>7</v>
      </c>
      <c r="D1" s="1" t="s">
        <v>18</v>
      </c>
      <c r="E1" s="1" t="s">
        <v>8</v>
      </c>
      <c r="F1" s="1" t="s">
        <v>9</v>
      </c>
      <c r="G1" s="1" t="s">
        <v>17</v>
      </c>
      <c r="H1" s="1" t="s">
        <v>21</v>
      </c>
      <c r="I1" s="1" t="s">
        <v>20</v>
      </c>
      <c r="J1" s="3" t="s">
        <v>19</v>
      </c>
      <c r="K1" s="1" t="s">
        <v>22</v>
      </c>
    </row>
    <row r="2" spans="1:11" x14ac:dyDescent="0.3">
      <c r="A2" s="1">
        <v>1</v>
      </c>
      <c r="B2" s="1">
        <v>8</v>
      </c>
      <c r="C2">
        <v>7.5</v>
      </c>
      <c r="D2">
        <v>50</v>
      </c>
      <c r="E2">
        <v>0</v>
      </c>
      <c r="F2" t="str">
        <f>IF(D2=30,"Secondary",IF(D2=50,"Main Type 1",IF(D2=80,"Main Type 2","Unknown")))</f>
        <v>Main Type 1</v>
      </c>
      <c r="G2">
        <f>VLOOKUP($F2,sPathTypes!$A:$I,6,FALSE)</f>
        <v>6.4944444444444442E-3</v>
      </c>
      <c r="H2">
        <f>VLOOKUP($F2,sPathTypes!$A:$I,7,FALSE)</f>
        <v>0.16238</v>
      </c>
      <c r="I2">
        <f>C2-H2</f>
        <v>7.3376200000000003</v>
      </c>
      <c r="J2" s="2">
        <f>VLOOKUP($F2,sPathTypes!$A:$I,8,FALSE)</f>
        <v>7.3019999999999996</v>
      </c>
      <c r="K2">
        <f>VLOOKUP($F2,sPathTypes!$A:$I,9,FALSE)</f>
        <v>6.2399999999999997E-2</v>
      </c>
    </row>
    <row r="3" spans="1:11" x14ac:dyDescent="0.3">
      <c r="A3" s="1">
        <v>1</v>
      </c>
      <c r="B3" s="1">
        <v>10</v>
      </c>
      <c r="C3">
        <v>10</v>
      </c>
      <c r="D3">
        <v>50</v>
      </c>
      <c r="E3">
        <v>0</v>
      </c>
      <c r="F3" t="str">
        <f t="shared" ref="F3:F66" si="0">IF(D3=30,"Secondary",IF(D3=50,"Main Type 1",IF(D3=80,"Main Type 2","Unknown")))</f>
        <v>Main Type 1</v>
      </c>
      <c r="G3">
        <f>VLOOKUP($F3,sPathTypes!$A:$I,6,FALSE)</f>
        <v>6.4944444444444442E-3</v>
      </c>
      <c r="H3">
        <f>VLOOKUP($F3,sPathTypes!$A:$I,7,FALSE)</f>
        <v>0.16238</v>
      </c>
      <c r="I3">
        <f t="shared" ref="I3:I66" si="1">C3-H3</f>
        <v>9.8376199999999994</v>
      </c>
      <c r="J3" s="2">
        <f>VLOOKUP($F3,sPathTypes!$A:$I,8,FALSE)</f>
        <v>7.3019999999999996</v>
      </c>
      <c r="K3">
        <f>VLOOKUP($F3,sPathTypes!$A:$I,9,FALSE)</f>
        <v>6.2399999999999997E-2</v>
      </c>
    </row>
    <row r="4" spans="1:11" x14ac:dyDescent="0.3">
      <c r="A4" s="1">
        <v>2</v>
      </c>
      <c r="B4" s="1">
        <v>1</v>
      </c>
      <c r="C4">
        <v>11</v>
      </c>
      <c r="D4">
        <v>30</v>
      </c>
      <c r="E4">
        <v>0</v>
      </c>
      <c r="F4" t="str">
        <f t="shared" si="0"/>
        <v>Secondary</v>
      </c>
      <c r="G4">
        <f>VLOOKUP($F4,sPathTypes!$A:$I,6,FALSE)</f>
        <v>3.8972222222222225E-3</v>
      </c>
      <c r="H4">
        <f>VLOOKUP($F4,sPathTypes!$A:$I,7,FALSE)</f>
        <v>5.8450000000000002E-2</v>
      </c>
      <c r="I4">
        <f t="shared" si="1"/>
        <v>10.941549999999999</v>
      </c>
      <c r="J4" s="2">
        <f>VLOOKUP($F4,sPathTypes!$A:$I,8,FALSE)</f>
        <v>4.444</v>
      </c>
      <c r="K4">
        <f>VLOOKUP($F4,sPathTypes!$A:$I,9,FALSE)</f>
        <v>2.24E-2</v>
      </c>
    </row>
    <row r="5" spans="1:11" x14ac:dyDescent="0.3">
      <c r="A5" s="1">
        <v>2</v>
      </c>
      <c r="B5" s="1">
        <v>5</v>
      </c>
      <c r="C5">
        <v>10</v>
      </c>
      <c r="D5">
        <v>30</v>
      </c>
      <c r="E5">
        <v>0</v>
      </c>
      <c r="F5" t="str">
        <f t="shared" si="0"/>
        <v>Secondary</v>
      </c>
      <c r="G5">
        <f>VLOOKUP($F5,sPathTypes!$A:$I,6,FALSE)</f>
        <v>3.8972222222222225E-3</v>
      </c>
      <c r="H5">
        <f>VLOOKUP($F5,sPathTypes!$A:$I,7,FALSE)</f>
        <v>5.8450000000000002E-2</v>
      </c>
      <c r="I5">
        <f t="shared" si="1"/>
        <v>9.9415499999999994</v>
      </c>
      <c r="J5" s="2">
        <f>VLOOKUP($F5,sPathTypes!$A:$I,8,FALSE)</f>
        <v>4.444</v>
      </c>
      <c r="K5">
        <f>VLOOKUP($F5,sPathTypes!$A:$I,9,FALSE)</f>
        <v>2.24E-2</v>
      </c>
    </row>
    <row r="6" spans="1:11" x14ac:dyDescent="0.3">
      <c r="A6" s="1">
        <v>2</v>
      </c>
      <c r="B6" s="1">
        <v>7</v>
      </c>
      <c r="C6">
        <v>1.2</v>
      </c>
      <c r="D6">
        <v>30</v>
      </c>
      <c r="E6">
        <v>0</v>
      </c>
      <c r="F6" t="str">
        <f t="shared" si="0"/>
        <v>Secondary</v>
      </c>
      <c r="G6">
        <f>VLOOKUP($F6,sPathTypes!$A:$I,6,FALSE)</f>
        <v>3.8972222222222225E-3</v>
      </c>
      <c r="H6">
        <f>VLOOKUP($F6,sPathTypes!$A:$I,7,FALSE)</f>
        <v>5.8450000000000002E-2</v>
      </c>
      <c r="I6">
        <f t="shared" si="1"/>
        <v>1.1415500000000001</v>
      </c>
      <c r="J6" s="2">
        <f>VLOOKUP($F6,sPathTypes!$A:$I,8,FALSE)</f>
        <v>4.444</v>
      </c>
      <c r="K6">
        <f>VLOOKUP($F6,sPathTypes!$A:$I,9,FALSE)</f>
        <v>2.24E-2</v>
      </c>
    </row>
    <row r="7" spans="1:11" x14ac:dyDescent="0.3">
      <c r="A7" s="1">
        <v>3</v>
      </c>
      <c r="B7" s="1">
        <v>2</v>
      </c>
      <c r="C7">
        <v>6.5</v>
      </c>
      <c r="D7">
        <v>30</v>
      </c>
      <c r="E7">
        <v>0</v>
      </c>
      <c r="F7" t="str">
        <f t="shared" si="0"/>
        <v>Secondary</v>
      </c>
      <c r="G7">
        <f>VLOOKUP($F7,sPathTypes!$A:$I,6,FALSE)</f>
        <v>3.8972222222222225E-3</v>
      </c>
      <c r="H7">
        <f>VLOOKUP($F7,sPathTypes!$A:$I,7,FALSE)</f>
        <v>5.8450000000000002E-2</v>
      </c>
      <c r="I7">
        <f t="shared" si="1"/>
        <v>6.4415500000000003</v>
      </c>
      <c r="J7" s="2">
        <f>VLOOKUP($F7,sPathTypes!$A:$I,8,FALSE)</f>
        <v>4.444</v>
      </c>
      <c r="K7">
        <f>VLOOKUP($F7,sPathTypes!$A:$I,9,FALSE)</f>
        <v>2.24E-2</v>
      </c>
    </row>
    <row r="8" spans="1:11" x14ac:dyDescent="0.3">
      <c r="A8" s="1">
        <v>4</v>
      </c>
      <c r="B8" s="1">
        <v>3</v>
      </c>
      <c r="C8">
        <v>3</v>
      </c>
      <c r="D8">
        <v>30</v>
      </c>
      <c r="E8">
        <v>0</v>
      </c>
      <c r="F8" t="str">
        <f t="shared" si="0"/>
        <v>Secondary</v>
      </c>
      <c r="G8">
        <f>VLOOKUP($F8,sPathTypes!$A:$I,6,FALSE)</f>
        <v>3.8972222222222225E-3</v>
      </c>
      <c r="H8">
        <f>VLOOKUP($F8,sPathTypes!$A:$I,7,FALSE)</f>
        <v>5.8450000000000002E-2</v>
      </c>
      <c r="I8">
        <f t="shared" si="1"/>
        <v>2.9415499999999999</v>
      </c>
      <c r="J8" s="2">
        <f>VLOOKUP($F8,sPathTypes!$A:$I,8,FALSE)</f>
        <v>4.444</v>
      </c>
      <c r="K8">
        <f>VLOOKUP($F8,sPathTypes!$A:$I,9,FALSE)</f>
        <v>2.24E-2</v>
      </c>
    </row>
    <row r="9" spans="1:11" x14ac:dyDescent="0.3">
      <c r="A9" s="1">
        <v>4</v>
      </c>
      <c r="B9" s="1">
        <v>5</v>
      </c>
      <c r="C9">
        <v>5</v>
      </c>
      <c r="D9">
        <v>80</v>
      </c>
      <c r="E9">
        <v>0.06</v>
      </c>
      <c r="F9" t="str">
        <f t="shared" si="0"/>
        <v>Main Type 2</v>
      </c>
      <c r="G9">
        <f>VLOOKUP($F9,sPathTypes!$A:$I,6,FALSE)</f>
        <v>1.0391666666666665E-2</v>
      </c>
      <c r="H9">
        <f>VLOOKUP($F9,sPathTypes!$A:$I,7,FALSE)</f>
        <v>0.41567999999999999</v>
      </c>
      <c r="I9">
        <f t="shared" si="1"/>
        <v>4.58432</v>
      </c>
      <c r="J9" s="2">
        <f>VLOOKUP($F9,sPathTypes!$A:$I,8,FALSE)</f>
        <v>15.19</v>
      </c>
      <c r="K9">
        <f>VLOOKUP($F9,sPathTypes!$A:$I,9,FALSE)</f>
        <v>0.16</v>
      </c>
    </row>
    <row r="10" spans="1:11" x14ac:dyDescent="0.3">
      <c r="A10" s="1">
        <v>5</v>
      </c>
      <c r="B10" s="1">
        <v>3</v>
      </c>
      <c r="C10">
        <v>6.5</v>
      </c>
      <c r="D10">
        <v>30</v>
      </c>
      <c r="E10">
        <v>0</v>
      </c>
      <c r="F10" t="str">
        <f t="shared" si="0"/>
        <v>Secondary</v>
      </c>
      <c r="G10">
        <f>VLOOKUP($F10,sPathTypes!$A:$I,6,FALSE)</f>
        <v>3.8972222222222225E-3</v>
      </c>
      <c r="H10">
        <f>VLOOKUP($F10,sPathTypes!$A:$I,7,FALSE)</f>
        <v>5.8450000000000002E-2</v>
      </c>
      <c r="I10">
        <f t="shared" si="1"/>
        <v>6.4415500000000003</v>
      </c>
      <c r="J10" s="2">
        <f>VLOOKUP($F10,sPathTypes!$A:$I,8,FALSE)</f>
        <v>4.444</v>
      </c>
      <c r="K10">
        <f>VLOOKUP($F10,sPathTypes!$A:$I,9,FALSE)</f>
        <v>2.24E-2</v>
      </c>
    </row>
    <row r="11" spans="1:11" x14ac:dyDescent="0.3">
      <c r="A11" s="1">
        <v>5</v>
      </c>
      <c r="B11" s="1">
        <v>8</v>
      </c>
      <c r="C11">
        <v>12</v>
      </c>
      <c r="D11">
        <v>50</v>
      </c>
      <c r="E11">
        <v>0</v>
      </c>
      <c r="F11" t="str">
        <f t="shared" si="0"/>
        <v>Main Type 1</v>
      </c>
      <c r="G11">
        <f>VLOOKUP($F11,sPathTypes!$A:$I,6,FALSE)</f>
        <v>6.4944444444444442E-3</v>
      </c>
      <c r="H11">
        <f>VLOOKUP($F11,sPathTypes!$A:$I,7,FALSE)</f>
        <v>0.16238</v>
      </c>
      <c r="I11">
        <f t="shared" si="1"/>
        <v>11.837619999999999</v>
      </c>
      <c r="J11" s="2">
        <f>VLOOKUP($F11,sPathTypes!$A:$I,8,FALSE)</f>
        <v>7.3019999999999996</v>
      </c>
      <c r="K11">
        <f>VLOOKUP($F11,sPathTypes!$A:$I,9,FALSE)</f>
        <v>6.2399999999999997E-2</v>
      </c>
    </row>
    <row r="12" spans="1:11" x14ac:dyDescent="0.3">
      <c r="A12" s="1">
        <v>5</v>
      </c>
      <c r="B12" s="1">
        <v>14</v>
      </c>
      <c r="C12">
        <v>6</v>
      </c>
      <c r="D12">
        <v>80</v>
      </c>
      <c r="E12">
        <v>0.06</v>
      </c>
      <c r="F12" t="str">
        <f t="shared" si="0"/>
        <v>Main Type 2</v>
      </c>
      <c r="G12">
        <f>VLOOKUP($F12,sPathTypes!$A:$I,6,FALSE)</f>
        <v>1.0391666666666665E-2</v>
      </c>
      <c r="H12">
        <f>VLOOKUP($F12,sPathTypes!$A:$I,7,FALSE)</f>
        <v>0.41567999999999999</v>
      </c>
      <c r="I12">
        <f t="shared" si="1"/>
        <v>5.58432</v>
      </c>
      <c r="J12" s="2">
        <f>VLOOKUP($F12,sPathTypes!$A:$I,8,FALSE)</f>
        <v>15.19</v>
      </c>
      <c r="K12">
        <f>VLOOKUP($F12,sPathTypes!$A:$I,9,FALSE)</f>
        <v>0.16</v>
      </c>
    </row>
    <row r="13" spans="1:11" x14ac:dyDescent="0.3">
      <c r="A13" s="1">
        <v>6</v>
      </c>
      <c r="B13" s="1">
        <v>12</v>
      </c>
      <c r="C13">
        <v>4</v>
      </c>
      <c r="D13">
        <v>30</v>
      </c>
      <c r="E13">
        <v>0</v>
      </c>
      <c r="F13" t="str">
        <f t="shared" si="0"/>
        <v>Secondary</v>
      </c>
      <c r="G13">
        <f>VLOOKUP($F13,sPathTypes!$A:$I,6,FALSE)</f>
        <v>3.8972222222222225E-3</v>
      </c>
      <c r="H13">
        <f>VLOOKUP($F13,sPathTypes!$A:$I,7,FALSE)</f>
        <v>5.8450000000000002E-2</v>
      </c>
      <c r="I13">
        <f t="shared" si="1"/>
        <v>3.9415499999999999</v>
      </c>
      <c r="J13" s="2">
        <f>VLOOKUP($F13,sPathTypes!$A:$I,8,FALSE)</f>
        <v>4.444</v>
      </c>
      <c r="K13">
        <f>VLOOKUP($F13,sPathTypes!$A:$I,9,FALSE)</f>
        <v>2.24E-2</v>
      </c>
    </row>
    <row r="14" spans="1:11" x14ac:dyDescent="0.3">
      <c r="A14" s="1">
        <v>6</v>
      </c>
      <c r="B14" s="1">
        <v>13</v>
      </c>
      <c r="C14">
        <v>4</v>
      </c>
      <c r="D14">
        <v>30</v>
      </c>
      <c r="E14">
        <v>0</v>
      </c>
      <c r="F14" t="str">
        <f t="shared" si="0"/>
        <v>Secondary</v>
      </c>
      <c r="G14">
        <f>VLOOKUP($F14,sPathTypes!$A:$I,6,FALSE)</f>
        <v>3.8972222222222225E-3</v>
      </c>
      <c r="H14">
        <f>VLOOKUP($F14,sPathTypes!$A:$I,7,FALSE)</f>
        <v>5.8450000000000002E-2</v>
      </c>
      <c r="I14">
        <f t="shared" si="1"/>
        <v>3.9415499999999999</v>
      </c>
      <c r="J14" s="2">
        <f>VLOOKUP($F14,sPathTypes!$A:$I,8,FALSE)</f>
        <v>4.444</v>
      </c>
      <c r="K14">
        <f>VLOOKUP($F14,sPathTypes!$A:$I,9,FALSE)</f>
        <v>2.24E-2</v>
      </c>
    </row>
    <row r="15" spans="1:11" x14ac:dyDescent="0.3">
      <c r="A15" s="1">
        <v>7</v>
      </c>
      <c r="B15" s="1">
        <v>1</v>
      </c>
      <c r="C15">
        <v>8</v>
      </c>
      <c r="D15">
        <v>30</v>
      </c>
      <c r="E15">
        <v>0</v>
      </c>
      <c r="F15" t="str">
        <f t="shared" si="0"/>
        <v>Secondary</v>
      </c>
      <c r="G15">
        <f>VLOOKUP($F15,sPathTypes!$A:$I,6,FALSE)</f>
        <v>3.8972222222222225E-3</v>
      </c>
      <c r="H15">
        <f>VLOOKUP($F15,sPathTypes!$A:$I,7,FALSE)</f>
        <v>5.8450000000000002E-2</v>
      </c>
      <c r="I15">
        <f t="shared" si="1"/>
        <v>7.9415500000000003</v>
      </c>
      <c r="J15" s="2">
        <f>VLOOKUP($F15,sPathTypes!$A:$I,8,FALSE)</f>
        <v>4.444</v>
      </c>
      <c r="K15">
        <f>VLOOKUP($F15,sPathTypes!$A:$I,9,FALSE)</f>
        <v>2.24E-2</v>
      </c>
    </row>
    <row r="16" spans="1:11" x14ac:dyDescent="0.3">
      <c r="A16" s="1">
        <v>7</v>
      </c>
      <c r="B16" s="1">
        <v>8</v>
      </c>
      <c r="C16">
        <v>9.5</v>
      </c>
      <c r="D16">
        <v>30</v>
      </c>
      <c r="E16">
        <v>0</v>
      </c>
      <c r="F16" t="str">
        <f t="shared" si="0"/>
        <v>Secondary</v>
      </c>
      <c r="G16">
        <f>VLOOKUP($F16,sPathTypes!$A:$I,6,FALSE)</f>
        <v>3.8972222222222225E-3</v>
      </c>
      <c r="H16">
        <f>VLOOKUP($F16,sPathTypes!$A:$I,7,FALSE)</f>
        <v>5.8450000000000002E-2</v>
      </c>
      <c r="I16">
        <f t="shared" si="1"/>
        <v>9.4415499999999994</v>
      </c>
      <c r="J16" s="2">
        <f>VLOOKUP($F16,sPathTypes!$A:$I,8,FALSE)</f>
        <v>4.444</v>
      </c>
      <c r="K16">
        <f>VLOOKUP($F16,sPathTypes!$A:$I,9,FALSE)</f>
        <v>2.24E-2</v>
      </c>
    </row>
    <row r="17" spans="1:11" x14ac:dyDescent="0.3">
      <c r="A17" s="1">
        <v>8</v>
      </c>
      <c r="B17" s="1">
        <v>6</v>
      </c>
      <c r="C17">
        <v>5</v>
      </c>
      <c r="D17">
        <v>30</v>
      </c>
      <c r="E17">
        <v>0</v>
      </c>
      <c r="F17" t="str">
        <f t="shared" si="0"/>
        <v>Secondary</v>
      </c>
      <c r="G17">
        <f>VLOOKUP($F17,sPathTypes!$A:$I,6,FALSE)</f>
        <v>3.8972222222222225E-3</v>
      </c>
      <c r="H17">
        <f>VLOOKUP($F17,sPathTypes!$A:$I,7,FALSE)</f>
        <v>5.8450000000000002E-2</v>
      </c>
      <c r="I17">
        <f t="shared" si="1"/>
        <v>4.9415500000000003</v>
      </c>
      <c r="J17" s="2">
        <f>VLOOKUP($F17,sPathTypes!$A:$I,8,FALSE)</f>
        <v>4.444</v>
      </c>
      <c r="K17">
        <f>VLOOKUP($F17,sPathTypes!$A:$I,9,FALSE)</f>
        <v>2.24E-2</v>
      </c>
    </row>
    <row r="18" spans="1:11" x14ac:dyDescent="0.3">
      <c r="A18" s="1">
        <v>8</v>
      </c>
      <c r="B18" s="1">
        <v>9</v>
      </c>
      <c r="C18">
        <v>15</v>
      </c>
      <c r="D18">
        <v>30</v>
      </c>
      <c r="E18">
        <v>0</v>
      </c>
      <c r="F18" t="str">
        <f t="shared" si="0"/>
        <v>Secondary</v>
      </c>
      <c r="G18">
        <f>VLOOKUP($F18,sPathTypes!$A:$I,6,FALSE)</f>
        <v>3.8972222222222225E-3</v>
      </c>
      <c r="H18">
        <f>VLOOKUP($F18,sPathTypes!$A:$I,7,FALSE)</f>
        <v>5.8450000000000002E-2</v>
      </c>
      <c r="I18">
        <f t="shared" si="1"/>
        <v>14.941549999999999</v>
      </c>
      <c r="J18" s="2">
        <f>VLOOKUP($F18,sPathTypes!$A:$I,8,FALSE)</f>
        <v>4.444</v>
      </c>
      <c r="K18">
        <f>VLOOKUP($F18,sPathTypes!$A:$I,9,FALSE)</f>
        <v>2.24E-2</v>
      </c>
    </row>
    <row r="19" spans="1:11" x14ac:dyDescent="0.3">
      <c r="A19" s="1">
        <v>8</v>
      </c>
      <c r="B19" s="1">
        <v>15</v>
      </c>
      <c r="C19">
        <v>13</v>
      </c>
      <c r="D19">
        <v>30</v>
      </c>
      <c r="E19">
        <v>0</v>
      </c>
      <c r="F19" t="str">
        <f t="shared" si="0"/>
        <v>Secondary</v>
      </c>
      <c r="G19">
        <f>VLOOKUP($F19,sPathTypes!$A:$I,6,FALSE)</f>
        <v>3.8972222222222225E-3</v>
      </c>
      <c r="H19">
        <f>VLOOKUP($F19,sPathTypes!$A:$I,7,FALSE)</f>
        <v>5.8450000000000002E-2</v>
      </c>
      <c r="I19">
        <f t="shared" si="1"/>
        <v>12.941549999999999</v>
      </c>
      <c r="J19" s="2">
        <f>VLOOKUP($F19,sPathTypes!$A:$I,8,FALSE)</f>
        <v>4.444</v>
      </c>
      <c r="K19">
        <f>VLOOKUP($F19,sPathTypes!$A:$I,9,FALSE)</f>
        <v>2.24E-2</v>
      </c>
    </row>
    <row r="20" spans="1:11" x14ac:dyDescent="0.3">
      <c r="A20" s="1">
        <v>9</v>
      </c>
      <c r="B20" s="1">
        <v>15</v>
      </c>
      <c r="C20">
        <v>3.5</v>
      </c>
      <c r="D20">
        <v>30</v>
      </c>
      <c r="E20">
        <v>0</v>
      </c>
      <c r="F20" t="str">
        <f t="shared" si="0"/>
        <v>Secondary</v>
      </c>
      <c r="G20">
        <f>VLOOKUP($F20,sPathTypes!$A:$I,6,FALSE)</f>
        <v>3.8972222222222225E-3</v>
      </c>
      <c r="H20">
        <f>VLOOKUP($F20,sPathTypes!$A:$I,7,FALSE)</f>
        <v>5.8450000000000002E-2</v>
      </c>
      <c r="I20">
        <f t="shared" si="1"/>
        <v>3.4415499999999999</v>
      </c>
      <c r="J20" s="2">
        <f>VLOOKUP($F20,sPathTypes!$A:$I,8,FALSE)</f>
        <v>4.444</v>
      </c>
      <c r="K20">
        <f>VLOOKUP($F20,sPathTypes!$A:$I,9,FALSE)</f>
        <v>2.24E-2</v>
      </c>
    </row>
    <row r="21" spans="1:11" x14ac:dyDescent="0.3">
      <c r="A21" s="1">
        <v>9</v>
      </c>
      <c r="B21" s="1">
        <v>19</v>
      </c>
      <c r="C21">
        <v>7.5</v>
      </c>
      <c r="D21">
        <v>30</v>
      </c>
      <c r="E21">
        <v>0</v>
      </c>
      <c r="F21" t="str">
        <f t="shared" si="0"/>
        <v>Secondary</v>
      </c>
      <c r="G21">
        <f>VLOOKUP($F21,sPathTypes!$A:$I,6,FALSE)</f>
        <v>3.8972222222222225E-3</v>
      </c>
      <c r="H21">
        <f>VLOOKUP($F21,sPathTypes!$A:$I,7,FALSE)</f>
        <v>5.8450000000000002E-2</v>
      </c>
      <c r="I21">
        <f t="shared" si="1"/>
        <v>7.4415500000000003</v>
      </c>
      <c r="J21" s="2">
        <f>VLOOKUP($F21,sPathTypes!$A:$I,8,FALSE)</f>
        <v>4.444</v>
      </c>
      <c r="K21">
        <f>VLOOKUP($F21,sPathTypes!$A:$I,9,FALSE)</f>
        <v>2.24E-2</v>
      </c>
    </row>
    <row r="22" spans="1:11" x14ac:dyDescent="0.3">
      <c r="A22" s="1">
        <v>10</v>
      </c>
      <c r="B22" s="1">
        <v>11</v>
      </c>
      <c r="C22">
        <v>5</v>
      </c>
      <c r="D22">
        <v>50</v>
      </c>
      <c r="E22">
        <v>0</v>
      </c>
      <c r="F22" t="str">
        <f t="shared" si="0"/>
        <v>Main Type 1</v>
      </c>
      <c r="G22">
        <f>VLOOKUP($F22,sPathTypes!$A:$I,6,FALSE)</f>
        <v>6.4944444444444442E-3</v>
      </c>
      <c r="H22">
        <f>VLOOKUP($F22,sPathTypes!$A:$I,7,FALSE)</f>
        <v>0.16238</v>
      </c>
      <c r="I22">
        <f t="shared" si="1"/>
        <v>4.8376200000000003</v>
      </c>
      <c r="J22" s="2">
        <f>VLOOKUP($F22,sPathTypes!$A:$I,8,FALSE)</f>
        <v>7.3019999999999996</v>
      </c>
      <c r="K22">
        <f>VLOOKUP($F22,sPathTypes!$A:$I,9,FALSE)</f>
        <v>6.2399999999999997E-2</v>
      </c>
    </row>
    <row r="23" spans="1:11" x14ac:dyDescent="0.3">
      <c r="A23" s="1">
        <v>11</v>
      </c>
      <c r="B23" s="1">
        <v>19</v>
      </c>
      <c r="C23">
        <v>6.5</v>
      </c>
      <c r="D23">
        <v>30</v>
      </c>
      <c r="E23">
        <v>0</v>
      </c>
      <c r="F23" t="str">
        <f t="shared" si="0"/>
        <v>Secondary</v>
      </c>
      <c r="G23">
        <f>VLOOKUP($F23,sPathTypes!$A:$I,6,FALSE)</f>
        <v>3.8972222222222225E-3</v>
      </c>
      <c r="H23">
        <f>VLOOKUP($F23,sPathTypes!$A:$I,7,FALSE)</f>
        <v>5.8450000000000002E-2</v>
      </c>
      <c r="I23">
        <f t="shared" si="1"/>
        <v>6.4415500000000003</v>
      </c>
      <c r="J23" s="2">
        <f>VLOOKUP($F23,sPathTypes!$A:$I,8,FALSE)</f>
        <v>4.444</v>
      </c>
      <c r="K23">
        <f>VLOOKUP($F23,sPathTypes!$A:$I,9,FALSE)</f>
        <v>2.24E-2</v>
      </c>
    </row>
    <row r="24" spans="1:11" x14ac:dyDescent="0.3">
      <c r="A24" s="1">
        <v>11</v>
      </c>
      <c r="B24" s="1">
        <v>22</v>
      </c>
      <c r="C24">
        <v>14</v>
      </c>
      <c r="D24">
        <v>80</v>
      </c>
      <c r="E24">
        <v>0.06</v>
      </c>
      <c r="F24" t="str">
        <f t="shared" si="0"/>
        <v>Main Type 2</v>
      </c>
      <c r="G24">
        <f>VLOOKUP($F24,sPathTypes!$A:$I,6,FALSE)</f>
        <v>1.0391666666666665E-2</v>
      </c>
      <c r="H24">
        <f>VLOOKUP($F24,sPathTypes!$A:$I,7,FALSE)</f>
        <v>0.41567999999999999</v>
      </c>
      <c r="I24">
        <f t="shared" si="1"/>
        <v>13.58432</v>
      </c>
      <c r="J24" s="2">
        <f>VLOOKUP($F24,sPathTypes!$A:$I,8,FALSE)</f>
        <v>15.19</v>
      </c>
      <c r="K24">
        <f>VLOOKUP($F24,sPathTypes!$A:$I,9,FALSE)</f>
        <v>0.16</v>
      </c>
    </row>
    <row r="25" spans="1:11" x14ac:dyDescent="0.3">
      <c r="A25" s="1">
        <v>12</v>
      </c>
      <c r="B25" s="1">
        <v>13</v>
      </c>
      <c r="C25">
        <v>6</v>
      </c>
      <c r="D25">
        <v>30</v>
      </c>
      <c r="E25">
        <v>0</v>
      </c>
      <c r="F25" t="str">
        <f t="shared" si="0"/>
        <v>Secondary</v>
      </c>
      <c r="G25">
        <f>VLOOKUP($F25,sPathTypes!$A:$I,6,FALSE)</f>
        <v>3.8972222222222225E-3</v>
      </c>
      <c r="H25">
        <f>VLOOKUP($F25,sPathTypes!$A:$I,7,FALSE)</f>
        <v>5.8450000000000002E-2</v>
      </c>
      <c r="I25">
        <f t="shared" si="1"/>
        <v>5.9415500000000003</v>
      </c>
      <c r="J25" s="2">
        <f>VLOOKUP($F25,sPathTypes!$A:$I,8,FALSE)</f>
        <v>4.444</v>
      </c>
      <c r="K25">
        <f>VLOOKUP($F25,sPathTypes!$A:$I,9,FALSE)</f>
        <v>2.24E-2</v>
      </c>
    </row>
    <row r="26" spans="1:11" x14ac:dyDescent="0.3">
      <c r="A26" s="1">
        <v>12</v>
      </c>
      <c r="B26" s="1">
        <v>16</v>
      </c>
      <c r="C26">
        <v>7.5</v>
      </c>
      <c r="D26">
        <v>30</v>
      </c>
      <c r="E26">
        <v>0</v>
      </c>
      <c r="F26" t="str">
        <f t="shared" si="0"/>
        <v>Secondary</v>
      </c>
      <c r="G26">
        <f>VLOOKUP($F26,sPathTypes!$A:$I,6,FALSE)</f>
        <v>3.8972222222222225E-3</v>
      </c>
      <c r="H26">
        <f>VLOOKUP($F26,sPathTypes!$A:$I,7,FALSE)</f>
        <v>5.8450000000000002E-2</v>
      </c>
      <c r="I26">
        <f t="shared" si="1"/>
        <v>7.4415500000000003</v>
      </c>
      <c r="J26" s="2">
        <f>VLOOKUP($F26,sPathTypes!$A:$I,8,FALSE)</f>
        <v>4.444</v>
      </c>
      <c r="K26">
        <f>VLOOKUP($F26,sPathTypes!$A:$I,9,FALSE)</f>
        <v>2.24E-2</v>
      </c>
    </row>
    <row r="27" spans="1:11" x14ac:dyDescent="0.3">
      <c r="A27" s="1">
        <v>13</v>
      </c>
      <c r="B27" s="1">
        <v>5</v>
      </c>
      <c r="C27">
        <v>6</v>
      </c>
      <c r="D27">
        <v>30</v>
      </c>
      <c r="E27">
        <v>0</v>
      </c>
      <c r="F27" t="str">
        <f t="shared" si="0"/>
        <v>Secondary</v>
      </c>
      <c r="G27">
        <f>VLOOKUP($F27,sPathTypes!$A:$I,6,FALSE)</f>
        <v>3.8972222222222225E-3</v>
      </c>
      <c r="H27">
        <f>VLOOKUP($F27,sPathTypes!$A:$I,7,FALSE)</f>
        <v>5.8450000000000002E-2</v>
      </c>
      <c r="I27">
        <f t="shared" si="1"/>
        <v>5.9415500000000003</v>
      </c>
      <c r="J27" s="2">
        <f>VLOOKUP($F27,sPathTypes!$A:$I,8,FALSE)</f>
        <v>4.444</v>
      </c>
      <c r="K27">
        <f>VLOOKUP($F27,sPathTypes!$A:$I,9,FALSE)</f>
        <v>2.24E-2</v>
      </c>
    </row>
    <row r="28" spans="1:11" x14ac:dyDescent="0.3">
      <c r="A28" s="1">
        <v>14</v>
      </c>
      <c r="B28" s="1">
        <v>13</v>
      </c>
      <c r="C28">
        <v>5</v>
      </c>
      <c r="D28">
        <v>30</v>
      </c>
      <c r="E28">
        <v>0</v>
      </c>
      <c r="F28" t="str">
        <f t="shared" si="0"/>
        <v>Secondary</v>
      </c>
      <c r="G28">
        <f>VLOOKUP($F28,sPathTypes!$A:$I,6,FALSE)</f>
        <v>3.8972222222222225E-3</v>
      </c>
      <c r="H28">
        <f>VLOOKUP($F28,sPathTypes!$A:$I,7,FALSE)</f>
        <v>5.8450000000000002E-2</v>
      </c>
      <c r="I28">
        <f t="shared" si="1"/>
        <v>4.9415500000000003</v>
      </c>
      <c r="J28" s="2">
        <f>VLOOKUP($F28,sPathTypes!$A:$I,8,FALSE)</f>
        <v>4.444</v>
      </c>
      <c r="K28">
        <f>VLOOKUP($F28,sPathTypes!$A:$I,9,FALSE)</f>
        <v>2.24E-2</v>
      </c>
    </row>
    <row r="29" spans="1:11" x14ac:dyDescent="0.3">
      <c r="A29" s="1">
        <v>14</v>
      </c>
      <c r="B29" s="1">
        <v>16</v>
      </c>
      <c r="C29">
        <v>8</v>
      </c>
      <c r="D29">
        <v>50</v>
      </c>
      <c r="E29">
        <v>0</v>
      </c>
      <c r="F29" t="str">
        <f t="shared" si="0"/>
        <v>Main Type 1</v>
      </c>
      <c r="G29">
        <f>VLOOKUP($F29,sPathTypes!$A:$I,6,FALSE)</f>
        <v>6.4944444444444442E-3</v>
      </c>
      <c r="H29">
        <f>VLOOKUP($F29,sPathTypes!$A:$I,7,FALSE)</f>
        <v>0.16238</v>
      </c>
      <c r="I29">
        <f t="shared" si="1"/>
        <v>7.8376200000000003</v>
      </c>
      <c r="J29" s="2">
        <f>VLOOKUP($F29,sPathTypes!$A:$I,8,FALSE)</f>
        <v>7.3019999999999996</v>
      </c>
      <c r="K29">
        <f>VLOOKUP($F29,sPathTypes!$A:$I,9,FALSE)</f>
        <v>6.2399999999999997E-2</v>
      </c>
    </row>
    <row r="30" spans="1:11" x14ac:dyDescent="0.3">
      <c r="A30" s="1">
        <v>14</v>
      </c>
      <c r="B30" s="1">
        <v>31</v>
      </c>
      <c r="C30">
        <v>13</v>
      </c>
      <c r="D30">
        <v>80</v>
      </c>
      <c r="E30">
        <v>0.06</v>
      </c>
      <c r="F30" t="str">
        <f t="shared" si="0"/>
        <v>Main Type 2</v>
      </c>
      <c r="G30">
        <f>VLOOKUP($F30,sPathTypes!$A:$I,6,FALSE)</f>
        <v>1.0391666666666665E-2</v>
      </c>
      <c r="H30">
        <f>VLOOKUP($F30,sPathTypes!$A:$I,7,FALSE)</f>
        <v>0.41567999999999999</v>
      </c>
      <c r="I30">
        <f t="shared" si="1"/>
        <v>12.58432</v>
      </c>
      <c r="J30" s="2">
        <f>VLOOKUP($F30,sPathTypes!$A:$I,8,FALSE)</f>
        <v>15.19</v>
      </c>
      <c r="K30">
        <f>VLOOKUP($F30,sPathTypes!$A:$I,9,FALSE)</f>
        <v>0.16</v>
      </c>
    </row>
    <row r="31" spans="1:11" x14ac:dyDescent="0.3">
      <c r="A31" s="1">
        <v>15</v>
      </c>
      <c r="B31" s="1">
        <v>16</v>
      </c>
      <c r="C31">
        <v>6</v>
      </c>
      <c r="D31">
        <v>30</v>
      </c>
      <c r="E31">
        <v>0</v>
      </c>
      <c r="F31" t="str">
        <f t="shared" si="0"/>
        <v>Secondary</v>
      </c>
      <c r="G31">
        <f>VLOOKUP($F31,sPathTypes!$A:$I,6,FALSE)</f>
        <v>3.8972222222222225E-3</v>
      </c>
      <c r="H31">
        <f>VLOOKUP($F31,sPathTypes!$A:$I,7,FALSE)</f>
        <v>5.8450000000000002E-2</v>
      </c>
      <c r="I31">
        <f t="shared" si="1"/>
        <v>5.9415500000000003</v>
      </c>
      <c r="J31" s="2">
        <f>VLOOKUP($F31,sPathTypes!$A:$I,8,FALSE)</f>
        <v>4.444</v>
      </c>
      <c r="K31">
        <f>VLOOKUP($F31,sPathTypes!$A:$I,9,FALSE)</f>
        <v>2.24E-2</v>
      </c>
    </row>
    <row r="32" spans="1:11" x14ac:dyDescent="0.3">
      <c r="A32" s="1">
        <v>16</v>
      </c>
      <c r="B32" s="1">
        <v>8</v>
      </c>
      <c r="C32">
        <v>8.5</v>
      </c>
      <c r="D32">
        <v>30</v>
      </c>
      <c r="E32">
        <v>0</v>
      </c>
      <c r="F32" t="str">
        <f t="shared" si="0"/>
        <v>Secondary</v>
      </c>
      <c r="G32">
        <f>VLOOKUP($F32,sPathTypes!$A:$I,6,FALSE)</f>
        <v>3.8972222222222225E-3</v>
      </c>
      <c r="H32">
        <f>VLOOKUP($F32,sPathTypes!$A:$I,7,FALSE)</f>
        <v>5.8450000000000002E-2</v>
      </c>
      <c r="I32">
        <f t="shared" si="1"/>
        <v>8.4415499999999994</v>
      </c>
      <c r="J32" s="2">
        <f>VLOOKUP($F32,sPathTypes!$A:$I,8,FALSE)</f>
        <v>4.444</v>
      </c>
      <c r="K32">
        <f>VLOOKUP($F32,sPathTypes!$A:$I,9,FALSE)</f>
        <v>2.24E-2</v>
      </c>
    </row>
    <row r="33" spans="1:11" x14ac:dyDescent="0.3">
      <c r="A33" s="1">
        <v>16</v>
      </c>
      <c r="B33" s="1">
        <v>17</v>
      </c>
      <c r="C33">
        <v>3.5</v>
      </c>
      <c r="D33">
        <v>30</v>
      </c>
      <c r="E33">
        <v>0</v>
      </c>
      <c r="F33" t="str">
        <f t="shared" si="0"/>
        <v>Secondary</v>
      </c>
      <c r="G33">
        <f>VLOOKUP($F33,sPathTypes!$A:$I,6,FALSE)</f>
        <v>3.8972222222222225E-3</v>
      </c>
      <c r="H33">
        <f>VLOOKUP($F33,sPathTypes!$A:$I,7,FALSE)</f>
        <v>5.8450000000000002E-2</v>
      </c>
      <c r="I33">
        <f t="shared" si="1"/>
        <v>3.4415499999999999</v>
      </c>
      <c r="J33" s="2">
        <f>VLOOKUP($F33,sPathTypes!$A:$I,8,FALSE)</f>
        <v>4.444</v>
      </c>
      <c r="K33">
        <f>VLOOKUP($F33,sPathTypes!$A:$I,9,FALSE)</f>
        <v>2.24E-2</v>
      </c>
    </row>
    <row r="34" spans="1:11" x14ac:dyDescent="0.3">
      <c r="A34" s="1">
        <v>16</v>
      </c>
      <c r="B34" s="1">
        <v>18</v>
      </c>
      <c r="C34">
        <v>5</v>
      </c>
      <c r="D34">
        <v>50</v>
      </c>
      <c r="E34">
        <v>0</v>
      </c>
      <c r="F34" t="str">
        <f t="shared" si="0"/>
        <v>Main Type 1</v>
      </c>
      <c r="G34">
        <f>VLOOKUP($F34,sPathTypes!$A:$I,6,FALSE)</f>
        <v>6.4944444444444442E-3</v>
      </c>
      <c r="H34">
        <f>VLOOKUP($F34,sPathTypes!$A:$I,7,FALSE)</f>
        <v>0.16238</v>
      </c>
      <c r="I34">
        <f t="shared" si="1"/>
        <v>4.8376200000000003</v>
      </c>
      <c r="J34" s="2">
        <f>VLOOKUP($F34,sPathTypes!$A:$I,8,FALSE)</f>
        <v>7.3019999999999996</v>
      </c>
      <c r="K34">
        <f>VLOOKUP($F34,sPathTypes!$A:$I,9,FALSE)</f>
        <v>6.2399999999999997E-2</v>
      </c>
    </row>
    <row r="35" spans="1:11" x14ac:dyDescent="0.3">
      <c r="A35" s="1">
        <v>16</v>
      </c>
      <c r="B35" s="1">
        <v>19</v>
      </c>
      <c r="C35">
        <v>9.5</v>
      </c>
      <c r="D35">
        <v>30</v>
      </c>
      <c r="E35">
        <v>0</v>
      </c>
      <c r="F35" t="str">
        <f t="shared" si="0"/>
        <v>Secondary</v>
      </c>
      <c r="G35">
        <f>VLOOKUP($F35,sPathTypes!$A:$I,6,FALSE)</f>
        <v>3.8972222222222225E-3</v>
      </c>
      <c r="H35">
        <f>VLOOKUP($F35,sPathTypes!$A:$I,7,FALSE)</f>
        <v>5.8450000000000002E-2</v>
      </c>
      <c r="I35">
        <f t="shared" si="1"/>
        <v>9.4415499999999994</v>
      </c>
      <c r="J35" s="2">
        <f>VLOOKUP($F35,sPathTypes!$A:$I,8,FALSE)</f>
        <v>4.444</v>
      </c>
      <c r="K35">
        <f>VLOOKUP($F35,sPathTypes!$A:$I,9,FALSE)</f>
        <v>2.24E-2</v>
      </c>
    </row>
    <row r="36" spans="1:11" x14ac:dyDescent="0.3">
      <c r="A36" s="1">
        <v>17</v>
      </c>
      <c r="B36" s="1">
        <v>18</v>
      </c>
      <c r="C36">
        <v>7.5</v>
      </c>
      <c r="D36">
        <v>30</v>
      </c>
      <c r="E36">
        <v>0</v>
      </c>
      <c r="F36" t="str">
        <f t="shared" si="0"/>
        <v>Secondary</v>
      </c>
      <c r="G36">
        <f>VLOOKUP($F36,sPathTypes!$A:$I,6,FALSE)</f>
        <v>3.8972222222222225E-3</v>
      </c>
      <c r="H36">
        <f>VLOOKUP($F36,sPathTypes!$A:$I,7,FALSE)</f>
        <v>5.8450000000000002E-2</v>
      </c>
      <c r="I36">
        <f t="shared" si="1"/>
        <v>7.4415500000000003</v>
      </c>
      <c r="J36" s="2">
        <f>VLOOKUP($F36,sPathTypes!$A:$I,8,FALSE)</f>
        <v>4.444</v>
      </c>
      <c r="K36">
        <f>VLOOKUP($F36,sPathTypes!$A:$I,9,FALSE)</f>
        <v>2.24E-2</v>
      </c>
    </row>
    <row r="37" spans="1:11" x14ac:dyDescent="0.3">
      <c r="A37" s="1">
        <v>17</v>
      </c>
      <c r="B37" s="1">
        <v>31</v>
      </c>
      <c r="C37">
        <v>9</v>
      </c>
      <c r="D37">
        <v>30</v>
      </c>
      <c r="E37">
        <v>0</v>
      </c>
      <c r="F37" t="str">
        <f t="shared" si="0"/>
        <v>Secondary</v>
      </c>
      <c r="G37">
        <f>VLOOKUP($F37,sPathTypes!$A:$I,6,FALSE)</f>
        <v>3.8972222222222225E-3</v>
      </c>
      <c r="H37">
        <f>VLOOKUP($F37,sPathTypes!$A:$I,7,FALSE)</f>
        <v>5.8450000000000002E-2</v>
      </c>
      <c r="I37">
        <f t="shared" si="1"/>
        <v>8.9415499999999994</v>
      </c>
      <c r="J37" s="2">
        <f>VLOOKUP($F37,sPathTypes!$A:$I,8,FALSE)</f>
        <v>4.444</v>
      </c>
      <c r="K37">
        <f>VLOOKUP($F37,sPathTypes!$A:$I,9,FALSE)</f>
        <v>2.24E-2</v>
      </c>
    </row>
    <row r="38" spans="1:11" x14ac:dyDescent="0.3">
      <c r="A38" s="1">
        <v>18</v>
      </c>
      <c r="B38" s="1">
        <v>27</v>
      </c>
      <c r="C38">
        <v>8</v>
      </c>
      <c r="D38">
        <v>30</v>
      </c>
      <c r="E38">
        <v>0</v>
      </c>
      <c r="F38" t="str">
        <f t="shared" si="0"/>
        <v>Secondary</v>
      </c>
      <c r="G38">
        <f>VLOOKUP($F38,sPathTypes!$A:$I,6,FALSE)</f>
        <v>3.8972222222222225E-3</v>
      </c>
      <c r="H38">
        <f>VLOOKUP($F38,sPathTypes!$A:$I,7,FALSE)</f>
        <v>5.8450000000000002E-2</v>
      </c>
      <c r="I38">
        <f t="shared" si="1"/>
        <v>7.9415500000000003</v>
      </c>
      <c r="J38" s="2">
        <f>VLOOKUP($F38,sPathTypes!$A:$I,8,FALSE)</f>
        <v>4.444</v>
      </c>
      <c r="K38">
        <f>VLOOKUP($F38,sPathTypes!$A:$I,9,FALSE)</f>
        <v>2.24E-2</v>
      </c>
    </row>
    <row r="39" spans="1:11" x14ac:dyDescent="0.3">
      <c r="A39" s="1">
        <v>18</v>
      </c>
      <c r="B39" s="1">
        <v>28</v>
      </c>
      <c r="C39">
        <v>4.5</v>
      </c>
      <c r="D39">
        <v>50</v>
      </c>
      <c r="E39">
        <v>0</v>
      </c>
      <c r="F39" t="str">
        <f t="shared" si="0"/>
        <v>Main Type 1</v>
      </c>
      <c r="G39">
        <f>VLOOKUP($F39,sPathTypes!$A:$I,6,FALSE)</f>
        <v>6.4944444444444442E-3</v>
      </c>
      <c r="H39">
        <f>VLOOKUP($F39,sPathTypes!$A:$I,7,FALSE)</f>
        <v>0.16238</v>
      </c>
      <c r="I39">
        <f t="shared" si="1"/>
        <v>4.3376200000000003</v>
      </c>
      <c r="J39" s="2">
        <f>VLOOKUP($F39,sPathTypes!$A:$I,8,FALSE)</f>
        <v>7.3019999999999996</v>
      </c>
      <c r="K39">
        <f>VLOOKUP($F39,sPathTypes!$A:$I,9,FALSE)</f>
        <v>6.2399999999999997E-2</v>
      </c>
    </row>
    <row r="40" spans="1:11" x14ac:dyDescent="0.3">
      <c r="A40" s="1">
        <v>18</v>
      </c>
      <c r="B40" s="1">
        <v>29</v>
      </c>
      <c r="C40">
        <v>8.5</v>
      </c>
      <c r="D40">
        <v>30</v>
      </c>
      <c r="E40">
        <v>0</v>
      </c>
      <c r="F40" t="str">
        <f t="shared" si="0"/>
        <v>Secondary</v>
      </c>
      <c r="G40">
        <f>VLOOKUP($F40,sPathTypes!$A:$I,6,FALSE)</f>
        <v>3.8972222222222225E-3</v>
      </c>
      <c r="H40">
        <f>VLOOKUP($F40,sPathTypes!$A:$I,7,FALSE)</f>
        <v>5.8450000000000002E-2</v>
      </c>
      <c r="I40">
        <f t="shared" si="1"/>
        <v>8.4415499999999994</v>
      </c>
      <c r="J40" s="2">
        <f>VLOOKUP($F40,sPathTypes!$A:$I,8,FALSE)</f>
        <v>4.444</v>
      </c>
      <c r="K40">
        <f>VLOOKUP($F40,sPathTypes!$A:$I,9,FALSE)</f>
        <v>2.24E-2</v>
      </c>
    </row>
    <row r="41" spans="1:11" x14ac:dyDescent="0.3">
      <c r="A41" s="1">
        <v>19</v>
      </c>
      <c r="B41" s="1">
        <v>20</v>
      </c>
      <c r="C41">
        <v>8.5</v>
      </c>
      <c r="D41">
        <v>30</v>
      </c>
      <c r="E41">
        <v>0</v>
      </c>
      <c r="F41" t="str">
        <f t="shared" si="0"/>
        <v>Secondary</v>
      </c>
      <c r="G41">
        <f>VLOOKUP($F41,sPathTypes!$A:$I,6,FALSE)</f>
        <v>3.8972222222222225E-3</v>
      </c>
      <c r="H41">
        <f>VLOOKUP($F41,sPathTypes!$A:$I,7,FALSE)</f>
        <v>5.8450000000000002E-2</v>
      </c>
      <c r="I41">
        <f t="shared" si="1"/>
        <v>8.4415499999999994</v>
      </c>
      <c r="J41" s="2">
        <f>VLOOKUP($F41,sPathTypes!$A:$I,8,FALSE)</f>
        <v>4.444</v>
      </c>
      <c r="K41">
        <f>VLOOKUP($F41,sPathTypes!$A:$I,9,FALSE)</f>
        <v>2.24E-2</v>
      </c>
    </row>
    <row r="42" spans="1:11" x14ac:dyDescent="0.3">
      <c r="A42" s="1">
        <v>19</v>
      </c>
      <c r="B42" s="1">
        <v>21</v>
      </c>
      <c r="C42">
        <v>6</v>
      </c>
      <c r="D42">
        <v>30</v>
      </c>
      <c r="E42">
        <v>0</v>
      </c>
      <c r="F42" t="str">
        <f t="shared" si="0"/>
        <v>Secondary</v>
      </c>
      <c r="G42">
        <f>VLOOKUP($F42,sPathTypes!$A:$I,6,FALSE)</f>
        <v>3.8972222222222225E-3</v>
      </c>
      <c r="H42">
        <f>VLOOKUP($F42,sPathTypes!$A:$I,7,FALSE)</f>
        <v>5.8450000000000002E-2</v>
      </c>
      <c r="I42">
        <f t="shared" si="1"/>
        <v>5.9415500000000003</v>
      </c>
      <c r="J42" s="2">
        <f>VLOOKUP($F42,sPathTypes!$A:$I,8,FALSE)</f>
        <v>4.444</v>
      </c>
      <c r="K42">
        <f>VLOOKUP($F42,sPathTypes!$A:$I,9,FALSE)</f>
        <v>2.24E-2</v>
      </c>
    </row>
    <row r="43" spans="1:11" x14ac:dyDescent="0.3">
      <c r="A43" s="1">
        <v>19</v>
      </c>
      <c r="B43" s="1">
        <v>28</v>
      </c>
      <c r="C43">
        <v>10</v>
      </c>
      <c r="D43">
        <v>30</v>
      </c>
      <c r="E43">
        <v>0</v>
      </c>
      <c r="F43" t="str">
        <f t="shared" si="0"/>
        <v>Secondary</v>
      </c>
      <c r="G43">
        <f>VLOOKUP($F43,sPathTypes!$A:$I,6,FALSE)</f>
        <v>3.8972222222222225E-3</v>
      </c>
      <c r="H43">
        <f>VLOOKUP($F43,sPathTypes!$A:$I,7,FALSE)</f>
        <v>5.8450000000000002E-2</v>
      </c>
      <c r="I43">
        <f t="shared" si="1"/>
        <v>9.9415499999999994</v>
      </c>
      <c r="J43" s="2">
        <f>VLOOKUP($F43,sPathTypes!$A:$I,8,FALSE)</f>
        <v>4.444</v>
      </c>
      <c r="K43">
        <f>VLOOKUP($F43,sPathTypes!$A:$I,9,FALSE)</f>
        <v>2.24E-2</v>
      </c>
    </row>
    <row r="44" spans="1:11" x14ac:dyDescent="0.3">
      <c r="A44" s="1">
        <v>20</v>
      </c>
      <c r="B44" s="1">
        <v>21</v>
      </c>
      <c r="C44">
        <v>4</v>
      </c>
      <c r="D44">
        <v>30</v>
      </c>
      <c r="E44">
        <v>0</v>
      </c>
      <c r="F44" t="str">
        <f t="shared" si="0"/>
        <v>Secondary</v>
      </c>
      <c r="G44">
        <f>VLOOKUP($F44,sPathTypes!$A:$I,6,FALSE)</f>
        <v>3.8972222222222225E-3</v>
      </c>
      <c r="H44">
        <f>VLOOKUP($F44,sPathTypes!$A:$I,7,FALSE)</f>
        <v>5.8450000000000002E-2</v>
      </c>
      <c r="I44">
        <f t="shared" si="1"/>
        <v>3.9415499999999999</v>
      </c>
      <c r="J44" s="2">
        <f>VLOOKUP($F44,sPathTypes!$A:$I,8,FALSE)</f>
        <v>4.444</v>
      </c>
      <c r="K44">
        <f>VLOOKUP($F44,sPathTypes!$A:$I,9,FALSE)</f>
        <v>2.24E-2</v>
      </c>
    </row>
    <row r="45" spans="1:11" x14ac:dyDescent="0.3">
      <c r="A45" s="1">
        <v>21</v>
      </c>
      <c r="B45" s="1">
        <v>28</v>
      </c>
      <c r="C45">
        <v>6.5</v>
      </c>
      <c r="D45">
        <v>30</v>
      </c>
      <c r="E45">
        <v>0</v>
      </c>
      <c r="F45" t="str">
        <f t="shared" si="0"/>
        <v>Secondary</v>
      </c>
      <c r="G45">
        <f>VLOOKUP($F45,sPathTypes!$A:$I,6,FALSE)</f>
        <v>3.8972222222222225E-3</v>
      </c>
      <c r="H45">
        <f>VLOOKUP($F45,sPathTypes!$A:$I,7,FALSE)</f>
        <v>5.8450000000000002E-2</v>
      </c>
      <c r="I45">
        <f t="shared" si="1"/>
        <v>6.4415500000000003</v>
      </c>
      <c r="J45" s="2">
        <f>VLOOKUP($F45,sPathTypes!$A:$I,8,FALSE)</f>
        <v>4.444</v>
      </c>
      <c r="K45">
        <f>VLOOKUP($F45,sPathTypes!$A:$I,9,FALSE)</f>
        <v>2.24E-2</v>
      </c>
    </row>
    <row r="46" spans="1:11" x14ac:dyDescent="0.3">
      <c r="A46" s="1">
        <v>22</v>
      </c>
      <c r="B46" s="1">
        <v>26</v>
      </c>
      <c r="C46">
        <v>15</v>
      </c>
      <c r="D46">
        <v>80</v>
      </c>
      <c r="E46">
        <v>0.06</v>
      </c>
      <c r="F46" t="str">
        <f t="shared" si="0"/>
        <v>Main Type 2</v>
      </c>
      <c r="G46">
        <f>VLOOKUP($F46,sPathTypes!$A:$I,6,FALSE)</f>
        <v>1.0391666666666665E-2</v>
      </c>
      <c r="H46">
        <f>VLOOKUP($F46,sPathTypes!$A:$I,7,FALSE)</f>
        <v>0.41567999999999999</v>
      </c>
      <c r="I46">
        <f t="shared" si="1"/>
        <v>14.58432</v>
      </c>
      <c r="J46" s="2">
        <f>VLOOKUP($F46,sPathTypes!$A:$I,8,FALSE)</f>
        <v>15.19</v>
      </c>
      <c r="K46">
        <f>VLOOKUP($F46,sPathTypes!$A:$I,9,FALSE)</f>
        <v>0.16</v>
      </c>
    </row>
    <row r="47" spans="1:11" x14ac:dyDescent="0.3">
      <c r="A47" s="1">
        <v>23</v>
      </c>
      <c r="B47" s="1">
        <v>21</v>
      </c>
      <c r="C47">
        <v>4.5</v>
      </c>
      <c r="D47">
        <v>30</v>
      </c>
      <c r="E47">
        <v>0</v>
      </c>
      <c r="F47" t="str">
        <f t="shared" si="0"/>
        <v>Secondary</v>
      </c>
      <c r="G47">
        <f>VLOOKUP($F47,sPathTypes!$A:$I,6,FALSE)</f>
        <v>3.8972222222222225E-3</v>
      </c>
      <c r="H47">
        <f>VLOOKUP($F47,sPathTypes!$A:$I,7,FALSE)</f>
        <v>5.8450000000000002E-2</v>
      </c>
      <c r="I47">
        <f t="shared" si="1"/>
        <v>4.4415500000000003</v>
      </c>
      <c r="J47" s="2">
        <f>VLOOKUP($F47,sPathTypes!$A:$I,8,FALSE)</f>
        <v>4.444</v>
      </c>
      <c r="K47">
        <f>VLOOKUP($F47,sPathTypes!$A:$I,9,FALSE)</f>
        <v>2.24E-2</v>
      </c>
    </row>
    <row r="48" spans="1:11" x14ac:dyDescent="0.3">
      <c r="A48" s="1">
        <v>23</v>
      </c>
      <c r="B48" s="1">
        <v>24</v>
      </c>
      <c r="C48">
        <v>7</v>
      </c>
      <c r="D48">
        <v>30</v>
      </c>
      <c r="E48">
        <v>0</v>
      </c>
      <c r="F48" t="str">
        <f t="shared" si="0"/>
        <v>Secondary</v>
      </c>
      <c r="G48">
        <f>VLOOKUP($F48,sPathTypes!$A:$I,6,FALSE)</f>
        <v>3.8972222222222225E-3</v>
      </c>
      <c r="H48">
        <f>VLOOKUP($F48,sPathTypes!$A:$I,7,FALSE)</f>
        <v>5.8450000000000002E-2</v>
      </c>
      <c r="I48">
        <f t="shared" si="1"/>
        <v>6.9415500000000003</v>
      </c>
      <c r="J48" s="2">
        <f>VLOOKUP($F48,sPathTypes!$A:$I,8,FALSE)</f>
        <v>4.444</v>
      </c>
      <c r="K48">
        <f>VLOOKUP($F48,sPathTypes!$A:$I,9,FALSE)</f>
        <v>2.24E-2</v>
      </c>
    </row>
    <row r="49" spans="1:11" x14ac:dyDescent="0.3">
      <c r="A49" s="1">
        <v>24</v>
      </c>
      <c r="B49" s="1">
        <v>20</v>
      </c>
      <c r="C49">
        <v>11</v>
      </c>
      <c r="D49">
        <v>30</v>
      </c>
      <c r="E49">
        <v>0</v>
      </c>
      <c r="F49" t="str">
        <f t="shared" si="0"/>
        <v>Secondary</v>
      </c>
      <c r="G49">
        <f>VLOOKUP($F49,sPathTypes!$A:$I,6,FALSE)</f>
        <v>3.8972222222222225E-3</v>
      </c>
      <c r="H49">
        <f>VLOOKUP($F49,sPathTypes!$A:$I,7,FALSE)</f>
        <v>5.8450000000000002E-2</v>
      </c>
      <c r="I49">
        <f t="shared" si="1"/>
        <v>10.941549999999999</v>
      </c>
      <c r="J49" s="2">
        <f>VLOOKUP($F49,sPathTypes!$A:$I,8,FALSE)</f>
        <v>4.444</v>
      </c>
      <c r="K49">
        <f>VLOOKUP($F49,sPathTypes!$A:$I,9,FALSE)</f>
        <v>2.24E-2</v>
      </c>
    </row>
    <row r="50" spans="1:11" x14ac:dyDescent="0.3">
      <c r="A50" s="1">
        <v>24</v>
      </c>
      <c r="B50" s="1">
        <v>22</v>
      </c>
      <c r="C50">
        <v>15</v>
      </c>
      <c r="D50">
        <v>30</v>
      </c>
      <c r="E50">
        <v>0</v>
      </c>
      <c r="F50" t="str">
        <f t="shared" si="0"/>
        <v>Secondary</v>
      </c>
      <c r="G50">
        <f>VLOOKUP($F50,sPathTypes!$A:$I,6,FALSE)</f>
        <v>3.8972222222222225E-3</v>
      </c>
      <c r="H50">
        <f>VLOOKUP($F50,sPathTypes!$A:$I,7,FALSE)</f>
        <v>5.8450000000000002E-2</v>
      </c>
      <c r="I50">
        <f t="shared" si="1"/>
        <v>14.941549999999999</v>
      </c>
      <c r="J50" s="2">
        <f>VLOOKUP($F50,sPathTypes!$A:$I,8,FALSE)</f>
        <v>4.444</v>
      </c>
      <c r="K50">
        <f>VLOOKUP($F50,sPathTypes!$A:$I,9,FALSE)</f>
        <v>2.24E-2</v>
      </c>
    </row>
    <row r="51" spans="1:11" x14ac:dyDescent="0.3">
      <c r="A51" s="1">
        <v>24</v>
      </c>
      <c r="B51" s="1">
        <v>26</v>
      </c>
      <c r="C51">
        <v>11</v>
      </c>
      <c r="D51">
        <v>30</v>
      </c>
      <c r="E51">
        <v>0</v>
      </c>
      <c r="F51" t="str">
        <f t="shared" si="0"/>
        <v>Secondary</v>
      </c>
      <c r="G51">
        <f>VLOOKUP($F51,sPathTypes!$A:$I,6,FALSE)</f>
        <v>3.8972222222222225E-3</v>
      </c>
      <c r="H51">
        <f>VLOOKUP($F51,sPathTypes!$A:$I,7,FALSE)</f>
        <v>5.8450000000000002E-2</v>
      </c>
      <c r="I51">
        <f t="shared" si="1"/>
        <v>10.941549999999999</v>
      </c>
      <c r="J51" s="2">
        <f>VLOOKUP($F51,sPathTypes!$A:$I,8,FALSE)</f>
        <v>4.444</v>
      </c>
      <c r="K51">
        <f>VLOOKUP($F51,sPathTypes!$A:$I,9,FALSE)</f>
        <v>2.24E-2</v>
      </c>
    </row>
    <row r="52" spans="1:11" x14ac:dyDescent="0.3">
      <c r="A52" s="1">
        <v>25</v>
      </c>
      <c r="B52" s="1">
        <v>24</v>
      </c>
      <c r="C52">
        <v>5</v>
      </c>
      <c r="D52">
        <v>30</v>
      </c>
      <c r="E52">
        <v>0</v>
      </c>
      <c r="F52" t="str">
        <f t="shared" si="0"/>
        <v>Secondary</v>
      </c>
      <c r="G52">
        <f>VLOOKUP($F52,sPathTypes!$A:$I,6,FALSE)</f>
        <v>3.8972222222222225E-3</v>
      </c>
      <c r="H52">
        <f>VLOOKUP($F52,sPathTypes!$A:$I,7,FALSE)</f>
        <v>5.8450000000000002E-2</v>
      </c>
      <c r="I52">
        <f t="shared" si="1"/>
        <v>4.9415500000000003</v>
      </c>
      <c r="J52" s="2">
        <f>VLOOKUP($F52,sPathTypes!$A:$I,8,FALSE)</f>
        <v>4.444</v>
      </c>
      <c r="K52">
        <f>VLOOKUP($F52,sPathTypes!$A:$I,9,FALSE)</f>
        <v>2.24E-2</v>
      </c>
    </row>
    <row r="53" spans="1:11" x14ac:dyDescent="0.3">
      <c r="A53" s="1">
        <v>25</v>
      </c>
      <c r="B53" s="1">
        <v>26</v>
      </c>
      <c r="C53">
        <v>10</v>
      </c>
      <c r="D53">
        <v>50</v>
      </c>
      <c r="E53">
        <v>0</v>
      </c>
      <c r="F53" t="str">
        <f t="shared" si="0"/>
        <v>Main Type 1</v>
      </c>
      <c r="G53">
        <f>VLOOKUP($F53,sPathTypes!$A:$I,6,FALSE)</f>
        <v>6.4944444444444442E-3</v>
      </c>
      <c r="H53">
        <f>VLOOKUP($F53,sPathTypes!$A:$I,7,FALSE)</f>
        <v>0.16238</v>
      </c>
      <c r="I53">
        <f t="shared" si="1"/>
        <v>9.8376199999999994</v>
      </c>
      <c r="J53" s="2">
        <f>VLOOKUP($F53,sPathTypes!$A:$I,8,FALSE)</f>
        <v>7.3019999999999996</v>
      </c>
      <c r="K53">
        <f>VLOOKUP($F53,sPathTypes!$A:$I,9,FALSE)</f>
        <v>6.2399999999999997E-2</v>
      </c>
    </row>
    <row r="54" spans="1:11" x14ac:dyDescent="0.3">
      <c r="A54" s="1">
        <v>25</v>
      </c>
      <c r="B54" s="1">
        <v>27</v>
      </c>
      <c r="C54">
        <v>14</v>
      </c>
      <c r="D54">
        <v>50</v>
      </c>
      <c r="E54">
        <v>0</v>
      </c>
      <c r="F54" t="str">
        <f t="shared" si="0"/>
        <v>Main Type 1</v>
      </c>
      <c r="G54">
        <f>VLOOKUP($F54,sPathTypes!$A:$I,6,FALSE)</f>
        <v>6.4944444444444442E-3</v>
      </c>
      <c r="H54">
        <f>VLOOKUP($F54,sPathTypes!$A:$I,7,FALSE)</f>
        <v>0.16238</v>
      </c>
      <c r="I54">
        <f t="shared" si="1"/>
        <v>13.837619999999999</v>
      </c>
      <c r="J54" s="2">
        <f>VLOOKUP($F54,sPathTypes!$A:$I,8,FALSE)</f>
        <v>7.3019999999999996</v>
      </c>
      <c r="K54">
        <f>VLOOKUP($F54,sPathTypes!$A:$I,9,FALSE)</f>
        <v>6.2399999999999997E-2</v>
      </c>
    </row>
    <row r="55" spans="1:11" x14ac:dyDescent="0.3">
      <c r="A55" s="1">
        <v>25</v>
      </c>
      <c r="B55" s="1">
        <v>34</v>
      </c>
      <c r="C55">
        <v>19</v>
      </c>
      <c r="D55">
        <v>30</v>
      </c>
      <c r="E55">
        <v>0</v>
      </c>
      <c r="F55" t="str">
        <f t="shared" si="0"/>
        <v>Secondary</v>
      </c>
      <c r="G55">
        <f>VLOOKUP($F55,sPathTypes!$A:$I,6,FALSE)</f>
        <v>3.8972222222222225E-3</v>
      </c>
      <c r="H55">
        <f>VLOOKUP($F55,sPathTypes!$A:$I,7,FALSE)</f>
        <v>5.8450000000000002E-2</v>
      </c>
      <c r="I55">
        <f t="shared" si="1"/>
        <v>18.941549999999999</v>
      </c>
      <c r="J55" s="2">
        <f>VLOOKUP($F55,sPathTypes!$A:$I,8,FALSE)</f>
        <v>4.444</v>
      </c>
      <c r="K55">
        <f>VLOOKUP($F55,sPathTypes!$A:$I,9,FALSE)</f>
        <v>2.24E-2</v>
      </c>
    </row>
    <row r="56" spans="1:11" x14ac:dyDescent="0.3">
      <c r="A56" s="1">
        <v>25</v>
      </c>
      <c r="B56" s="1">
        <v>37</v>
      </c>
      <c r="C56">
        <v>19</v>
      </c>
      <c r="D56">
        <v>50</v>
      </c>
      <c r="E56">
        <v>0</v>
      </c>
      <c r="F56" t="str">
        <f t="shared" si="0"/>
        <v>Main Type 1</v>
      </c>
      <c r="G56">
        <f>VLOOKUP($F56,sPathTypes!$A:$I,6,FALSE)</f>
        <v>6.4944444444444442E-3</v>
      </c>
      <c r="H56">
        <f>VLOOKUP($F56,sPathTypes!$A:$I,7,FALSE)</f>
        <v>0.16238</v>
      </c>
      <c r="I56">
        <f t="shared" si="1"/>
        <v>18.837620000000001</v>
      </c>
      <c r="J56" s="2">
        <f>VLOOKUP($F56,sPathTypes!$A:$I,8,FALSE)</f>
        <v>7.3019999999999996</v>
      </c>
      <c r="K56">
        <f>VLOOKUP($F56,sPathTypes!$A:$I,9,FALSE)</f>
        <v>6.2399999999999997E-2</v>
      </c>
    </row>
    <row r="57" spans="1:11" x14ac:dyDescent="0.3">
      <c r="A57" s="1">
        <v>27</v>
      </c>
      <c r="B57" s="1">
        <v>23</v>
      </c>
      <c r="C57">
        <v>8</v>
      </c>
      <c r="D57">
        <v>30</v>
      </c>
      <c r="E57">
        <v>0</v>
      </c>
      <c r="F57" t="str">
        <f t="shared" si="0"/>
        <v>Secondary</v>
      </c>
      <c r="G57">
        <f>VLOOKUP($F57,sPathTypes!$A:$I,6,FALSE)</f>
        <v>3.8972222222222225E-3</v>
      </c>
      <c r="H57">
        <f>VLOOKUP($F57,sPathTypes!$A:$I,7,FALSE)</f>
        <v>5.8450000000000002E-2</v>
      </c>
      <c r="I57">
        <f t="shared" si="1"/>
        <v>7.9415500000000003</v>
      </c>
      <c r="J57" s="2">
        <f>VLOOKUP($F57,sPathTypes!$A:$I,8,FALSE)</f>
        <v>4.444</v>
      </c>
      <c r="K57">
        <f>VLOOKUP($F57,sPathTypes!$A:$I,9,FALSE)</f>
        <v>2.24E-2</v>
      </c>
    </row>
    <row r="58" spans="1:11" x14ac:dyDescent="0.3">
      <c r="A58" s="1">
        <v>27</v>
      </c>
      <c r="B58" s="1">
        <v>28</v>
      </c>
      <c r="C58">
        <v>3</v>
      </c>
      <c r="D58">
        <v>50</v>
      </c>
      <c r="E58">
        <v>0</v>
      </c>
      <c r="F58" t="str">
        <f t="shared" si="0"/>
        <v>Main Type 1</v>
      </c>
      <c r="G58">
        <f>VLOOKUP($F58,sPathTypes!$A:$I,6,FALSE)</f>
        <v>6.4944444444444442E-3</v>
      </c>
      <c r="H58">
        <f>VLOOKUP($F58,sPathTypes!$A:$I,7,FALSE)</f>
        <v>0.16238</v>
      </c>
      <c r="I58">
        <f t="shared" si="1"/>
        <v>2.8376199999999998</v>
      </c>
      <c r="J58" s="2">
        <f>VLOOKUP($F58,sPathTypes!$A:$I,8,FALSE)</f>
        <v>7.3019999999999996</v>
      </c>
      <c r="K58">
        <f>VLOOKUP($F58,sPathTypes!$A:$I,9,FALSE)</f>
        <v>6.2399999999999997E-2</v>
      </c>
    </row>
    <row r="59" spans="1:11" x14ac:dyDescent="0.3">
      <c r="A59" s="1">
        <v>27</v>
      </c>
      <c r="B59" s="1">
        <v>33</v>
      </c>
      <c r="C59">
        <v>8</v>
      </c>
      <c r="D59">
        <v>30</v>
      </c>
      <c r="E59">
        <v>0</v>
      </c>
      <c r="F59" t="str">
        <f t="shared" si="0"/>
        <v>Secondary</v>
      </c>
      <c r="G59">
        <f>VLOOKUP($F59,sPathTypes!$A:$I,6,FALSE)</f>
        <v>3.8972222222222225E-3</v>
      </c>
      <c r="H59">
        <f>VLOOKUP($F59,sPathTypes!$A:$I,7,FALSE)</f>
        <v>5.8450000000000002E-2</v>
      </c>
      <c r="I59">
        <f t="shared" si="1"/>
        <v>7.9415500000000003</v>
      </c>
      <c r="J59" s="2">
        <f>VLOOKUP($F59,sPathTypes!$A:$I,8,FALSE)</f>
        <v>4.444</v>
      </c>
      <c r="K59">
        <f>VLOOKUP($F59,sPathTypes!$A:$I,9,FALSE)</f>
        <v>2.24E-2</v>
      </c>
    </row>
    <row r="60" spans="1:11" x14ac:dyDescent="0.3">
      <c r="A60" s="1">
        <v>27</v>
      </c>
      <c r="B60" s="1">
        <v>35</v>
      </c>
      <c r="C60">
        <v>7</v>
      </c>
      <c r="D60">
        <v>30</v>
      </c>
      <c r="E60">
        <v>0</v>
      </c>
      <c r="F60" t="str">
        <f t="shared" si="0"/>
        <v>Secondary</v>
      </c>
      <c r="G60">
        <f>VLOOKUP($F60,sPathTypes!$A:$I,6,FALSE)</f>
        <v>3.8972222222222225E-3</v>
      </c>
      <c r="H60">
        <f>VLOOKUP($F60,sPathTypes!$A:$I,7,FALSE)</f>
        <v>5.8450000000000002E-2</v>
      </c>
      <c r="I60">
        <f t="shared" si="1"/>
        <v>6.9415500000000003</v>
      </c>
      <c r="J60" s="2">
        <f>VLOOKUP($F60,sPathTypes!$A:$I,8,FALSE)</f>
        <v>4.444</v>
      </c>
      <c r="K60">
        <f>VLOOKUP($F60,sPathTypes!$A:$I,9,FALSE)</f>
        <v>2.24E-2</v>
      </c>
    </row>
    <row r="61" spans="1:11" x14ac:dyDescent="0.3">
      <c r="A61" s="1">
        <v>29</v>
      </c>
      <c r="B61" s="1">
        <v>17</v>
      </c>
      <c r="C61">
        <v>7.5</v>
      </c>
      <c r="D61">
        <v>30</v>
      </c>
      <c r="E61">
        <v>0</v>
      </c>
      <c r="F61" t="str">
        <f t="shared" si="0"/>
        <v>Secondary</v>
      </c>
      <c r="G61">
        <f>VLOOKUP($F61,sPathTypes!$A:$I,6,FALSE)</f>
        <v>3.8972222222222225E-3</v>
      </c>
      <c r="H61">
        <f>VLOOKUP($F61,sPathTypes!$A:$I,7,FALSE)</f>
        <v>5.8450000000000002E-2</v>
      </c>
      <c r="I61">
        <f t="shared" si="1"/>
        <v>7.4415500000000003</v>
      </c>
      <c r="J61" s="2">
        <f>VLOOKUP($F61,sPathTypes!$A:$I,8,FALSE)</f>
        <v>4.444</v>
      </c>
      <c r="K61">
        <f>VLOOKUP($F61,sPathTypes!$A:$I,9,FALSE)</f>
        <v>2.24E-2</v>
      </c>
    </row>
    <row r="62" spans="1:11" x14ac:dyDescent="0.3">
      <c r="A62" s="1">
        <v>29</v>
      </c>
      <c r="B62" s="1">
        <v>27</v>
      </c>
      <c r="C62">
        <v>9.5</v>
      </c>
      <c r="D62">
        <v>30</v>
      </c>
      <c r="E62">
        <v>0</v>
      </c>
      <c r="F62" t="str">
        <f t="shared" si="0"/>
        <v>Secondary</v>
      </c>
      <c r="G62">
        <f>VLOOKUP($F62,sPathTypes!$A:$I,6,FALSE)</f>
        <v>3.8972222222222225E-3</v>
      </c>
      <c r="H62">
        <f>VLOOKUP($F62,sPathTypes!$A:$I,7,FALSE)</f>
        <v>5.8450000000000002E-2</v>
      </c>
      <c r="I62">
        <f t="shared" si="1"/>
        <v>9.4415499999999994</v>
      </c>
      <c r="J62" s="2">
        <f>VLOOKUP($F62,sPathTypes!$A:$I,8,FALSE)</f>
        <v>4.444</v>
      </c>
      <c r="K62">
        <f>VLOOKUP($F62,sPathTypes!$A:$I,9,FALSE)</f>
        <v>2.24E-2</v>
      </c>
    </row>
    <row r="63" spans="1:11" x14ac:dyDescent="0.3">
      <c r="A63" s="1">
        <v>29</v>
      </c>
      <c r="B63" s="1">
        <v>30</v>
      </c>
      <c r="C63">
        <v>3.5</v>
      </c>
      <c r="D63">
        <v>30</v>
      </c>
      <c r="E63">
        <v>0</v>
      </c>
      <c r="F63" t="str">
        <f t="shared" si="0"/>
        <v>Secondary</v>
      </c>
      <c r="G63">
        <f>VLOOKUP($F63,sPathTypes!$A:$I,6,FALSE)</f>
        <v>3.8972222222222225E-3</v>
      </c>
      <c r="H63">
        <f>VLOOKUP($F63,sPathTypes!$A:$I,7,FALSE)</f>
        <v>5.8450000000000002E-2</v>
      </c>
      <c r="I63">
        <f t="shared" si="1"/>
        <v>3.4415499999999999</v>
      </c>
      <c r="J63" s="2">
        <f>VLOOKUP($F63,sPathTypes!$A:$I,8,FALSE)</f>
        <v>4.444</v>
      </c>
      <c r="K63">
        <f>VLOOKUP($F63,sPathTypes!$A:$I,9,FALSE)</f>
        <v>2.24E-2</v>
      </c>
    </row>
    <row r="64" spans="1:11" x14ac:dyDescent="0.3">
      <c r="A64" s="1">
        <v>29</v>
      </c>
      <c r="B64" s="1">
        <v>33</v>
      </c>
      <c r="C64">
        <v>6</v>
      </c>
      <c r="D64">
        <v>30</v>
      </c>
      <c r="E64">
        <v>0</v>
      </c>
      <c r="F64" t="str">
        <f t="shared" si="0"/>
        <v>Secondary</v>
      </c>
      <c r="G64">
        <f>VLOOKUP($F64,sPathTypes!$A:$I,6,FALSE)</f>
        <v>3.8972222222222225E-3</v>
      </c>
      <c r="H64">
        <f>VLOOKUP($F64,sPathTypes!$A:$I,7,FALSE)</f>
        <v>5.8450000000000002E-2</v>
      </c>
      <c r="I64">
        <f t="shared" si="1"/>
        <v>5.9415500000000003</v>
      </c>
      <c r="J64" s="2">
        <f>VLOOKUP($F64,sPathTypes!$A:$I,8,FALSE)</f>
        <v>4.444</v>
      </c>
      <c r="K64">
        <f>VLOOKUP($F64,sPathTypes!$A:$I,9,FALSE)</f>
        <v>2.24E-2</v>
      </c>
    </row>
    <row r="65" spans="1:11" x14ac:dyDescent="0.3">
      <c r="A65" s="1">
        <v>30</v>
      </c>
      <c r="B65" s="1">
        <v>17</v>
      </c>
      <c r="C65">
        <v>8.5</v>
      </c>
      <c r="D65">
        <v>30</v>
      </c>
      <c r="E65">
        <v>0</v>
      </c>
      <c r="F65" t="str">
        <f t="shared" si="0"/>
        <v>Secondary</v>
      </c>
      <c r="G65">
        <f>VLOOKUP($F65,sPathTypes!$A:$I,6,FALSE)</f>
        <v>3.8972222222222225E-3</v>
      </c>
      <c r="H65">
        <f>VLOOKUP($F65,sPathTypes!$A:$I,7,FALSE)</f>
        <v>5.8450000000000002E-2</v>
      </c>
      <c r="I65">
        <f t="shared" si="1"/>
        <v>8.4415499999999994</v>
      </c>
      <c r="J65" s="2">
        <f>VLOOKUP($F65,sPathTypes!$A:$I,8,FALSE)</f>
        <v>4.444</v>
      </c>
      <c r="K65">
        <f>VLOOKUP($F65,sPathTypes!$A:$I,9,FALSE)</f>
        <v>2.24E-2</v>
      </c>
    </row>
    <row r="66" spans="1:11" x14ac:dyDescent="0.3">
      <c r="A66" s="1">
        <v>30</v>
      </c>
      <c r="B66" s="1">
        <v>31</v>
      </c>
      <c r="C66">
        <v>3.5</v>
      </c>
      <c r="D66">
        <v>30</v>
      </c>
      <c r="E66">
        <v>0</v>
      </c>
      <c r="F66" t="str">
        <f t="shared" si="0"/>
        <v>Secondary</v>
      </c>
      <c r="G66">
        <f>VLOOKUP($F66,sPathTypes!$A:$I,6,FALSE)</f>
        <v>3.8972222222222225E-3</v>
      </c>
      <c r="H66">
        <f>VLOOKUP($F66,sPathTypes!$A:$I,7,FALSE)</f>
        <v>5.8450000000000002E-2</v>
      </c>
      <c r="I66">
        <f t="shared" si="1"/>
        <v>3.4415499999999999</v>
      </c>
      <c r="J66" s="2">
        <f>VLOOKUP($F66,sPathTypes!$A:$I,8,FALSE)</f>
        <v>4.444</v>
      </c>
      <c r="K66">
        <f>VLOOKUP($F66,sPathTypes!$A:$I,9,FALSE)</f>
        <v>2.24E-2</v>
      </c>
    </row>
    <row r="67" spans="1:11" x14ac:dyDescent="0.3">
      <c r="A67" s="1">
        <v>30</v>
      </c>
      <c r="B67" s="1">
        <v>36</v>
      </c>
      <c r="C67">
        <v>8.5</v>
      </c>
      <c r="D67">
        <v>30</v>
      </c>
      <c r="E67">
        <v>0</v>
      </c>
      <c r="F67" t="str">
        <f t="shared" ref="F67:F78" si="2">IF(D67=30,"Secondary",IF(D67=50,"Main Type 1",IF(D67=80,"Main Type 2","Unknown")))</f>
        <v>Secondary</v>
      </c>
      <c r="G67">
        <f>VLOOKUP($F67,sPathTypes!$A:$I,6,FALSE)</f>
        <v>3.8972222222222225E-3</v>
      </c>
      <c r="H67">
        <f>VLOOKUP($F67,sPathTypes!$A:$I,7,FALSE)</f>
        <v>5.8450000000000002E-2</v>
      </c>
      <c r="I67">
        <f t="shared" ref="I67:I78" si="3">C67-H67</f>
        <v>8.4415499999999994</v>
      </c>
      <c r="J67" s="2">
        <f>VLOOKUP($F67,sPathTypes!$A:$I,8,FALSE)</f>
        <v>4.444</v>
      </c>
      <c r="K67">
        <f>VLOOKUP($F67,sPathTypes!$A:$I,9,FALSE)</f>
        <v>2.24E-2</v>
      </c>
    </row>
    <row r="68" spans="1:11" x14ac:dyDescent="0.3">
      <c r="A68" s="1">
        <v>31</v>
      </c>
      <c r="B68" s="1">
        <v>36</v>
      </c>
      <c r="C68">
        <v>10</v>
      </c>
      <c r="D68">
        <v>80</v>
      </c>
      <c r="E68">
        <v>0.06</v>
      </c>
      <c r="F68" t="str">
        <f t="shared" si="2"/>
        <v>Main Type 2</v>
      </c>
      <c r="G68">
        <f>VLOOKUP($F68,sPathTypes!$A:$I,6,FALSE)</f>
        <v>1.0391666666666665E-2</v>
      </c>
      <c r="H68">
        <f>VLOOKUP($F68,sPathTypes!$A:$I,7,FALSE)</f>
        <v>0.41567999999999999</v>
      </c>
      <c r="I68">
        <f t="shared" si="3"/>
        <v>9.58432</v>
      </c>
      <c r="J68" s="2">
        <f>VLOOKUP($F68,sPathTypes!$A:$I,8,FALSE)</f>
        <v>15.19</v>
      </c>
      <c r="K68">
        <f>VLOOKUP($F68,sPathTypes!$A:$I,9,FALSE)</f>
        <v>0.16</v>
      </c>
    </row>
    <row r="69" spans="1:11" x14ac:dyDescent="0.3">
      <c r="A69" s="1">
        <v>32</v>
      </c>
      <c r="B69" s="1">
        <v>29</v>
      </c>
      <c r="C69">
        <v>2.4</v>
      </c>
      <c r="D69">
        <v>30</v>
      </c>
      <c r="E69">
        <v>0</v>
      </c>
      <c r="F69" t="str">
        <f t="shared" si="2"/>
        <v>Secondary</v>
      </c>
      <c r="G69">
        <f>VLOOKUP($F69,sPathTypes!$A:$I,6,FALSE)</f>
        <v>3.8972222222222225E-3</v>
      </c>
      <c r="H69">
        <f>VLOOKUP($F69,sPathTypes!$A:$I,7,FALSE)</f>
        <v>5.8450000000000002E-2</v>
      </c>
      <c r="I69">
        <f t="shared" si="3"/>
        <v>2.3415499999999998</v>
      </c>
      <c r="J69" s="2">
        <f>VLOOKUP($F69,sPathTypes!$A:$I,8,FALSE)</f>
        <v>4.444</v>
      </c>
      <c r="K69">
        <f>VLOOKUP($F69,sPathTypes!$A:$I,9,FALSE)</f>
        <v>2.24E-2</v>
      </c>
    </row>
    <row r="70" spans="1:11" x14ac:dyDescent="0.3">
      <c r="A70" s="1">
        <v>33</v>
      </c>
      <c r="B70" s="1">
        <v>32</v>
      </c>
      <c r="C70">
        <v>3.5</v>
      </c>
      <c r="D70">
        <v>30</v>
      </c>
      <c r="E70">
        <v>0</v>
      </c>
      <c r="F70" t="str">
        <f t="shared" si="2"/>
        <v>Secondary</v>
      </c>
      <c r="G70">
        <f>VLOOKUP($F70,sPathTypes!$A:$I,6,FALSE)</f>
        <v>3.8972222222222225E-3</v>
      </c>
      <c r="H70">
        <f>VLOOKUP($F70,sPathTypes!$A:$I,7,FALSE)</f>
        <v>5.8450000000000002E-2</v>
      </c>
      <c r="I70">
        <f t="shared" si="3"/>
        <v>3.4415499999999999</v>
      </c>
      <c r="J70" s="2">
        <f>VLOOKUP($F70,sPathTypes!$A:$I,8,FALSE)</f>
        <v>4.444</v>
      </c>
      <c r="K70">
        <f>VLOOKUP($F70,sPathTypes!$A:$I,9,FALSE)</f>
        <v>2.24E-2</v>
      </c>
    </row>
    <row r="71" spans="1:11" x14ac:dyDescent="0.3">
      <c r="A71" s="1">
        <v>33</v>
      </c>
      <c r="B71" s="1">
        <v>35</v>
      </c>
      <c r="C71">
        <v>3.5</v>
      </c>
      <c r="D71">
        <v>30</v>
      </c>
      <c r="E71">
        <v>0</v>
      </c>
      <c r="F71" t="str">
        <f t="shared" si="2"/>
        <v>Secondary</v>
      </c>
      <c r="G71">
        <f>VLOOKUP($F71,sPathTypes!$A:$I,6,FALSE)</f>
        <v>3.8972222222222225E-3</v>
      </c>
      <c r="H71">
        <f>VLOOKUP($F71,sPathTypes!$A:$I,7,FALSE)</f>
        <v>5.8450000000000002E-2</v>
      </c>
      <c r="I71">
        <f t="shared" si="3"/>
        <v>3.4415499999999999</v>
      </c>
      <c r="J71" s="2">
        <f>VLOOKUP($F71,sPathTypes!$A:$I,8,FALSE)</f>
        <v>4.444</v>
      </c>
      <c r="K71">
        <f>VLOOKUP($F71,sPathTypes!$A:$I,9,FALSE)</f>
        <v>2.24E-2</v>
      </c>
    </row>
    <row r="72" spans="1:11" x14ac:dyDescent="0.3">
      <c r="A72" s="1">
        <v>34</v>
      </c>
      <c r="B72" s="1">
        <v>27</v>
      </c>
      <c r="C72">
        <v>7.5</v>
      </c>
      <c r="D72">
        <v>30</v>
      </c>
      <c r="E72">
        <v>0</v>
      </c>
      <c r="F72" t="str">
        <f t="shared" si="2"/>
        <v>Secondary</v>
      </c>
      <c r="G72">
        <f>VLOOKUP($F72,sPathTypes!$A:$I,6,FALSE)</f>
        <v>3.8972222222222225E-3</v>
      </c>
      <c r="H72">
        <f>VLOOKUP($F72,sPathTypes!$A:$I,7,FALSE)</f>
        <v>5.8450000000000002E-2</v>
      </c>
      <c r="I72">
        <f t="shared" si="3"/>
        <v>7.4415500000000003</v>
      </c>
      <c r="J72" s="2">
        <f>VLOOKUP($F72,sPathTypes!$A:$I,8,FALSE)</f>
        <v>4.444</v>
      </c>
      <c r="K72">
        <f>VLOOKUP($F72,sPathTypes!$A:$I,9,FALSE)</f>
        <v>2.24E-2</v>
      </c>
    </row>
    <row r="73" spans="1:11" x14ac:dyDescent="0.3">
      <c r="A73" s="1">
        <v>34</v>
      </c>
      <c r="B73" s="1">
        <v>35</v>
      </c>
      <c r="C73">
        <v>4.5</v>
      </c>
      <c r="D73">
        <v>30</v>
      </c>
      <c r="E73">
        <v>0</v>
      </c>
      <c r="F73" t="str">
        <f t="shared" si="2"/>
        <v>Secondary</v>
      </c>
      <c r="G73">
        <f>VLOOKUP($F73,sPathTypes!$A:$I,6,FALSE)</f>
        <v>3.8972222222222225E-3</v>
      </c>
      <c r="H73">
        <f>VLOOKUP($F73,sPathTypes!$A:$I,7,FALSE)</f>
        <v>5.8450000000000002E-2</v>
      </c>
      <c r="I73">
        <f t="shared" si="3"/>
        <v>4.4415500000000003</v>
      </c>
      <c r="J73" s="2">
        <f>VLOOKUP($F73,sPathTypes!$A:$I,8,FALSE)</f>
        <v>4.444</v>
      </c>
      <c r="K73">
        <f>VLOOKUP($F73,sPathTypes!$A:$I,9,FALSE)</f>
        <v>2.24E-2</v>
      </c>
    </row>
    <row r="74" spans="1:11" x14ac:dyDescent="0.3">
      <c r="A74" s="1">
        <v>35</v>
      </c>
      <c r="B74" s="1">
        <v>36</v>
      </c>
      <c r="C74">
        <v>6.5</v>
      </c>
      <c r="D74">
        <v>30</v>
      </c>
      <c r="E74">
        <v>0</v>
      </c>
      <c r="F74" t="str">
        <f t="shared" si="2"/>
        <v>Secondary</v>
      </c>
      <c r="G74">
        <f>VLOOKUP($F74,sPathTypes!$A:$I,6,FALSE)</f>
        <v>3.8972222222222225E-3</v>
      </c>
      <c r="H74">
        <f>VLOOKUP($F74,sPathTypes!$A:$I,7,FALSE)</f>
        <v>5.8450000000000002E-2</v>
      </c>
      <c r="I74">
        <f t="shared" si="3"/>
        <v>6.4415500000000003</v>
      </c>
      <c r="J74" s="2">
        <f>VLOOKUP($F74,sPathTypes!$A:$I,8,FALSE)</f>
        <v>4.444</v>
      </c>
      <c r="K74">
        <f>VLOOKUP($F74,sPathTypes!$A:$I,9,FALSE)</f>
        <v>2.24E-2</v>
      </c>
    </row>
    <row r="75" spans="1:11" x14ac:dyDescent="0.3">
      <c r="A75" s="1">
        <v>36</v>
      </c>
      <c r="B75" s="1">
        <v>32</v>
      </c>
      <c r="C75">
        <v>8.5</v>
      </c>
      <c r="D75">
        <v>30</v>
      </c>
      <c r="E75">
        <v>0</v>
      </c>
      <c r="F75" t="str">
        <f t="shared" si="2"/>
        <v>Secondary</v>
      </c>
      <c r="G75">
        <f>VLOOKUP($F75,sPathTypes!$A:$I,6,FALSE)</f>
        <v>3.8972222222222225E-3</v>
      </c>
      <c r="H75">
        <f>VLOOKUP($F75,sPathTypes!$A:$I,7,FALSE)</f>
        <v>5.8450000000000002E-2</v>
      </c>
      <c r="I75">
        <f t="shared" si="3"/>
        <v>8.4415499999999994</v>
      </c>
      <c r="J75" s="2">
        <f>VLOOKUP($F75,sPathTypes!$A:$I,8,FALSE)</f>
        <v>4.444</v>
      </c>
      <c r="K75">
        <f>VLOOKUP($F75,sPathTypes!$A:$I,9,FALSE)</f>
        <v>2.24E-2</v>
      </c>
    </row>
    <row r="76" spans="1:11" x14ac:dyDescent="0.3">
      <c r="A76" s="1">
        <v>36</v>
      </c>
      <c r="B76" s="1">
        <v>37</v>
      </c>
      <c r="C76">
        <v>8</v>
      </c>
      <c r="D76">
        <v>80</v>
      </c>
      <c r="E76">
        <v>0.06</v>
      </c>
      <c r="F76" t="str">
        <f t="shared" si="2"/>
        <v>Main Type 2</v>
      </c>
      <c r="G76">
        <f>VLOOKUP($F76,sPathTypes!$A:$I,6,FALSE)</f>
        <v>1.0391666666666665E-2</v>
      </c>
      <c r="H76">
        <f>VLOOKUP($F76,sPathTypes!$A:$I,7,FALSE)</f>
        <v>0.41567999999999999</v>
      </c>
      <c r="I76">
        <f t="shared" si="3"/>
        <v>7.58432</v>
      </c>
      <c r="J76" s="2">
        <f>VLOOKUP($F76,sPathTypes!$A:$I,8,FALSE)</f>
        <v>15.19</v>
      </c>
      <c r="K76">
        <f>VLOOKUP($F76,sPathTypes!$A:$I,9,FALSE)</f>
        <v>0.16</v>
      </c>
    </row>
    <row r="77" spans="1:11" x14ac:dyDescent="0.3">
      <c r="A77" s="1">
        <v>37</v>
      </c>
      <c r="B77" s="1">
        <v>34</v>
      </c>
      <c r="C77">
        <v>6.5</v>
      </c>
      <c r="D77">
        <v>30</v>
      </c>
      <c r="E77">
        <v>0</v>
      </c>
      <c r="F77" t="str">
        <f t="shared" si="2"/>
        <v>Secondary</v>
      </c>
      <c r="G77">
        <f>VLOOKUP($F77,sPathTypes!$A:$I,6,FALSE)</f>
        <v>3.8972222222222225E-3</v>
      </c>
      <c r="H77">
        <f>VLOOKUP($F77,sPathTypes!$A:$I,7,FALSE)</f>
        <v>5.8450000000000002E-2</v>
      </c>
      <c r="I77">
        <f t="shared" si="3"/>
        <v>6.4415500000000003</v>
      </c>
      <c r="J77" s="2">
        <f>VLOOKUP($F77,sPathTypes!$A:$I,8,FALSE)</f>
        <v>4.444</v>
      </c>
      <c r="K77">
        <f>VLOOKUP($F77,sPathTypes!$A:$I,9,FALSE)</f>
        <v>2.24E-2</v>
      </c>
    </row>
    <row r="78" spans="1:11" x14ac:dyDescent="0.3">
      <c r="A78" s="1">
        <v>37</v>
      </c>
      <c r="B78" s="1">
        <v>35</v>
      </c>
      <c r="C78">
        <v>7</v>
      </c>
      <c r="D78">
        <v>30</v>
      </c>
      <c r="E78">
        <v>0</v>
      </c>
      <c r="F78" t="str">
        <f t="shared" si="2"/>
        <v>Secondary</v>
      </c>
      <c r="G78">
        <f>VLOOKUP($F78,sPathTypes!$A:$I,6,FALSE)</f>
        <v>3.8972222222222225E-3</v>
      </c>
      <c r="H78">
        <f>VLOOKUP($F78,sPathTypes!$A:$I,7,FALSE)</f>
        <v>5.8450000000000002E-2</v>
      </c>
      <c r="I78">
        <f t="shared" si="3"/>
        <v>6.9415500000000003</v>
      </c>
      <c r="J78" s="2">
        <f>VLOOKUP($F78,sPathTypes!$A:$I,8,FALSE)</f>
        <v>4.444</v>
      </c>
      <c r="K78">
        <f>VLOOKUP($F78,sPathTypes!$A:$I,9,FALSE)</f>
        <v>2.24E-2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9E42-CECB-4B27-967F-8F0620D00FF3}">
  <dimension ref="A1:I4"/>
  <sheetViews>
    <sheetView workbookViewId="0">
      <selection activeCell="E9" sqref="E9"/>
    </sheetView>
  </sheetViews>
  <sheetFormatPr defaultRowHeight="14.4" x14ac:dyDescent="0.3"/>
  <cols>
    <col min="1" max="1" width="13.109375" customWidth="1"/>
    <col min="2" max="2" width="25.88671875" bestFit="1" customWidth="1"/>
    <col min="3" max="3" width="22.77734375" bestFit="1" customWidth="1"/>
    <col min="4" max="4" width="18.5546875" bestFit="1" customWidth="1"/>
    <col min="5" max="5" width="15.21875" bestFit="1" customWidth="1"/>
    <col min="6" max="6" width="26" bestFit="1" customWidth="1"/>
    <col min="7" max="7" width="31" bestFit="1" customWidth="1"/>
    <col min="8" max="8" width="26.88671875" style="6" bestFit="1" customWidth="1"/>
    <col min="9" max="9" width="18.33203125" bestFit="1" customWidth="1"/>
  </cols>
  <sheetData>
    <row r="1" spans="1:9" x14ac:dyDescent="0.3">
      <c r="A1" s="1" t="s">
        <v>9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21</v>
      </c>
      <c r="H1" s="4" t="s">
        <v>19</v>
      </c>
      <c r="I1" s="1" t="s">
        <v>22</v>
      </c>
    </row>
    <row r="2" spans="1:9" x14ac:dyDescent="0.3">
      <c r="A2" t="s">
        <v>10</v>
      </c>
      <c r="B2">
        <v>23.38</v>
      </c>
      <c r="C2">
        <v>5.61</v>
      </c>
      <c r="D2">
        <v>35.07</v>
      </c>
      <c r="E2">
        <v>8.42</v>
      </c>
      <c r="F2">
        <f>(C2+E2)/3600</f>
        <v>3.8972222222222225E-3</v>
      </c>
      <c r="G2">
        <f>(B2+D2)/1000</f>
        <v>5.8450000000000002E-2</v>
      </c>
      <c r="H2" s="5">
        <v>4.444</v>
      </c>
      <c r="I2">
        <v>2.24E-2</v>
      </c>
    </row>
    <row r="3" spans="1:9" x14ac:dyDescent="0.3">
      <c r="A3" t="s">
        <v>11</v>
      </c>
      <c r="B3">
        <v>64.95</v>
      </c>
      <c r="C3">
        <v>9.36</v>
      </c>
      <c r="D3">
        <v>97.43</v>
      </c>
      <c r="E3">
        <v>14.02</v>
      </c>
      <c r="F3">
        <f>(C3+E3)/3600</f>
        <v>6.4944444444444442E-3</v>
      </c>
      <c r="G3">
        <f t="shared" ref="G3:G4" si="0">(B3+D3)/1000</f>
        <v>0.16238</v>
      </c>
      <c r="H3" s="5">
        <v>7.3019999999999996</v>
      </c>
      <c r="I3">
        <v>6.2399999999999997E-2</v>
      </c>
    </row>
    <row r="4" spans="1:9" x14ac:dyDescent="0.3">
      <c r="A4" t="s">
        <v>12</v>
      </c>
      <c r="B4">
        <v>166.27</v>
      </c>
      <c r="C4">
        <v>14.96</v>
      </c>
      <c r="D4">
        <v>249.41</v>
      </c>
      <c r="E4">
        <v>22.45</v>
      </c>
      <c r="F4">
        <f>(C4+E4)/3600</f>
        <v>1.0391666666666665E-2</v>
      </c>
      <c r="G4">
        <f t="shared" si="0"/>
        <v>0.41567999999999999</v>
      </c>
      <c r="H4" s="5">
        <v>15.19</v>
      </c>
      <c r="I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7" sqref="H7"/>
    </sheetView>
  </sheetViews>
  <sheetFormatPr defaultRowHeight="14.4" x14ac:dyDescent="0.3"/>
  <cols>
    <col min="1" max="1" width="3.21875" style="1" bestFit="1" customWidth="1"/>
    <col min="2" max="2" width="19.109375" bestFit="1" customWidth="1"/>
    <col min="3" max="3" width="22.5546875" bestFit="1" customWidth="1"/>
    <col min="4" max="4" width="22.6640625" bestFit="1" customWidth="1"/>
    <col min="5" max="5" width="18.109375" bestFit="1" customWidth="1"/>
  </cols>
  <sheetData>
    <row r="1" spans="1:12" x14ac:dyDescent="0.3">
      <c r="A1" s="1" t="s">
        <v>37</v>
      </c>
      <c r="B1" s="1" t="s">
        <v>33</v>
      </c>
      <c r="C1" s="1" t="s">
        <v>2</v>
      </c>
      <c r="D1" s="1" t="s">
        <v>1</v>
      </c>
      <c r="E1" s="1" t="s">
        <v>0</v>
      </c>
    </row>
    <row r="2" spans="1:12" x14ac:dyDescent="0.3">
      <c r="A2" s="1">
        <v>1</v>
      </c>
      <c r="B2" s="1">
        <v>2</v>
      </c>
      <c r="C2">
        <v>0.25</v>
      </c>
      <c r="D2">
        <v>24</v>
      </c>
      <c r="E2">
        <v>0</v>
      </c>
    </row>
    <row r="3" spans="1:12" x14ac:dyDescent="0.3">
      <c r="A3" s="1">
        <v>2</v>
      </c>
      <c r="B3" s="1">
        <v>4</v>
      </c>
      <c r="C3">
        <v>0.25</v>
      </c>
      <c r="D3">
        <v>24</v>
      </c>
      <c r="E3">
        <v>0</v>
      </c>
    </row>
    <row r="4" spans="1:12" x14ac:dyDescent="0.3">
      <c r="A4" s="1">
        <v>3</v>
      </c>
      <c r="B4" s="1">
        <v>6</v>
      </c>
      <c r="C4">
        <v>0.25</v>
      </c>
      <c r="D4">
        <v>10</v>
      </c>
      <c r="E4">
        <v>100</v>
      </c>
    </row>
    <row r="5" spans="1:12" x14ac:dyDescent="0.3">
      <c r="A5" s="1">
        <v>1</v>
      </c>
      <c r="B5" s="1">
        <v>9</v>
      </c>
      <c r="C5">
        <v>0.25</v>
      </c>
      <c r="D5">
        <v>24</v>
      </c>
      <c r="E5">
        <v>0</v>
      </c>
    </row>
    <row r="6" spans="1:12" x14ac:dyDescent="0.3">
      <c r="A6" s="1">
        <v>2</v>
      </c>
      <c r="B6" s="1">
        <v>13</v>
      </c>
      <c r="C6">
        <v>0.25</v>
      </c>
      <c r="D6">
        <v>10</v>
      </c>
      <c r="E6">
        <v>100</v>
      </c>
    </row>
    <row r="7" spans="1:12" x14ac:dyDescent="0.3">
      <c r="A7" s="1">
        <v>3</v>
      </c>
      <c r="B7" s="1">
        <v>17</v>
      </c>
      <c r="C7">
        <v>0.25</v>
      </c>
      <c r="D7">
        <v>11</v>
      </c>
      <c r="E7">
        <v>100</v>
      </c>
    </row>
    <row r="8" spans="1:12" x14ac:dyDescent="0.3">
      <c r="A8" s="1">
        <v>1</v>
      </c>
      <c r="B8" s="1">
        <v>19</v>
      </c>
      <c r="C8">
        <v>0.25</v>
      </c>
      <c r="D8">
        <v>24</v>
      </c>
      <c r="E8">
        <v>0</v>
      </c>
    </row>
    <row r="9" spans="1:12" x14ac:dyDescent="0.3">
      <c r="A9" s="1">
        <v>2</v>
      </c>
      <c r="B9" s="1">
        <v>20</v>
      </c>
      <c r="C9">
        <v>0.25</v>
      </c>
      <c r="D9">
        <v>24</v>
      </c>
      <c r="E9">
        <v>0</v>
      </c>
    </row>
    <row r="10" spans="1:12" x14ac:dyDescent="0.3">
      <c r="A10" s="1">
        <v>3</v>
      </c>
      <c r="B10" s="1">
        <v>23</v>
      </c>
      <c r="C10">
        <v>0.25</v>
      </c>
      <c r="D10">
        <v>10</v>
      </c>
      <c r="E10">
        <v>100</v>
      </c>
    </row>
    <row r="11" spans="1:12" x14ac:dyDescent="0.3">
      <c r="A11" s="1">
        <v>1</v>
      </c>
      <c r="B11" s="1">
        <v>25</v>
      </c>
      <c r="C11">
        <v>0.25</v>
      </c>
      <c r="D11">
        <v>24</v>
      </c>
      <c r="E11">
        <v>0</v>
      </c>
      <c r="L11" s="1"/>
    </row>
    <row r="12" spans="1:12" x14ac:dyDescent="0.3">
      <c r="A12" s="1">
        <v>2</v>
      </c>
      <c r="B12" s="1">
        <v>27</v>
      </c>
      <c r="C12">
        <v>0.25</v>
      </c>
      <c r="D12">
        <v>24</v>
      </c>
      <c r="E12">
        <v>0</v>
      </c>
    </row>
    <row r="13" spans="1:12" x14ac:dyDescent="0.3">
      <c r="A13" s="1">
        <v>3</v>
      </c>
      <c r="B13" s="1">
        <v>29</v>
      </c>
      <c r="C13">
        <v>0.25</v>
      </c>
      <c r="D13">
        <v>11</v>
      </c>
      <c r="E13">
        <v>100</v>
      </c>
    </row>
    <row r="14" spans="1:12" x14ac:dyDescent="0.3">
      <c r="A14" s="1">
        <v>1</v>
      </c>
      <c r="B14" s="1">
        <v>30</v>
      </c>
      <c r="C14">
        <v>0.25</v>
      </c>
      <c r="D14">
        <v>24</v>
      </c>
      <c r="E14">
        <v>0</v>
      </c>
    </row>
    <row r="15" spans="1:12" x14ac:dyDescent="0.3">
      <c r="A15" s="1">
        <v>2</v>
      </c>
      <c r="B15" s="1">
        <v>35</v>
      </c>
      <c r="C15">
        <v>0.25</v>
      </c>
      <c r="D15">
        <v>24</v>
      </c>
      <c r="E15">
        <v>0</v>
      </c>
    </row>
  </sheetData>
  <autoFilter ref="A1:E15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58E4-BA70-40E6-8885-148266F68FC9}">
  <dimension ref="A1:F6"/>
  <sheetViews>
    <sheetView zoomScale="115" zoomScaleNormal="115" workbookViewId="0">
      <selection activeCell="D18" sqref="D18"/>
    </sheetView>
  </sheetViews>
  <sheetFormatPr defaultRowHeight="14.4" x14ac:dyDescent="0.3"/>
  <cols>
    <col min="1" max="1" width="18.33203125" bestFit="1" customWidth="1"/>
    <col min="2" max="2" width="19.6640625" bestFit="1" customWidth="1"/>
    <col min="3" max="3" width="21.5546875" bestFit="1" customWidth="1"/>
    <col min="4" max="4" width="19.5546875" bestFit="1" customWidth="1"/>
    <col min="5" max="5" width="19.109375" style="6" bestFit="1" customWidth="1"/>
    <col min="6" max="6" width="23.109375" style="6" bestFit="1" customWidth="1"/>
    <col min="7" max="7" width="8.88671875" customWidth="1"/>
  </cols>
  <sheetData>
    <row r="1" spans="1:6" x14ac:dyDescent="0.3">
      <c r="A1" s="1" t="s">
        <v>34</v>
      </c>
      <c r="B1" s="1" t="s">
        <v>32</v>
      </c>
      <c r="C1" s="1" t="s">
        <v>3</v>
      </c>
      <c r="D1" s="1" t="s">
        <v>4</v>
      </c>
      <c r="E1" s="4" t="s">
        <v>5</v>
      </c>
      <c r="F1" s="4" t="s">
        <v>6</v>
      </c>
    </row>
    <row r="2" spans="1:6" x14ac:dyDescent="0.3">
      <c r="A2" s="1">
        <v>11</v>
      </c>
      <c r="B2">
        <v>6.6</v>
      </c>
      <c r="C2">
        <v>0.12</v>
      </c>
      <c r="D2">
        <v>4</v>
      </c>
      <c r="E2" s="6">
        <v>0.25</v>
      </c>
      <c r="F2" s="6">
        <v>0.96</v>
      </c>
    </row>
    <row r="3" spans="1:6" x14ac:dyDescent="0.3">
      <c r="A3" s="1">
        <v>14</v>
      </c>
      <c r="B3">
        <v>6.6</v>
      </c>
      <c r="C3">
        <v>0.12</v>
      </c>
      <c r="D3">
        <v>4</v>
      </c>
      <c r="E3" s="6">
        <v>0.25</v>
      </c>
      <c r="F3" s="6">
        <v>0.96</v>
      </c>
    </row>
    <row r="4" spans="1:6" x14ac:dyDescent="0.3">
      <c r="A4" s="1">
        <v>15</v>
      </c>
      <c r="B4">
        <v>3.6</v>
      </c>
      <c r="C4">
        <v>0.1</v>
      </c>
      <c r="D4">
        <v>4</v>
      </c>
      <c r="E4" s="6">
        <v>0.25</v>
      </c>
      <c r="F4" s="6">
        <v>0.96</v>
      </c>
    </row>
    <row r="5" spans="1:6" x14ac:dyDescent="0.3">
      <c r="A5" s="1">
        <v>26</v>
      </c>
      <c r="B5">
        <v>6.6</v>
      </c>
      <c r="C5">
        <v>0.12</v>
      </c>
      <c r="D5">
        <v>4</v>
      </c>
      <c r="E5" s="6">
        <v>0.25</v>
      </c>
      <c r="F5" s="6">
        <v>0.96</v>
      </c>
    </row>
    <row r="6" spans="1:6" x14ac:dyDescent="0.3">
      <c r="A6" s="1">
        <v>37</v>
      </c>
      <c r="B6">
        <v>3.6</v>
      </c>
      <c r="C6">
        <v>0.1</v>
      </c>
      <c r="D6">
        <v>4</v>
      </c>
      <c r="E6" s="6">
        <v>0.25</v>
      </c>
      <c r="F6" s="6"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Unindexed</vt:lpstr>
      <vt:lpstr>sPaths</vt:lpstr>
      <vt:lpstr>sPathTypes</vt:lpstr>
      <vt:lpstr>sDeliveryPoints</vt:lpstr>
      <vt:lpstr>sChargingStations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2025-05-23T08:46:30Z</dcterms:modified>
</cp:coreProperties>
</file>