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rodri\Documents\GitHub\TFM-EV-Routing\data\"/>
    </mc:Choice>
  </mc:AlternateContent>
  <xr:revisionPtr revIDLastSave="0" documentId="13_ncr:1_{6A2F9A6E-3895-4BC7-B894-96B3E7243EA3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Unindexed" sheetId="5" r:id="rId1"/>
    <sheet name="sPaths" sheetId="3" r:id="rId2"/>
    <sheet name="sPathTypes" sheetId="4" r:id="rId3"/>
    <sheet name="sDeliveryPoints" sheetId="1" r:id="rId4"/>
    <sheet name="sChargingStations" sheetId="2" r:id="rId5"/>
  </sheets>
  <definedNames>
    <definedName name="_xlnm._FilterDatabase" localSheetId="3" hidden="1">sDeliveryPoints!$A$1:$E$15</definedName>
    <definedName name="_xlnm._FilterDatabase" localSheetId="1" hidden="1">sPaths!$A$1:$K$83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3" i="3" l="1"/>
  <c r="J163" i="3"/>
  <c r="F163" i="3"/>
  <c r="H163" i="3" s="1"/>
  <c r="I163" i="3" s="1"/>
  <c r="F162" i="3"/>
  <c r="F161" i="3"/>
  <c r="K161" i="3" s="1"/>
  <c r="F160" i="3"/>
  <c r="K160" i="3" s="1"/>
  <c r="K159" i="3"/>
  <c r="F159" i="3"/>
  <c r="J159" i="3" s="1"/>
  <c r="K158" i="3"/>
  <c r="J158" i="3"/>
  <c r="H158" i="3"/>
  <c r="I158" i="3" s="1"/>
  <c r="G158" i="3"/>
  <c r="F158" i="3"/>
  <c r="F157" i="3"/>
  <c r="K156" i="3"/>
  <c r="J156" i="3"/>
  <c r="F156" i="3"/>
  <c r="H156" i="3" s="1"/>
  <c r="I156" i="3" s="1"/>
  <c r="K155" i="3"/>
  <c r="J155" i="3"/>
  <c r="F155" i="3"/>
  <c r="H155" i="3" s="1"/>
  <c r="I155" i="3" s="1"/>
  <c r="J154" i="3"/>
  <c r="H154" i="3"/>
  <c r="I154" i="3" s="1"/>
  <c r="G154" i="3"/>
  <c r="F154" i="3"/>
  <c r="K154" i="3" s="1"/>
  <c r="K153" i="3"/>
  <c r="J153" i="3"/>
  <c r="F153" i="3"/>
  <c r="H153" i="3" s="1"/>
  <c r="I153" i="3" s="1"/>
  <c r="F152" i="3"/>
  <c r="F151" i="3"/>
  <c r="G151" i="3" s="1"/>
  <c r="K150" i="3"/>
  <c r="J150" i="3"/>
  <c r="H150" i="3"/>
  <c r="I150" i="3" s="1"/>
  <c r="G150" i="3"/>
  <c r="F150" i="3"/>
  <c r="F149" i="3"/>
  <c r="F148" i="3"/>
  <c r="K148" i="3" s="1"/>
  <c r="K147" i="3"/>
  <c r="J147" i="3"/>
  <c r="F147" i="3"/>
  <c r="H147" i="3" s="1"/>
  <c r="I147" i="3" s="1"/>
  <c r="J146" i="3"/>
  <c r="F146" i="3"/>
  <c r="K146" i="3" s="1"/>
  <c r="F145" i="3"/>
  <c r="F144" i="3"/>
  <c r="K144" i="3" s="1"/>
  <c r="K143" i="3"/>
  <c r="J143" i="3"/>
  <c r="H143" i="3"/>
  <c r="I143" i="3" s="1"/>
  <c r="G143" i="3"/>
  <c r="F143" i="3"/>
  <c r="K142" i="3"/>
  <c r="J142" i="3"/>
  <c r="H142" i="3"/>
  <c r="I142" i="3" s="1"/>
  <c r="G142" i="3"/>
  <c r="F142" i="3"/>
  <c r="F141" i="3"/>
  <c r="F140" i="3"/>
  <c r="J140" i="3" s="1"/>
  <c r="K139" i="3"/>
  <c r="J139" i="3"/>
  <c r="F139" i="3"/>
  <c r="H139" i="3" s="1"/>
  <c r="I139" i="3" s="1"/>
  <c r="F138" i="3"/>
  <c r="F137" i="3"/>
  <c r="K137" i="3" s="1"/>
  <c r="K136" i="3"/>
  <c r="F136" i="3"/>
  <c r="F135" i="3"/>
  <c r="K134" i="3"/>
  <c r="J134" i="3"/>
  <c r="H134" i="3"/>
  <c r="I134" i="3" s="1"/>
  <c r="G134" i="3"/>
  <c r="F134" i="3"/>
  <c r="F133" i="3"/>
  <c r="F132" i="3"/>
  <c r="K131" i="3"/>
  <c r="J131" i="3"/>
  <c r="F131" i="3"/>
  <c r="H131" i="3" s="1"/>
  <c r="I131" i="3" s="1"/>
  <c r="F130" i="3"/>
  <c r="K130" i="3" s="1"/>
  <c r="K129" i="3"/>
  <c r="F129" i="3"/>
  <c r="J129" i="3" s="1"/>
  <c r="K128" i="3"/>
  <c r="F128" i="3"/>
  <c r="F127" i="3"/>
  <c r="K127" i="3" s="1"/>
  <c r="K126" i="3"/>
  <c r="J126" i="3"/>
  <c r="I126" i="3"/>
  <c r="H126" i="3"/>
  <c r="G126" i="3"/>
  <c r="F126" i="3"/>
  <c r="F125" i="3"/>
  <c r="K124" i="3"/>
  <c r="J124" i="3"/>
  <c r="F124" i="3"/>
  <c r="H124" i="3" s="1"/>
  <c r="I124" i="3" s="1"/>
  <c r="K123" i="3"/>
  <c r="J123" i="3"/>
  <c r="F123" i="3"/>
  <c r="H123" i="3" s="1"/>
  <c r="I123" i="3" s="1"/>
  <c r="F122" i="3"/>
  <c r="F121" i="3"/>
  <c r="K121" i="3" s="1"/>
  <c r="K120" i="3"/>
  <c r="F120" i="3"/>
  <c r="K119" i="3"/>
  <c r="F119" i="3"/>
  <c r="J119" i="3" s="1"/>
  <c r="K118" i="3"/>
  <c r="J118" i="3"/>
  <c r="H118" i="3"/>
  <c r="I118" i="3" s="1"/>
  <c r="G118" i="3"/>
  <c r="F118" i="3"/>
  <c r="F117" i="3"/>
  <c r="G117" i="3" s="1"/>
  <c r="K116" i="3"/>
  <c r="F116" i="3"/>
  <c r="J116" i="3" s="1"/>
  <c r="K115" i="3"/>
  <c r="J115" i="3"/>
  <c r="F115" i="3"/>
  <c r="H115" i="3" s="1"/>
  <c r="I115" i="3" s="1"/>
  <c r="F114" i="3"/>
  <c r="K114" i="3" s="1"/>
  <c r="K113" i="3"/>
  <c r="F113" i="3"/>
  <c r="J113" i="3" s="1"/>
  <c r="F112" i="3"/>
  <c r="K111" i="3"/>
  <c r="F111" i="3"/>
  <c r="J111" i="3" s="1"/>
  <c r="K110" i="3"/>
  <c r="J110" i="3"/>
  <c r="H110" i="3"/>
  <c r="I110" i="3" s="1"/>
  <c r="G110" i="3"/>
  <c r="F110" i="3"/>
  <c r="F109" i="3"/>
  <c r="K108" i="3"/>
  <c r="J108" i="3"/>
  <c r="F108" i="3"/>
  <c r="H108" i="3" s="1"/>
  <c r="I108" i="3" s="1"/>
  <c r="K107" i="3"/>
  <c r="J107" i="3"/>
  <c r="F107" i="3"/>
  <c r="H107" i="3" s="1"/>
  <c r="I107" i="3" s="1"/>
  <c r="F106" i="3"/>
  <c r="H106" i="3" s="1"/>
  <c r="I106" i="3" s="1"/>
  <c r="F105" i="3"/>
  <c r="K105" i="3" s="1"/>
  <c r="K104" i="3"/>
  <c r="G104" i="3"/>
  <c r="F104" i="3"/>
  <c r="F103" i="3"/>
  <c r="K102" i="3"/>
  <c r="J102" i="3"/>
  <c r="H102" i="3"/>
  <c r="I102" i="3" s="1"/>
  <c r="G102" i="3"/>
  <c r="F102" i="3"/>
  <c r="H101" i="3"/>
  <c r="I101" i="3" s="1"/>
  <c r="G101" i="3"/>
  <c r="F101" i="3"/>
  <c r="F100" i="3"/>
  <c r="G100" i="3" s="1"/>
  <c r="K99" i="3"/>
  <c r="J99" i="3"/>
  <c r="F99" i="3"/>
  <c r="H99" i="3" s="1"/>
  <c r="I99" i="3" s="1"/>
  <c r="K98" i="3"/>
  <c r="J98" i="3"/>
  <c r="H98" i="3"/>
  <c r="I98" i="3" s="1"/>
  <c r="G98" i="3"/>
  <c r="F98" i="3"/>
  <c r="F97" i="3"/>
  <c r="F96" i="3"/>
  <c r="K96" i="3" s="1"/>
  <c r="K95" i="3"/>
  <c r="F95" i="3"/>
  <c r="J95" i="3" s="1"/>
  <c r="K94" i="3"/>
  <c r="J94" i="3"/>
  <c r="H94" i="3"/>
  <c r="I94" i="3" s="1"/>
  <c r="G94" i="3"/>
  <c r="F94" i="3"/>
  <c r="F93" i="3"/>
  <c r="K92" i="3"/>
  <c r="J92" i="3"/>
  <c r="F92" i="3"/>
  <c r="H92" i="3" s="1"/>
  <c r="I92" i="3" s="1"/>
  <c r="K91" i="3"/>
  <c r="J91" i="3"/>
  <c r="F91" i="3"/>
  <c r="H91" i="3" s="1"/>
  <c r="I91" i="3" s="1"/>
  <c r="G90" i="3"/>
  <c r="F90" i="3"/>
  <c r="K90" i="3" s="1"/>
  <c r="K89" i="3"/>
  <c r="J89" i="3"/>
  <c r="H89" i="3"/>
  <c r="I89" i="3" s="1"/>
  <c r="F89" i="3"/>
  <c r="G89" i="3" s="1"/>
  <c r="F88" i="3"/>
  <c r="F87" i="3"/>
  <c r="K87" i="3" s="1"/>
  <c r="K86" i="3"/>
  <c r="J86" i="3"/>
  <c r="H86" i="3"/>
  <c r="I86" i="3" s="1"/>
  <c r="G86" i="3"/>
  <c r="F86" i="3"/>
  <c r="F85" i="3"/>
  <c r="F84" i="3"/>
  <c r="K84" i="3" s="1"/>
  <c r="F81" i="3"/>
  <c r="J81" i="3" s="1"/>
  <c r="F80" i="3"/>
  <c r="J80" i="3" s="1"/>
  <c r="F79" i="3"/>
  <c r="K79" i="3" s="1"/>
  <c r="F2" i="4"/>
  <c r="G3" i="4"/>
  <c r="G4" i="4"/>
  <c r="G2" i="4"/>
  <c r="F4" i="4"/>
  <c r="F3" i="4"/>
  <c r="F3" i="3"/>
  <c r="H3" i="3" s="1"/>
  <c r="I3" i="3" s="1"/>
  <c r="F4" i="3"/>
  <c r="K4" i="3" s="1"/>
  <c r="F5" i="3"/>
  <c r="K5" i="3" s="1"/>
  <c r="F6" i="3"/>
  <c r="K6" i="3" s="1"/>
  <c r="F7" i="3"/>
  <c r="J7" i="3" s="1"/>
  <c r="F8" i="3"/>
  <c r="G8" i="3" s="1"/>
  <c r="F9" i="3"/>
  <c r="G9" i="3" s="1"/>
  <c r="F10" i="3"/>
  <c r="H10" i="3" s="1"/>
  <c r="I10" i="3" s="1"/>
  <c r="F11" i="3"/>
  <c r="H11" i="3" s="1"/>
  <c r="I11" i="3" s="1"/>
  <c r="F12" i="3"/>
  <c r="G12" i="3" s="1"/>
  <c r="F13" i="3"/>
  <c r="G13" i="3" s="1"/>
  <c r="F14" i="3"/>
  <c r="H14" i="3" s="1"/>
  <c r="I14" i="3" s="1"/>
  <c r="F15" i="3"/>
  <c r="H15" i="3" s="1"/>
  <c r="I15" i="3" s="1"/>
  <c r="F16" i="3"/>
  <c r="H16" i="3" s="1"/>
  <c r="I16" i="3" s="1"/>
  <c r="F17" i="3"/>
  <c r="H17" i="3" s="1"/>
  <c r="I17" i="3" s="1"/>
  <c r="F18" i="3"/>
  <c r="J18" i="3" s="1"/>
  <c r="F19" i="3"/>
  <c r="J19" i="3" s="1"/>
  <c r="F20" i="3"/>
  <c r="K20" i="3" s="1"/>
  <c r="F21" i="3"/>
  <c r="K21" i="3" s="1"/>
  <c r="F22" i="3"/>
  <c r="K22" i="3" s="1"/>
  <c r="F23" i="3"/>
  <c r="J23" i="3" s="1"/>
  <c r="F24" i="3"/>
  <c r="G24" i="3" s="1"/>
  <c r="F25" i="3"/>
  <c r="G25" i="3" s="1"/>
  <c r="F26" i="3"/>
  <c r="H26" i="3" s="1"/>
  <c r="I26" i="3" s="1"/>
  <c r="F27" i="3"/>
  <c r="H27" i="3" s="1"/>
  <c r="I27" i="3" s="1"/>
  <c r="F28" i="3"/>
  <c r="G28" i="3" s="1"/>
  <c r="F29" i="3"/>
  <c r="G29" i="3" s="1"/>
  <c r="F30" i="3"/>
  <c r="H30" i="3" s="1"/>
  <c r="I30" i="3" s="1"/>
  <c r="F31" i="3"/>
  <c r="H31" i="3" s="1"/>
  <c r="I31" i="3" s="1"/>
  <c r="F32" i="3"/>
  <c r="K32" i="3" s="1"/>
  <c r="F33" i="3"/>
  <c r="K33" i="3" s="1"/>
  <c r="F34" i="3"/>
  <c r="K34" i="3" s="1"/>
  <c r="F35" i="3"/>
  <c r="J35" i="3" s="1"/>
  <c r="F36" i="3"/>
  <c r="K36" i="3" s="1"/>
  <c r="F37" i="3"/>
  <c r="K37" i="3" s="1"/>
  <c r="F38" i="3"/>
  <c r="K38" i="3" s="1"/>
  <c r="F39" i="3"/>
  <c r="J39" i="3" s="1"/>
  <c r="F40" i="3"/>
  <c r="G40" i="3" s="1"/>
  <c r="F41" i="3"/>
  <c r="G41" i="3" s="1"/>
  <c r="F42" i="3"/>
  <c r="H42" i="3" s="1"/>
  <c r="I42" i="3" s="1"/>
  <c r="F43" i="3"/>
  <c r="H43" i="3" s="1"/>
  <c r="I43" i="3" s="1"/>
  <c r="F44" i="3"/>
  <c r="G44" i="3" s="1"/>
  <c r="F45" i="3"/>
  <c r="G45" i="3" s="1"/>
  <c r="F46" i="3"/>
  <c r="H46" i="3" s="1"/>
  <c r="I46" i="3" s="1"/>
  <c r="F47" i="3"/>
  <c r="H47" i="3" s="1"/>
  <c r="I47" i="3" s="1"/>
  <c r="F48" i="3"/>
  <c r="G48" i="3" s="1"/>
  <c r="F49" i="3"/>
  <c r="H49" i="3" s="1"/>
  <c r="I49" i="3" s="1"/>
  <c r="F50" i="3"/>
  <c r="J50" i="3" s="1"/>
  <c r="F51" i="3"/>
  <c r="J51" i="3" s="1"/>
  <c r="F52" i="3"/>
  <c r="K52" i="3" s="1"/>
  <c r="F53" i="3"/>
  <c r="K53" i="3" s="1"/>
  <c r="F54" i="3"/>
  <c r="K54" i="3" s="1"/>
  <c r="F55" i="3"/>
  <c r="J55" i="3" s="1"/>
  <c r="F56" i="3"/>
  <c r="G56" i="3" s="1"/>
  <c r="F57" i="3"/>
  <c r="G57" i="3" s="1"/>
  <c r="F58" i="3"/>
  <c r="H58" i="3" s="1"/>
  <c r="I58" i="3" s="1"/>
  <c r="F59" i="3"/>
  <c r="H59" i="3" s="1"/>
  <c r="I59" i="3" s="1"/>
  <c r="F60" i="3"/>
  <c r="G60" i="3" s="1"/>
  <c r="F61" i="3"/>
  <c r="G61" i="3" s="1"/>
  <c r="F62" i="3"/>
  <c r="H62" i="3" s="1"/>
  <c r="I62" i="3" s="1"/>
  <c r="F63" i="3"/>
  <c r="H63" i="3" s="1"/>
  <c r="I63" i="3" s="1"/>
  <c r="F64" i="3"/>
  <c r="K64" i="3" s="1"/>
  <c r="F65" i="3"/>
  <c r="K65" i="3" s="1"/>
  <c r="F66" i="3"/>
  <c r="K66" i="3" s="1"/>
  <c r="F67" i="3"/>
  <c r="J67" i="3" s="1"/>
  <c r="F68" i="3"/>
  <c r="K68" i="3" s="1"/>
  <c r="F69" i="3"/>
  <c r="K69" i="3" s="1"/>
  <c r="F70" i="3"/>
  <c r="K70" i="3" s="1"/>
  <c r="F71" i="3"/>
  <c r="J71" i="3" s="1"/>
  <c r="F72" i="3"/>
  <c r="G72" i="3" s="1"/>
  <c r="F73" i="3"/>
  <c r="G73" i="3" s="1"/>
  <c r="F74" i="3"/>
  <c r="H74" i="3" s="1"/>
  <c r="I74" i="3" s="1"/>
  <c r="F75" i="3"/>
  <c r="H75" i="3" s="1"/>
  <c r="I75" i="3" s="1"/>
  <c r="F76" i="3"/>
  <c r="G76" i="3" s="1"/>
  <c r="F77" i="3"/>
  <c r="G77" i="3" s="1"/>
  <c r="F78" i="3"/>
  <c r="H78" i="3" s="1"/>
  <c r="I78" i="3" s="1"/>
  <c r="F2" i="3"/>
  <c r="H2" i="3" s="1"/>
  <c r="I2" i="3" s="1"/>
  <c r="K138" i="3" l="1"/>
  <c r="J138" i="3"/>
  <c r="J112" i="3"/>
  <c r="H112" i="3"/>
  <c r="I112" i="3" s="1"/>
  <c r="K93" i="3"/>
  <c r="J93" i="3"/>
  <c r="G112" i="3"/>
  <c r="G121" i="3"/>
  <c r="H138" i="3"/>
  <c r="I138" i="3" s="1"/>
  <c r="H105" i="3"/>
  <c r="I105" i="3" s="1"/>
  <c r="K112" i="3"/>
  <c r="H121" i="3"/>
  <c r="I121" i="3" s="1"/>
  <c r="G130" i="3"/>
  <c r="J121" i="3"/>
  <c r="H130" i="3"/>
  <c r="I130" i="3" s="1"/>
  <c r="K135" i="3"/>
  <c r="J135" i="3"/>
  <c r="H135" i="3"/>
  <c r="I135" i="3" s="1"/>
  <c r="H151" i="3"/>
  <c r="I151" i="3" s="1"/>
  <c r="G140" i="3"/>
  <c r="J151" i="3"/>
  <c r="G87" i="3"/>
  <c r="H140" i="3"/>
  <c r="I140" i="3" s="1"/>
  <c r="G148" i="3"/>
  <c r="K151" i="3"/>
  <c r="G161" i="3"/>
  <c r="H87" i="3"/>
  <c r="I87" i="3" s="1"/>
  <c r="K157" i="3"/>
  <c r="J157" i="3"/>
  <c r="K103" i="3"/>
  <c r="J103" i="3"/>
  <c r="H103" i="3"/>
  <c r="I103" i="3" s="1"/>
  <c r="K132" i="3"/>
  <c r="J132" i="3"/>
  <c r="H132" i="3"/>
  <c r="I132" i="3" s="1"/>
  <c r="G132" i="3"/>
  <c r="H137" i="3"/>
  <c r="I137" i="3" s="1"/>
  <c r="K140" i="3"/>
  <c r="J148" i="3"/>
  <c r="G157" i="3"/>
  <c r="J161" i="3"/>
  <c r="K100" i="3"/>
  <c r="J100" i="3"/>
  <c r="H100" i="3"/>
  <c r="I100" i="3" s="1"/>
  <c r="G138" i="3"/>
  <c r="G96" i="3"/>
  <c r="G105" i="3"/>
  <c r="K117" i="3"/>
  <c r="J117" i="3"/>
  <c r="K125" i="3"/>
  <c r="J125" i="3"/>
  <c r="H125" i="3"/>
  <c r="I125" i="3" s="1"/>
  <c r="G125" i="3"/>
  <c r="G93" i="3"/>
  <c r="K109" i="3"/>
  <c r="J109" i="3"/>
  <c r="H93" i="3"/>
  <c r="I93" i="3" s="1"/>
  <c r="K97" i="3"/>
  <c r="J97" i="3"/>
  <c r="H97" i="3"/>
  <c r="I97" i="3" s="1"/>
  <c r="G109" i="3"/>
  <c r="H117" i="3"/>
  <c r="I117" i="3" s="1"/>
  <c r="G97" i="3"/>
  <c r="J105" i="3"/>
  <c r="H109" i="3"/>
  <c r="I109" i="3" s="1"/>
  <c r="H90" i="3"/>
  <c r="I90" i="3" s="1"/>
  <c r="J160" i="3"/>
  <c r="H160" i="3"/>
  <c r="I160" i="3" s="1"/>
  <c r="G160" i="3"/>
  <c r="K106" i="3"/>
  <c r="J106" i="3"/>
  <c r="G114" i="3"/>
  <c r="K122" i="3"/>
  <c r="J122" i="3"/>
  <c r="H122" i="3"/>
  <c r="I122" i="3" s="1"/>
  <c r="G122" i="3"/>
  <c r="J130" i="3"/>
  <c r="G135" i="3"/>
  <c r="J90" i="3"/>
  <c r="G106" i="3"/>
  <c r="H114" i="3"/>
  <c r="I114" i="3" s="1"/>
  <c r="J114" i="3"/>
  <c r="G127" i="3"/>
  <c r="H148" i="3"/>
  <c r="I148" i="3" s="1"/>
  <c r="H161" i="3"/>
  <c r="I161" i="3" s="1"/>
  <c r="H127" i="3"/>
  <c r="I127" i="3" s="1"/>
  <c r="G137" i="3"/>
  <c r="J144" i="3"/>
  <c r="H144" i="3"/>
  <c r="I144" i="3" s="1"/>
  <c r="G144" i="3"/>
  <c r="G84" i="3"/>
  <c r="J87" i="3"/>
  <c r="G95" i="3"/>
  <c r="G111" i="3"/>
  <c r="H84" i="3"/>
  <c r="I84" i="3" s="1"/>
  <c r="G92" i="3"/>
  <c r="H95" i="3"/>
  <c r="I95" i="3" s="1"/>
  <c r="G103" i="3"/>
  <c r="H111" i="3"/>
  <c r="I111" i="3" s="1"/>
  <c r="G124" i="3"/>
  <c r="J127" i="3"/>
  <c r="K133" i="3"/>
  <c r="J133" i="3"/>
  <c r="K141" i="3"/>
  <c r="J141" i="3"/>
  <c r="K145" i="3"/>
  <c r="J145" i="3"/>
  <c r="H157" i="3"/>
  <c r="I157" i="3" s="1"/>
  <c r="G108" i="3"/>
  <c r="J120" i="3"/>
  <c r="H120" i="3"/>
  <c r="I120" i="3" s="1"/>
  <c r="G133" i="3"/>
  <c r="J137" i="3"/>
  <c r="G141" i="3"/>
  <c r="G145" i="3"/>
  <c r="K162" i="3"/>
  <c r="J162" i="3"/>
  <c r="H162" i="3"/>
  <c r="I162" i="3" s="1"/>
  <c r="J84" i="3"/>
  <c r="G120" i="3"/>
  <c r="J128" i="3"/>
  <c r="H128" i="3"/>
  <c r="I128" i="3" s="1"/>
  <c r="G128" i="3"/>
  <c r="H133" i="3"/>
  <c r="I133" i="3" s="1"/>
  <c r="H141" i="3"/>
  <c r="I141" i="3" s="1"/>
  <c r="H145" i="3"/>
  <c r="I145" i="3" s="1"/>
  <c r="G162" i="3"/>
  <c r="J96" i="3"/>
  <c r="H96" i="3"/>
  <c r="I96" i="3" s="1"/>
  <c r="J152" i="3"/>
  <c r="H152" i="3"/>
  <c r="I152" i="3" s="1"/>
  <c r="G152" i="3"/>
  <c r="G113" i="3"/>
  <c r="G116" i="3"/>
  <c r="G119" i="3"/>
  <c r="G129" i="3"/>
  <c r="K149" i="3"/>
  <c r="J149" i="3"/>
  <c r="K152" i="3"/>
  <c r="G159" i="3"/>
  <c r="K85" i="3"/>
  <c r="J85" i="3"/>
  <c r="J88" i="3"/>
  <c r="H88" i="3"/>
  <c r="I88" i="3" s="1"/>
  <c r="H113" i="3"/>
  <c r="I113" i="3" s="1"/>
  <c r="H116" i="3"/>
  <c r="I116" i="3" s="1"/>
  <c r="H119" i="3"/>
  <c r="I119" i="3" s="1"/>
  <c r="H129" i="3"/>
  <c r="I129" i="3" s="1"/>
  <c r="G149" i="3"/>
  <c r="G156" i="3"/>
  <c r="H159" i="3"/>
  <c r="I159" i="3" s="1"/>
  <c r="G85" i="3"/>
  <c r="G88" i="3"/>
  <c r="G146" i="3"/>
  <c r="H149" i="3"/>
  <c r="I149" i="3" s="1"/>
  <c r="G153" i="3"/>
  <c r="H85" i="3"/>
  <c r="I85" i="3" s="1"/>
  <c r="K88" i="3"/>
  <c r="K101" i="3"/>
  <c r="J101" i="3"/>
  <c r="J104" i="3"/>
  <c r="H104" i="3"/>
  <c r="I104" i="3" s="1"/>
  <c r="J136" i="3"/>
  <c r="H136" i="3"/>
  <c r="I136" i="3" s="1"/>
  <c r="G136" i="3"/>
  <c r="H146" i="3"/>
  <c r="I146" i="3" s="1"/>
  <c r="G91" i="3"/>
  <c r="G99" i="3"/>
  <c r="G107" i="3"/>
  <c r="G115" i="3"/>
  <c r="G123" i="3"/>
  <c r="G131" i="3"/>
  <c r="G139" i="3"/>
  <c r="G147" i="3"/>
  <c r="G155" i="3"/>
  <c r="G163" i="3"/>
  <c r="G55" i="3"/>
  <c r="G70" i="3"/>
  <c r="G16" i="3"/>
  <c r="G17" i="3"/>
  <c r="J16" i="3"/>
  <c r="H71" i="3"/>
  <c r="I71" i="3" s="1"/>
  <c r="H39" i="3"/>
  <c r="I39" i="3" s="1"/>
  <c r="H23" i="3"/>
  <c r="I23" i="3" s="1"/>
  <c r="H8" i="3"/>
  <c r="I8" i="3" s="1"/>
  <c r="H38" i="3"/>
  <c r="I38" i="3" s="1"/>
  <c r="H24" i="3"/>
  <c r="I24" i="3" s="1"/>
  <c r="H7" i="3"/>
  <c r="I7" i="3" s="1"/>
  <c r="H22" i="3"/>
  <c r="I22" i="3" s="1"/>
  <c r="G14" i="3"/>
  <c r="J2" i="3"/>
  <c r="G7" i="3"/>
  <c r="J70" i="3"/>
  <c r="H56" i="3"/>
  <c r="I56" i="3" s="1"/>
  <c r="J15" i="3"/>
  <c r="J38" i="3"/>
  <c r="H48" i="3"/>
  <c r="I48" i="3" s="1"/>
  <c r="J6" i="3"/>
  <c r="H45" i="3"/>
  <c r="I45" i="3" s="1"/>
  <c r="K62" i="3"/>
  <c r="G6" i="3"/>
  <c r="H44" i="3"/>
  <c r="I44" i="3" s="1"/>
  <c r="H41" i="3"/>
  <c r="I41" i="3" s="1"/>
  <c r="G79" i="3"/>
  <c r="H52" i="3"/>
  <c r="I52" i="3" s="1"/>
  <c r="G20" i="3"/>
  <c r="J4" i="3"/>
  <c r="H40" i="3"/>
  <c r="I40" i="3" s="1"/>
  <c r="J68" i="3"/>
  <c r="K61" i="3"/>
  <c r="J52" i="3"/>
  <c r="K60" i="3"/>
  <c r="H4" i="3"/>
  <c r="I4" i="3" s="1"/>
  <c r="J49" i="3"/>
  <c r="K29" i="3"/>
  <c r="G69" i="3"/>
  <c r="H72" i="3"/>
  <c r="I72" i="3" s="1"/>
  <c r="H36" i="3"/>
  <c r="I36" i="3" s="1"/>
  <c r="J47" i="3"/>
  <c r="K28" i="3"/>
  <c r="G37" i="3"/>
  <c r="G36" i="3"/>
  <c r="J69" i="3"/>
  <c r="G4" i="3"/>
  <c r="G68" i="3"/>
  <c r="J37" i="3"/>
  <c r="J5" i="3"/>
  <c r="J48" i="3"/>
  <c r="J36" i="3"/>
  <c r="H79" i="3"/>
  <c r="I79" i="3" s="1"/>
  <c r="G5" i="3"/>
  <c r="K30" i="3"/>
  <c r="H37" i="3"/>
  <c r="I37" i="3" s="1"/>
  <c r="H68" i="3"/>
  <c r="I68" i="3" s="1"/>
  <c r="G46" i="3"/>
  <c r="H61" i="3"/>
  <c r="I61" i="3" s="1"/>
  <c r="G39" i="3"/>
  <c r="H60" i="3"/>
  <c r="I60" i="3" s="1"/>
  <c r="H21" i="3"/>
  <c r="I21" i="3" s="1"/>
  <c r="J20" i="3"/>
  <c r="G38" i="3"/>
  <c r="H57" i="3"/>
  <c r="I57" i="3" s="1"/>
  <c r="H20" i="3"/>
  <c r="I20" i="3" s="1"/>
  <c r="J17" i="3"/>
  <c r="K80" i="3"/>
  <c r="H66" i="3"/>
  <c r="I66" i="3" s="1"/>
  <c r="G67" i="3"/>
  <c r="K19" i="3"/>
  <c r="G66" i="3"/>
  <c r="H64" i="3"/>
  <c r="I64" i="3" s="1"/>
  <c r="K49" i="3"/>
  <c r="G54" i="3"/>
  <c r="G30" i="3"/>
  <c r="H77" i="3"/>
  <c r="I77" i="3" s="1"/>
  <c r="H55" i="3"/>
  <c r="I55" i="3" s="1"/>
  <c r="H35" i="3"/>
  <c r="I35" i="3" s="1"/>
  <c r="H13" i="3"/>
  <c r="I13" i="3" s="1"/>
  <c r="J64" i="3"/>
  <c r="J32" i="3"/>
  <c r="K77" i="3"/>
  <c r="K45" i="3"/>
  <c r="K13" i="3"/>
  <c r="G53" i="3"/>
  <c r="G23" i="3"/>
  <c r="H76" i="3"/>
  <c r="I76" i="3" s="1"/>
  <c r="H54" i="3"/>
  <c r="I54" i="3" s="1"/>
  <c r="H34" i="3"/>
  <c r="I34" i="3" s="1"/>
  <c r="H12" i="3"/>
  <c r="I12" i="3" s="1"/>
  <c r="J63" i="3"/>
  <c r="J31" i="3"/>
  <c r="K76" i="3"/>
  <c r="K44" i="3"/>
  <c r="K12" i="3"/>
  <c r="G52" i="3"/>
  <c r="G22" i="3"/>
  <c r="H73" i="3"/>
  <c r="I73" i="3" s="1"/>
  <c r="H53" i="3"/>
  <c r="I53" i="3" s="1"/>
  <c r="H33" i="3"/>
  <c r="I33" i="3" s="1"/>
  <c r="H9" i="3"/>
  <c r="I9" i="3" s="1"/>
  <c r="J54" i="3"/>
  <c r="J22" i="3"/>
  <c r="K67" i="3"/>
  <c r="K35" i="3"/>
  <c r="K3" i="3"/>
  <c r="K50" i="3"/>
  <c r="G65" i="3"/>
  <c r="G35" i="3"/>
  <c r="K17" i="3"/>
  <c r="G64" i="3"/>
  <c r="G34" i="3"/>
  <c r="H18" i="3"/>
  <c r="I18" i="3" s="1"/>
  <c r="J3" i="3"/>
  <c r="K48" i="3"/>
  <c r="K16" i="3"/>
  <c r="G62" i="3"/>
  <c r="G33" i="3"/>
  <c r="G3" i="3"/>
  <c r="J66" i="3"/>
  <c r="J34" i="3"/>
  <c r="K2" i="3"/>
  <c r="K47" i="3"/>
  <c r="K15" i="3"/>
  <c r="G32" i="3"/>
  <c r="J65" i="3"/>
  <c r="J33" i="3"/>
  <c r="K78" i="3"/>
  <c r="K46" i="3"/>
  <c r="K14" i="3"/>
  <c r="G51" i="3"/>
  <c r="G21" i="3"/>
  <c r="H32" i="3"/>
  <c r="I32" i="3" s="1"/>
  <c r="J53" i="3"/>
  <c r="J21" i="3"/>
  <c r="H67" i="3"/>
  <c r="I67" i="3" s="1"/>
  <c r="H65" i="3"/>
  <c r="I65" i="3" s="1"/>
  <c r="K51" i="3"/>
  <c r="K18" i="3"/>
  <c r="H19" i="3"/>
  <c r="I19" i="3" s="1"/>
  <c r="G50" i="3"/>
  <c r="H51" i="3"/>
  <c r="I51" i="3" s="1"/>
  <c r="H29" i="3"/>
  <c r="I29" i="3" s="1"/>
  <c r="G78" i="3"/>
  <c r="G49" i="3"/>
  <c r="G19" i="3"/>
  <c r="H70" i="3"/>
  <c r="I70" i="3" s="1"/>
  <c r="H50" i="3"/>
  <c r="I50" i="3" s="1"/>
  <c r="H28" i="3"/>
  <c r="I28" i="3" s="1"/>
  <c r="H6" i="3"/>
  <c r="I6" i="3" s="1"/>
  <c r="G71" i="3"/>
  <c r="G18" i="3"/>
  <c r="H69" i="3"/>
  <c r="I69" i="3" s="1"/>
  <c r="H25" i="3"/>
  <c r="I25" i="3" s="1"/>
  <c r="H5" i="3"/>
  <c r="I5" i="3" s="1"/>
  <c r="K63" i="3"/>
  <c r="K31" i="3"/>
  <c r="K81" i="3"/>
  <c r="J79" i="3"/>
  <c r="G80" i="3"/>
  <c r="H80" i="3"/>
  <c r="I80" i="3" s="1"/>
  <c r="G81" i="3"/>
  <c r="H81" i="3"/>
  <c r="I81" i="3" s="1"/>
  <c r="J78" i="3"/>
  <c r="J62" i="3"/>
  <c r="J46" i="3"/>
  <c r="J30" i="3"/>
  <c r="J14" i="3"/>
  <c r="K75" i="3"/>
  <c r="K59" i="3"/>
  <c r="K43" i="3"/>
  <c r="K27" i="3"/>
  <c r="K11" i="3"/>
  <c r="G2" i="3"/>
  <c r="G63" i="3"/>
  <c r="G47" i="3"/>
  <c r="G31" i="3"/>
  <c r="G15" i="3"/>
  <c r="J77" i="3"/>
  <c r="J61" i="3"/>
  <c r="J45" i="3"/>
  <c r="J29" i="3"/>
  <c r="J13" i="3"/>
  <c r="K74" i="3"/>
  <c r="K58" i="3"/>
  <c r="K42" i="3"/>
  <c r="K26" i="3"/>
  <c r="K10" i="3"/>
  <c r="J76" i="3"/>
  <c r="J60" i="3"/>
  <c r="J44" i="3"/>
  <c r="J28" i="3"/>
  <c r="J12" i="3"/>
  <c r="K73" i="3"/>
  <c r="K57" i="3"/>
  <c r="K41" i="3"/>
  <c r="K25" i="3"/>
  <c r="K9" i="3"/>
  <c r="J75" i="3"/>
  <c r="J59" i="3"/>
  <c r="J43" i="3"/>
  <c r="J27" i="3"/>
  <c r="J11" i="3"/>
  <c r="K72" i="3"/>
  <c r="K56" i="3"/>
  <c r="K40" i="3"/>
  <c r="K24" i="3"/>
  <c r="K8" i="3"/>
  <c r="J74" i="3"/>
  <c r="J58" i="3"/>
  <c r="J42" i="3"/>
  <c r="J26" i="3"/>
  <c r="J10" i="3"/>
  <c r="K71" i="3"/>
  <c r="K55" i="3"/>
  <c r="K39" i="3"/>
  <c r="K23" i="3"/>
  <c r="K7" i="3"/>
  <c r="G11" i="3"/>
  <c r="G75" i="3"/>
  <c r="G59" i="3"/>
  <c r="G43" i="3"/>
  <c r="G27" i="3"/>
  <c r="G74" i="3"/>
  <c r="G58" i="3"/>
  <c r="G42" i="3"/>
  <c r="G26" i="3"/>
  <c r="G10" i="3"/>
  <c r="J73" i="3"/>
  <c r="J57" i="3"/>
  <c r="J41" i="3"/>
  <c r="J25" i="3"/>
  <c r="J9" i="3"/>
  <c r="J72" i="3"/>
  <c r="J56" i="3"/>
  <c r="J40" i="3"/>
  <c r="J24" i="3"/>
  <c r="J8" i="3"/>
</calcChain>
</file>

<file path=xl/sharedStrings.xml><?xml version="1.0" encoding="utf-8"?>
<sst xmlns="http://schemas.openxmlformats.org/spreadsheetml/2006/main" count="49" uniqueCount="40">
  <si>
    <t>pDelayPenalty [$/h]</t>
  </si>
  <si>
    <t>pTimeWithoutPenalty [h]</t>
  </si>
  <si>
    <t>pTimeMakingDelivery [h]</t>
  </si>
  <si>
    <t>pChargingPrice [$/kWh]</t>
  </si>
  <si>
    <t>pMaxChargingTime [h]</t>
  </si>
  <si>
    <t>pMinChargingTime [h]</t>
  </si>
  <si>
    <t>pChargerEfficiencyRate [%]</t>
  </si>
  <si>
    <t>pPathLength [km]</t>
  </si>
  <si>
    <t>pPathToll [$/km]</t>
  </si>
  <si>
    <t>pTypePath</t>
  </si>
  <si>
    <t>Secondary</t>
  </si>
  <si>
    <t>Main Type 1</t>
  </si>
  <si>
    <t>Main Type 2</t>
  </si>
  <si>
    <t>pBrakingDistance [m]</t>
  </si>
  <si>
    <t>pAccelerationDistance [m]</t>
  </si>
  <si>
    <t>pAccelerationTime [s]</t>
  </si>
  <si>
    <t>pBrakingTime [s]</t>
  </si>
  <si>
    <t>pAccelerationBrakingTime [h]</t>
  </si>
  <si>
    <t>pAvgSpeed [km/h]</t>
  </si>
  <si>
    <t>pPowerConsAtAvgSpeed [kW]</t>
  </si>
  <si>
    <t>pDistanceAtAvgSpeed [km]</t>
  </si>
  <si>
    <t>pAccelerationBrakingDistance [km]</t>
  </si>
  <si>
    <t>pKineticEnergy [kW]</t>
  </si>
  <si>
    <t>Name</t>
  </si>
  <si>
    <t>Value</t>
  </si>
  <si>
    <t>pAccelerationEfficiency [%]</t>
  </si>
  <si>
    <t>pBrakingEfficiency [%]</t>
  </si>
  <si>
    <t>pMinSoC [kWh]</t>
  </si>
  <si>
    <t>pMaxSoC [kWh]</t>
  </si>
  <si>
    <t>pStartingSoC [kWh]</t>
  </si>
  <si>
    <t>pMaxTime [h]</t>
  </si>
  <si>
    <t>pStartingTime [h]</t>
  </si>
  <si>
    <t>pChargingPower [kW]</t>
  </si>
  <si>
    <t>pDeliveryIntersection</t>
  </si>
  <si>
    <t>pStationIntersection</t>
  </si>
  <si>
    <t>pOriginIntersection</t>
  </si>
  <si>
    <t>pDestinationIntersection</t>
  </si>
  <si>
    <t>EV</t>
  </si>
  <si>
    <t>pStartingPoint</t>
  </si>
  <si>
    <t>pEndingPoint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</si>
</sst>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2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D70E4-2172-494A-AB5D-BB966B7F274D}">
  <dimension ref="A1:B10"/>
  <sheetViews>
    <sheetView workbookViewId="0">
      <selection activeCell="H16" sqref="H16"/>
    </sheetView>
  </sheetViews>
  <sheetFormatPr defaultRowHeight="14.4" x14ac:dyDescent="0.3"/>
  <cols>
    <col min="1" max="1" width="29.21875" customWidth="1"/>
  </cols>
  <sheetData>
    <row r="1" spans="1:2" x14ac:dyDescent="0.3">
      <c r="A1" s="1" t="s">
        <v>23</v>
      </c>
      <c r="B1" s="1" t="s">
        <v>24</v>
      </c>
    </row>
    <row r="2" spans="1:2" x14ac:dyDescent="0.3">
      <c r="A2" t="s">
        <v>25</v>
      </c>
      <c r="B2">
        <v>0.8</v>
      </c>
    </row>
    <row r="3" spans="1:2" x14ac:dyDescent="0.3">
      <c r="A3" t="s">
        <v>26</v>
      </c>
      <c r="B3">
        <v>0.5</v>
      </c>
    </row>
    <row r="4" spans="1:2" x14ac:dyDescent="0.3">
      <c r="A4" t="s">
        <v>27</v>
      </c>
      <c r="B4">
        <v>1.1000000000000001</v>
      </c>
    </row>
    <row r="5" spans="1:2" x14ac:dyDescent="0.3">
      <c r="A5" t="s">
        <v>28</v>
      </c>
      <c r="B5">
        <v>22</v>
      </c>
    </row>
    <row r="6" spans="1:2" x14ac:dyDescent="0.3">
      <c r="A6" t="s">
        <v>29</v>
      </c>
      <c r="B6">
        <v>22</v>
      </c>
    </row>
    <row r="7" spans="1:2" x14ac:dyDescent="0.3">
      <c r="A7" t="s">
        <v>31</v>
      </c>
      <c r="B7">
        <v>8</v>
      </c>
    </row>
    <row r="8" spans="1:2" x14ac:dyDescent="0.3">
      <c r="A8" t="s">
        <v>30</v>
      </c>
      <c r="B8">
        <v>24</v>
      </c>
    </row>
    <row r="9" spans="1:2" x14ac:dyDescent="0.3">
      <c r="A9" t="s">
        <v>38</v>
      </c>
      <c r="B9">
        <v>24</v>
      </c>
    </row>
    <row r="10" spans="1:2" x14ac:dyDescent="0.3">
      <c r="A10" s="6" t="s">
        <v>39</v>
      </c>
      <c r="B10" s="6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4D7CB-5337-4A22-B32E-222A13B8F8D6}">
  <dimension ref="A1:K165"/>
  <sheetViews>
    <sheetView tabSelected="1" topLeftCell="A145" zoomScale="115" zoomScaleNormal="115" workbookViewId="0">
      <selection activeCell="C162" sqref="C162"/>
    </sheetView>
  </sheetViews>
  <sheetFormatPr defaultRowHeight="14.4" x14ac:dyDescent="0.3"/>
  <cols>
    <col min="1" max="1" width="17.33203125" style="1" bestFit="1" customWidth="1"/>
    <col min="2" max="2" width="22" style="1" bestFit="1" customWidth="1"/>
    <col min="3" max="3" width="16.33203125" bestFit="1" customWidth="1"/>
    <col min="4" max="4" width="17.21875" bestFit="1" customWidth="1"/>
    <col min="5" max="5" width="15.44140625" bestFit="1" customWidth="1"/>
    <col min="6" max="6" width="10.88671875" bestFit="1" customWidth="1"/>
    <col min="7" max="7" width="26.33203125" bestFit="1" customWidth="1"/>
    <col min="8" max="8" width="31" bestFit="1" customWidth="1"/>
    <col min="9" max="9" width="24.33203125" bestFit="1" customWidth="1"/>
    <col min="10" max="10" width="26.88671875" style="4" bestFit="1" customWidth="1"/>
    <col min="11" max="11" width="18.33203125" bestFit="1" customWidth="1"/>
    <col min="34" max="34" width="8.77734375" customWidth="1"/>
  </cols>
  <sheetData>
    <row r="1" spans="1:11" x14ac:dyDescent="0.3">
      <c r="A1" s="1" t="s">
        <v>35</v>
      </c>
      <c r="B1" s="1" t="s">
        <v>36</v>
      </c>
      <c r="C1" s="1" t="s">
        <v>7</v>
      </c>
      <c r="D1" s="1" t="s">
        <v>18</v>
      </c>
      <c r="E1" s="1" t="s">
        <v>8</v>
      </c>
      <c r="F1" s="1" t="s">
        <v>9</v>
      </c>
      <c r="G1" s="1" t="s">
        <v>17</v>
      </c>
      <c r="H1" s="1" t="s">
        <v>21</v>
      </c>
      <c r="I1" s="1" t="s">
        <v>20</v>
      </c>
      <c r="J1" s="2" t="s">
        <v>19</v>
      </c>
      <c r="K1" s="1" t="s">
        <v>22</v>
      </c>
    </row>
    <row r="2" spans="1:11" x14ac:dyDescent="0.3">
      <c r="A2" s="1">
        <v>1</v>
      </c>
      <c r="B2" s="1">
        <v>8</v>
      </c>
      <c r="C2">
        <v>7.5</v>
      </c>
      <c r="D2">
        <v>50</v>
      </c>
      <c r="E2">
        <v>0</v>
      </c>
      <c r="F2" t="str">
        <f>IF(D2=30,"Secondary",IF(D2=50,"Main Type 1",IF(D2=80,"Main Type 2","Unknown")))</f>
        <v>Main Type 1</v>
      </c>
      <c r="G2">
        <f>VLOOKUP($F2,sPathTypes!$A:$I,6,FALSE)</f>
        <v>6.4944444444444442E-3</v>
      </c>
      <c r="H2">
        <f>VLOOKUP($F2,sPathTypes!$A:$I,7,FALSE)</f>
        <v>0.16238</v>
      </c>
      <c r="I2">
        <f>C2-H2</f>
        <v>7.3376200000000003</v>
      </c>
      <c r="J2" s="4">
        <f>VLOOKUP($F2,sPathTypes!$A:$I,8,FALSE)</f>
        <v>7.3019999999999996</v>
      </c>
      <c r="K2">
        <f>VLOOKUP($F2,sPathTypes!$A:$I,9,FALSE)</f>
        <v>6.2399999999999997E-2</v>
      </c>
    </row>
    <row r="3" spans="1:11" x14ac:dyDescent="0.3">
      <c r="A3" s="1">
        <v>1</v>
      </c>
      <c r="B3" s="1">
        <v>10</v>
      </c>
      <c r="C3">
        <v>10</v>
      </c>
      <c r="D3">
        <v>50</v>
      </c>
      <c r="E3">
        <v>0</v>
      </c>
      <c r="F3" t="str">
        <f t="shared" ref="F3:F66" si="0">IF(D3=30,"Secondary",IF(D3=50,"Main Type 1",IF(D3=80,"Main Type 2","Unknown")))</f>
        <v>Main Type 1</v>
      </c>
      <c r="G3">
        <f>VLOOKUP($F3,sPathTypes!$A:$I,6,FALSE)</f>
        <v>6.4944444444444442E-3</v>
      </c>
      <c r="H3">
        <f>VLOOKUP($F3,sPathTypes!$A:$I,7,FALSE)</f>
        <v>0.16238</v>
      </c>
      <c r="I3">
        <f t="shared" ref="I3:I66" si="1">C3-H3</f>
        <v>9.8376199999999994</v>
      </c>
      <c r="J3" s="4">
        <f>VLOOKUP($F3,sPathTypes!$A:$I,8,FALSE)</f>
        <v>7.3019999999999996</v>
      </c>
      <c r="K3">
        <f>VLOOKUP($F3,sPathTypes!$A:$I,9,FALSE)</f>
        <v>6.2399999999999997E-2</v>
      </c>
    </row>
    <row r="4" spans="1:11" x14ac:dyDescent="0.3">
      <c r="A4" s="1">
        <v>2</v>
      </c>
      <c r="B4" s="1">
        <v>1</v>
      </c>
      <c r="C4">
        <v>11</v>
      </c>
      <c r="D4">
        <v>30</v>
      </c>
      <c r="E4">
        <v>0</v>
      </c>
      <c r="F4" t="str">
        <f t="shared" si="0"/>
        <v>Secondary</v>
      </c>
      <c r="G4">
        <f>VLOOKUP($F4,sPathTypes!$A:$I,6,FALSE)</f>
        <v>3.8972222222222225E-3</v>
      </c>
      <c r="H4">
        <f>VLOOKUP($F4,sPathTypes!$A:$I,7,FALSE)</f>
        <v>5.8450000000000002E-2</v>
      </c>
      <c r="I4">
        <f t="shared" si="1"/>
        <v>10.941549999999999</v>
      </c>
      <c r="J4" s="4">
        <f>VLOOKUP($F4,sPathTypes!$A:$I,8,FALSE)</f>
        <v>4.444</v>
      </c>
      <c r="K4">
        <f>VLOOKUP($F4,sPathTypes!$A:$I,9,FALSE)</f>
        <v>2.24E-2</v>
      </c>
    </row>
    <row r="5" spans="1:11" x14ac:dyDescent="0.3">
      <c r="A5" s="1">
        <v>2</v>
      </c>
      <c r="B5" s="1">
        <v>5</v>
      </c>
      <c r="C5">
        <v>10</v>
      </c>
      <c r="D5">
        <v>30</v>
      </c>
      <c r="E5">
        <v>0</v>
      </c>
      <c r="F5" t="str">
        <f t="shared" si="0"/>
        <v>Secondary</v>
      </c>
      <c r="G5">
        <f>VLOOKUP($F5,sPathTypes!$A:$I,6,FALSE)</f>
        <v>3.8972222222222225E-3</v>
      </c>
      <c r="H5">
        <f>VLOOKUP($F5,sPathTypes!$A:$I,7,FALSE)</f>
        <v>5.8450000000000002E-2</v>
      </c>
      <c r="I5">
        <f t="shared" si="1"/>
        <v>9.9415499999999994</v>
      </c>
      <c r="J5" s="4">
        <f>VLOOKUP($F5,sPathTypes!$A:$I,8,FALSE)</f>
        <v>4.444</v>
      </c>
      <c r="K5">
        <f>VLOOKUP($F5,sPathTypes!$A:$I,9,FALSE)</f>
        <v>2.24E-2</v>
      </c>
    </row>
    <row r="6" spans="1:11" x14ac:dyDescent="0.3">
      <c r="A6" s="1">
        <v>2</v>
      </c>
      <c r="B6" s="1">
        <v>7</v>
      </c>
      <c r="C6">
        <v>1.2</v>
      </c>
      <c r="D6">
        <v>30</v>
      </c>
      <c r="E6">
        <v>0</v>
      </c>
      <c r="F6" t="str">
        <f t="shared" si="0"/>
        <v>Secondary</v>
      </c>
      <c r="G6">
        <f>VLOOKUP($F6,sPathTypes!$A:$I,6,FALSE)</f>
        <v>3.8972222222222225E-3</v>
      </c>
      <c r="H6">
        <f>VLOOKUP($F6,sPathTypes!$A:$I,7,FALSE)</f>
        <v>5.8450000000000002E-2</v>
      </c>
      <c r="I6">
        <f t="shared" si="1"/>
        <v>1.1415500000000001</v>
      </c>
      <c r="J6" s="4">
        <f>VLOOKUP($F6,sPathTypes!$A:$I,8,FALSE)</f>
        <v>4.444</v>
      </c>
      <c r="K6">
        <f>VLOOKUP($F6,sPathTypes!$A:$I,9,FALSE)</f>
        <v>2.24E-2</v>
      </c>
    </row>
    <row r="7" spans="1:11" x14ac:dyDescent="0.3">
      <c r="A7" s="1">
        <v>3</v>
      </c>
      <c r="B7" s="1">
        <v>2</v>
      </c>
      <c r="C7">
        <v>6.5</v>
      </c>
      <c r="D7">
        <v>30</v>
      </c>
      <c r="E7">
        <v>0</v>
      </c>
      <c r="F7" t="str">
        <f t="shared" si="0"/>
        <v>Secondary</v>
      </c>
      <c r="G7">
        <f>VLOOKUP($F7,sPathTypes!$A:$I,6,FALSE)</f>
        <v>3.8972222222222225E-3</v>
      </c>
      <c r="H7">
        <f>VLOOKUP($F7,sPathTypes!$A:$I,7,FALSE)</f>
        <v>5.8450000000000002E-2</v>
      </c>
      <c r="I7">
        <f t="shared" si="1"/>
        <v>6.4415500000000003</v>
      </c>
      <c r="J7" s="4">
        <f>VLOOKUP($F7,sPathTypes!$A:$I,8,FALSE)</f>
        <v>4.444</v>
      </c>
      <c r="K7">
        <f>VLOOKUP($F7,sPathTypes!$A:$I,9,FALSE)</f>
        <v>2.24E-2</v>
      </c>
    </row>
    <row r="8" spans="1:11" x14ac:dyDescent="0.3">
      <c r="A8" s="1">
        <v>4</v>
      </c>
      <c r="B8" s="1">
        <v>3</v>
      </c>
      <c r="C8">
        <v>3</v>
      </c>
      <c r="D8">
        <v>30</v>
      </c>
      <c r="E8">
        <v>0</v>
      </c>
      <c r="F8" t="str">
        <f t="shared" si="0"/>
        <v>Secondary</v>
      </c>
      <c r="G8">
        <f>VLOOKUP($F8,sPathTypes!$A:$I,6,FALSE)</f>
        <v>3.8972222222222225E-3</v>
      </c>
      <c r="H8">
        <f>VLOOKUP($F8,sPathTypes!$A:$I,7,FALSE)</f>
        <v>5.8450000000000002E-2</v>
      </c>
      <c r="I8">
        <f t="shared" si="1"/>
        <v>2.9415499999999999</v>
      </c>
      <c r="J8" s="4">
        <f>VLOOKUP($F8,sPathTypes!$A:$I,8,FALSE)</f>
        <v>4.444</v>
      </c>
      <c r="K8">
        <f>VLOOKUP($F8,sPathTypes!$A:$I,9,FALSE)</f>
        <v>2.24E-2</v>
      </c>
    </row>
    <row r="9" spans="1:11" x14ac:dyDescent="0.3">
      <c r="A9" s="1">
        <v>4</v>
      </c>
      <c r="B9" s="1">
        <v>5</v>
      </c>
      <c r="C9">
        <v>5</v>
      </c>
      <c r="D9">
        <v>80</v>
      </c>
      <c r="E9">
        <v>0.06</v>
      </c>
      <c r="F9" t="str">
        <f t="shared" si="0"/>
        <v>Main Type 2</v>
      </c>
      <c r="G9">
        <f>VLOOKUP($F9,sPathTypes!$A:$I,6,FALSE)</f>
        <v>1.0391666666666665E-2</v>
      </c>
      <c r="H9">
        <f>VLOOKUP($F9,sPathTypes!$A:$I,7,FALSE)</f>
        <v>0.41567999999999999</v>
      </c>
      <c r="I9">
        <f t="shared" si="1"/>
        <v>4.58432</v>
      </c>
      <c r="J9" s="4">
        <f>VLOOKUP($F9,sPathTypes!$A:$I,8,FALSE)</f>
        <v>15.19</v>
      </c>
      <c r="K9">
        <f>VLOOKUP($F9,sPathTypes!$A:$I,9,FALSE)</f>
        <v>0.16</v>
      </c>
    </row>
    <row r="10" spans="1:11" x14ac:dyDescent="0.3">
      <c r="A10" s="1">
        <v>5</v>
      </c>
      <c r="B10" s="1">
        <v>3</v>
      </c>
      <c r="C10">
        <v>6.5</v>
      </c>
      <c r="D10">
        <v>30</v>
      </c>
      <c r="E10">
        <v>0</v>
      </c>
      <c r="F10" t="str">
        <f t="shared" si="0"/>
        <v>Secondary</v>
      </c>
      <c r="G10">
        <f>VLOOKUP($F10,sPathTypes!$A:$I,6,FALSE)</f>
        <v>3.8972222222222225E-3</v>
      </c>
      <c r="H10">
        <f>VLOOKUP($F10,sPathTypes!$A:$I,7,FALSE)</f>
        <v>5.8450000000000002E-2</v>
      </c>
      <c r="I10">
        <f t="shared" si="1"/>
        <v>6.4415500000000003</v>
      </c>
      <c r="J10" s="4">
        <f>VLOOKUP($F10,sPathTypes!$A:$I,8,FALSE)</f>
        <v>4.444</v>
      </c>
      <c r="K10">
        <f>VLOOKUP($F10,sPathTypes!$A:$I,9,FALSE)</f>
        <v>2.24E-2</v>
      </c>
    </row>
    <row r="11" spans="1:11" x14ac:dyDescent="0.3">
      <c r="A11" s="1">
        <v>5</v>
      </c>
      <c r="B11" s="1">
        <v>8</v>
      </c>
      <c r="C11">
        <v>12</v>
      </c>
      <c r="D11">
        <v>50</v>
      </c>
      <c r="E11">
        <v>0</v>
      </c>
      <c r="F11" t="str">
        <f t="shared" si="0"/>
        <v>Main Type 1</v>
      </c>
      <c r="G11">
        <f>VLOOKUP($F11,sPathTypes!$A:$I,6,FALSE)</f>
        <v>6.4944444444444442E-3</v>
      </c>
      <c r="H11">
        <f>VLOOKUP($F11,sPathTypes!$A:$I,7,FALSE)</f>
        <v>0.16238</v>
      </c>
      <c r="I11">
        <f t="shared" si="1"/>
        <v>11.837619999999999</v>
      </c>
      <c r="J11" s="4">
        <f>VLOOKUP($F11,sPathTypes!$A:$I,8,FALSE)</f>
        <v>7.3019999999999996</v>
      </c>
      <c r="K11">
        <f>VLOOKUP($F11,sPathTypes!$A:$I,9,FALSE)</f>
        <v>6.2399999999999997E-2</v>
      </c>
    </row>
    <row r="12" spans="1:11" x14ac:dyDescent="0.3">
      <c r="A12" s="1">
        <v>5</v>
      </c>
      <c r="B12" s="1">
        <v>14</v>
      </c>
      <c r="C12">
        <v>6</v>
      </c>
      <c r="D12">
        <v>80</v>
      </c>
      <c r="E12">
        <v>0.06</v>
      </c>
      <c r="F12" t="str">
        <f t="shared" si="0"/>
        <v>Main Type 2</v>
      </c>
      <c r="G12">
        <f>VLOOKUP($F12,sPathTypes!$A:$I,6,FALSE)</f>
        <v>1.0391666666666665E-2</v>
      </c>
      <c r="H12">
        <f>VLOOKUP($F12,sPathTypes!$A:$I,7,FALSE)</f>
        <v>0.41567999999999999</v>
      </c>
      <c r="I12">
        <f t="shared" si="1"/>
        <v>5.58432</v>
      </c>
      <c r="J12" s="4">
        <f>VLOOKUP($F12,sPathTypes!$A:$I,8,FALSE)</f>
        <v>15.19</v>
      </c>
      <c r="K12">
        <f>VLOOKUP($F12,sPathTypes!$A:$I,9,FALSE)</f>
        <v>0.16</v>
      </c>
    </row>
    <row r="13" spans="1:11" x14ac:dyDescent="0.3">
      <c r="A13" s="1">
        <v>6</v>
      </c>
      <c r="B13" s="1">
        <v>12</v>
      </c>
      <c r="C13">
        <v>4</v>
      </c>
      <c r="D13">
        <v>30</v>
      </c>
      <c r="E13">
        <v>0</v>
      </c>
      <c r="F13" t="str">
        <f t="shared" si="0"/>
        <v>Secondary</v>
      </c>
      <c r="G13">
        <f>VLOOKUP($F13,sPathTypes!$A:$I,6,FALSE)</f>
        <v>3.8972222222222225E-3</v>
      </c>
      <c r="H13">
        <f>VLOOKUP($F13,sPathTypes!$A:$I,7,FALSE)</f>
        <v>5.8450000000000002E-2</v>
      </c>
      <c r="I13">
        <f t="shared" si="1"/>
        <v>3.9415499999999999</v>
      </c>
      <c r="J13" s="4">
        <f>VLOOKUP($F13,sPathTypes!$A:$I,8,FALSE)</f>
        <v>4.444</v>
      </c>
      <c r="K13">
        <f>VLOOKUP($F13,sPathTypes!$A:$I,9,FALSE)</f>
        <v>2.24E-2</v>
      </c>
    </row>
    <row r="14" spans="1:11" x14ac:dyDescent="0.3">
      <c r="A14" s="1">
        <v>6</v>
      </c>
      <c r="B14" s="1">
        <v>13</v>
      </c>
      <c r="C14">
        <v>4</v>
      </c>
      <c r="D14">
        <v>30</v>
      </c>
      <c r="E14">
        <v>0</v>
      </c>
      <c r="F14" t="str">
        <f t="shared" si="0"/>
        <v>Secondary</v>
      </c>
      <c r="G14">
        <f>VLOOKUP($F14,sPathTypes!$A:$I,6,FALSE)</f>
        <v>3.8972222222222225E-3</v>
      </c>
      <c r="H14">
        <f>VLOOKUP($F14,sPathTypes!$A:$I,7,FALSE)</f>
        <v>5.8450000000000002E-2</v>
      </c>
      <c r="I14">
        <f t="shared" si="1"/>
        <v>3.9415499999999999</v>
      </c>
      <c r="J14" s="4">
        <f>VLOOKUP($F14,sPathTypes!$A:$I,8,FALSE)</f>
        <v>4.444</v>
      </c>
      <c r="K14">
        <f>VLOOKUP($F14,sPathTypes!$A:$I,9,FALSE)</f>
        <v>2.24E-2</v>
      </c>
    </row>
    <row r="15" spans="1:11" x14ac:dyDescent="0.3">
      <c r="A15" s="1">
        <v>7</v>
      </c>
      <c r="B15" s="1">
        <v>1</v>
      </c>
      <c r="C15">
        <v>8</v>
      </c>
      <c r="D15">
        <v>30</v>
      </c>
      <c r="E15">
        <v>0</v>
      </c>
      <c r="F15" t="str">
        <f t="shared" si="0"/>
        <v>Secondary</v>
      </c>
      <c r="G15">
        <f>VLOOKUP($F15,sPathTypes!$A:$I,6,FALSE)</f>
        <v>3.8972222222222225E-3</v>
      </c>
      <c r="H15">
        <f>VLOOKUP($F15,sPathTypes!$A:$I,7,FALSE)</f>
        <v>5.8450000000000002E-2</v>
      </c>
      <c r="I15">
        <f t="shared" si="1"/>
        <v>7.9415500000000003</v>
      </c>
      <c r="J15" s="4">
        <f>VLOOKUP($F15,sPathTypes!$A:$I,8,FALSE)</f>
        <v>4.444</v>
      </c>
      <c r="K15">
        <f>VLOOKUP($F15,sPathTypes!$A:$I,9,FALSE)</f>
        <v>2.24E-2</v>
      </c>
    </row>
    <row r="16" spans="1:11" x14ac:dyDescent="0.3">
      <c r="A16" s="1">
        <v>7</v>
      </c>
      <c r="B16" s="1">
        <v>8</v>
      </c>
      <c r="C16">
        <v>9.5</v>
      </c>
      <c r="D16">
        <v>30</v>
      </c>
      <c r="E16">
        <v>0</v>
      </c>
      <c r="F16" t="str">
        <f t="shared" si="0"/>
        <v>Secondary</v>
      </c>
      <c r="G16">
        <f>VLOOKUP($F16,sPathTypes!$A:$I,6,FALSE)</f>
        <v>3.8972222222222225E-3</v>
      </c>
      <c r="H16">
        <f>VLOOKUP($F16,sPathTypes!$A:$I,7,FALSE)</f>
        <v>5.8450000000000002E-2</v>
      </c>
      <c r="I16">
        <f t="shared" si="1"/>
        <v>9.4415499999999994</v>
      </c>
      <c r="J16" s="4">
        <f>VLOOKUP($F16,sPathTypes!$A:$I,8,FALSE)</f>
        <v>4.444</v>
      </c>
      <c r="K16">
        <f>VLOOKUP($F16,sPathTypes!$A:$I,9,FALSE)</f>
        <v>2.24E-2</v>
      </c>
    </row>
    <row r="17" spans="1:11" x14ac:dyDescent="0.3">
      <c r="A17" s="1">
        <v>8</v>
      </c>
      <c r="B17" s="1">
        <v>6</v>
      </c>
      <c r="C17">
        <v>5</v>
      </c>
      <c r="D17">
        <v>30</v>
      </c>
      <c r="E17">
        <v>0</v>
      </c>
      <c r="F17" t="str">
        <f t="shared" si="0"/>
        <v>Secondary</v>
      </c>
      <c r="G17">
        <f>VLOOKUP($F17,sPathTypes!$A:$I,6,FALSE)</f>
        <v>3.8972222222222225E-3</v>
      </c>
      <c r="H17">
        <f>VLOOKUP($F17,sPathTypes!$A:$I,7,FALSE)</f>
        <v>5.8450000000000002E-2</v>
      </c>
      <c r="I17">
        <f t="shared" si="1"/>
        <v>4.9415500000000003</v>
      </c>
      <c r="J17" s="4">
        <f>VLOOKUP($F17,sPathTypes!$A:$I,8,FALSE)</f>
        <v>4.444</v>
      </c>
      <c r="K17">
        <f>VLOOKUP($F17,sPathTypes!$A:$I,9,FALSE)</f>
        <v>2.24E-2</v>
      </c>
    </row>
    <row r="18" spans="1:11" x14ac:dyDescent="0.3">
      <c r="A18" s="1">
        <v>8</v>
      </c>
      <c r="B18" s="1">
        <v>9</v>
      </c>
      <c r="C18">
        <v>15</v>
      </c>
      <c r="D18">
        <v>30</v>
      </c>
      <c r="E18">
        <v>0</v>
      </c>
      <c r="F18" t="str">
        <f t="shared" si="0"/>
        <v>Secondary</v>
      </c>
      <c r="G18">
        <f>VLOOKUP($F18,sPathTypes!$A:$I,6,FALSE)</f>
        <v>3.8972222222222225E-3</v>
      </c>
      <c r="H18">
        <f>VLOOKUP($F18,sPathTypes!$A:$I,7,FALSE)</f>
        <v>5.8450000000000002E-2</v>
      </c>
      <c r="I18">
        <f t="shared" si="1"/>
        <v>14.941549999999999</v>
      </c>
      <c r="J18" s="4">
        <f>VLOOKUP($F18,sPathTypes!$A:$I,8,FALSE)</f>
        <v>4.444</v>
      </c>
      <c r="K18">
        <f>VLOOKUP($F18,sPathTypes!$A:$I,9,FALSE)</f>
        <v>2.24E-2</v>
      </c>
    </row>
    <row r="19" spans="1:11" x14ac:dyDescent="0.3">
      <c r="A19" s="1">
        <v>8</v>
      </c>
      <c r="B19" s="1">
        <v>15</v>
      </c>
      <c r="C19">
        <v>13</v>
      </c>
      <c r="D19">
        <v>30</v>
      </c>
      <c r="E19">
        <v>0</v>
      </c>
      <c r="F19" t="str">
        <f t="shared" si="0"/>
        <v>Secondary</v>
      </c>
      <c r="G19">
        <f>VLOOKUP($F19,sPathTypes!$A:$I,6,FALSE)</f>
        <v>3.8972222222222225E-3</v>
      </c>
      <c r="H19">
        <f>VLOOKUP($F19,sPathTypes!$A:$I,7,FALSE)</f>
        <v>5.8450000000000002E-2</v>
      </c>
      <c r="I19">
        <f t="shared" si="1"/>
        <v>12.941549999999999</v>
      </c>
      <c r="J19" s="4">
        <f>VLOOKUP($F19,sPathTypes!$A:$I,8,FALSE)</f>
        <v>4.444</v>
      </c>
      <c r="K19">
        <f>VLOOKUP($F19,sPathTypes!$A:$I,9,FALSE)</f>
        <v>2.24E-2</v>
      </c>
    </row>
    <row r="20" spans="1:11" x14ac:dyDescent="0.3">
      <c r="A20" s="1">
        <v>9</v>
      </c>
      <c r="B20" s="1">
        <v>15</v>
      </c>
      <c r="C20">
        <v>3.5</v>
      </c>
      <c r="D20">
        <v>30</v>
      </c>
      <c r="E20">
        <v>0</v>
      </c>
      <c r="F20" t="str">
        <f t="shared" si="0"/>
        <v>Secondary</v>
      </c>
      <c r="G20">
        <f>VLOOKUP($F20,sPathTypes!$A:$I,6,FALSE)</f>
        <v>3.8972222222222225E-3</v>
      </c>
      <c r="H20">
        <f>VLOOKUP($F20,sPathTypes!$A:$I,7,FALSE)</f>
        <v>5.8450000000000002E-2</v>
      </c>
      <c r="I20">
        <f t="shared" si="1"/>
        <v>3.4415499999999999</v>
      </c>
      <c r="J20" s="4">
        <f>VLOOKUP($F20,sPathTypes!$A:$I,8,FALSE)</f>
        <v>4.444</v>
      </c>
      <c r="K20">
        <f>VLOOKUP($F20,sPathTypes!$A:$I,9,FALSE)</f>
        <v>2.24E-2</v>
      </c>
    </row>
    <row r="21" spans="1:11" x14ac:dyDescent="0.3">
      <c r="A21" s="1">
        <v>9</v>
      </c>
      <c r="B21" s="1">
        <v>19</v>
      </c>
      <c r="C21">
        <v>7.5</v>
      </c>
      <c r="D21">
        <v>30</v>
      </c>
      <c r="E21">
        <v>0</v>
      </c>
      <c r="F21" t="str">
        <f t="shared" si="0"/>
        <v>Secondary</v>
      </c>
      <c r="G21">
        <f>VLOOKUP($F21,sPathTypes!$A:$I,6,FALSE)</f>
        <v>3.8972222222222225E-3</v>
      </c>
      <c r="H21">
        <f>VLOOKUP($F21,sPathTypes!$A:$I,7,FALSE)</f>
        <v>5.8450000000000002E-2</v>
      </c>
      <c r="I21">
        <f t="shared" si="1"/>
        <v>7.4415500000000003</v>
      </c>
      <c r="J21" s="4">
        <f>VLOOKUP($F21,sPathTypes!$A:$I,8,FALSE)</f>
        <v>4.444</v>
      </c>
      <c r="K21">
        <f>VLOOKUP($F21,sPathTypes!$A:$I,9,FALSE)</f>
        <v>2.24E-2</v>
      </c>
    </row>
    <row r="22" spans="1:11" x14ac:dyDescent="0.3">
      <c r="A22" s="1">
        <v>10</v>
      </c>
      <c r="B22" s="1">
        <v>11</v>
      </c>
      <c r="C22">
        <v>5</v>
      </c>
      <c r="D22">
        <v>50</v>
      </c>
      <c r="E22">
        <v>0</v>
      </c>
      <c r="F22" t="str">
        <f t="shared" si="0"/>
        <v>Main Type 1</v>
      </c>
      <c r="G22">
        <f>VLOOKUP($F22,sPathTypes!$A:$I,6,FALSE)</f>
        <v>6.4944444444444442E-3</v>
      </c>
      <c r="H22">
        <f>VLOOKUP($F22,sPathTypes!$A:$I,7,FALSE)</f>
        <v>0.16238</v>
      </c>
      <c r="I22">
        <f t="shared" si="1"/>
        <v>4.8376200000000003</v>
      </c>
      <c r="J22" s="4">
        <f>VLOOKUP($F22,sPathTypes!$A:$I,8,FALSE)</f>
        <v>7.3019999999999996</v>
      </c>
      <c r="K22">
        <f>VLOOKUP($F22,sPathTypes!$A:$I,9,FALSE)</f>
        <v>6.2399999999999997E-2</v>
      </c>
    </row>
    <row r="23" spans="1:11" x14ac:dyDescent="0.3">
      <c r="A23" s="1">
        <v>11</v>
      </c>
      <c r="B23" s="1">
        <v>19</v>
      </c>
      <c r="C23">
        <v>6.5</v>
      </c>
      <c r="D23">
        <v>30</v>
      </c>
      <c r="E23">
        <v>0</v>
      </c>
      <c r="F23" t="str">
        <f t="shared" si="0"/>
        <v>Secondary</v>
      </c>
      <c r="G23">
        <f>VLOOKUP($F23,sPathTypes!$A:$I,6,FALSE)</f>
        <v>3.8972222222222225E-3</v>
      </c>
      <c r="H23">
        <f>VLOOKUP($F23,sPathTypes!$A:$I,7,FALSE)</f>
        <v>5.8450000000000002E-2</v>
      </c>
      <c r="I23">
        <f t="shared" si="1"/>
        <v>6.4415500000000003</v>
      </c>
      <c r="J23" s="4">
        <f>VLOOKUP($F23,sPathTypes!$A:$I,8,FALSE)</f>
        <v>4.444</v>
      </c>
      <c r="K23">
        <f>VLOOKUP($F23,sPathTypes!$A:$I,9,FALSE)</f>
        <v>2.24E-2</v>
      </c>
    </row>
    <row r="24" spans="1:11" x14ac:dyDescent="0.3">
      <c r="A24" s="1">
        <v>11</v>
      </c>
      <c r="B24" s="1">
        <v>22</v>
      </c>
      <c r="C24">
        <v>14</v>
      </c>
      <c r="D24">
        <v>80</v>
      </c>
      <c r="E24">
        <v>0.06</v>
      </c>
      <c r="F24" t="str">
        <f t="shared" si="0"/>
        <v>Main Type 2</v>
      </c>
      <c r="G24">
        <f>VLOOKUP($F24,sPathTypes!$A:$I,6,FALSE)</f>
        <v>1.0391666666666665E-2</v>
      </c>
      <c r="H24">
        <f>VLOOKUP($F24,sPathTypes!$A:$I,7,FALSE)</f>
        <v>0.41567999999999999</v>
      </c>
      <c r="I24">
        <f t="shared" si="1"/>
        <v>13.58432</v>
      </c>
      <c r="J24" s="4">
        <f>VLOOKUP($F24,sPathTypes!$A:$I,8,FALSE)</f>
        <v>15.19</v>
      </c>
      <c r="K24">
        <f>VLOOKUP($F24,sPathTypes!$A:$I,9,FALSE)</f>
        <v>0.16</v>
      </c>
    </row>
    <row r="25" spans="1:11" x14ac:dyDescent="0.3">
      <c r="A25" s="1">
        <v>12</v>
      </c>
      <c r="B25" s="1">
        <v>13</v>
      </c>
      <c r="C25">
        <v>6</v>
      </c>
      <c r="D25">
        <v>30</v>
      </c>
      <c r="E25">
        <v>0</v>
      </c>
      <c r="F25" t="str">
        <f t="shared" si="0"/>
        <v>Secondary</v>
      </c>
      <c r="G25">
        <f>VLOOKUP($F25,sPathTypes!$A:$I,6,FALSE)</f>
        <v>3.8972222222222225E-3</v>
      </c>
      <c r="H25">
        <f>VLOOKUP($F25,sPathTypes!$A:$I,7,FALSE)</f>
        <v>5.8450000000000002E-2</v>
      </c>
      <c r="I25">
        <f t="shared" si="1"/>
        <v>5.9415500000000003</v>
      </c>
      <c r="J25" s="4">
        <f>VLOOKUP($F25,sPathTypes!$A:$I,8,FALSE)</f>
        <v>4.444</v>
      </c>
      <c r="K25">
        <f>VLOOKUP($F25,sPathTypes!$A:$I,9,FALSE)</f>
        <v>2.24E-2</v>
      </c>
    </row>
    <row r="26" spans="1:11" x14ac:dyDescent="0.3">
      <c r="A26" s="1">
        <v>12</v>
      </c>
      <c r="B26" s="1">
        <v>16</v>
      </c>
      <c r="C26">
        <v>7.5</v>
      </c>
      <c r="D26">
        <v>30</v>
      </c>
      <c r="E26">
        <v>0</v>
      </c>
      <c r="F26" t="str">
        <f t="shared" si="0"/>
        <v>Secondary</v>
      </c>
      <c r="G26">
        <f>VLOOKUP($F26,sPathTypes!$A:$I,6,FALSE)</f>
        <v>3.8972222222222225E-3</v>
      </c>
      <c r="H26">
        <f>VLOOKUP($F26,sPathTypes!$A:$I,7,FALSE)</f>
        <v>5.8450000000000002E-2</v>
      </c>
      <c r="I26">
        <f t="shared" si="1"/>
        <v>7.4415500000000003</v>
      </c>
      <c r="J26" s="4">
        <f>VLOOKUP($F26,sPathTypes!$A:$I,8,FALSE)</f>
        <v>4.444</v>
      </c>
      <c r="K26">
        <f>VLOOKUP($F26,sPathTypes!$A:$I,9,FALSE)</f>
        <v>2.24E-2</v>
      </c>
    </row>
    <row r="27" spans="1:11" x14ac:dyDescent="0.3">
      <c r="A27" s="1">
        <v>13</v>
      </c>
      <c r="B27" s="1">
        <v>5</v>
      </c>
      <c r="C27">
        <v>6</v>
      </c>
      <c r="D27">
        <v>30</v>
      </c>
      <c r="E27">
        <v>0</v>
      </c>
      <c r="F27" t="str">
        <f t="shared" si="0"/>
        <v>Secondary</v>
      </c>
      <c r="G27">
        <f>VLOOKUP($F27,sPathTypes!$A:$I,6,FALSE)</f>
        <v>3.8972222222222225E-3</v>
      </c>
      <c r="H27">
        <f>VLOOKUP($F27,sPathTypes!$A:$I,7,FALSE)</f>
        <v>5.8450000000000002E-2</v>
      </c>
      <c r="I27">
        <f t="shared" si="1"/>
        <v>5.9415500000000003</v>
      </c>
      <c r="J27" s="4">
        <f>VLOOKUP($F27,sPathTypes!$A:$I,8,FALSE)</f>
        <v>4.444</v>
      </c>
      <c r="K27">
        <f>VLOOKUP($F27,sPathTypes!$A:$I,9,FALSE)</f>
        <v>2.24E-2</v>
      </c>
    </row>
    <row r="28" spans="1:11" x14ac:dyDescent="0.3">
      <c r="A28" s="1">
        <v>14</v>
      </c>
      <c r="B28" s="1">
        <v>13</v>
      </c>
      <c r="C28">
        <v>5</v>
      </c>
      <c r="D28">
        <v>30</v>
      </c>
      <c r="E28">
        <v>0</v>
      </c>
      <c r="F28" t="str">
        <f t="shared" si="0"/>
        <v>Secondary</v>
      </c>
      <c r="G28">
        <f>VLOOKUP($F28,sPathTypes!$A:$I,6,FALSE)</f>
        <v>3.8972222222222225E-3</v>
      </c>
      <c r="H28">
        <f>VLOOKUP($F28,sPathTypes!$A:$I,7,FALSE)</f>
        <v>5.8450000000000002E-2</v>
      </c>
      <c r="I28">
        <f t="shared" si="1"/>
        <v>4.9415500000000003</v>
      </c>
      <c r="J28" s="4">
        <f>VLOOKUP($F28,sPathTypes!$A:$I,8,FALSE)</f>
        <v>4.444</v>
      </c>
      <c r="K28">
        <f>VLOOKUP($F28,sPathTypes!$A:$I,9,FALSE)</f>
        <v>2.24E-2</v>
      </c>
    </row>
    <row r="29" spans="1:11" x14ac:dyDescent="0.3">
      <c r="A29" s="1">
        <v>14</v>
      </c>
      <c r="B29" s="1">
        <v>16</v>
      </c>
      <c r="C29">
        <v>8</v>
      </c>
      <c r="D29">
        <v>50</v>
      </c>
      <c r="E29">
        <v>0</v>
      </c>
      <c r="F29" t="str">
        <f t="shared" si="0"/>
        <v>Main Type 1</v>
      </c>
      <c r="G29">
        <f>VLOOKUP($F29,sPathTypes!$A:$I,6,FALSE)</f>
        <v>6.4944444444444442E-3</v>
      </c>
      <c r="H29">
        <f>VLOOKUP($F29,sPathTypes!$A:$I,7,FALSE)</f>
        <v>0.16238</v>
      </c>
      <c r="I29">
        <f t="shared" si="1"/>
        <v>7.8376200000000003</v>
      </c>
      <c r="J29" s="4">
        <f>VLOOKUP($F29,sPathTypes!$A:$I,8,FALSE)</f>
        <v>7.3019999999999996</v>
      </c>
      <c r="K29">
        <f>VLOOKUP($F29,sPathTypes!$A:$I,9,FALSE)</f>
        <v>6.2399999999999997E-2</v>
      </c>
    </row>
    <row r="30" spans="1:11" x14ac:dyDescent="0.3">
      <c r="A30" s="1">
        <v>14</v>
      </c>
      <c r="B30" s="1">
        <v>31</v>
      </c>
      <c r="C30">
        <v>13</v>
      </c>
      <c r="D30">
        <v>80</v>
      </c>
      <c r="E30">
        <v>0.06</v>
      </c>
      <c r="F30" t="str">
        <f t="shared" si="0"/>
        <v>Main Type 2</v>
      </c>
      <c r="G30">
        <f>VLOOKUP($F30,sPathTypes!$A:$I,6,FALSE)</f>
        <v>1.0391666666666665E-2</v>
      </c>
      <c r="H30">
        <f>VLOOKUP($F30,sPathTypes!$A:$I,7,FALSE)</f>
        <v>0.41567999999999999</v>
      </c>
      <c r="I30">
        <f t="shared" si="1"/>
        <v>12.58432</v>
      </c>
      <c r="J30" s="4">
        <f>VLOOKUP($F30,sPathTypes!$A:$I,8,FALSE)</f>
        <v>15.19</v>
      </c>
      <c r="K30">
        <f>VLOOKUP($F30,sPathTypes!$A:$I,9,FALSE)</f>
        <v>0.16</v>
      </c>
    </row>
    <row r="31" spans="1:11" x14ac:dyDescent="0.3">
      <c r="A31" s="1">
        <v>15</v>
      </c>
      <c r="B31" s="1">
        <v>16</v>
      </c>
      <c r="C31">
        <v>6</v>
      </c>
      <c r="D31">
        <v>30</v>
      </c>
      <c r="E31">
        <v>0</v>
      </c>
      <c r="F31" t="str">
        <f t="shared" si="0"/>
        <v>Secondary</v>
      </c>
      <c r="G31">
        <f>VLOOKUP($F31,sPathTypes!$A:$I,6,FALSE)</f>
        <v>3.8972222222222225E-3</v>
      </c>
      <c r="H31">
        <f>VLOOKUP($F31,sPathTypes!$A:$I,7,FALSE)</f>
        <v>5.8450000000000002E-2</v>
      </c>
      <c r="I31">
        <f t="shared" si="1"/>
        <v>5.9415500000000003</v>
      </c>
      <c r="J31" s="4">
        <f>VLOOKUP($F31,sPathTypes!$A:$I,8,FALSE)</f>
        <v>4.444</v>
      </c>
      <c r="K31">
        <f>VLOOKUP($F31,sPathTypes!$A:$I,9,FALSE)</f>
        <v>2.24E-2</v>
      </c>
    </row>
    <row r="32" spans="1:11" x14ac:dyDescent="0.3">
      <c r="A32" s="1">
        <v>16</v>
      </c>
      <c r="B32" s="1">
        <v>8</v>
      </c>
      <c r="C32">
        <v>8.5</v>
      </c>
      <c r="D32">
        <v>30</v>
      </c>
      <c r="E32">
        <v>0</v>
      </c>
      <c r="F32" t="str">
        <f t="shared" si="0"/>
        <v>Secondary</v>
      </c>
      <c r="G32">
        <f>VLOOKUP($F32,sPathTypes!$A:$I,6,FALSE)</f>
        <v>3.8972222222222225E-3</v>
      </c>
      <c r="H32">
        <f>VLOOKUP($F32,sPathTypes!$A:$I,7,FALSE)</f>
        <v>5.8450000000000002E-2</v>
      </c>
      <c r="I32">
        <f t="shared" si="1"/>
        <v>8.4415499999999994</v>
      </c>
      <c r="J32" s="4">
        <f>VLOOKUP($F32,sPathTypes!$A:$I,8,FALSE)</f>
        <v>4.444</v>
      </c>
      <c r="K32">
        <f>VLOOKUP($F32,sPathTypes!$A:$I,9,FALSE)</f>
        <v>2.24E-2</v>
      </c>
    </row>
    <row r="33" spans="1:11" x14ac:dyDescent="0.3">
      <c r="A33" s="1">
        <v>16</v>
      </c>
      <c r="B33" s="1">
        <v>17</v>
      </c>
      <c r="C33">
        <v>3.5</v>
      </c>
      <c r="D33">
        <v>30</v>
      </c>
      <c r="E33">
        <v>0</v>
      </c>
      <c r="F33" t="str">
        <f t="shared" si="0"/>
        <v>Secondary</v>
      </c>
      <c r="G33">
        <f>VLOOKUP($F33,sPathTypes!$A:$I,6,FALSE)</f>
        <v>3.8972222222222225E-3</v>
      </c>
      <c r="H33">
        <f>VLOOKUP($F33,sPathTypes!$A:$I,7,FALSE)</f>
        <v>5.8450000000000002E-2</v>
      </c>
      <c r="I33">
        <f t="shared" si="1"/>
        <v>3.4415499999999999</v>
      </c>
      <c r="J33" s="4">
        <f>VLOOKUP($F33,sPathTypes!$A:$I,8,FALSE)</f>
        <v>4.444</v>
      </c>
      <c r="K33">
        <f>VLOOKUP($F33,sPathTypes!$A:$I,9,FALSE)</f>
        <v>2.24E-2</v>
      </c>
    </row>
    <row r="34" spans="1:11" x14ac:dyDescent="0.3">
      <c r="A34" s="1">
        <v>16</v>
      </c>
      <c r="B34" s="1">
        <v>18</v>
      </c>
      <c r="C34">
        <v>5</v>
      </c>
      <c r="D34">
        <v>50</v>
      </c>
      <c r="E34">
        <v>0</v>
      </c>
      <c r="F34" t="str">
        <f t="shared" si="0"/>
        <v>Main Type 1</v>
      </c>
      <c r="G34">
        <f>VLOOKUP($F34,sPathTypes!$A:$I,6,FALSE)</f>
        <v>6.4944444444444442E-3</v>
      </c>
      <c r="H34">
        <f>VLOOKUP($F34,sPathTypes!$A:$I,7,FALSE)</f>
        <v>0.16238</v>
      </c>
      <c r="I34">
        <f t="shared" si="1"/>
        <v>4.8376200000000003</v>
      </c>
      <c r="J34" s="4">
        <f>VLOOKUP($F34,sPathTypes!$A:$I,8,FALSE)</f>
        <v>7.3019999999999996</v>
      </c>
      <c r="K34">
        <f>VLOOKUP($F34,sPathTypes!$A:$I,9,FALSE)</f>
        <v>6.2399999999999997E-2</v>
      </c>
    </row>
    <row r="35" spans="1:11" x14ac:dyDescent="0.3">
      <c r="A35" s="1">
        <v>16</v>
      </c>
      <c r="B35" s="1">
        <v>19</v>
      </c>
      <c r="C35">
        <v>9.5</v>
      </c>
      <c r="D35">
        <v>30</v>
      </c>
      <c r="E35">
        <v>0</v>
      </c>
      <c r="F35" t="str">
        <f t="shared" si="0"/>
        <v>Secondary</v>
      </c>
      <c r="G35">
        <f>VLOOKUP($F35,sPathTypes!$A:$I,6,FALSE)</f>
        <v>3.8972222222222225E-3</v>
      </c>
      <c r="H35">
        <f>VLOOKUP($F35,sPathTypes!$A:$I,7,FALSE)</f>
        <v>5.8450000000000002E-2</v>
      </c>
      <c r="I35">
        <f t="shared" si="1"/>
        <v>9.4415499999999994</v>
      </c>
      <c r="J35" s="4">
        <f>VLOOKUP($F35,sPathTypes!$A:$I,8,FALSE)</f>
        <v>4.444</v>
      </c>
      <c r="K35">
        <f>VLOOKUP($F35,sPathTypes!$A:$I,9,FALSE)</f>
        <v>2.24E-2</v>
      </c>
    </row>
    <row r="36" spans="1:11" x14ac:dyDescent="0.3">
      <c r="A36" s="1">
        <v>17</v>
      </c>
      <c r="B36" s="1">
        <v>18</v>
      </c>
      <c r="C36">
        <v>7.5</v>
      </c>
      <c r="D36">
        <v>30</v>
      </c>
      <c r="E36">
        <v>0</v>
      </c>
      <c r="F36" t="str">
        <f t="shared" si="0"/>
        <v>Secondary</v>
      </c>
      <c r="G36">
        <f>VLOOKUP($F36,sPathTypes!$A:$I,6,FALSE)</f>
        <v>3.8972222222222225E-3</v>
      </c>
      <c r="H36">
        <f>VLOOKUP($F36,sPathTypes!$A:$I,7,FALSE)</f>
        <v>5.8450000000000002E-2</v>
      </c>
      <c r="I36">
        <f t="shared" si="1"/>
        <v>7.4415500000000003</v>
      </c>
      <c r="J36" s="4">
        <f>VLOOKUP($F36,sPathTypes!$A:$I,8,FALSE)</f>
        <v>4.444</v>
      </c>
      <c r="K36">
        <f>VLOOKUP($F36,sPathTypes!$A:$I,9,FALSE)</f>
        <v>2.24E-2</v>
      </c>
    </row>
    <row r="37" spans="1:11" x14ac:dyDescent="0.3">
      <c r="A37" s="1">
        <v>17</v>
      </c>
      <c r="B37" s="1">
        <v>31</v>
      </c>
      <c r="C37">
        <v>9</v>
      </c>
      <c r="D37">
        <v>30</v>
      </c>
      <c r="E37">
        <v>0</v>
      </c>
      <c r="F37" t="str">
        <f t="shared" si="0"/>
        <v>Secondary</v>
      </c>
      <c r="G37">
        <f>VLOOKUP($F37,sPathTypes!$A:$I,6,FALSE)</f>
        <v>3.8972222222222225E-3</v>
      </c>
      <c r="H37">
        <f>VLOOKUP($F37,sPathTypes!$A:$I,7,FALSE)</f>
        <v>5.8450000000000002E-2</v>
      </c>
      <c r="I37">
        <f t="shared" si="1"/>
        <v>8.9415499999999994</v>
      </c>
      <c r="J37" s="4">
        <f>VLOOKUP($F37,sPathTypes!$A:$I,8,FALSE)</f>
        <v>4.444</v>
      </c>
      <c r="K37">
        <f>VLOOKUP($F37,sPathTypes!$A:$I,9,FALSE)</f>
        <v>2.24E-2</v>
      </c>
    </row>
    <row r="38" spans="1:11" x14ac:dyDescent="0.3">
      <c r="A38" s="1">
        <v>18</v>
      </c>
      <c r="B38" s="1">
        <v>27</v>
      </c>
      <c r="C38">
        <v>8</v>
      </c>
      <c r="D38">
        <v>30</v>
      </c>
      <c r="E38">
        <v>0</v>
      </c>
      <c r="F38" t="str">
        <f t="shared" si="0"/>
        <v>Secondary</v>
      </c>
      <c r="G38">
        <f>VLOOKUP($F38,sPathTypes!$A:$I,6,FALSE)</f>
        <v>3.8972222222222225E-3</v>
      </c>
      <c r="H38">
        <f>VLOOKUP($F38,sPathTypes!$A:$I,7,FALSE)</f>
        <v>5.8450000000000002E-2</v>
      </c>
      <c r="I38">
        <f t="shared" si="1"/>
        <v>7.9415500000000003</v>
      </c>
      <c r="J38" s="4">
        <f>VLOOKUP($F38,sPathTypes!$A:$I,8,FALSE)</f>
        <v>4.444</v>
      </c>
      <c r="K38">
        <f>VLOOKUP($F38,sPathTypes!$A:$I,9,FALSE)</f>
        <v>2.24E-2</v>
      </c>
    </row>
    <row r="39" spans="1:11" x14ac:dyDescent="0.3">
      <c r="A39" s="1">
        <v>18</v>
      </c>
      <c r="B39" s="1">
        <v>28</v>
      </c>
      <c r="C39">
        <v>4.5</v>
      </c>
      <c r="D39">
        <v>50</v>
      </c>
      <c r="E39">
        <v>0</v>
      </c>
      <c r="F39" t="str">
        <f t="shared" si="0"/>
        <v>Main Type 1</v>
      </c>
      <c r="G39">
        <f>VLOOKUP($F39,sPathTypes!$A:$I,6,FALSE)</f>
        <v>6.4944444444444442E-3</v>
      </c>
      <c r="H39">
        <f>VLOOKUP($F39,sPathTypes!$A:$I,7,FALSE)</f>
        <v>0.16238</v>
      </c>
      <c r="I39">
        <f t="shared" si="1"/>
        <v>4.3376200000000003</v>
      </c>
      <c r="J39" s="4">
        <f>VLOOKUP($F39,sPathTypes!$A:$I,8,FALSE)</f>
        <v>7.3019999999999996</v>
      </c>
      <c r="K39">
        <f>VLOOKUP($F39,sPathTypes!$A:$I,9,FALSE)</f>
        <v>6.2399999999999997E-2</v>
      </c>
    </row>
    <row r="40" spans="1:11" x14ac:dyDescent="0.3">
      <c r="A40" s="1">
        <v>18</v>
      </c>
      <c r="B40" s="1">
        <v>29</v>
      </c>
      <c r="C40">
        <v>8.5</v>
      </c>
      <c r="D40">
        <v>30</v>
      </c>
      <c r="E40">
        <v>0</v>
      </c>
      <c r="F40" t="str">
        <f t="shared" si="0"/>
        <v>Secondary</v>
      </c>
      <c r="G40">
        <f>VLOOKUP($F40,sPathTypes!$A:$I,6,FALSE)</f>
        <v>3.8972222222222225E-3</v>
      </c>
      <c r="H40">
        <f>VLOOKUP($F40,sPathTypes!$A:$I,7,FALSE)</f>
        <v>5.8450000000000002E-2</v>
      </c>
      <c r="I40">
        <f t="shared" si="1"/>
        <v>8.4415499999999994</v>
      </c>
      <c r="J40" s="4">
        <f>VLOOKUP($F40,sPathTypes!$A:$I,8,FALSE)</f>
        <v>4.444</v>
      </c>
      <c r="K40">
        <f>VLOOKUP($F40,sPathTypes!$A:$I,9,FALSE)</f>
        <v>2.24E-2</v>
      </c>
    </row>
    <row r="41" spans="1:11" x14ac:dyDescent="0.3">
      <c r="A41" s="1">
        <v>19</v>
      </c>
      <c r="B41" s="1">
        <v>20</v>
      </c>
      <c r="C41">
        <v>8.5</v>
      </c>
      <c r="D41">
        <v>30</v>
      </c>
      <c r="E41">
        <v>0</v>
      </c>
      <c r="F41" t="str">
        <f t="shared" si="0"/>
        <v>Secondary</v>
      </c>
      <c r="G41">
        <f>VLOOKUP($F41,sPathTypes!$A:$I,6,FALSE)</f>
        <v>3.8972222222222225E-3</v>
      </c>
      <c r="H41">
        <f>VLOOKUP($F41,sPathTypes!$A:$I,7,FALSE)</f>
        <v>5.8450000000000002E-2</v>
      </c>
      <c r="I41">
        <f t="shared" si="1"/>
        <v>8.4415499999999994</v>
      </c>
      <c r="J41" s="4">
        <f>VLOOKUP($F41,sPathTypes!$A:$I,8,FALSE)</f>
        <v>4.444</v>
      </c>
      <c r="K41">
        <f>VLOOKUP($F41,sPathTypes!$A:$I,9,FALSE)</f>
        <v>2.24E-2</v>
      </c>
    </row>
    <row r="42" spans="1:11" x14ac:dyDescent="0.3">
      <c r="A42" s="1">
        <v>19</v>
      </c>
      <c r="B42" s="1">
        <v>21</v>
      </c>
      <c r="C42">
        <v>6</v>
      </c>
      <c r="D42">
        <v>30</v>
      </c>
      <c r="E42">
        <v>0</v>
      </c>
      <c r="F42" t="str">
        <f t="shared" si="0"/>
        <v>Secondary</v>
      </c>
      <c r="G42">
        <f>VLOOKUP($F42,sPathTypes!$A:$I,6,FALSE)</f>
        <v>3.8972222222222225E-3</v>
      </c>
      <c r="H42">
        <f>VLOOKUP($F42,sPathTypes!$A:$I,7,FALSE)</f>
        <v>5.8450000000000002E-2</v>
      </c>
      <c r="I42">
        <f t="shared" si="1"/>
        <v>5.9415500000000003</v>
      </c>
      <c r="J42" s="4">
        <f>VLOOKUP($F42,sPathTypes!$A:$I,8,FALSE)</f>
        <v>4.444</v>
      </c>
      <c r="K42">
        <f>VLOOKUP($F42,sPathTypes!$A:$I,9,FALSE)</f>
        <v>2.24E-2</v>
      </c>
    </row>
    <row r="43" spans="1:11" x14ac:dyDescent="0.3">
      <c r="A43" s="1">
        <v>19</v>
      </c>
      <c r="B43" s="1">
        <v>28</v>
      </c>
      <c r="C43">
        <v>10</v>
      </c>
      <c r="D43">
        <v>30</v>
      </c>
      <c r="E43">
        <v>0</v>
      </c>
      <c r="F43" t="str">
        <f t="shared" si="0"/>
        <v>Secondary</v>
      </c>
      <c r="G43">
        <f>VLOOKUP($F43,sPathTypes!$A:$I,6,FALSE)</f>
        <v>3.8972222222222225E-3</v>
      </c>
      <c r="H43">
        <f>VLOOKUP($F43,sPathTypes!$A:$I,7,FALSE)</f>
        <v>5.8450000000000002E-2</v>
      </c>
      <c r="I43">
        <f t="shared" si="1"/>
        <v>9.9415499999999994</v>
      </c>
      <c r="J43" s="4">
        <f>VLOOKUP($F43,sPathTypes!$A:$I,8,FALSE)</f>
        <v>4.444</v>
      </c>
      <c r="K43">
        <f>VLOOKUP($F43,sPathTypes!$A:$I,9,FALSE)</f>
        <v>2.24E-2</v>
      </c>
    </row>
    <row r="44" spans="1:11" x14ac:dyDescent="0.3">
      <c r="A44" s="1">
        <v>20</v>
      </c>
      <c r="B44" s="1">
        <v>21</v>
      </c>
      <c r="C44">
        <v>4</v>
      </c>
      <c r="D44">
        <v>30</v>
      </c>
      <c r="E44">
        <v>0</v>
      </c>
      <c r="F44" t="str">
        <f t="shared" si="0"/>
        <v>Secondary</v>
      </c>
      <c r="G44">
        <f>VLOOKUP($F44,sPathTypes!$A:$I,6,FALSE)</f>
        <v>3.8972222222222225E-3</v>
      </c>
      <c r="H44">
        <f>VLOOKUP($F44,sPathTypes!$A:$I,7,FALSE)</f>
        <v>5.8450000000000002E-2</v>
      </c>
      <c r="I44">
        <f t="shared" si="1"/>
        <v>3.9415499999999999</v>
      </c>
      <c r="J44" s="4">
        <f>VLOOKUP($F44,sPathTypes!$A:$I,8,FALSE)</f>
        <v>4.444</v>
      </c>
      <c r="K44">
        <f>VLOOKUP($F44,sPathTypes!$A:$I,9,FALSE)</f>
        <v>2.24E-2</v>
      </c>
    </row>
    <row r="45" spans="1:11" x14ac:dyDescent="0.3">
      <c r="A45" s="1">
        <v>21</v>
      </c>
      <c r="B45" s="1">
        <v>28</v>
      </c>
      <c r="C45">
        <v>6.5</v>
      </c>
      <c r="D45">
        <v>30</v>
      </c>
      <c r="E45">
        <v>0</v>
      </c>
      <c r="F45" t="str">
        <f t="shared" si="0"/>
        <v>Secondary</v>
      </c>
      <c r="G45">
        <f>VLOOKUP($F45,sPathTypes!$A:$I,6,FALSE)</f>
        <v>3.8972222222222225E-3</v>
      </c>
      <c r="H45">
        <f>VLOOKUP($F45,sPathTypes!$A:$I,7,FALSE)</f>
        <v>5.8450000000000002E-2</v>
      </c>
      <c r="I45">
        <f t="shared" si="1"/>
        <v>6.4415500000000003</v>
      </c>
      <c r="J45" s="4">
        <f>VLOOKUP($F45,sPathTypes!$A:$I,8,FALSE)</f>
        <v>4.444</v>
      </c>
      <c r="K45">
        <f>VLOOKUP($F45,sPathTypes!$A:$I,9,FALSE)</f>
        <v>2.24E-2</v>
      </c>
    </row>
    <row r="46" spans="1:11" x14ac:dyDescent="0.3">
      <c r="A46" s="1">
        <v>22</v>
      </c>
      <c r="B46" s="1">
        <v>26</v>
      </c>
      <c r="C46">
        <v>15</v>
      </c>
      <c r="D46">
        <v>80</v>
      </c>
      <c r="E46">
        <v>0.06</v>
      </c>
      <c r="F46" t="str">
        <f t="shared" si="0"/>
        <v>Main Type 2</v>
      </c>
      <c r="G46">
        <f>VLOOKUP($F46,sPathTypes!$A:$I,6,FALSE)</f>
        <v>1.0391666666666665E-2</v>
      </c>
      <c r="H46">
        <f>VLOOKUP($F46,sPathTypes!$A:$I,7,FALSE)</f>
        <v>0.41567999999999999</v>
      </c>
      <c r="I46">
        <f t="shared" si="1"/>
        <v>14.58432</v>
      </c>
      <c r="J46" s="4">
        <f>VLOOKUP($F46,sPathTypes!$A:$I,8,FALSE)</f>
        <v>15.19</v>
      </c>
      <c r="K46">
        <f>VLOOKUP($F46,sPathTypes!$A:$I,9,FALSE)</f>
        <v>0.16</v>
      </c>
    </row>
    <row r="47" spans="1:11" x14ac:dyDescent="0.3">
      <c r="A47" s="1">
        <v>23</v>
      </c>
      <c r="B47" s="1">
        <v>21</v>
      </c>
      <c r="C47">
        <v>4.5</v>
      </c>
      <c r="D47">
        <v>30</v>
      </c>
      <c r="E47">
        <v>0</v>
      </c>
      <c r="F47" t="str">
        <f t="shared" si="0"/>
        <v>Secondary</v>
      </c>
      <c r="G47">
        <f>VLOOKUP($F47,sPathTypes!$A:$I,6,FALSE)</f>
        <v>3.8972222222222225E-3</v>
      </c>
      <c r="H47">
        <f>VLOOKUP($F47,sPathTypes!$A:$I,7,FALSE)</f>
        <v>5.8450000000000002E-2</v>
      </c>
      <c r="I47">
        <f t="shared" si="1"/>
        <v>4.4415500000000003</v>
      </c>
      <c r="J47" s="4">
        <f>VLOOKUP($F47,sPathTypes!$A:$I,8,FALSE)</f>
        <v>4.444</v>
      </c>
      <c r="K47">
        <f>VLOOKUP($F47,sPathTypes!$A:$I,9,FALSE)</f>
        <v>2.24E-2</v>
      </c>
    </row>
    <row r="48" spans="1:11" x14ac:dyDescent="0.3">
      <c r="A48" s="1">
        <v>23</v>
      </c>
      <c r="B48" s="1">
        <v>24</v>
      </c>
      <c r="C48">
        <v>7</v>
      </c>
      <c r="D48">
        <v>30</v>
      </c>
      <c r="E48">
        <v>0</v>
      </c>
      <c r="F48" t="str">
        <f t="shared" si="0"/>
        <v>Secondary</v>
      </c>
      <c r="G48">
        <f>VLOOKUP($F48,sPathTypes!$A:$I,6,FALSE)</f>
        <v>3.8972222222222225E-3</v>
      </c>
      <c r="H48">
        <f>VLOOKUP($F48,sPathTypes!$A:$I,7,FALSE)</f>
        <v>5.8450000000000002E-2</v>
      </c>
      <c r="I48">
        <f t="shared" si="1"/>
        <v>6.9415500000000003</v>
      </c>
      <c r="J48" s="4">
        <f>VLOOKUP($F48,sPathTypes!$A:$I,8,FALSE)</f>
        <v>4.444</v>
      </c>
      <c r="K48">
        <f>VLOOKUP($F48,sPathTypes!$A:$I,9,FALSE)</f>
        <v>2.24E-2</v>
      </c>
    </row>
    <row r="49" spans="1:11" x14ac:dyDescent="0.3">
      <c r="A49" s="1">
        <v>24</v>
      </c>
      <c r="B49" s="1">
        <v>20</v>
      </c>
      <c r="C49">
        <v>11</v>
      </c>
      <c r="D49">
        <v>30</v>
      </c>
      <c r="E49">
        <v>0</v>
      </c>
      <c r="F49" t="str">
        <f t="shared" si="0"/>
        <v>Secondary</v>
      </c>
      <c r="G49">
        <f>VLOOKUP($F49,sPathTypes!$A:$I,6,FALSE)</f>
        <v>3.8972222222222225E-3</v>
      </c>
      <c r="H49">
        <f>VLOOKUP($F49,sPathTypes!$A:$I,7,FALSE)</f>
        <v>5.8450000000000002E-2</v>
      </c>
      <c r="I49">
        <f t="shared" si="1"/>
        <v>10.941549999999999</v>
      </c>
      <c r="J49" s="4">
        <f>VLOOKUP($F49,sPathTypes!$A:$I,8,FALSE)</f>
        <v>4.444</v>
      </c>
      <c r="K49">
        <f>VLOOKUP($F49,sPathTypes!$A:$I,9,FALSE)</f>
        <v>2.24E-2</v>
      </c>
    </row>
    <row r="50" spans="1:11" x14ac:dyDescent="0.3">
      <c r="A50" s="1">
        <v>24</v>
      </c>
      <c r="B50" s="1">
        <v>22</v>
      </c>
      <c r="C50">
        <v>15</v>
      </c>
      <c r="D50">
        <v>30</v>
      </c>
      <c r="E50">
        <v>0</v>
      </c>
      <c r="F50" t="str">
        <f t="shared" si="0"/>
        <v>Secondary</v>
      </c>
      <c r="G50">
        <f>VLOOKUP($F50,sPathTypes!$A:$I,6,FALSE)</f>
        <v>3.8972222222222225E-3</v>
      </c>
      <c r="H50">
        <f>VLOOKUP($F50,sPathTypes!$A:$I,7,FALSE)</f>
        <v>5.8450000000000002E-2</v>
      </c>
      <c r="I50">
        <f t="shared" si="1"/>
        <v>14.941549999999999</v>
      </c>
      <c r="J50" s="4">
        <f>VLOOKUP($F50,sPathTypes!$A:$I,8,FALSE)</f>
        <v>4.444</v>
      </c>
      <c r="K50">
        <f>VLOOKUP($F50,sPathTypes!$A:$I,9,FALSE)</f>
        <v>2.24E-2</v>
      </c>
    </row>
    <row r="51" spans="1:11" x14ac:dyDescent="0.3">
      <c r="A51" s="1">
        <v>24</v>
      </c>
      <c r="B51" s="1">
        <v>26</v>
      </c>
      <c r="C51">
        <v>11</v>
      </c>
      <c r="D51">
        <v>30</v>
      </c>
      <c r="E51">
        <v>0</v>
      </c>
      <c r="F51" t="str">
        <f t="shared" si="0"/>
        <v>Secondary</v>
      </c>
      <c r="G51">
        <f>VLOOKUP($F51,sPathTypes!$A:$I,6,FALSE)</f>
        <v>3.8972222222222225E-3</v>
      </c>
      <c r="H51">
        <f>VLOOKUP($F51,sPathTypes!$A:$I,7,FALSE)</f>
        <v>5.8450000000000002E-2</v>
      </c>
      <c r="I51">
        <f t="shared" si="1"/>
        <v>10.941549999999999</v>
      </c>
      <c r="J51" s="4">
        <f>VLOOKUP($F51,sPathTypes!$A:$I,8,FALSE)</f>
        <v>4.444</v>
      </c>
      <c r="K51">
        <f>VLOOKUP($F51,sPathTypes!$A:$I,9,FALSE)</f>
        <v>2.24E-2</v>
      </c>
    </row>
    <row r="52" spans="1:11" x14ac:dyDescent="0.3">
      <c r="A52" s="1">
        <v>25</v>
      </c>
      <c r="B52" s="1">
        <v>24</v>
      </c>
      <c r="C52">
        <v>5</v>
      </c>
      <c r="D52">
        <v>30</v>
      </c>
      <c r="E52">
        <v>0</v>
      </c>
      <c r="F52" t="str">
        <f t="shared" si="0"/>
        <v>Secondary</v>
      </c>
      <c r="G52">
        <f>VLOOKUP($F52,sPathTypes!$A:$I,6,FALSE)</f>
        <v>3.8972222222222225E-3</v>
      </c>
      <c r="H52">
        <f>VLOOKUP($F52,sPathTypes!$A:$I,7,FALSE)</f>
        <v>5.8450000000000002E-2</v>
      </c>
      <c r="I52">
        <f t="shared" si="1"/>
        <v>4.9415500000000003</v>
      </c>
      <c r="J52" s="4">
        <f>VLOOKUP($F52,sPathTypes!$A:$I,8,FALSE)</f>
        <v>4.444</v>
      </c>
      <c r="K52">
        <f>VLOOKUP($F52,sPathTypes!$A:$I,9,FALSE)</f>
        <v>2.24E-2</v>
      </c>
    </row>
    <row r="53" spans="1:11" x14ac:dyDescent="0.3">
      <c r="A53" s="1">
        <v>25</v>
      </c>
      <c r="B53" s="1">
        <v>26</v>
      </c>
      <c r="C53">
        <v>10</v>
      </c>
      <c r="D53">
        <v>50</v>
      </c>
      <c r="E53">
        <v>0</v>
      </c>
      <c r="F53" t="str">
        <f t="shared" si="0"/>
        <v>Main Type 1</v>
      </c>
      <c r="G53">
        <f>VLOOKUP($F53,sPathTypes!$A:$I,6,FALSE)</f>
        <v>6.4944444444444442E-3</v>
      </c>
      <c r="H53">
        <f>VLOOKUP($F53,sPathTypes!$A:$I,7,FALSE)</f>
        <v>0.16238</v>
      </c>
      <c r="I53">
        <f t="shared" si="1"/>
        <v>9.8376199999999994</v>
      </c>
      <c r="J53" s="4">
        <f>VLOOKUP($F53,sPathTypes!$A:$I,8,FALSE)</f>
        <v>7.3019999999999996</v>
      </c>
      <c r="K53">
        <f>VLOOKUP($F53,sPathTypes!$A:$I,9,FALSE)</f>
        <v>6.2399999999999997E-2</v>
      </c>
    </row>
    <row r="54" spans="1:11" x14ac:dyDescent="0.3">
      <c r="A54" s="1">
        <v>25</v>
      </c>
      <c r="B54" s="1">
        <v>27</v>
      </c>
      <c r="C54">
        <v>14</v>
      </c>
      <c r="D54">
        <v>50</v>
      </c>
      <c r="E54">
        <v>0</v>
      </c>
      <c r="F54" t="str">
        <f t="shared" si="0"/>
        <v>Main Type 1</v>
      </c>
      <c r="G54">
        <f>VLOOKUP($F54,sPathTypes!$A:$I,6,FALSE)</f>
        <v>6.4944444444444442E-3</v>
      </c>
      <c r="H54">
        <f>VLOOKUP($F54,sPathTypes!$A:$I,7,FALSE)</f>
        <v>0.16238</v>
      </c>
      <c r="I54">
        <f t="shared" si="1"/>
        <v>13.837619999999999</v>
      </c>
      <c r="J54" s="4">
        <f>VLOOKUP($F54,sPathTypes!$A:$I,8,FALSE)</f>
        <v>7.3019999999999996</v>
      </c>
      <c r="K54">
        <f>VLOOKUP($F54,sPathTypes!$A:$I,9,FALSE)</f>
        <v>6.2399999999999997E-2</v>
      </c>
    </row>
    <row r="55" spans="1:11" x14ac:dyDescent="0.3">
      <c r="A55" s="1">
        <v>25</v>
      </c>
      <c r="B55" s="1">
        <v>34</v>
      </c>
      <c r="C55">
        <v>19</v>
      </c>
      <c r="D55">
        <v>30</v>
      </c>
      <c r="E55">
        <v>0</v>
      </c>
      <c r="F55" t="str">
        <f t="shared" si="0"/>
        <v>Secondary</v>
      </c>
      <c r="G55">
        <f>VLOOKUP($F55,sPathTypes!$A:$I,6,FALSE)</f>
        <v>3.8972222222222225E-3</v>
      </c>
      <c r="H55">
        <f>VLOOKUP($F55,sPathTypes!$A:$I,7,FALSE)</f>
        <v>5.8450000000000002E-2</v>
      </c>
      <c r="I55">
        <f t="shared" si="1"/>
        <v>18.941549999999999</v>
      </c>
      <c r="J55" s="4">
        <f>VLOOKUP($F55,sPathTypes!$A:$I,8,FALSE)</f>
        <v>4.444</v>
      </c>
      <c r="K55">
        <f>VLOOKUP($F55,sPathTypes!$A:$I,9,FALSE)</f>
        <v>2.24E-2</v>
      </c>
    </row>
    <row r="56" spans="1:11" x14ac:dyDescent="0.3">
      <c r="A56" s="1">
        <v>25</v>
      </c>
      <c r="B56" s="1">
        <v>37</v>
      </c>
      <c r="C56">
        <v>19</v>
      </c>
      <c r="D56">
        <v>50</v>
      </c>
      <c r="E56">
        <v>0</v>
      </c>
      <c r="F56" t="str">
        <f t="shared" si="0"/>
        <v>Main Type 1</v>
      </c>
      <c r="G56">
        <f>VLOOKUP($F56,sPathTypes!$A:$I,6,FALSE)</f>
        <v>6.4944444444444442E-3</v>
      </c>
      <c r="H56">
        <f>VLOOKUP($F56,sPathTypes!$A:$I,7,FALSE)</f>
        <v>0.16238</v>
      </c>
      <c r="I56">
        <f t="shared" si="1"/>
        <v>18.837620000000001</v>
      </c>
      <c r="J56" s="4">
        <f>VLOOKUP($F56,sPathTypes!$A:$I,8,FALSE)</f>
        <v>7.3019999999999996</v>
      </c>
      <c r="K56">
        <f>VLOOKUP($F56,sPathTypes!$A:$I,9,FALSE)</f>
        <v>6.2399999999999997E-2</v>
      </c>
    </row>
    <row r="57" spans="1:11" x14ac:dyDescent="0.3">
      <c r="A57" s="1">
        <v>27</v>
      </c>
      <c r="B57" s="1">
        <v>23</v>
      </c>
      <c r="C57">
        <v>8</v>
      </c>
      <c r="D57">
        <v>30</v>
      </c>
      <c r="E57">
        <v>0</v>
      </c>
      <c r="F57" t="str">
        <f t="shared" si="0"/>
        <v>Secondary</v>
      </c>
      <c r="G57">
        <f>VLOOKUP($F57,sPathTypes!$A:$I,6,FALSE)</f>
        <v>3.8972222222222225E-3</v>
      </c>
      <c r="H57">
        <f>VLOOKUP($F57,sPathTypes!$A:$I,7,FALSE)</f>
        <v>5.8450000000000002E-2</v>
      </c>
      <c r="I57">
        <f t="shared" si="1"/>
        <v>7.9415500000000003</v>
      </c>
      <c r="J57" s="4">
        <f>VLOOKUP($F57,sPathTypes!$A:$I,8,FALSE)</f>
        <v>4.444</v>
      </c>
      <c r="K57">
        <f>VLOOKUP($F57,sPathTypes!$A:$I,9,FALSE)</f>
        <v>2.24E-2</v>
      </c>
    </row>
    <row r="58" spans="1:11" x14ac:dyDescent="0.3">
      <c r="A58" s="1">
        <v>27</v>
      </c>
      <c r="B58" s="1">
        <v>28</v>
      </c>
      <c r="C58">
        <v>3</v>
      </c>
      <c r="D58">
        <v>50</v>
      </c>
      <c r="E58">
        <v>0</v>
      </c>
      <c r="F58" t="str">
        <f t="shared" si="0"/>
        <v>Main Type 1</v>
      </c>
      <c r="G58">
        <f>VLOOKUP($F58,sPathTypes!$A:$I,6,FALSE)</f>
        <v>6.4944444444444442E-3</v>
      </c>
      <c r="H58">
        <f>VLOOKUP($F58,sPathTypes!$A:$I,7,FALSE)</f>
        <v>0.16238</v>
      </c>
      <c r="I58">
        <f t="shared" si="1"/>
        <v>2.8376199999999998</v>
      </c>
      <c r="J58" s="4">
        <f>VLOOKUP($F58,sPathTypes!$A:$I,8,FALSE)</f>
        <v>7.3019999999999996</v>
      </c>
      <c r="K58">
        <f>VLOOKUP($F58,sPathTypes!$A:$I,9,FALSE)</f>
        <v>6.2399999999999997E-2</v>
      </c>
    </row>
    <row r="59" spans="1:11" x14ac:dyDescent="0.3">
      <c r="A59" s="1">
        <v>27</v>
      </c>
      <c r="B59" s="1">
        <v>33</v>
      </c>
      <c r="C59">
        <v>8</v>
      </c>
      <c r="D59">
        <v>30</v>
      </c>
      <c r="E59">
        <v>0</v>
      </c>
      <c r="F59" t="str">
        <f t="shared" si="0"/>
        <v>Secondary</v>
      </c>
      <c r="G59">
        <f>VLOOKUP($F59,sPathTypes!$A:$I,6,FALSE)</f>
        <v>3.8972222222222225E-3</v>
      </c>
      <c r="H59">
        <f>VLOOKUP($F59,sPathTypes!$A:$I,7,FALSE)</f>
        <v>5.8450000000000002E-2</v>
      </c>
      <c r="I59">
        <f t="shared" si="1"/>
        <v>7.9415500000000003</v>
      </c>
      <c r="J59" s="4">
        <f>VLOOKUP($F59,sPathTypes!$A:$I,8,FALSE)</f>
        <v>4.444</v>
      </c>
      <c r="K59">
        <f>VLOOKUP($F59,sPathTypes!$A:$I,9,FALSE)</f>
        <v>2.24E-2</v>
      </c>
    </row>
    <row r="60" spans="1:11" x14ac:dyDescent="0.3">
      <c r="A60" s="1">
        <v>27</v>
      </c>
      <c r="B60" s="1">
        <v>35</v>
      </c>
      <c r="C60">
        <v>7</v>
      </c>
      <c r="D60">
        <v>30</v>
      </c>
      <c r="E60">
        <v>0</v>
      </c>
      <c r="F60" t="str">
        <f t="shared" si="0"/>
        <v>Secondary</v>
      </c>
      <c r="G60">
        <f>VLOOKUP($F60,sPathTypes!$A:$I,6,FALSE)</f>
        <v>3.8972222222222225E-3</v>
      </c>
      <c r="H60">
        <f>VLOOKUP($F60,sPathTypes!$A:$I,7,FALSE)</f>
        <v>5.8450000000000002E-2</v>
      </c>
      <c r="I60">
        <f t="shared" si="1"/>
        <v>6.9415500000000003</v>
      </c>
      <c r="J60" s="4">
        <f>VLOOKUP($F60,sPathTypes!$A:$I,8,FALSE)</f>
        <v>4.444</v>
      </c>
      <c r="K60">
        <f>VLOOKUP($F60,sPathTypes!$A:$I,9,FALSE)</f>
        <v>2.24E-2</v>
      </c>
    </row>
    <row r="61" spans="1:11" x14ac:dyDescent="0.3">
      <c r="A61" s="1">
        <v>29</v>
      </c>
      <c r="B61" s="1">
        <v>17</v>
      </c>
      <c r="C61">
        <v>7.5</v>
      </c>
      <c r="D61">
        <v>30</v>
      </c>
      <c r="E61">
        <v>0</v>
      </c>
      <c r="F61" t="str">
        <f t="shared" si="0"/>
        <v>Secondary</v>
      </c>
      <c r="G61">
        <f>VLOOKUP($F61,sPathTypes!$A:$I,6,FALSE)</f>
        <v>3.8972222222222225E-3</v>
      </c>
      <c r="H61">
        <f>VLOOKUP($F61,sPathTypes!$A:$I,7,FALSE)</f>
        <v>5.8450000000000002E-2</v>
      </c>
      <c r="I61">
        <f t="shared" si="1"/>
        <v>7.4415500000000003</v>
      </c>
      <c r="J61" s="4">
        <f>VLOOKUP($F61,sPathTypes!$A:$I,8,FALSE)</f>
        <v>4.444</v>
      </c>
      <c r="K61">
        <f>VLOOKUP($F61,sPathTypes!$A:$I,9,FALSE)</f>
        <v>2.24E-2</v>
      </c>
    </row>
    <row r="62" spans="1:11" x14ac:dyDescent="0.3">
      <c r="A62" s="1">
        <v>29</v>
      </c>
      <c r="B62" s="1">
        <v>27</v>
      </c>
      <c r="C62">
        <v>9.5</v>
      </c>
      <c r="D62">
        <v>30</v>
      </c>
      <c r="E62">
        <v>0</v>
      </c>
      <c r="F62" t="str">
        <f t="shared" si="0"/>
        <v>Secondary</v>
      </c>
      <c r="G62">
        <f>VLOOKUP($F62,sPathTypes!$A:$I,6,FALSE)</f>
        <v>3.8972222222222225E-3</v>
      </c>
      <c r="H62">
        <f>VLOOKUP($F62,sPathTypes!$A:$I,7,FALSE)</f>
        <v>5.8450000000000002E-2</v>
      </c>
      <c r="I62">
        <f t="shared" si="1"/>
        <v>9.4415499999999994</v>
      </c>
      <c r="J62" s="4">
        <f>VLOOKUP($F62,sPathTypes!$A:$I,8,FALSE)</f>
        <v>4.444</v>
      </c>
      <c r="K62">
        <f>VLOOKUP($F62,sPathTypes!$A:$I,9,FALSE)</f>
        <v>2.24E-2</v>
      </c>
    </row>
    <row r="63" spans="1:11" x14ac:dyDescent="0.3">
      <c r="A63" s="1">
        <v>29</v>
      </c>
      <c r="B63" s="1">
        <v>30</v>
      </c>
      <c r="C63">
        <v>3.5</v>
      </c>
      <c r="D63">
        <v>30</v>
      </c>
      <c r="E63">
        <v>0</v>
      </c>
      <c r="F63" t="str">
        <f t="shared" si="0"/>
        <v>Secondary</v>
      </c>
      <c r="G63">
        <f>VLOOKUP($F63,sPathTypes!$A:$I,6,FALSE)</f>
        <v>3.8972222222222225E-3</v>
      </c>
      <c r="H63">
        <f>VLOOKUP($F63,sPathTypes!$A:$I,7,FALSE)</f>
        <v>5.8450000000000002E-2</v>
      </c>
      <c r="I63">
        <f t="shared" si="1"/>
        <v>3.4415499999999999</v>
      </c>
      <c r="J63" s="4">
        <f>VLOOKUP($F63,sPathTypes!$A:$I,8,FALSE)</f>
        <v>4.444</v>
      </c>
      <c r="K63">
        <f>VLOOKUP($F63,sPathTypes!$A:$I,9,FALSE)</f>
        <v>2.24E-2</v>
      </c>
    </row>
    <row r="64" spans="1:11" x14ac:dyDescent="0.3">
      <c r="A64" s="1">
        <v>29</v>
      </c>
      <c r="B64" s="1">
        <v>33</v>
      </c>
      <c r="C64">
        <v>6</v>
      </c>
      <c r="D64">
        <v>30</v>
      </c>
      <c r="E64">
        <v>0</v>
      </c>
      <c r="F64" t="str">
        <f t="shared" si="0"/>
        <v>Secondary</v>
      </c>
      <c r="G64">
        <f>VLOOKUP($F64,sPathTypes!$A:$I,6,FALSE)</f>
        <v>3.8972222222222225E-3</v>
      </c>
      <c r="H64">
        <f>VLOOKUP($F64,sPathTypes!$A:$I,7,FALSE)</f>
        <v>5.8450000000000002E-2</v>
      </c>
      <c r="I64">
        <f t="shared" si="1"/>
        <v>5.9415500000000003</v>
      </c>
      <c r="J64" s="4">
        <f>VLOOKUP($F64,sPathTypes!$A:$I,8,FALSE)</f>
        <v>4.444</v>
      </c>
      <c r="K64">
        <f>VLOOKUP($F64,sPathTypes!$A:$I,9,FALSE)</f>
        <v>2.24E-2</v>
      </c>
    </row>
    <row r="65" spans="1:11" x14ac:dyDescent="0.3">
      <c r="A65" s="1">
        <v>30</v>
      </c>
      <c r="B65" s="1">
        <v>17</v>
      </c>
      <c r="C65">
        <v>8.5</v>
      </c>
      <c r="D65">
        <v>30</v>
      </c>
      <c r="E65">
        <v>0</v>
      </c>
      <c r="F65" t="str">
        <f t="shared" si="0"/>
        <v>Secondary</v>
      </c>
      <c r="G65">
        <f>VLOOKUP($F65,sPathTypes!$A:$I,6,FALSE)</f>
        <v>3.8972222222222225E-3</v>
      </c>
      <c r="H65">
        <f>VLOOKUP($F65,sPathTypes!$A:$I,7,FALSE)</f>
        <v>5.8450000000000002E-2</v>
      </c>
      <c r="I65">
        <f t="shared" si="1"/>
        <v>8.4415499999999994</v>
      </c>
      <c r="J65" s="4">
        <f>VLOOKUP($F65,sPathTypes!$A:$I,8,FALSE)</f>
        <v>4.444</v>
      </c>
      <c r="K65">
        <f>VLOOKUP($F65,sPathTypes!$A:$I,9,FALSE)</f>
        <v>2.24E-2</v>
      </c>
    </row>
    <row r="66" spans="1:11" x14ac:dyDescent="0.3">
      <c r="A66" s="1">
        <v>30</v>
      </c>
      <c r="B66" s="1">
        <v>31</v>
      </c>
      <c r="C66">
        <v>3.5</v>
      </c>
      <c r="D66">
        <v>30</v>
      </c>
      <c r="E66">
        <v>0</v>
      </c>
      <c r="F66" t="str">
        <f t="shared" si="0"/>
        <v>Secondary</v>
      </c>
      <c r="G66">
        <f>VLOOKUP($F66,sPathTypes!$A:$I,6,FALSE)</f>
        <v>3.8972222222222225E-3</v>
      </c>
      <c r="H66">
        <f>VLOOKUP($F66,sPathTypes!$A:$I,7,FALSE)</f>
        <v>5.8450000000000002E-2</v>
      </c>
      <c r="I66">
        <f t="shared" si="1"/>
        <v>3.4415499999999999</v>
      </c>
      <c r="J66" s="4">
        <f>VLOOKUP($F66,sPathTypes!$A:$I,8,FALSE)</f>
        <v>4.444</v>
      </c>
      <c r="K66">
        <f>VLOOKUP($F66,sPathTypes!$A:$I,9,FALSE)</f>
        <v>2.24E-2</v>
      </c>
    </row>
    <row r="67" spans="1:11" x14ac:dyDescent="0.3">
      <c r="A67" s="1">
        <v>30</v>
      </c>
      <c r="B67" s="1">
        <v>36</v>
      </c>
      <c r="C67">
        <v>8.5</v>
      </c>
      <c r="D67">
        <v>30</v>
      </c>
      <c r="E67">
        <v>0</v>
      </c>
      <c r="F67" t="str">
        <f t="shared" ref="F67:F81" si="2">IF(D67=30,"Secondary",IF(D67=50,"Main Type 1",IF(D67=80,"Main Type 2","Unknown")))</f>
        <v>Secondary</v>
      </c>
      <c r="G67">
        <f>VLOOKUP($F67,sPathTypes!$A:$I,6,FALSE)</f>
        <v>3.8972222222222225E-3</v>
      </c>
      <c r="H67">
        <f>VLOOKUP($F67,sPathTypes!$A:$I,7,FALSE)</f>
        <v>5.8450000000000002E-2</v>
      </c>
      <c r="I67">
        <f t="shared" ref="I67:I81" si="3">C67-H67</f>
        <v>8.4415499999999994</v>
      </c>
      <c r="J67" s="4">
        <f>VLOOKUP($F67,sPathTypes!$A:$I,8,FALSE)</f>
        <v>4.444</v>
      </c>
      <c r="K67">
        <f>VLOOKUP($F67,sPathTypes!$A:$I,9,FALSE)</f>
        <v>2.24E-2</v>
      </c>
    </row>
    <row r="68" spans="1:11" x14ac:dyDescent="0.3">
      <c r="A68" s="1">
        <v>31</v>
      </c>
      <c r="B68" s="1">
        <v>36</v>
      </c>
      <c r="C68">
        <v>10</v>
      </c>
      <c r="D68">
        <v>80</v>
      </c>
      <c r="E68">
        <v>0.06</v>
      </c>
      <c r="F68" t="str">
        <f t="shared" si="2"/>
        <v>Main Type 2</v>
      </c>
      <c r="G68">
        <f>VLOOKUP($F68,sPathTypes!$A:$I,6,FALSE)</f>
        <v>1.0391666666666665E-2</v>
      </c>
      <c r="H68">
        <f>VLOOKUP($F68,sPathTypes!$A:$I,7,FALSE)</f>
        <v>0.41567999999999999</v>
      </c>
      <c r="I68">
        <f t="shared" si="3"/>
        <v>9.58432</v>
      </c>
      <c r="J68" s="4">
        <f>VLOOKUP($F68,sPathTypes!$A:$I,8,FALSE)</f>
        <v>15.19</v>
      </c>
      <c r="K68">
        <f>VLOOKUP($F68,sPathTypes!$A:$I,9,FALSE)</f>
        <v>0.16</v>
      </c>
    </row>
    <row r="69" spans="1:11" x14ac:dyDescent="0.3">
      <c r="A69" s="1">
        <v>32</v>
      </c>
      <c r="B69" s="1">
        <v>29</v>
      </c>
      <c r="C69">
        <v>2.4</v>
      </c>
      <c r="D69">
        <v>30</v>
      </c>
      <c r="E69">
        <v>0</v>
      </c>
      <c r="F69" t="str">
        <f t="shared" si="2"/>
        <v>Secondary</v>
      </c>
      <c r="G69">
        <f>VLOOKUP($F69,sPathTypes!$A:$I,6,FALSE)</f>
        <v>3.8972222222222225E-3</v>
      </c>
      <c r="H69">
        <f>VLOOKUP($F69,sPathTypes!$A:$I,7,FALSE)</f>
        <v>5.8450000000000002E-2</v>
      </c>
      <c r="I69">
        <f t="shared" si="3"/>
        <v>2.3415499999999998</v>
      </c>
      <c r="J69" s="4">
        <f>VLOOKUP($F69,sPathTypes!$A:$I,8,FALSE)</f>
        <v>4.444</v>
      </c>
      <c r="K69">
        <f>VLOOKUP($F69,sPathTypes!$A:$I,9,FALSE)</f>
        <v>2.24E-2</v>
      </c>
    </row>
    <row r="70" spans="1:11" x14ac:dyDescent="0.3">
      <c r="A70" s="1">
        <v>33</v>
      </c>
      <c r="B70" s="1">
        <v>32</v>
      </c>
      <c r="C70">
        <v>3.5</v>
      </c>
      <c r="D70">
        <v>30</v>
      </c>
      <c r="E70">
        <v>0</v>
      </c>
      <c r="F70" t="str">
        <f t="shared" si="2"/>
        <v>Secondary</v>
      </c>
      <c r="G70">
        <f>VLOOKUP($F70,sPathTypes!$A:$I,6,FALSE)</f>
        <v>3.8972222222222225E-3</v>
      </c>
      <c r="H70">
        <f>VLOOKUP($F70,sPathTypes!$A:$I,7,FALSE)</f>
        <v>5.8450000000000002E-2</v>
      </c>
      <c r="I70">
        <f t="shared" si="3"/>
        <v>3.4415499999999999</v>
      </c>
      <c r="J70" s="4">
        <f>VLOOKUP($F70,sPathTypes!$A:$I,8,FALSE)</f>
        <v>4.444</v>
      </c>
      <c r="K70">
        <f>VLOOKUP($F70,sPathTypes!$A:$I,9,FALSE)</f>
        <v>2.24E-2</v>
      </c>
    </row>
    <row r="71" spans="1:11" x14ac:dyDescent="0.3">
      <c r="A71" s="1">
        <v>33</v>
      </c>
      <c r="B71" s="1">
        <v>35</v>
      </c>
      <c r="C71">
        <v>3.5</v>
      </c>
      <c r="D71">
        <v>30</v>
      </c>
      <c r="E71">
        <v>0</v>
      </c>
      <c r="F71" t="str">
        <f t="shared" si="2"/>
        <v>Secondary</v>
      </c>
      <c r="G71">
        <f>VLOOKUP($F71,sPathTypes!$A:$I,6,FALSE)</f>
        <v>3.8972222222222225E-3</v>
      </c>
      <c r="H71">
        <f>VLOOKUP($F71,sPathTypes!$A:$I,7,FALSE)</f>
        <v>5.8450000000000002E-2</v>
      </c>
      <c r="I71">
        <f t="shared" si="3"/>
        <v>3.4415499999999999</v>
      </c>
      <c r="J71" s="4">
        <f>VLOOKUP($F71,sPathTypes!$A:$I,8,FALSE)</f>
        <v>4.444</v>
      </c>
      <c r="K71">
        <f>VLOOKUP($F71,sPathTypes!$A:$I,9,FALSE)</f>
        <v>2.24E-2</v>
      </c>
    </row>
    <row r="72" spans="1:11" x14ac:dyDescent="0.3">
      <c r="A72" s="1">
        <v>34</v>
      </c>
      <c r="B72" s="1">
        <v>27</v>
      </c>
      <c r="C72">
        <v>7.5</v>
      </c>
      <c r="D72">
        <v>30</v>
      </c>
      <c r="E72">
        <v>0</v>
      </c>
      <c r="F72" t="str">
        <f t="shared" si="2"/>
        <v>Secondary</v>
      </c>
      <c r="G72">
        <f>VLOOKUP($F72,sPathTypes!$A:$I,6,FALSE)</f>
        <v>3.8972222222222225E-3</v>
      </c>
      <c r="H72">
        <f>VLOOKUP($F72,sPathTypes!$A:$I,7,FALSE)</f>
        <v>5.8450000000000002E-2</v>
      </c>
      <c r="I72">
        <f t="shared" si="3"/>
        <v>7.4415500000000003</v>
      </c>
      <c r="J72" s="4">
        <f>VLOOKUP($F72,sPathTypes!$A:$I,8,FALSE)</f>
        <v>4.444</v>
      </c>
      <c r="K72">
        <f>VLOOKUP($F72,sPathTypes!$A:$I,9,FALSE)</f>
        <v>2.24E-2</v>
      </c>
    </row>
    <row r="73" spans="1:11" x14ac:dyDescent="0.3">
      <c r="A73" s="1">
        <v>34</v>
      </c>
      <c r="B73" s="1">
        <v>35</v>
      </c>
      <c r="C73">
        <v>4.5</v>
      </c>
      <c r="D73">
        <v>30</v>
      </c>
      <c r="E73">
        <v>0</v>
      </c>
      <c r="F73" t="str">
        <f t="shared" si="2"/>
        <v>Secondary</v>
      </c>
      <c r="G73">
        <f>VLOOKUP($F73,sPathTypes!$A:$I,6,FALSE)</f>
        <v>3.8972222222222225E-3</v>
      </c>
      <c r="H73">
        <f>VLOOKUP($F73,sPathTypes!$A:$I,7,FALSE)</f>
        <v>5.8450000000000002E-2</v>
      </c>
      <c r="I73">
        <f t="shared" si="3"/>
        <v>4.4415500000000003</v>
      </c>
      <c r="J73" s="4">
        <f>VLOOKUP($F73,sPathTypes!$A:$I,8,FALSE)</f>
        <v>4.444</v>
      </c>
      <c r="K73">
        <f>VLOOKUP($F73,sPathTypes!$A:$I,9,FALSE)</f>
        <v>2.24E-2</v>
      </c>
    </row>
    <row r="74" spans="1:11" x14ac:dyDescent="0.3">
      <c r="A74" s="1">
        <v>35</v>
      </c>
      <c r="B74" s="1">
        <v>36</v>
      </c>
      <c r="C74">
        <v>6.5</v>
      </c>
      <c r="D74">
        <v>30</v>
      </c>
      <c r="E74">
        <v>0</v>
      </c>
      <c r="F74" t="str">
        <f t="shared" si="2"/>
        <v>Secondary</v>
      </c>
      <c r="G74">
        <f>VLOOKUP($F74,sPathTypes!$A:$I,6,FALSE)</f>
        <v>3.8972222222222225E-3</v>
      </c>
      <c r="H74">
        <f>VLOOKUP($F74,sPathTypes!$A:$I,7,FALSE)</f>
        <v>5.8450000000000002E-2</v>
      </c>
      <c r="I74">
        <f t="shared" si="3"/>
        <v>6.4415500000000003</v>
      </c>
      <c r="J74" s="4">
        <f>VLOOKUP($F74,sPathTypes!$A:$I,8,FALSE)</f>
        <v>4.444</v>
      </c>
      <c r="K74">
        <f>VLOOKUP($F74,sPathTypes!$A:$I,9,FALSE)</f>
        <v>2.24E-2</v>
      </c>
    </row>
    <row r="75" spans="1:11" x14ac:dyDescent="0.3">
      <c r="A75" s="1">
        <v>36</v>
      </c>
      <c r="B75" s="1">
        <v>32</v>
      </c>
      <c r="C75">
        <v>8.5</v>
      </c>
      <c r="D75">
        <v>30</v>
      </c>
      <c r="E75">
        <v>0</v>
      </c>
      <c r="F75" t="str">
        <f t="shared" si="2"/>
        <v>Secondary</v>
      </c>
      <c r="G75">
        <f>VLOOKUP($F75,sPathTypes!$A:$I,6,FALSE)</f>
        <v>3.8972222222222225E-3</v>
      </c>
      <c r="H75">
        <f>VLOOKUP($F75,sPathTypes!$A:$I,7,FALSE)</f>
        <v>5.8450000000000002E-2</v>
      </c>
      <c r="I75">
        <f t="shared" si="3"/>
        <v>8.4415499999999994</v>
      </c>
      <c r="J75" s="4">
        <f>VLOOKUP($F75,sPathTypes!$A:$I,8,FALSE)</f>
        <v>4.444</v>
      </c>
      <c r="K75">
        <f>VLOOKUP($F75,sPathTypes!$A:$I,9,FALSE)</f>
        <v>2.24E-2</v>
      </c>
    </row>
    <row r="76" spans="1:11" x14ac:dyDescent="0.3">
      <c r="A76" s="1">
        <v>36</v>
      </c>
      <c r="B76" s="1">
        <v>37</v>
      </c>
      <c r="C76">
        <v>8</v>
      </c>
      <c r="D76">
        <v>80</v>
      </c>
      <c r="E76">
        <v>0.06</v>
      </c>
      <c r="F76" t="str">
        <f t="shared" si="2"/>
        <v>Main Type 2</v>
      </c>
      <c r="G76">
        <f>VLOOKUP($F76,sPathTypes!$A:$I,6,FALSE)</f>
        <v>1.0391666666666665E-2</v>
      </c>
      <c r="H76">
        <f>VLOOKUP($F76,sPathTypes!$A:$I,7,FALSE)</f>
        <v>0.41567999999999999</v>
      </c>
      <c r="I76">
        <f t="shared" si="3"/>
        <v>7.58432</v>
      </c>
      <c r="J76" s="4">
        <f>VLOOKUP($F76,sPathTypes!$A:$I,8,FALSE)</f>
        <v>15.19</v>
      </c>
      <c r="K76">
        <f>VLOOKUP($F76,sPathTypes!$A:$I,9,FALSE)</f>
        <v>0.16</v>
      </c>
    </row>
    <row r="77" spans="1:11" x14ac:dyDescent="0.3">
      <c r="A77" s="1">
        <v>37</v>
      </c>
      <c r="B77" s="1">
        <v>34</v>
      </c>
      <c r="C77">
        <v>6.5</v>
      </c>
      <c r="D77">
        <v>30</v>
      </c>
      <c r="E77">
        <v>0</v>
      </c>
      <c r="F77" t="str">
        <f t="shared" si="2"/>
        <v>Secondary</v>
      </c>
      <c r="G77">
        <f>VLOOKUP($F77,sPathTypes!$A:$I,6,FALSE)</f>
        <v>3.8972222222222225E-3</v>
      </c>
      <c r="H77">
        <f>VLOOKUP($F77,sPathTypes!$A:$I,7,FALSE)</f>
        <v>5.8450000000000002E-2</v>
      </c>
      <c r="I77">
        <f t="shared" si="3"/>
        <v>6.4415500000000003</v>
      </c>
      <c r="J77" s="4">
        <f>VLOOKUP($F77,sPathTypes!$A:$I,8,FALSE)</f>
        <v>4.444</v>
      </c>
      <c r="K77">
        <f>VLOOKUP($F77,sPathTypes!$A:$I,9,FALSE)</f>
        <v>2.24E-2</v>
      </c>
    </row>
    <row r="78" spans="1:11" x14ac:dyDescent="0.3">
      <c r="A78" s="1">
        <v>37</v>
      </c>
      <c r="B78" s="1">
        <v>35</v>
      </c>
      <c r="C78">
        <v>7</v>
      </c>
      <c r="D78">
        <v>30</v>
      </c>
      <c r="E78">
        <v>0</v>
      </c>
      <c r="F78" t="str">
        <f t="shared" si="2"/>
        <v>Secondary</v>
      </c>
      <c r="G78">
        <f>VLOOKUP($F78,sPathTypes!$A:$I,6,FALSE)</f>
        <v>3.8972222222222225E-3</v>
      </c>
      <c r="H78">
        <f>VLOOKUP($F78,sPathTypes!$A:$I,7,FALSE)</f>
        <v>5.8450000000000002E-2</v>
      </c>
      <c r="I78">
        <f t="shared" si="3"/>
        <v>6.9415500000000003</v>
      </c>
      <c r="J78" s="4">
        <f>VLOOKUP($F78,sPathTypes!$A:$I,8,FALSE)</f>
        <v>4.444</v>
      </c>
      <c r="K78">
        <f>VLOOKUP($F78,sPathTypes!$A:$I,9,FALSE)</f>
        <v>2.24E-2</v>
      </c>
    </row>
    <row r="79" spans="1:11" x14ac:dyDescent="0.3">
      <c r="A79" s="5">
        <v>38</v>
      </c>
      <c r="B79" s="5">
        <v>20</v>
      </c>
      <c r="C79" s="6">
        <v>11</v>
      </c>
      <c r="D79" s="6">
        <v>30</v>
      </c>
      <c r="E79" s="6">
        <v>0</v>
      </c>
      <c r="F79" s="6" t="str">
        <f t="shared" si="2"/>
        <v>Secondary</v>
      </c>
      <c r="G79" s="6">
        <f>VLOOKUP($F79,sPathTypes!$A:$I,6,FALSE)</f>
        <v>3.8972222222222225E-3</v>
      </c>
      <c r="H79" s="6">
        <f>VLOOKUP($F79,sPathTypes!$A:$I,7,FALSE)</f>
        <v>5.8450000000000002E-2</v>
      </c>
      <c r="I79" s="6">
        <f t="shared" si="3"/>
        <v>10.941549999999999</v>
      </c>
      <c r="J79" s="6">
        <f>VLOOKUP($F79,sPathTypes!$A:$I,8,FALSE)</f>
        <v>4.444</v>
      </c>
      <c r="K79" s="6">
        <f>VLOOKUP($F79,sPathTypes!$A:$I,9,FALSE)</f>
        <v>2.24E-2</v>
      </c>
    </row>
    <row r="80" spans="1:11" x14ac:dyDescent="0.3">
      <c r="A80" s="5">
        <v>38</v>
      </c>
      <c r="B80" s="5">
        <v>22</v>
      </c>
      <c r="C80" s="6">
        <v>15</v>
      </c>
      <c r="D80" s="6">
        <v>30</v>
      </c>
      <c r="E80" s="6">
        <v>0</v>
      </c>
      <c r="F80" s="6" t="str">
        <f t="shared" si="2"/>
        <v>Secondary</v>
      </c>
      <c r="G80" s="6">
        <f>VLOOKUP($F80,sPathTypes!$A:$I,6,FALSE)</f>
        <v>3.8972222222222225E-3</v>
      </c>
      <c r="H80" s="6">
        <f>VLOOKUP($F80,sPathTypes!$A:$I,7,FALSE)</f>
        <v>5.8450000000000002E-2</v>
      </c>
      <c r="I80" s="6">
        <f t="shared" si="3"/>
        <v>14.941549999999999</v>
      </c>
      <c r="J80" s="6">
        <f>VLOOKUP($F80,sPathTypes!$A:$I,8,FALSE)</f>
        <v>4.444</v>
      </c>
      <c r="K80" s="6">
        <f>VLOOKUP($F80,sPathTypes!$A:$I,9,FALSE)</f>
        <v>2.24E-2</v>
      </c>
    </row>
    <row r="81" spans="1:11" x14ac:dyDescent="0.3">
      <c r="A81" s="5">
        <v>38</v>
      </c>
      <c r="B81" s="5">
        <v>26</v>
      </c>
      <c r="C81" s="6">
        <v>11</v>
      </c>
      <c r="D81" s="6">
        <v>30</v>
      </c>
      <c r="E81" s="6">
        <v>0</v>
      </c>
      <c r="F81" s="6" t="str">
        <f t="shared" si="2"/>
        <v>Secondary</v>
      </c>
      <c r="G81" s="6">
        <f>VLOOKUP($F81,sPathTypes!$A:$I,6,FALSE)</f>
        <v>3.8972222222222225E-3</v>
      </c>
      <c r="H81" s="6">
        <f>VLOOKUP($F81,sPathTypes!$A:$I,7,FALSE)</f>
        <v>5.8450000000000002E-2</v>
      </c>
      <c r="I81" s="6">
        <f t="shared" si="3"/>
        <v>10.941549999999999</v>
      </c>
      <c r="J81" s="6">
        <f>VLOOKUP($F81,sPathTypes!$A:$I,8,FALSE)</f>
        <v>4.444</v>
      </c>
      <c r="K81" s="6">
        <f>VLOOKUP($F81,sPathTypes!$A:$I,9,FALSE)</f>
        <v>2.24E-2</v>
      </c>
    </row>
    <row r="82" spans="1:11" x14ac:dyDescent="0.3">
      <c r="A82" s="5">
        <v>23</v>
      </c>
      <c r="B82" s="5">
        <v>38</v>
      </c>
      <c r="C82" s="6">
        <v>7</v>
      </c>
      <c r="D82" s="6">
        <v>30</v>
      </c>
      <c r="E82" s="6">
        <v>0</v>
      </c>
      <c r="F82" s="6" t="s">
        <v>10</v>
      </c>
      <c r="G82" s="6">
        <v>3.8972222222222225E-3</v>
      </c>
      <c r="H82" s="6">
        <v>5.8450000000000002E-2</v>
      </c>
      <c r="I82" s="6">
        <v>6.9415500000000003</v>
      </c>
      <c r="J82" s="6">
        <v>4.444</v>
      </c>
      <c r="K82" s="6">
        <v>2.24E-2</v>
      </c>
    </row>
    <row r="83" spans="1:11" x14ac:dyDescent="0.3">
      <c r="A83" s="5">
        <v>25</v>
      </c>
      <c r="B83" s="5">
        <v>38</v>
      </c>
      <c r="C83" s="6">
        <v>5</v>
      </c>
      <c r="D83" s="6">
        <v>30</v>
      </c>
      <c r="E83" s="6">
        <v>0</v>
      </c>
      <c r="F83" s="6" t="s">
        <v>10</v>
      </c>
      <c r="G83" s="6">
        <v>3.8972222222222225E-3</v>
      </c>
      <c r="H83" s="6">
        <v>5.8450000000000002E-2</v>
      </c>
      <c r="I83" s="6">
        <v>4.9415500000000003</v>
      </c>
      <c r="J83" s="6">
        <v>4.444</v>
      </c>
      <c r="K83" s="6">
        <v>2.24E-2</v>
      </c>
    </row>
    <row r="84" spans="1:11" s="8" customFormat="1" x14ac:dyDescent="0.3">
      <c r="A84" s="7">
        <v>8</v>
      </c>
      <c r="B84" s="7">
        <v>1</v>
      </c>
      <c r="C84" s="8">
        <v>7.5</v>
      </c>
      <c r="D84" s="8">
        <v>50</v>
      </c>
      <c r="E84" s="8">
        <v>0</v>
      </c>
      <c r="F84" s="8" t="str">
        <f>IF(D84=30,"Secondary",IF(D84=50,"Main Type 1",IF(D84=80,"Main Type 2","Unknown")))</f>
        <v>Main Type 1</v>
      </c>
      <c r="G84" s="8">
        <f>VLOOKUP($F84,sPathTypes!$A:$I,6,FALSE)</f>
        <v>6.4944444444444442E-3</v>
      </c>
      <c r="H84" s="8">
        <f>VLOOKUP($F84,sPathTypes!$A:$I,7,FALSE)</f>
        <v>0.16238</v>
      </c>
      <c r="I84" s="8">
        <f>C84-H84</f>
        <v>7.3376200000000003</v>
      </c>
      <c r="J84" s="8">
        <f>VLOOKUP($F84,sPathTypes!$A:$I,8,FALSE)</f>
        <v>7.3019999999999996</v>
      </c>
      <c r="K84" s="8">
        <f>VLOOKUP($F84,sPathTypes!$A:$I,9,FALSE)</f>
        <v>6.2399999999999997E-2</v>
      </c>
    </row>
    <row r="85" spans="1:11" s="8" customFormat="1" x14ac:dyDescent="0.3">
      <c r="A85" s="7">
        <v>10</v>
      </c>
      <c r="B85" s="7">
        <v>1</v>
      </c>
      <c r="C85" s="8">
        <v>10</v>
      </c>
      <c r="D85" s="8">
        <v>50</v>
      </c>
      <c r="E85" s="8">
        <v>0</v>
      </c>
      <c r="F85" s="8" t="str">
        <f t="shared" ref="F85:F148" si="4">IF(D85=30,"Secondary",IF(D85=50,"Main Type 1",IF(D85=80,"Main Type 2","Unknown")))</f>
        <v>Main Type 1</v>
      </c>
      <c r="G85" s="8">
        <f>VLOOKUP($F85,sPathTypes!$A:$I,6,FALSE)</f>
        <v>6.4944444444444442E-3</v>
      </c>
      <c r="H85" s="8">
        <f>VLOOKUP($F85,sPathTypes!$A:$I,7,FALSE)</f>
        <v>0.16238</v>
      </c>
      <c r="I85" s="8">
        <f t="shared" ref="I85:I148" si="5">C85-H85</f>
        <v>9.8376199999999994</v>
      </c>
      <c r="J85" s="8">
        <f>VLOOKUP($F85,sPathTypes!$A:$I,8,FALSE)</f>
        <v>7.3019999999999996</v>
      </c>
      <c r="K85" s="8">
        <f>VLOOKUP($F85,sPathTypes!$A:$I,9,FALSE)</f>
        <v>6.2399999999999997E-2</v>
      </c>
    </row>
    <row r="86" spans="1:11" s="8" customFormat="1" x14ac:dyDescent="0.3">
      <c r="A86" s="7">
        <v>1</v>
      </c>
      <c r="B86" s="7">
        <v>2</v>
      </c>
      <c r="C86" s="8">
        <v>11</v>
      </c>
      <c r="D86" s="8">
        <v>30</v>
      </c>
      <c r="E86" s="8">
        <v>0</v>
      </c>
      <c r="F86" s="8" t="str">
        <f t="shared" si="4"/>
        <v>Secondary</v>
      </c>
      <c r="G86" s="8">
        <f>VLOOKUP($F86,sPathTypes!$A:$I,6,FALSE)</f>
        <v>3.8972222222222225E-3</v>
      </c>
      <c r="H86" s="8">
        <f>VLOOKUP($F86,sPathTypes!$A:$I,7,FALSE)</f>
        <v>5.8450000000000002E-2</v>
      </c>
      <c r="I86" s="8">
        <f t="shared" si="5"/>
        <v>10.941549999999999</v>
      </c>
      <c r="J86" s="8">
        <f>VLOOKUP($F86,sPathTypes!$A:$I,8,FALSE)</f>
        <v>4.444</v>
      </c>
      <c r="K86" s="8">
        <f>VLOOKUP($F86,sPathTypes!$A:$I,9,FALSE)</f>
        <v>2.24E-2</v>
      </c>
    </row>
    <row r="87" spans="1:11" s="8" customFormat="1" x14ac:dyDescent="0.3">
      <c r="A87" s="7">
        <v>5</v>
      </c>
      <c r="B87" s="7">
        <v>2</v>
      </c>
      <c r="C87" s="8">
        <v>10</v>
      </c>
      <c r="D87" s="8">
        <v>30</v>
      </c>
      <c r="E87" s="8">
        <v>0</v>
      </c>
      <c r="F87" s="8" t="str">
        <f t="shared" si="4"/>
        <v>Secondary</v>
      </c>
      <c r="G87" s="8">
        <f>VLOOKUP($F87,sPathTypes!$A:$I,6,FALSE)</f>
        <v>3.8972222222222225E-3</v>
      </c>
      <c r="H87" s="8">
        <f>VLOOKUP($F87,sPathTypes!$A:$I,7,FALSE)</f>
        <v>5.8450000000000002E-2</v>
      </c>
      <c r="I87" s="8">
        <f t="shared" si="5"/>
        <v>9.9415499999999994</v>
      </c>
      <c r="J87" s="8">
        <f>VLOOKUP($F87,sPathTypes!$A:$I,8,FALSE)</f>
        <v>4.444</v>
      </c>
      <c r="K87" s="8">
        <f>VLOOKUP($F87,sPathTypes!$A:$I,9,FALSE)</f>
        <v>2.24E-2</v>
      </c>
    </row>
    <row r="88" spans="1:11" s="8" customFormat="1" x14ac:dyDescent="0.3">
      <c r="A88" s="7">
        <v>7</v>
      </c>
      <c r="B88" s="7">
        <v>2</v>
      </c>
      <c r="C88" s="8">
        <v>1.2</v>
      </c>
      <c r="D88" s="8">
        <v>30</v>
      </c>
      <c r="E88" s="8">
        <v>0</v>
      </c>
      <c r="F88" s="8" t="str">
        <f t="shared" si="4"/>
        <v>Secondary</v>
      </c>
      <c r="G88" s="8">
        <f>VLOOKUP($F88,sPathTypes!$A:$I,6,FALSE)</f>
        <v>3.8972222222222225E-3</v>
      </c>
      <c r="H88" s="8">
        <f>VLOOKUP($F88,sPathTypes!$A:$I,7,FALSE)</f>
        <v>5.8450000000000002E-2</v>
      </c>
      <c r="I88" s="8">
        <f t="shared" si="5"/>
        <v>1.1415500000000001</v>
      </c>
      <c r="J88" s="8">
        <f>VLOOKUP($F88,sPathTypes!$A:$I,8,FALSE)</f>
        <v>4.444</v>
      </c>
      <c r="K88" s="8">
        <f>VLOOKUP($F88,sPathTypes!$A:$I,9,FALSE)</f>
        <v>2.24E-2</v>
      </c>
    </row>
    <row r="89" spans="1:11" s="8" customFormat="1" x14ac:dyDescent="0.3">
      <c r="A89" s="7">
        <v>2</v>
      </c>
      <c r="B89" s="7">
        <v>3</v>
      </c>
      <c r="C89" s="8">
        <v>6.5</v>
      </c>
      <c r="D89" s="8">
        <v>30</v>
      </c>
      <c r="E89" s="8">
        <v>0</v>
      </c>
      <c r="F89" s="8" t="str">
        <f t="shared" si="4"/>
        <v>Secondary</v>
      </c>
      <c r="G89" s="8">
        <f>VLOOKUP($F89,sPathTypes!$A:$I,6,FALSE)</f>
        <v>3.8972222222222225E-3</v>
      </c>
      <c r="H89" s="8">
        <f>VLOOKUP($F89,sPathTypes!$A:$I,7,FALSE)</f>
        <v>5.8450000000000002E-2</v>
      </c>
      <c r="I89" s="8">
        <f t="shared" si="5"/>
        <v>6.4415500000000003</v>
      </c>
      <c r="J89" s="8">
        <f>VLOOKUP($F89,sPathTypes!$A:$I,8,FALSE)</f>
        <v>4.444</v>
      </c>
      <c r="K89" s="8">
        <f>VLOOKUP($F89,sPathTypes!$A:$I,9,FALSE)</f>
        <v>2.24E-2</v>
      </c>
    </row>
    <row r="90" spans="1:11" s="8" customFormat="1" x14ac:dyDescent="0.3">
      <c r="A90" s="7">
        <v>3</v>
      </c>
      <c r="B90" s="7">
        <v>4</v>
      </c>
      <c r="C90" s="8">
        <v>3</v>
      </c>
      <c r="D90" s="8">
        <v>30</v>
      </c>
      <c r="E90" s="8">
        <v>0</v>
      </c>
      <c r="F90" s="8" t="str">
        <f t="shared" si="4"/>
        <v>Secondary</v>
      </c>
      <c r="G90" s="8">
        <f>VLOOKUP($F90,sPathTypes!$A:$I,6,FALSE)</f>
        <v>3.8972222222222225E-3</v>
      </c>
      <c r="H90" s="8">
        <f>VLOOKUP($F90,sPathTypes!$A:$I,7,FALSE)</f>
        <v>5.8450000000000002E-2</v>
      </c>
      <c r="I90" s="8">
        <f t="shared" si="5"/>
        <v>2.9415499999999999</v>
      </c>
      <c r="J90" s="8">
        <f>VLOOKUP($F90,sPathTypes!$A:$I,8,FALSE)</f>
        <v>4.444</v>
      </c>
      <c r="K90" s="8">
        <f>VLOOKUP($F90,sPathTypes!$A:$I,9,FALSE)</f>
        <v>2.24E-2</v>
      </c>
    </row>
    <row r="91" spans="1:11" s="8" customFormat="1" x14ac:dyDescent="0.3">
      <c r="A91" s="7">
        <v>5</v>
      </c>
      <c r="B91" s="7">
        <v>4</v>
      </c>
      <c r="C91" s="8">
        <v>5</v>
      </c>
      <c r="D91" s="8">
        <v>80</v>
      </c>
      <c r="E91" s="8">
        <v>0.06</v>
      </c>
      <c r="F91" s="8" t="str">
        <f t="shared" si="4"/>
        <v>Main Type 2</v>
      </c>
      <c r="G91" s="8">
        <f>VLOOKUP($F91,sPathTypes!$A:$I,6,FALSE)</f>
        <v>1.0391666666666665E-2</v>
      </c>
      <c r="H91" s="8">
        <f>VLOOKUP($F91,sPathTypes!$A:$I,7,FALSE)</f>
        <v>0.41567999999999999</v>
      </c>
      <c r="I91" s="8">
        <f t="shared" si="5"/>
        <v>4.58432</v>
      </c>
      <c r="J91" s="8">
        <f>VLOOKUP($F91,sPathTypes!$A:$I,8,FALSE)</f>
        <v>15.19</v>
      </c>
      <c r="K91" s="8">
        <f>VLOOKUP($F91,sPathTypes!$A:$I,9,FALSE)</f>
        <v>0.16</v>
      </c>
    </row>
    <row r="92" spans="1:11" s="8" customFormat="1" x14ac:dyDescent="0.3">
      <c r="A92" s="7">
        <v>3</v>
      </c>
      <c r="B92" s="7">
        <v>5</v>
      </c>
      <c r="C92" s="8">
        <v>6.5</v>
      </c>
      <c r="D92" s="8">
        <v>30</v>
      </c>
      <c r="E92" s="8">
        <v>0</v>
      </c>
      <c r="F92" s="8" t="str">
        <f t="shared" si="4"/>
        <v>Secondary</v>
      </c>
      <c r="G92" s="8">
        <f>VLOOKUP($F92,sPathTypes!$A:$I,6,FALSE)</f>
        <v>3.8972222222222225E-3</v>
      </c>
      <c r="H92" s="8">
        <f>VLOOKUP($F92,sPathTypes!$A:$I,7,FALSE)</f>
        <v>5.8450000000000002E-2</v>
      </c>
      <c r="I92" s="8">
        <f t="shared" si="5"/>
        <v>6.4415500000000003</v>
      </c>
      <c r="J92" s="8">
        <f>VLOOKUP($F92,sPathTypes!$A:$I,8,FALSE)</f>
        <v>4.444</v>
      </c>
      <c r="K92" s="8">
        <f>VLOOKUP($F92,sPathTypes!$A:$I,9,FALSE)</f>
        <v>2.24E-2</v>
      </c>
    </row>
    <row r="93" spans="1:11" s="8" customFormat="1" x14ac:dyDescent="0.3">
      <c r="A93" s="7">
        <v>8</v>
      </c>
      <c r="B93" s="7">
        <v>5</v>
      </c>
      <c r="C93" s="8">
        <v>12</v>
      </c>
      <c r="D93" s="8">
        <v>50</v>
      </c>
      <c r="E93" s="8">
        <v>0</v>
      </c>
      <c r="F93" s="8" t="str">
        <f t="shared" si="4"/>
        <v>Main Type 1</v>
      </c>
      <c r="G93" s="8">
        <f>VLOOKUP($F93,sPathTypes!$A:$I,6,FALSE)</f>
        <v>6.4944444444444442E-3</v>
      </c>
      <c r="H93" s="8">
        <f>VLOOKUP($F93,sPathTypes!$A:$I,7,FALSE)</f>
        <v>0.16238</v>
      </c>
      <c r="I93" s="8">
        <f t="shared" si="5"/>
        <v>11.837619999999999</v>
      </c>
      <c r="J93" s="8">
        <f>VLOOKUP($F93,sPathTypes!$A:$I,8,FALSE)</f>
        <v>7.3019999999999996</v>
      </c>
      <c r="K93" s="8">
        <f>VLOOKUP($F93,sPathTypes!$A:$I,9,FALSE)</f>
        <v>6.2399999999999997E-2</v>
      </c>
    </row>
    <row r="94" spans="1:11" s="8" customFormat="1" x14ac:dyDescent="0.3">
      <c r="A94" s="7">
        <v>14</v>
      </c>
      <c r="B94" s="7">
        <v>5</v>
      </c>
      <c r="C94" s="8">
        <v>6</v>
      </c>
      <c r="D94" s="8">
        <v>80</v>
      </c>
      <c r="E94" s="8">
        <v>0.06</v>
      </c>
      <c r="F94" s="8" t="str">
        <f t="shared" si="4"/>
        <v>Main Type 2</v>
      </c>
      <c r="G94" s="8">
        <f>VLOOKUP($F94,sPathTypes!$A:$I,6,FALSE)</f>
        <v>1.0391666666666665E-2</v>
      </c>
      <c r="H94" s="8">
        <f>VLOOKUP($F94,sPathTypes!$A:$I,7,FALSE)</f>
        <v>0.41567999999999999</v>
      </c>
      <c r="I94" s="8">
        <f t="shared" si="5"/>
        <v>5.58432</v>
      </c>
      <c r="J94" s="8">
        <f>VLOOKUP($F94,sPathTypes!$A:$I,8,FALSE)</f>
        <v>15.19</v>
      </c>
      <c r="K94" s="8">
        <f>VLOOKUP($F94,sPathTypes!$A:$I,9,FALSE)</f>
        <v>0.16</v>
      </c>
    </row>
    <row r="95" spans="1:11" s="8" customFormat="1" x14ac:dyDescent="0.3">
      <c r="A95" s="7">
        <v>12</v>
      </c>
      <c r="B95" s="7">
        <v>6</v>
      </c>
      <c r="C95" s="8">
        <v>4</v>
      </c>
      <c r="D95" s="8">
        <v>30</v>
      </c>
      <c r="E95" s="8">
        <v>0</v>
      </c>
      <c r="F95" s="8" t="str">
        <f t="shared" si="4"/>
        <v>Secondary</v>
      </c>
      <c r="G95" s="8">
        <f>VLOOKUP($F95,sPathTypes!$A:$I,6,FALSE)</f>
        <v>3.8972222222222225E-3</v>
      </c>
      <c r="H95" s="8">
        <f>VLOOKUP($F95,sPathTypes!$A:$I,7,FALSE)</f>
        <v>5.8450000000000002E-2</v>
      </c>
      <c r="I95" s="8">
        <f t="shared" si="5"/>
        <v>3.9415499999999999</v>
      </c>
      <c r="J95" s="8">
        <f>VLOOKUP($F95,sPathTypes!$A:$I,8,FALSE)</f>
        <v>4.444</v>
      </c>
      <c r="K95" s="8">
        <f>VLOOKUP($F95,sPathTypes!$A:$I,9,FALSE)</f>
        <v>2.24E-2</v>
      </c>
    </row>
    <row r="96" spans="1:11" s="8" customFormat="1" x14ac:dyDescent="0.3">
      <c r="A96" s="7">
        <v>13</v>
      </c>
      <c r="B96" s="7">
        <v>6</v>
      </c>
      <c r="C96" s="8">
        <v>4</v>
      </c>
      <c r="D96" s="8">
        <v>30</v>
      </c>
      <c r="E96" s="8">
        <v>0</v>
      </c>
      <c r="F96" s="8" t="str">
        <f t="shared" si="4"/>
        <v>Secondary</v>
      </c>
      <c r="G96" s="8">
        <f>VLOOKUP($F96,sPathTypes!$A:$I,6,FALSE)</f>
        <v>3.8972222222222225E-3</v>
      </c>
      <c r="H96" s="8">
        <f>VLOOKUP($F96,sPathTypes!$A:$I,7,FALSE)</f>
        <v>5.8450000000000002E-2</v>
      </c>
      <c r="I96" s="8">
        <f t="shared" si="5"/>
        <v>3.9415499999999999</v>
      </c>
      <c r="J96" s="8">
        <f>VLOOKUP($F96,sPathTypes!$A:$I,8,FALSE)</f>
        <v>4.444</v>
      </c>
      <c r="K96" s="8">
        <f>VLOOKUP($F96,sPathTypes!$A:$I,9,FALSE)</f>
        <v>2.24E-2</v>
      </c>
    </row>
    <row r="97" spans="1:11" s="8" customFormat="1" x14ac:dyDescent="0.3">
      <c r="A97" s="7">
        <v>1</v>
      </c>
      <c r="B97" s="7">
        <v>7</v>
      </c>
      <c r="C97" s="8">
        <v>8</v>
      </c>
      <c r="D97" s="8">
        <v>30</v>
      </c>
      <c r="E97" s="8">
        <v>0</v>
      </c>
      <c r="F97" s="8" t="str">
        <f t="shared" si="4"/>
        <v>Secondary</v>
      </c>
      <c r="G97" s="8">
        <f>VLOOKUP($F97,sPathTypes!$A:$I,6,FALSE)</f>
        <v>3.8972222222222225E-3</v>
      </c>
      <c r="H97" s="8">
        <f>VLOOKUP($F97,sPathTypes!$A:$I,7,FALSE)</f>
        <v>5.8450000000000002E-2</v>
      </c>
      <c r="I97" s="8">
        <f t="shared" si="5"/>
        <v>7.9415500000000003</v>
      </c>
      <c r="J97" s="8">
        <f>VLOOKUP($F97,sPathTypes!$A:$I,8,FALSE)</f>
        <v>4.444</v>
      </c>
      <c r="K97" s="8">
        <f>VLOOKUP($F97,sPathTypes!$A:$I,9,FALSE)</f>
        <v>2.24E-2</v>
      </c>
    </row>
    <row r="98" spans="1:11" s="8" customFormat="1" x14ac:dyDescent="0.3">
      <c r="A98" s="7">
        <v>8</v>
      </c>
      <c r="B98" s="7">
        <v>7</v>
      </c>
      <c r="C98" s="8">
        <v>9.5</v>
      </c>
      <c r="D98" s="8">
        <v>30</v>
      </c>
      <c r="E98" s="8">
        <v>0</v>
      </c>
      <c r="F98" s="8" t="str">
        <f t="shared" si="4"/>
        <v>Secondary</v>
      </c>
      <c r="G98" s="8">
        <f>VLOOKUP($F98,sPathTypes!$A:$I,6,FALSE)</f>
        <v>3.8972222222222225E-3</v>
      </c>
      <c r="H98" s="8">
        <f>VLOOKUP($F98,sPathTypes!$A:$I,7,FALSE)</f>
        <v>5.8450000000000002E-2</v>
      </c>
      <c r="I98" s="8">
        <f t="shared" si="5"/>
        <v>9.4415499999999994</v>
      </c>
      <c r="J98" s="8">
        <f>VLOOKUP($F98,sPathTypes!$A:$I,8,FALSE)</f>
        <v>4.444</v>
      </c>
      <c r="K98" s="8">
        <f>VLOOKUP($F98,sPathTypes!$A:$I,9,FALSE)</f>
        <v>2.24E-2</v>
      </c>
    </row>
    <row r="99" spans="1:11" s="8" customFormat="1" x14ac:dyDescent="0.3">
      <c r="A99" s="7">
        <v>6</v>
      </c>
      <c r="B99" s="7">
        <v>8</v>
      </c>
      <c r="C99" s="8">
        <v>5</v>
      </c>
      <c r="D99" s="8">
        <v>30</v>
      </c>
      <c r="E99" s="8">
        <v>0</v>
      </c>
      <c r="F99" s="8" t="str">
        <f t="shared" si="4"/>
        <v>Secondary</v>
      </c>
      <c r="G99" s="8">
        <f>VLOOKUP($F99,sPathTypes!$A:$I,6,FALSE)</f>
        <v>3.8972222222222225E-3</v>
      </c>
      <c r="H99" s="8">
        <f>VLOOKUP($F99,sPathTypes!$A:$I,7,FALSE)</f>
        <v>5.8450000000000002E-2</v>
      </c>
      <c r="I99" s="8">
        <f t="shared" si="5"/>
        <v>4.9415500000000003</v>
      </c>
      <c r="J99" s="8">
        <f>VLOOKUP($F99,sPathTypes!$A:$I,8,FALSE)</f>
        <v>4.444</v>
      </c>
      <c r="K99" s="8">
        <f>VLOOKUP($F99,sPathTypes!$A:$I,9,FALSE)</f>
        <v>2.24E-2</v>
      </c>
    </row>
    <row r="100" spans="1:11" s="8" customFormat="1" x14ac:dyDescent="0.3">
      <c r="A100" s="7">
        <v>9</v>
      </c>
      <c r="B100" s="7">
        <v>8</v>
      </c>
      <c r="C100" s="8">
        <v>15</v>
      </c>
      <c r="D100" s="8">
        <v>30</v>
      </c>
      <c r="E100" s="8">
        <v>0</v>
      </c>
      <c r="F100" s="8" t="str">
        <f t="shared" si="4"/>
        <v>Secondary</v>
      </c>
      <c r="G100" s="8">
        <f>VLOOKUP($F100,sPathTypes!$A:$I,6,FALSE)</f>
        <v>3.8972222222222225E-3</v>
      </c>
      <c r="H100" s="8">
        <f>VLOOKUP($F100,sPathTypes!$A:$I,7,FALSE)</f>
        <v>5.8450000000000002E-2</v>
      </c>
      <c r="I100" s="8">
        <f t="shared" si="5"/>
        <v>14.941549999999999</v>
      </c>
      <c r="J100" s="8">
        <f>VLOOKUP($F100,sPathTypes!$A:$I,8,FALSE)</f>
        <v>4.444</v>
      </c>
      <c r="K100" s="8">
        <f>VLOOKUP($F100,sPathTypes!$A:$I,9,FALSE)</f>
        <v>2.24E-2</v>
      </c>
    </row>
    <row r="101" spans="1:11" s="8" customFormat="1" x14ac:dyDescent="0.3">
      <c r="A101" s="7">
        <v>15</v>
      </c>
      <c r="B101" s="7">
        <v>8</v>
      </c>
      <c r="C101" s="8">
        <v>13</v>
      </c>
      <c r="D101" s="8">
        <v>30</v>
      </c>
      <c r="E101" s="8">
        <v>0</v>
      </c>
      <c r="F101" s="8" t="str">
        <f t="shared" si="4"/>
        <v>Secondary</v>
      </c>
      <c r="G101" s="8">
        <f>VLOOKUP($F101,sPathTypes!$A:$I,6,FALSE)</f>
        <v>3.8972222222222225E-3</v>
      </c>
      <c r="H101" s="8">
        <f>VLOOKUP($F101,sPathTypes!$A:$I,7,FALSE)</f>
        <v>5.8450000000000002E-2</v>
      </c>
      <c r="I101" s="8">
        <f t="shared" si="5"/>
        <v>12.941549999999999</v>
      </c>
      <c r="J101" s="8">
        <f>VLOOKUP($F101,sPathTypes!$A:$I,8,FALSE)</f>
        <v>4.444</v>
      </c>
      <c r="K101" s="8">
        <f>VLOOKUP($F101,sPathTypes!$A:$I,9,FALSE)</f>
        <v>2.24E-2</v>
      </c>
    </row>
    <row r="102" spans="1:11" s="8" customFormat="1" x14ac:dyDescent="0.3">
      <c r="A102" s="7">
        <v>15</v>
      </c>
      <c r="B102" s="7">
        <v>9</v>
      </c>
      <c r="C102" s="8">
        <v>3.5</v>
      </c>
      <c r="D102" s="8">
        <v>30</v>
      </c>
      <c r="E102" s="8">
        <v>0</v>
      </c>
      <c r="F102" s="8" t="str">
        <f t="shared" si="4"/>
        <v>Secondary</v>
      </c>
      <c r="G102" s="8">
        <f>VLOOKUP($F102,sPathTypes!$A:$I,6,FALSE)</f>
        <v>3.8972222222222225E-3</v>
      </c>
      <c r="H102" s="8">
        <f>VLOOKUP($F102,sPathTypes!$A:$I,7,FALSE)</f>
        <v>5.8450000000000002E-2</v>
      </c>
      <c r="I102" s="8">
        <f t="shared" si="5"/>
        <v>3.4415499999999999</v>
      </c>
      <c r="J102" s="8">
        <f>VLOOKUP($F102,sPathTypes!$A:$I,8,FALSE)</f>
        <v>4.444</v>
      </c>
      <c r="K102" s="8">
        <f>VLOOKUP($F102,sPathTypes!$A:$I,9,FALSE)</f>
        <v>2.24E-2</v>
      </c>
    </row>
    <row r="103" spans="1:11" s="8" customFormat="1" x14ac:dyDescent="0.3">
      <c r="A103" s="7">
        <v>19</v>
      </c>
      <c r="B103" s="7">
        <v>9</v>
      </c>
      <c r="C103" s="8">
        <v>7.5</v>
      </c>
      <c r="D103" s="8">
        <v>30</v>
      </c>
      <c r="E103" s="8">
        <v>0</v>
      </c>
      <c r="F103" s="8" t="str">
        <f t="shared" si="4"/>
        <v>Secondary</v>
      </c>
      <c r="G103" s="8">
        <f>VLOOKUP($F103,sPathTypes!$A:$I,6,FALSE)</f>
        <v>3.8972222222222225E-3</v>
      </c>
      <c r="H103" s="8">
        <f>VLOOKUP($F103,sPathTypes!$A:$I,7,FALSE)</f>
        <v>5.8450000000000002E-2</v>
      </c>
      <c r="I103" s="8">
        <f t="shared" si="5"/>
        <v>7.4415500000000003</v>
      </c>
      <c r="J103" s="8">
        <f>VLOOKUP($F103,sPathTypes!$A:$I,8,FALSE)</f>
        <v>4.444</v>
      </c>
      <c r="K103" s="8">
        <f>VLOOKUP($F103,sPathTypes!$A:$I,9,FALSE)</f>
        <v>2.24E-2</v>
      </c>
    </row>
    <row r="104" spans="1:11" s="8" customFormat="1" x14ac:dyDescent="0.3">
      <c r="A104" s="7">
        <v>11</v>
      </c>
      <c r="B104" s="7">
        <v>10</v>
      </c>
      <c r="C104" s="8">
        <v>5</v>
      </c>
      <c r="D104" s="8">
        <v>50</v>
      </c>
      <c r="E104" s="8">
        <v>0</v>
      </c>
      <c r="F104" s="8" t="str">
        <f t="shared" si="4"/>
        <v>Main Type 1</v>
      </c>
      <c r="G104" s="8">
        <f>VLOOKUP($F104,sPathTypes!$A:$I,6,FALSE)</f>
        <v>6.4944444444444442E-3</v>
      </c>
      <c r="H104" s="8">
        <f>VLOOKUP($F104,sPathTypes!$A:$I,7,FALSE)</f>
        <v>0.16238</v>
      </c>
      <c r="I104" s="8">
        <f t="shared" si="5"/>
        <v>4.8376200000000003</v>
      </c>
      <c r="J104" s="8">
        <f>VLOOKUP($F104,sPathTypes!$A:$I,8,FALSE)</f>
        <v>7.3019999999999996</v>
      </c>
      <c r="K104" s="8">
        <f>VLOOKUP($F104,sPathTypes!$A:$I,9,FALSE)</f>
        <v>6.2399999999999997E-2</v>
      </c>
    </row>
    <row r="105" spans="1:11" s="8" customFormat="1" x14ac:dyDescent="0.3">
      <c r="A105" s="7">
        <v>19</v>
      </c>
      <c r="B105" s="7">
        <v>11</v>
      </c>
      <c r="C105" s="8">
        <v>6.5</v>
      </c>
      <c r="D105" s="8">
        <v>30</v>
      </c>
      <c r="E105" s="8">
        <v>0</v>
      </c>
      <c r="F105" s="8" t="str">
        <f t="shared" si="4"/>
        <v>Secondary</v>
      </c>
      <c r="G105" s="8">
        <f>VLOOKUP($F105,sPathTypes!$A:$I,6,FALSE)</f>
        <v>3.8972222222222225E-3</v>
      </c>
      <c r="H105" s="8">
        <f>VLOOKUP($F105,sPathTypes!$A:$I,7,FALSE)</f>
        <v>5.8450000000000002E-2</v>
      </c>
      <c r="I105" s="8">
        <f t="shared" si="5"/>
        <v>6.4415500000000003</v>
      </c>
      <c r="J105" s="8">
        <f>VLOOKUP($F105,sPathTypes!$A:$I,8,FALSE)</f>
        <v>4.444</v>
      </c>
      <c r="K105" s="8">
        <f>VLOOKUP($F105,sPathTypes!$A:$I,9,FALSE)</f>
        <v>2.24E-2</v>
      </c>
    </row>
    <row r="106" spans="1:11" s="8" customFormat="1" x14ac:dyDescent="0.3">
      <c r="A106" s="7">
        <v>22</v>
      </c>
      <c r="B106" s="7">
        <v>11</v>
      </c>
      <c r="C106" s="8">
        <v>14</v>
      </c>
      <c r="D106" s="8">
        <v>80</v>
      </c>
      <c r="E106" s="8">
        <v>0.06</v>
      </c>
      <c r="F106" s="8" t="str">
        <f t="shared" si="4"/>
        <v>Main Type 2</v>
      </c>
      <c r="G106" s="8">
        <f>VLOOKUP($F106,sPathTypes!$A:$I,6,FALSE)</f>
        <v>1.0391666666666665E-2</v>
      </c>
      <c r="H106" s="8">
        <f>VLOOKUP($F106,sPathTypes!$A:$I,7,FALSE)</f>
        <v>0.41567999999999999</v>
      </c>
      <c r="I106" s="8">
        <f t="shared" si="5"/>
        <v>13.58432</v>
      </c>
      <c r="J106" s="8">
        <f>VLOOKUP($F106,sPathTypes!$A:$I,8,FALSE)</f>
        <v>15.19</v>
      </c>
      <c r="K106" s="8">
        <f>VLOOKUP($F106,sPathTypes!$A:$I,9,FALSE)</f>
        <v>0.16</v>
      </c>
    </row>
    <row r="107" spans="1:11" s="8" customFormat="1" x14ac:dyDescent="0.3">
      <c r="A107" s="7">
        <v>13</v>
      </c>
      <c r="B107" s="7">
        <v>12</v>
      </c>
      <c r="C107" s="8">
        <v>6</v>
      </c>
      <c r="D107" s="8">
        <v>30</v>
      </c>
      <c r="E107" s="8">
        <v>0</v>
      </c>
      <c r="F107" s="8" t="str">
        <f t="shared" si="4"/>
        <v>Secondary</v>
      </c>
      <c r="G107" s="8">
        <f>VLOOKUP($F107,sPathTypes!$A:$I,6,FALSE)</f>
        <v>3.8972222222222225E-3</v>
      </c>
      <c r="H107" s="8">
        <f>VLOOKUP($F107,sPathTypes!$A:$I,7,FALSE)</f>
        <v>5.8450000000000002E-2</v>
      </c>
      <c r="I107" s="8">
        <f t="shared" si="5"/>
        <v>5.9415500000000003</v>
      </c>
      <c r="J107" s="8">
        <f>VLOOKUP($F107,sPathTypes!$A:$I,8,FALSE)</f>
        <v>4.444</v>
      </c>
      <c r="K107" s="8">
        <f>VLOOKUP($F107,sPathTypes!$A:$I,9,FALSE)</f>
        <v>2.24E-2</v>
      </c>
    </row>
    <row r="108" spans="1:11" s="8" customFormat="1" x14ac:dyDescent="0.3">
      <c r="A108" s="7">
        <v>16</v>
      </c>
      <c r="B108" s="7">
        <v>12</v>
      </c>
      <c r="C108" s="8">
        <v>7.5</v>
      </c>
      <c r="D108" s="8">
        <v>30</v>
      </c>
      <c r="E108" s="8">
        <v>0</v>
      </c>
      <c r="F108" s="8" t="str">
        <f t="shared" si="4"/>
        <v>Secondary</v>
      </c>
      <c r="G108" s="8">
        <f>VLOOKUP($F108,sPathTypes!$A:$I,6,FALSE)</f>
        <v>3.8972222222222225E-3</v>
      </c>
      <c r="H108" s="8">
        <f>VLOOKUP($F108,sPathTypes!$A:$I,7,FALSE)</f>
        <v>5.8450000000000002E-2</v>
      </c>
      <c r="I108" s="8">
        <f t="shared" si="5"/>
        <v>7.4415500000000003</v>
      </c>
      <c r="J108" s="8">
        <f>VLOOKUP($F108,sPathTypes!$A:$I,8,FALSE)</f>
        <v>4.444</v>
      </c>
      <c r="K108" s="8">
        <f>VLOOKUP($F108,sPathTypes!$A:$I,9,FALSE)</f>
        <v>2.24E-2</v>
      </c>
    </row>
    <row r="109" spans="1:11" s="8" customFormat="1" x14ac:dyDescent="0.3">
      <c r="A109" s="7">
        <v>5</v>
      </c>
      <c r="B109" s="7">
        <v>13</v>
      </c>
      <c r="C109" s="8">
        <v>6</v>
      </c>
      <c r="D109" s="8">
        <v>30</v>
      </c>
      <c r="E109" s="8">
        <v>0</v>
      </c>
      <c r="F109" s="8" t="str">
        <f t="shared" si="4"/>
        <v>Secondary</v>
      </c>
      <c r="G109" s="8">
        <f>VLOOKUP($F109,sPathTypes!$A:$I,6,FALSE)</f>
        <v>3.8972222222222225E-3</v>
      </c>
      <c r="H109" s="8">
        <f>VLOOKUP($F109,sPathTypes!$A:$I,7,FALSE)</f>
        <v>5.8450000000000002E-2</v>
      </c>
      <c r="I109" s="8">
        <f t="shared" si="5"/>
        <v>5.9415500000000003</v>
      </c>
      <c r="J109" s="8">
        <f>VLOOKUP($F109,sPathTypes!$A:$I,8,FALSE)</f>
        <v>4.444</v>
      </c>
      <c r="K109" s="8">
        <f>VLOOKUP($F109,sPathTypes!$A:$I,9,FALSE)</f>
        <v>2.24E-2</v>
      </c>
    </row>
    <row r="110" spans="1:11" s="8" customFormat="1" x14ac:dyDescent="0.3">
      <c r="A110" s="7">
        <v>13</v>
      </c>
      <c r="B110" s="7">
        <v>14</v>
      </c>
      <c r="C110" s="8">
        <v>5</v>
      </c>
      <c r="D110" s="8">
        <v>30</v>
      </c>
      <c r="E110" s="8">
        <v>0</v>
      </c>
      <c r="F110" s="8" t="str">
        <f t="shared" si="4"/>
        <v>Secondary</v>
      </c>
      <c r="G110" s="8">
        <f>VLOOKUP($F110,sPathTypes!$A:$I,6,FALSE)</f>
        <v>3.8972222222222225E-3</v>
      </c>
      <c r="H110" s="8">
        <f>VLOOKUP($F110,sPathTypes!$A:$I,7,FALSE)</f>
        <v>5.8450000000000002E-2</v>
      </c>
      <c r="I110" s="8">
        <f t="shared" si="5"/>
        <v>4.9415500000000003</v>
      </c>
      <c r="J110" s="8">
        <f>VLOOKUP($F110,sPathTypes!$A:$I,8,FALSE)</f>
        <v>4.444</v>
      </c>
      <c r="K110" s="8">
        <f>VLOOKUP($F110,sPathTypes!$A:$I,9,FALSE)</f>
        <v>2.24E-2</v>
      </c>
    </row>
    <row r="111" spans="1:11" s="8" customFormat="1" x14ac:dyDescent="0.3">
      <c r="A111" s="7">
        <v>16</v>
      </c>
      <c r="B111" s="7">
        <v>14</v>
      </c>
      <c r="C111" s="8">
        <v>8</v>
      </c>
      <c r="D111" s="8">
        <v>50</v>
      </c>
      <c r="E111" s="8">
        <v>0</v>
      </c>
      <c r="F111" s="8" t="str">
        <f t="shared" si="4"/>
        <v>Main Type 1</v>
      </c>
      <c r="G111" s="8">
        <f>VLOOKUP($F111,sPathTypes!$A:$I,6,FALSE)</f>
        <v>6.4944444444444442E-3</v>
      </c>
      <c r="H111" s="8">
        <f>VLOOKUP($F111,sPathTypes!$A:$I,7,FALSE)</f>
        <v>0.16238</v>
      </c>
      <c r="I111" s="8">
        <f t="shared" si="5"/>
        <v>7.8376200000000003</v>
      </c>
      <c r="J111" s="8">
        <f>VLOOKUP($F111,sPathTypes!$A:$I,8,FALSE)</f>
        <v>7.3019999999999996</v>
      </c>
      <c r="K111" s="8">
        <f>VLOOKUP($F111,sPathTypes!$A:$I,9,FALSE)</f>
        <v>6.2399999999999997E-2</v>
      </c>
    </row>
    <row r="112" spans="1:11" s="8" customFormat="1" x14ac:dyDescent="0.3">
      <c r="A112" s="7">
        <v>31</v>
      </c>
      <c r="B112" s="7">
        <v>14</v>
      </c>
      <c r="C112" s="8">
        <v>13</v>
      </c>
      <c r="D112" s="8">
        <v>80</v>
      </c>
      <c r="E112" s="8">
        <v>0.06</v>
      </c>
      <c r="F112" s="8" t="str">
        <f t="shared" si="4"/>
        <v>Main Type 2</v>
      </c>
      <c r="G112" s="8">
        <f>VLOOKUP($F112,sPathTypes!$A:$I,6,FALSE)</f>
        <v>1.0391666666666665E-2</v>
      </c>
      <c r="H112" s="8">
        <f>VLOOKUP($F112,sPathTypes!$A:$I,7,FALSE)</f>
        <v>0.41567999999999999</v>
      </c>
      <c r="I112" s="8">
        <f t="shared" si="5"/>
        <v>12.58432</v>
      </c>
      <c r="J112" s="8">
        <f>VLOOKUP($F112,sPathTypes!$A:$I,8,FALSE)</f>
        <v>15.19</v>
      </c>
      <c r="K112" s="8">
        <f>VLOOKUP($F112,sPathTypes!$A:$I,9,FALSE)</f>
        <v>0.16</v>
      </c>
    </row>
    <row r="113" spans="1:11" s="8" customFormat="1" x14ac:dyDescent="0.3">
      <c r="A113" s="7">
        <v>16</v>
      </c>
      <c r="B113" s="7">
        <v>15</v>
      </c>
      <c r="C113" s="8">
        <v>6</v>
      </c>
      <c r="D113" s="8">
        <v>30</v>
      </c>
      <c r="E113" s="8">
        <v>0</v>
      </c>
      <c r="F113" s="8" t="str">
        <f t="shared" si="4"/>
        <v>Secondary</v>
      </c>
      <c r="G113" s="8">
        <f>VLOOKUP($F113,sPathTypes!$A:$I,6,FALSE)</f>
        <v>3.8972222222222225E-3</v>
      </c>
      <c r="H113" s="8">
        <f>VLOOKUP($F113,sPathTypes!$A:$I,7,FALSE)</f>
        <v>5.8450000000000002E-2</v>
      </c>
      <c r="I113" s="8">
        <f t="shared" si="5"/>
        <v>5.9415500000000003</v>
      </c>
      <c r="J113" s="8">
        <f>VLOOKUP($F113,sPathTypes!$A:$I,8,FALSE)</f>
        <v>4.444</v>
      </c>
      <c r="K113" s="8">
        <f>VLOOKUP($F113,sPathTypes!$A:$I,9,FALSE)</f>
        <v>2.24E-2</v>
      </c>
    </row>
    <row r="114" spans="1:11" s="8" customFormat="1" x14ac:dyDescent="0.3">
      <c r="A114" s="7">
        <v>8</v>
      </c>
      <c r="B114" s="7">
        <v>16</v>
      </c>
      <c r="C114" s="8">
        <v>8.5</v>
      </c>
      <c r="D114" s="8">
        <v>30</v>
      </c>
      <c r="E114" s="8">
        <v>0</v>
      </c>
      <c r="F114" s="8" t="str">
        <f t="shared" si="4"/>
        <v>Secondary</v>
      </c>
      <c r="G114" s="8">
        <f>VLOOKUP($F114,sPathTypes!$A:$I,6,FALSE)</f>
        <v>3.8972222222222225E-3</v>
      </c>
      <c r="H114" s="8">
        <f>VLOOKUP($F114,sPathTypes!$A:$I,7,FALSE)</f>
        <v>5.8450000000000002E-2</v>
      </c>
      <c r="I114" s="8">
        <f t="shared" si="5"/>
        <v>8.4415499999999994</v>
      </c>
      <c r="J114" s="8">
        <f>VLOOKUP($F114,sPathTypes!$A:$I,8,FALSE)</f>
        <v>4.444</v>
      </c>
      <c r="K114" s="8">
        <f>VLOOKUP($F114,sPathTypes!$A:$I,9,FALSE)</f>
        <v>2.24E-2</v>
      </c>
    </row>
    <row r="115" spans="1:11" s="8" customFormat="1" x14ac:dyDescent="0.3">
      <c r="A115" s="7">
        <v>17</v>
      </c>
      <c r="B115" s="7">
        <v>16</v>
      </c>
      <c r="C115" s="8">
        <v>3.5</v>
      </c>
      <c r="D115" s="8">
        <v>30</v>
      </c>
      <c r="E115" s="8">
        <v>0</v>
      </c>
      <c r="F115" s="8" t="str">
        <f t="shared" si="4"/>
        <v>Secondary</v>
      </c>
      <c r="G115" s="8">
        <f>VLOOKUP($F115,sPathTypes!$A:$I,6,FALSE)</f>
        <v>3.8972222222222225E-3</v>
      </c>
      <c r="H115" s="8">
        <f>VLOOKUP($F115,sPathTypes!$A:$I,7,FALSE)</f>
        <v>5.8450000000000002E-2</v>
      </c>
      <c r="I115" s="8">
        <f t="shared" si="5"/>
        <v>3.4415499999999999</v>
      </c>
      <c r="J115" s="8">
        <f>VLOOKUP($F115,sPathTypes!$A:$I,8,FALSE)</f>
        <v>4.444</v>
      </c>
      <c r="K115" s="8">
        <f>VLOOKUP($F115,sPathTypes!$A:$I,9,FALSE)</f>
        <v>2.24E-2</v>
      </c>
    </row>
    <row r="116" spans="1:11" s="8" customFormat="1" x14ac:dyDescent="0.3">
      <c r="A116" s="7">
        <v>18</v>
      </c>
      <c r="B116" s="7">
        <v>16</v>
      </c>
      <c r="C116" s="8">
        <v>5</v>
      </c>
      <c r="D116" s="8">
        <v>50</v>
      </c>
      <c r="E116" s="8">
        <v>0</v>
      </c>
      <c r="F116" s="8" t="str">
        <f t="shared" si="4"/>
        <v>Main Type 1</v>
      </c>
      <c r="G116" s="8">
        <f>VLOOKUP($F116,sPathTypes!$A:$I,6,FALSE)</f>
        <v>6.4944444444444442E-3</v>
      </c>
      <c r="H116" s="8">
        <f>VLOOKUP($F116,sPathTypes!$A:$I,7,FALSE)</f>
        <v>0.16238</v>
      </c>
      <c r="I116" s="8">
        <f t="shared" si="5"/>
        <v>4.8376200000000003</v>
      </c>
      <c r="J116" s="8">
        <f>VLOOKUP($F116,sPathTypes!$A:$I,8,FALSE)</f>
        <v>7.3019999999999996</v>
      </c>
      <c r="K116" s="8">
        <f>VLOOKUP($F116,sPathTypes!$A:$I,9,FALSE)</f>
        <v>6.2399999999999997E-2</v>
      </c>
    </row>
    <row r="117" spans="1:11" s="8" customFormat="1" x14ac:dyDescent="0.3">
      <c r="A117" s="7">
        <v>19</v>
      </c>
      <c r="B117" s="7">
        <v>16</v>
      </c>
      <c r="C117" s="8">
        <v>9.5</v>
      </c>
      <c r="D117" s="8">
        <v>30</v>
      </c>
      <c r="E117" s="8">
        <v>0</v>
      </c>
      <c r="F117" s="8" t="str">
        <f t="shared" si="4"/>
        <v>Secondary</v>
      </c>
      <c r="G117" s="8">
        <f>VLOOKUP($F117,sPathTypes!$A:$I,6,FALSE)</f>
        <v>3.8972222222222225E-3</v>
      </c>
      <c r="H117" s="8">
        <f>VLOOKUP($F117,sPathTypes!$A:$I,7,FALSE)</f>
        <v>5.8450000000000002E-2</v>
      </c>
      <c r="I117" s="8">
        <f t="shared" si="5"/>
        <v>9.4415499999999994</v>
      </c>
      <c r="J117" s="8">
        <f>VLOOKUP($F117,sPathTypes!$A:$I,8,FALSE)</f>
        <v>4.444</v>
      </c>
      <c r="K117" s="8">
        <f>VLOOKUP($F117,sPathTypes!$A:$I,9,FALSE)</f>
        <v>2.24E-2</v>
      </c>
    </row>
    <row r="118" spans="1:11" s="8" customFormat="1" x14ac:dyDescent="0.3">
      <c r="A118" s="7">
        <v>18</v>
      </c>
      <c r="B118" s="7">
        <v>17</v>
      </c>
      <c r="C118" s="8">
        <v>7.5</v>
      </c>
      <c r="D118" s="8">
        <v>30</v>
      </c>
      <c r="E118" s="8">
        <v>0</v>
      </c>
      <c r="F118" s="8" t="str">
        <f t="shared" si="4"/>
        <v>Secondary</v>
      </c>
      <c r="G118" s="8">
        <f>VLOOKUP($F118,sPathTypes!$A:$I,6,FALSE)</f>
        <v>3.8972222222222225E-3</v>
      </c>
      <c r="H118" s="8">
        <f>VLOOKUP($F118,sPathTypes!$A:$I,7,FALSE)</f>
        <v>5.8450000000000002E-2</v>
      </c>
      <c r="I118" s="8">
        <f t="shared" si="5"/>
        <v>7.4415500000000003</v>
      </c>
      <c r="J118" s="8">
        <f>VLOOKUP($F118,sPathTypes!$A:$I,8,FALSE)</f>
        <v>4.444</v>
      </c>
      <c r="K118" s="8">
        <f>VLOOKUP($F118,sPathTypes!$A:$I,9,FALSE)</f>
        <v>2.24E-2</v>
      </c>
    </row>
    <row r="119" spans="1:11" s="8" customFormat="1" x14ac:dyDescent="0.3">
      <c r="A119" s="7">
        <v>31</v>
      </c>
      <c r="B119" s="7">
        <v>17</v>
      </c>
      <c r="C119" s="8">
        <v>9</v>
      </c>
      <c r="D119" s="8">
        <v>30</v>
      </c>
      <c r="E119" s="8">
        <v>0</v>
      </c>
      <c r="F119" s="8" t="str">
        <f t="shared" si="4"/>
        <v>Secondary</v>
      </c>
      <c r="G119" s="8">
        <f>VLOOKUP($F119,sPathTypes!$A:$I,6,FALSE)</f>
        <v>3.8972222222222225E-3</v>
      </c>
      <c r="H119" s="8">
        <f>VLOOKUP($F119,sPathTypes!$A:$I,7,FALSE)</f>
        <v>5.8450000000000002E-2</v>
      </c>
      <c r="I119" s="8">
        <f t="shared" si="5"/>
        <v>8.9415499999999994</v>
      </c>
      <c r="J119" s="8">
        <f>VLOOKUP($F119,sPathTypes!$A:$I,8,FALSE)</f>
        <v>4.444</v>
      </c>
      <c r="K119" s="8">
        <f>VLOOKUP($F119,sPathTypes!$A:$I,9,FALSE)</f>
        <v>2.24E-2</v>
      </c>
    </row>
    <row r="120" spans="1:11" s="8" customFormat="1" x14ac:dyDescent="0.3">
      <c r="A120" s="7">
        <v>27</v>
      </c>
      <c r="B120" s="7">
        <v>18</v>
      </c>
      <c r="C120" s="8">
        <v>8</v>
      </c>
      <c r="D120" s="8">
        <v>30</v>
      </c>
      <c r="E120" s="8">
        <v>0</v>
      </c>
      <c r="F120" s="8" t="str">
        <f t="shared" si="4"/>
        <v>Secondary</v>
      </c>
      <c r="G120" s="8">
        <f>VLOOKUP($F120,sPathTypes!$A:$I,6,FALSE)</f>
        <v>3.8972222222222225E-3</v>
      </c>
      <c r="H120" s="8">
        <f>VLOOKUP($F120,sPathTypes!$A:$I,7,FALSE)</f>
        <v>5.8450000000000002E-2</v>
      </c>
      <c r="I120" s="8">
        <f t="shared" si="5"/>
        <v>7.9415500000000003</v>
      </c>
      <c r="J120" s="8">
        <f>VLOOKUP($F120,sPathTypes!$A:$I,8,FALSE)</f>
        <v>4.444</v>
      </c>
      <c r="K120" s="8">
        <f>VLOOKUP($F120,sPathTypes!$A:$I,9,FALSE)</f>
        <v>2.24E-2</v>
      </c>
    </row>
    <row r="121" spans="1:11" s="8" customFormat="1" x14ac:dyDescent="0.3">
      <c r="A121" s="7">
        <v>28</v>
      </c>
      <c r="B121" s="7">
        <v>18</v>
      </c>
      <c r="C121" s="8">
        <v>4.5</v>
      </c>
      <c r="D121" s="8">
        <v>50</v>
      </c>
      <c r="E121" s="8">
        <v>0</v>
      </c>
      <c r="F121" s="8" t="str">
        <f t="shared" si="4"/>
        <v>Main Type 1</v>
      </c>
      <c r="G121" s="8">
        <f>VLOOKUP($F121,sPathTypes!$A:$I,6,FALSE)</f>
        <v>6.4944444444444442E-3</v>
      </c>
      <c r="H121" s="8">
        <f>VLOOKUP($F121,sPathTypes!$A:$I,7,FALSE)</f>
        <v>0.16238</v>
      </c>
      <c r="I121" s="8">
        <f t="shared" si="5"/>
        <v>4.3376200000000003</v>
      </c>
      <c r="J121" s="8">
        <f>VLOOKUP($F121,sPathTypes!$A:$I,8,FALSE)</f>
        <v>7.3019999999999996</v>
      </c>
      <c r="K121" s="8">
        <f>VLOOKUP($F121,sPathTypes!$A:$I,9,FALSE)</f>
        <v>6.2399999999999997E-2</v>
      </c>
    </row>
    <row r="122" spans="1:11" s="8" customFormat="1" x14ac:dyDescent="0.3">
      <c r="A122" s="7">
        <v>29</v>
      </c>
      <c r="B122" s="7">
        <v>18</v>
      </c>
      <c r="C122" s="8">
        <v>8.5</v>
      </c>
      <c r="D122" s="8">
        <v>30</v>
      </c>
      <c r="E122" s="8">
        <v>0</v>
      </c>
      <c r="F122" s="8" t="str">
        <f t="shared" si="4"/>
        <v>Secondary</v>
      </c>
      <c r="G122" s="8">
        <f>VLOOKUP($F122,sPathTypes!$A:$I,6,FALSE)</f>
        <v>3.8972222222222225E-3</v>
      </c>
      <c r="H122" s="8">
        <f>VLOOKUP($F122,sPathTypes!$A:$I,7,FALSE)</f>
        <v>5.8450000000000002E-2</v>
      </c>
      <c r="I122" s="8">
        <f t="shared" si="5"/>
        <v>8.4415499999999994</v>
      </c>
      <c r="J122" s="8">
        <f>VLOOKUP($F122,sPathTypes!$A:$I,8,FALSE)</f>
        <v>4.444</v>
      </c>
      <c r="K122" s="8">
        <f>VLOOKUP($F122,sPathTypes!$A:$I,9,FALSE)</f>
        <v>2.24E-2</v>
      </c>
    </row>
    <row r="123" spans="1:11" s="8" customFormat="1" x14ac:dyDescent="0.3">
      <c r="A123" s="7">
        <v>20</v>
      </c>
      <c r="B123" s="7">
        <v>19</v>
      </c>
      <c r="C123" s="8">
        <v>8.5</v>
      </c>
      <c r="D123" s="8">
        <v>30</v>
      </c>
      <c r="E123" s="8">
        <v>0</v>
      </c>
      <c r="F123" s="8" t="str">
        <f t="shared" si="4"/>
        <v>Secondary</v>
      </c>
      <c r="G123" s="8">
        <f>VLOOKUP($F123,sPathTypes!$A:$I,6,FALSE)</f>
        <v>3.8972222222222225E-3</v>
      </c>
      <c r="H123" s="8">
        <f>VLOOKUP($F123,sPathTypes!$A:$I,7,FALSE)</f>
        <v>5.8450000000000002E-2</v>
      </c>
      <c r="I123" s="8">
        <f t="shared" si="5"/>
        <v>8.4415499999999994</v>
      </c>
      <c r="J123" s="8">
        <f>VLOOKUP($F123,sPathTypes!$A:$I,8,FALSE)</f>
        <v>4.444</v>
      </c>
      <c r="K123" s="8">
        <f>VLOOKUP($F123,sPathTypes!$A:$I,9,FALSE)</f>
        <v>2.24E-2</v>
      </c>
    </row>
    <row r="124" spans="1:11" s="8" customFormat="1" x14ac:dyDescent="0.3">
      <c r="A124" s="7">
        <v>21</v>
      </c>
      <c r="B124" s="7">
        <v>19</v>
      </c>
      <c r="C124" s="8">
        <v>6</v>
      </c>
      <c r="D124" s="8">
        <v>30</v>
      </c>
      <c r="E124" s="8">
        <v>0</v>
      </c>
      <c r="F124" s="8" t="str">
        <f t="shared" si="4"/>
        <v>Secondary</v>
      </c>
      <c r="G124" s="8">
        <f>VLOOKUP($F124,sPathTypes!$A:$I,6,FALSE)</f>
        <v>3.8972222222222225E-3</v>
      </c>
      <c r="H124" s="8">
        <f>VLOOKUP($F124,sPathTypes!$A:$I,7,FALSE)</f>
        <v>5.8450000000000002E-2</v>
      </c>
      <c r="I124" s="8">
        <f t="shared" si="5"/>
        <v>5.9415500000000003</v>
      </c>
      <c r="J124" s="8">
        <f>VLOOKUP($F124,sPathTypes!$A:$I,8,FALSE)</f>
        <v>4.444</v>
      </c>
      <c r="K124" s="8">
        <f>VLOOKUP($F124,sPathTypes!$A:$I,9,FALSE)</f>
        <v>2.24E-2</v>
      </c>
    </row>
    <row r="125" spans="1:11" s="8" customFormat="1" x14ac:dyDescent="0.3">
      <c r="A125" s="7">
        <v>28</v>
      </c>
      <c r="B125" s="7">
        <v>19</v>
      </c>
      <c r="C125" s="8">
        <v>10</v>
      </c>
      <c r="D125" s="8">
        <v>30</v>
      </c>
      <c r="E125" s="8">
        <v>0</v>
      </c>
      <c r="F125" s="8" t="str">
        <f t="shared" si="4"/>
        <v>Secondary</v>
      </c>
      <c r="G125" s="8">
        <f>VLOOKUP($F125,sPathTypes!$A:$I,6,FALSE)</f>
        <v>3.8972222222222225E-3</v>
      </c>
      <c r="H125" s="8">
        <f>VLOOKUP($F125,sPathTypes!$A:$I,7,FALSE)</f>
        <v>5.8450000000000002E-2</v>
      </c>
      <c r="I125" s="8">
        <f t="shared" si="5"/>
        <v>9.9415499999999994</v>
      </c>
      <c r="J125" s="8">
        <f>VLOOKUP($F125,sPathTypes!$A:$I,8,FALSE)</f>
        <v>4.444</v>
      </c>
      <c r="K125" s="8">
        <f>VLOOKUP($F125,sPathTypes!$A:$I,9,FALSE)</f>
        <v>2.24E-2</v>
      </c>
    </row>
    <row r="126" spans="1:11" s="8" customFormat="1" x14ac:dyDescent="0.3">
      <c r="A126" s="7">
        <v>21</v>
      </c>
      <c r="B126" s="7">
        <v>20</v>
      </c>
      <c r="C126" s="8">
        <v>4</v>
      </c>
      <c r="D126" s="8">
        <v>30</v>
      </c>
      <c r="E126" s="8">
        <v>0</v>
      </c>
      <c r="F126" s="8" t="str">
        <f t="shared" si="4"/>
        <v>Secondary</v>
      </c>
      <c r="G126" s="8">
        <f>VLOOKUP($F126,sPathTypes!$A:$I,6,FALSE)</f>
        <v>3.8972222222222225E-3</v>
      </c>
      <c r="H126" s="8">
        <f>VLOOKUP($F126,sPathTypes!$A:$I,7,FALSE)</f>
        <v>5.8450000000000002E-2</v>
      </c>
      <c r="I126" s="8">
        <f t="shared" si="5"/>
        <v>3.9415499999999999</v>
      </c>
      <c r="J126" s="8">
        <f>VLOOKUP($F126,sPathTypes!$A:$I,8,FALSE)</f>
        <v>4.444</v>
      </c>
      <c r="K126" s="8">
        <f>VLOOKUP($F126,sPathTypes!$A:$I,9,FALSE)</f>
        <v>2.24E-2</v>
      </c>
    </row>
    <row r="127" spans="1:11" s="8" customFormat="1" x14ac:dyDescent="0.3">
      <c r="A127" s="7">
        <v>28</v>
      </c>
      <c r="B127" s="7">
        <v>21</v>
      </c>
      <c r="C127" s="8">
        <v>6.5</v>
      </c>
      <c r="D127" s="8">
        <v>30</v>
      </c>
      <c r="E127" s="8">
        <v>0</v>
      </c>
      <c r="F127" s="8" t="str">
        <f t="shared" si="4"/>
        <v>Secondary</v>
      </c>
      <c r="G127" s="8">
        <f>VLOOKUP($F127,sPathTypes!$A:$I,6,FALSE)</f>
        <v>3.8972222222222225E-3</v>
      </c>
      <c r="H127" s="8">
        <f>VLOOKUP($F127,sPathTypes!$A:$I,7,FALSE)</f>
        <v>5.8450000000000002E-2</v>
      </c>
      <c r="I127" s="8">
        <f t="shared" si="5"/>
        <v>6.4415500000000003</v>
      </c>
      <c r="J127" s="8">
        <f>VLOOKUP($F127,sPathTypes!$A:$I,8,FALSE)</f>
        <v>4.444</v>
      </c>
      <c r="K127" s="8">
        <f>VLOOKUP($F127,sPathTypes!$A:$I,9,FALSE)</f>
        <v>2.24E-2</v>
      </c>
    </row>
    <row r="128" spans="1:11" s="8" customFormat="1" x14ac:dyDescent="0.3">
      <c r="A128" s="7">
        <v>26</v>
      </c>
      <c r="B128" s="7">
        <v>22</v>
      </c>
      <c r="C128" s="8">
        <v>15</v>
      </c>
      <c r="D128" s="8">
        <v>80</v>
      </c>
      <c r="E128" s="8">
        <v>0.06</v>
      </c>
      <c r="F128" s="8" t="str">
        <f t="shared" si="4"/>
        <v>Main Type 2</v>
      </c>
      <c r="G128" s="8">
        <f>VLOOKUP($F128,sPathTypes!$A:$I,6,FALSE)</f>
        <v>1.0391666666666665E-2</v>
      </c>
      <c r="H128" s="8">
        <f>VLOOKUP($F128,sPathTypes!$A:$I,7,FALSE)</f>
        <v>0.41567999999999999</v>
      </c>
      <c r="I128" s="8">
        <f t="shared" si="5"/>
        <v>14.58432</v>
      </c>
      <c r="J128" s="8">
        <f>VLOOKUP($F128,sPathTypes!$A:$I,8,FALSE)</f>
        <v>15.19</v>
      </c>
      <c r="K128" s="8">
        <f>VLOOKUP($F128,sPathTypes!$A:$I,9,FALSE)</f>
        <v>0.16</v>
      </c>
    </row>
    <row r="129" spans="1:11" s="8" customFormat="1" x14ac:dyDescent="0.3">
      <c r="A129" s="7">
        <v>21</v>
      </c>
      <c r="B129" s="7">
        <v>23</v>
      </c>
      <c r="C129" s="8">
        <v>4.5</v>
      </c>
      <c r="D129" s="8">
        <v>30</v>
      </c>
      <c r="E129" s="8">
        <v>0</v>
      </c>
      <c r="F129" s="8" t="str">
        <f t="shared" si="4"/>
        <v>Secondary</v>
      </c>
      <c r="G129" s="8">
        <f>VLOOKUP($F129,sPathTypes!$A:$I,6,FALSE)</f>
        <v>3.8972222222222225E-3</v>
      </c>
      <c r="H129" s="8">
        <f>VLOOKUP($F129,sPathTypes!$A:$I,7,FALSE)</f>
        <v>5.8450000000000002E-2</v>
      </c>
      <c r="I129" s="8">
        <f t="shared" si="5"/>
        <v>4.4415500000000003</v>
      </c>
      <c r="J129" s="8">
        <f>VLOOKUP($F129,sPathTypes!$A:$I,8,FALSE)</f>
        <v>4.444</v>
      </c>
      <c r="K129" s="8">
        <f>VLOOKUP($F129,sPathTypes!$A:$I,9,FALSE)</f>
        <v>2.24E-2</v>
      </c>
    </row>
    <row r="130" spans="1:11" s="8" customFormat="1" x14ac:dyDescent="0.3">
      <c r="A130" s="7">
        <v>24</v>
      </c>
      <c r="B130" s="7">
        <v>23</v>
      </c>
      <c r="C130" s="8">
        <v>7</v>
      </c>
      <c r="D130" s="8">
        <v>30</v>
      </c>
      <c r="E130" s="8">
        <v>0</v>
      </c>
      <c r="F130" s="8" t="str">
        <f t="shared" si="4"/>
        <v>Secondary</v>
      </c>
      <c r="G130" s="8">
        <f>VLOOKUP($F130,sPathTypes!$A:$I,6,FALSE)</f>
        <v>3.8972222222222225E-3</v>
      </c>
      <c r="H130" s="8">
        <f>VLOOKUP($F130,sPathTypes!$A:$I,7,FALSE)</f>
        <v>5.8450000000000002E-2</v>
      </c>
      <c r="I130" s="8">
        <f t="shared" si="5"/>
        <v>6.9415500000000003</v>
      </c>
      <c r="J130" s="8">
        <f>VLOOKUP($F130,sPathTypes!$A:$I,8,FALSE)</f>
        <v>4.444</v>
      </c>
      <c r="K130" s="8">
        <f>VLOOKUP($F130,sPathTypes!$A:$I,9,FALSE)</f>
        <v>2.24E-2</v>
      </c>
    </row>
    <row r="131" spans="1:11" s="8" customFormat="1" x14ac:dyDescent="0.3">
      <c r="A131" s="7">
        <v>20</v>
      </c>
      <c r="B131" s="7">
        <v>24</v>
      </c>
      <c r="C131" s="8">
        <v>11</v>
      </c>
      <c r="D131" s="8">
        <v>30</v>
      </c>
      <c r="E131" s="8">
        <v>0</v>
      </c>
      <c r="F131" s="8" t="str">
        <f t="shared" si="4"/>
        <v>Secondary</v>
      </c>
      <c r="G131" s="8">
        <f>VLOOKUP($F131,sPathTypes!$A:$I,6,FALSE)</f>
        <v>3.8972222222222225E-3</v>
      </c>
      <c r="H131" s="8">
        <f>VLOOKUP($F131,sPathTypes!$A:$I,7,FALSE)</f>
        <v>5.8450000000000002E-2</v>
      </c>
      <c r="I131" s="8">
        <f t="shared" si="5"/>
        <v>10.941549999999999</v>
      </c>
      <c r="J131" s="8">
        <f>VLOOKUP($F131,sPathTypes!$A:$I,8,FALSE)</f>
        <v>4.444</v>
      </c>
      <c r="K131" s="8">
        <f>VLOOKUP($F131,sPathTypes!$A:$I,9,FALSE)</f>
        <v>2.24E-2</v>
      </c>
    </row>
    <row r="132" spans="1:11" s="8" customFormat="1" x14ac:dyDescent="0.3">
      <c r="A132" s="7">
        <v>22</v>
      </c>
      <c r="B132" s="7">
        <v>24</v>
      </c>
      <c r="C132" s="8">
        <v>15</v>
      </c>
      <c r="D132" s="8">
        <v>30</v>
      </c>
      <c r="E132" s="8">
        <v>0</v>
      </c>
      <c r="F132" s="8" t="str">
        <f t="shared" si="4"/>
        <v>Secondary</v>
      </c>
      <c r="G132" s="8">
        <f>VLOOKUP($F132,sPathTypes!$A:$I,6,FALSE)</f>
        <v>3.8972222222222225E-3</v>
      </c>
      <c r="H132" s="8">
        <f>VLOOKUP($F132,sPathTypes!$A:$I,7,FALSE)</f>
        <v>5.8450000000000002E-2</v>
      </c>
      <c r="I132" s="8">
        <f t="shared" si="5"/>
        <v>14.941549999999999</v>
      </c>
      <c r="J132" s="8">
        <f>VLOOKUP($F132,sPathTypes!$A:$I,8,FALSE)</f>
        <v>4.444</v>
      </c>
      <c r="K132" s="8">
        <f>VLOOKUP($F132,sPathTypes!$A:$I,9,FALSE)</f>
        <v>2.24E-2</v>
      </c>
    </row>
    <row r="133" spans="1:11" s="8" customFormat="1" x14ac:dyDescent="0.3">
      <c r="A133" s="7">
        <v>26</v>
      </c>
      <c r="B133" s="7">
        <v>24</v>
      </c>
      <c r="C133" s="8">
        <v>11</v>
      </c>
      <c r="D133" s="8">
        <v>30</v>
      </c>
      <c r="E133" s="8">
        <v>0</v>
      </c>
      <c r="F133" s="8" t="str">
        <f t="shared" si="4"/>
        <v>Secondary</v>
      </c>
      <c r="G133" s="8">
        <f>VLOOKUP($F133,sPathTypes!$A:$I,6,FALSE)</f>
        <v>3.8972222222222225E-3</v>
      </c>
      <c r="H133" s="8">
        <f>VLOOKUP($F133,sPathTypes!$A:$I,7,FALSE)</f>
        <v>5.8450000000000002E-2</v>
      </c>
      <c r="I133" s="8">
        <f t="shared" si="5"/>
        <v>10.941549999999999</v>
      </c>
      <c r="J133" s="8">
        <f>VLOOKUP($F133,sPathTypes!$A:$I,8,FALSE)</f>
        <v>4.444</v>
      </c>
      <c r="K133" s="8">
        <f>VLOOKUP($F133,sPathTypes!$A:$I,9,FALSE)</f>
        <v>2.24E-2</v>
      </c>
    </row>
    <row r="134" spans="1:11" s="8" customFormat="1" x14ac:dyDescent="0.3">
      <c r="A134" s="7">
        <v>24</v>
      </c>
      <c r="B134" s="7">
        <v>25</v>
      </c>
      <c r="C134" s="8">
        <v>5</v>
      </c>
      <c r="D134" s="8">
        <v>30</v>
      </c>
      <c r="E134" s="8">
        <v>0</v>
      </c>
      <c r="F134" s="8" t="str">
        <f t="shared" si="4"/>
        <v>Secondary</v>
      </c>
      <c r="G134" s="8">
        <f>VLOOKUP($F134,sPathTypes!$A:$I,6,FALSE)</f>
        <v>3.8972222222222225E-3</v>
      </c>
      <c r="H134" s="8">
        <f>VLOOKUP($F134,sPathTypes!$A:$I,7,FALSE)</f>
        <v>5.8450000000000002E-2</v>
      </c>
      <c r="I134" s="8">
        <f t="shared" si="5"/>
        <v>4.9415500000000003</v>
      </c>
      <c r="J134" s="8">
        <f>VLOOKUP($F134,sPathTypes!$A:$I,8,FALSE)</f>
        <v>4.444</v>
      </c>
      <c r="K134" s="8">
        <f>VLOOKUP($F134,sPathTypes!$A:$I,9,FALSE)</f>
        <v>2.24E-2</v>
      </c>
    </row>
    <row r="135" spans="1:11" s="8" customFormat="1" x14ac:dyDescent="0.3">
      <c r="A135" s="7">
        <v>26</v>
      </c>
      <c r="B135" s="7">
        <v>25</v>
      </c>
      <c r="C135" s="8">
        <v>10</v>
      </c>
      <c r="D135" s="8">
        <v>50</v>
      </c>
      <c r="E135" s="8">
        <v>0</v>
      </c>
      <c r="F135" s="8" t="str">
        <f t="shared" si="4"/>
        <v>Main Type 1</v>
      </c>
      <c r="G135" s="8">
        <f>VLOOKUP($F135,sPathTypes!$A:$I,6,FALSE)</f>
        <v>6.4944444444444442E-3</v>
      </c>
      <c r="H135" s="8">
        <f>VLOOKUP($F135,sPathTypes!$A:$I,7,FALSE)</f>
        <v>0.16238</v>
      </c>
      <c r="I135" s="8">
        <f t="shared" si="5"/>
        <v>9.8376199999999994</v>
      </c>
      <c r="J135" s="8">
        <f>VLOOKUP($F135,sPathTypes!$A:$I,8,FALSE)</f>
        <v>7.3019999999999996</v>
      </c>
      <c r="K135" s="8">
        <f>VLOOKUP($F135,sPathTypes!$A:$I,9,FALSE)</f>
        <v>6.2399999999999997E-2</v>
      </c>
    </row>
    <row r="136" spans="1:11" s="8" customFormat="1" x14ac:dyDescent="0.3">
      <c r="A136" s="7">
        <v>27</v>
      </c>
      <c r="B136" s="7">
        <v>25</v>
      </c>
      <c r="C136" s="8">
        <v>14</v>
      </c>
      <c r="D136" s="8">
        <v>50</v>
      </c>
      <c r="E136" s="8">
        <v>0</v>
      </c>
      <c r="F136" s="8" t="str">
        <f t="shared" si="4"/>
        <v>Main Type 1</v>
      </c>
      <c r="G136" s="8">
        <f>VLOOKUP($F136,sPathTypes!$A:$I,6,FALSE)</f>
        <v>6.4944444444444442E-3</v>
      </c>
      <c r="H136" s="8">
        <f>VLOOKUP($F136,sPathTypes!$A:$I,7,FALSE)</f>
        <v>0.16238</v>
      </c>
      <c r="I136" s="8">
        <f t="shared" si="5"/>
        <v>13.837619999999999</v>
      </c>
      <c r="J136" s="8">
        <f>VLOOKUP($F136,sPathTypes!$A:$I,8,FALSE)</f>
        <v>7.3019999999999996</v>
      </c>
      <c r="K136" s="8">
        <f>VLOOKUP($F136,sPathTypes!$A:$I,9,FALSE)</f>
        <v>6.2399999999999997E-2</v>
      </c>
    </row>
    <row r="137" spans="1:11" s="8" customFormat="1" x14ac:dyDescent="0.3">
      <c r="A137" s="7">
        <v>34</v>
      </c>
      <c r="B137" s="7">
        <v>25</v>
      </c>
      <c r="C137" s="8">
        <v>19</v>
      </c>
      <c r="D137" s="8">
        <v>30</v>
      </c>
      <c r="E137" s="8">
        <v>0</v>
      </c>
      <c r="F137" s="8" t="str">
        <f t="shared" si="4"/>
        <v>Secondary</v>
      </c>
      <c r="G137" s="8">
        <f>VLOOKUP($F137,sPathTypes!$A:$I,6,FALSE)</f>
        <v>3.8972222222222225E-3</v>
      </c>
      <c r="H137" s="8">
        <f>VLOOKUP($F137,sPathTypes!$A:$I,7,FALSE)</f>
        <v>5.8450000000000002E-2</v>
      </c>
      <c r="I137" s="8">
        <f t="shared" si="5"/>
        <v>18.941549999999999</v>
      </c>
      <c r="J137" s="8">
        <f>VLOOKUP($F137,sPathTypes!$A:$I,8,FALSE)</f>
        <v>4.444</v>
      </c>
      <c r="K137" s="8">
        <f>VLOOKUP($F137,sPathTypes!$A:$I,9,FALSE)</f>
        <v>2.24E-2</v>
      </c>
    </row>
    <row r="138" spans="1:11" s="8" customFormat="1" x14ac:dyDescent="0.3">
      <c r="A138" s="7">
        <v>37</v>
      </c>
      <c r="B138" s="7">
        <v>25</v>
      </c>
      <c r="C138" s="8">
        <v>19</v>
      </c>
      <c r="D138" s="8">
        <v>50</v>
      </c>
      <c r="E138" s="8">
        <v>0</v>
      </c>
      <c r="F138" s="8" t="str">
        <f t="shared" si="4"/>
        <v>Main Type 1</v>
      </c>
      <c r="G138" s="8">
        <f>VLOOKUP($F138,sPathTypes!$A:$I,6,FALSE)</f>
        <v>6.4944444444444442E-3</v>
      </c>
      <c r="H138" s="8">
        <f>VLOOKUP($F138,sPathTypes!$A:$I,7,FALSE)</f>
        <v>0.16238</v>
      </c>
      <c r="I138" s="8">
        <f t="shared" si="5"/>
        <v>18.837620000000001</v>
      </c>
      <c r="J138" s="8">
        <f>VLOOKUP($F138,sPathTypes!$A:$I,8,FALSE)</f>
        <v>7.3019999999999996</v>
      </c>
      <c r="K138" s="8">
        <f>VLOOKUP($F138,sPathTypes!$A:$I,9,FALSE)</f>
        <v>6.2399999999999997E-2</v>
      </c>
    </row>
    <row r="139" spans="1:11" s="8" customFormat="1" x14ac:dyDescent="0.3">
      <c r="A139" s="7">
        <v>23</v>
      </c>
      <c r="B139" s="7">
        <v>27</v>
      </c>
      <c r="C139" s="8">
        <v>8</v>
      </c>
      <c r="D139" s="8">
        <v>30</v>
      </c>
      <c r="E139" s="8">
        <v>0</v>
      </c>
      <c r="F139" s="8" t="str">
        <f t="shared" si="4"/>
        <v>Secondary</v>
      </c>
      <c r="G139" s="8">
        <f>VLOOKUP($F139,sPathTypes!$A:$I,6,FALSE)</f>
        <v>3.8972222222222225E-3</v>
      </c>
      <c r="H139" s="8">
        <f>VLOOKUP($F139,sPathTypes!$A:$I,7,FALSE)</f>
        <v>5.8450000000000002E-2</v>
      </c>
      <c r="I139" s="8">
        <f t="shared" si="5"/>
        <v>7.9415500000000003</v>
      </c>
      <c r="J139" s="8">
        <f>VLOOKUP($F139,sPathTypes!$A:$I,8,FALSE)</f>
        <v>4.444</v>
      </c>
      <c r="K139" s="8">
        <f>VLOOKUP($F139,sPathTypes!$A:$I,9,FALSE)</f>
        <v>2.24E-2</v>
      </c>
    </row>
    <row r="140" spans="1:11" s="8" customFormat="1" x14ac:dyDescent="0.3">
      <c r="A140" s="7">
        <v>28</v>
      </c>
      <c r="B140" s="7">
        <v>27</v>
      </c>
      <c r="C140" s="8">
        <v>3</v>
      </c>
      <c r="D140" s="8">
        <v>50</v>
      </c>
      <c r="E140" s="8">
        <v>0</v>
      </c>
      <c r="F140" s="8" t="str">
        <f t="shared" si="4"/>
        <v>Main Type 1</v>
      </c>
      <c r="G140" s="8">
        <f>VLOOKUP($F140,sPathTypes!$A:$I,6,FALSE)</f>
        <v>6.4944444444444442E-3</v>
      </c>
      <c r="H140" s="8">
        <f>VLOOKUP($F140,sPathTypes!$A:$I,7,FALSE)</f>
        <v>0.16238</v>
      </c>
      <c r="I140" s="8">
        <f t="shared" si="5"/>
        <v>2.8376199999999998</v>
      </c>
      <c r="J140" s="8">
        <f>VLOOKUP($F140,sPathTypes!$A:$I,8,FALSE)</f>
        <v>7.3019999999999996</v>
      </c>
      <c r="K140" s="8">
        <f>VLOOKUP($F140,sPathTypes!$A:$I,9,FALSE)</f>
        <v>6.2399999999999997E-2</v>
      </c>
    </row>
    <row r="141" spans="1:11" s="8" customFormat="1" x14ac:dyDescent="0.3">
      <c r="A141" s="7">
        <v>33</v>
      </c>
      <c r="B141" s="7">
        <v>27</v>
      </c>
      <c r="C141" s="8">
        <v>8</v>
      </c>
      <c r="D141" s="8">
        <v>30</v>
      </c>
      <c r="E141" s="8">
        <v>0</v>
      </c>
      <c r="F141" s="8" t="str">
        <f t="shared" si="4"/>
        <v>Secondary</v>
      </c>
      <c r="G141" s="8">
        <f>VLOOKUP($F141,sPathTypes!$A:$I,6,FALSE)</f>
        <v>3.8972222222222225E-3</v>
      </c>
      <c r="H141" s="8">
        <f>VLOOKUP($F141,sPathTypes!$A:$I,7,FALSE)</f>
        <v>5.8450000000000002E-2</v>
      </c>
      <c r="I141" s="8">
        <f t="shared" si="5"/>
        <v>7.9415500000000003</v>
      </c>
      <c r="J141" s="8">
        <f>VLOOKUP($F141,sPathTypes!$A:$I,8,FALSE)</f>
        <v>4.444</v>
      </c>
      <c r="K141" s="8">
        <f>VLOOKUP($F141,sPathTypes!$A:$I,9,FALSE)</f>
        <v>2.24E-2</v>
      </c>
    </row>
    <row r="142" spans="1:11" s="8" customFormat="1" x14ac:dyDescent="0.3">
      <c r="A142" s="7">
        <v>35</v>
      </c>
      <c r="B142" s="7">
        <v>27</v>
      </c>
      <c r="C142" s="8">
        <v>7</v>
      </c>
      <c r="D142" s="8">
        <v>30</v>
      </c>
      <c r="E142" s="8">
        <v>0</v>
      </c>
      <c r="F142" s="8" t="str">
        <f t="shared" si="4"/>
        <v>Secondary</v>
      </c>
      <c r="G142" s="8">
        <f>VLOOKUP($F142,sPathTypes!$A:$I,6,FALSE)</f>
        <v>3.8972222222222225E-3</v>
      </c>
      <c r="H142" s="8">
        <f>VLOOKUP($F142,sPathTypes!$A:$I,7,FALSE)</f>
        <v>5.8450000000000002E-2</v>
      </c>
      <c r="I142" s="8">
        <f t="shared" si="5"/>
        <v>6.9415500000000003</v>
      </c>
      <c r="J142" s="8">
        <f>VLOOKUP($F142,sPathTypes!$A:$I,8,FALSE)</f>
        <v>4.444</v>
      </c>
      <c r="K142" s="8">
        <f>VLOOKUP($F142,sPathTypes!$A:$I,9,FALSE)</f>
        <v>2.24E-2</v>
      </c>
    </row>
    <row r="143" spans="1:11" s="8" customFormat="1" x14ac:dyDescent="0.3">
      <c r="A143" s="7">
        <v>17</v>
      </c>
      <c r="B143" s="7">
        <v>29</v>
      </c>
      <c r="C143" s="8">
        <v>7.5</v>
      </c>
      <c r="D143" s="8">
        <v>30</v>
      </c>
      <c r="E143" s="8">
        <v>0</v>
      </c>
      <c r="F143" s="8" t="str">
        <f t="shared" si="4"/>
        <v>Secondary</v>
      </c>
      <c r="G143" s="8">
        <f>VLOOKUP($F143,sPathTypes!$A:$I,6,FALSE)</f>
        <v>3.8972222222222225E-3</v>
      </c>
      <c r="H143" s="8">
        <f>VLOOKUP($F143,sPathTypes!$A:$I,7,FALSE)</f>
        <v>5.8450000000000002E-2</v>
      </c>
      <c r="I143" s="8">
        <f t="shared" si="5"/>
        <v>7.4415500000000003</v>
      </c>
      <c r="J143" s="8">
        <f>VLOOKUP($F143,sPathTypes!$A:$I,8,FALSE)</f>
        <v>4.444</v>
      </c>
      <c r="K143" s="8">
        <f>VLOOKUP($F143,sPathTypes!$A:$I,9,FALSE)</f>
        <v>2.24E-2</v>
      </c>
    </row>
    <row r="144" spans="1:11" s="8" customFormat="1" x14ac:dyDescent="0.3">
      <c r="A144" s="7">
        <v>27</v>
      </c>
      <c r="B144" s="7">
        <v>29</v>
      </c>
      <c r="C144" s="8">
        <v>9.5</v>
      </c>
      <c r="D144" s="8">
        <v>30</v>
      </c>
      <c r="E144" s="8">
        <v>0</v>
      </c>
      <c r="F144" s="8" t="str">
        <f t="shared" si="4"/>
        <v>Secondary</v>
      </c>
      <c r="G144" s="8">
        <f>VLOOKUP($F144,sPathTypes!$A:$I,6,FALSE)</f>
        <v>3.8972222222222225E-3</v>
      </c>
      <c r="H144" s="8">
        <f>VLOOKUP($F144,sPathTypes!$A:$I,7,FALSE)</f>
        <v>5.8450000000000002E-2</v>
      </c>
      <c r="I144" s="8">
        <f t="shared" si="5"/>
        <v>9.4415499999999994</v>
      </c>
      <c r="J144" s="8">
        <f>VLOOKUP($F144,sPathTypes!$A:$I,8,FALSE)</f>
        <v>4.444</v>
      </c>
      <c r="K144" s="8">
        <f>VLOOKUP($F144,sPathTypes!$A:$I,9,FALSE)</f>
        <v>2.24E-2</v>
      </c>
    </row>
    <row r="145" spans="1:11" s="8" customFormat="1" x14ac:dyDescent="0.3">
      <c r="A145" s="7">
        <v>30</v>
      </c>
      <c r="B145" s="7">
        <v>29</v>
      </c>
      <c r="C145" s="8">
        <v>3.5</v>
      </c>
      <c r="D145" s="8">
        <v>30</v>
      </c>
      <c r="E145" s="8">
        <v>0</v>
      </c>
      <c r="F145" s="8" t="str">
        <f t="shared" si="4"/>
        <v>Secondary</v>
      </c>
      <c r="G145" s="8">
        <f>VLOOKUP($F145,sPathTypes!$A:$I,6,FALSE)</f>
        <v>3.8972222222222225E-3</v>
      </c>
      <c r="H145" s="8">
        <f>VLOOKUP($F145,sPathTypes!$A:$I,7,FALSE)</f>
        <v>5.8450000000000002E-2</v>
      </c>
      <c r="I145" s="8">
        <f t="shared" si="5"/>
        <v>3.4415499999999999</v>
      </c>
      <c r="J145" s="8">
        <f>VLOOKUP($F145,sPathTypes!$A:$I,8,FALSE)</f>
        <v>4.444</v>
      </c>
      <c r="K145" s="8">
        <f>VLOOKUP($F145,sPathTypes!$A:$I,9,FALSE)</f>
        <v>2.24E-2</v>
      </c>
    </row>
    <row r="146" spans="1:11" s="8" customFormat="1" x14ac:dyDescent="0.3">
      <c r="A146" s="7">
        <v>33</v>
      </c>
      <c r="B146" s="7">
        <v>29</v>
      </c>
      <c r="C146" s="8">
        <v>6</v>
      </c>
      <c r="D146" s="8">
        <v>30</v>
      </c>
      <c r="E146" s="8">
        <v>0</v>
      </c>
      <c r="F146" s="8" t="str">
        <f t="shared" si="4"/>
        <v>Secondary</v>
      </c>
      <c r="G146" s="8">
        <f>VLOOKUP($F146,sPathTypes!$A:$I,6,FALSE)</f>
        <v>3.8972222222222225E-3</v>
      </c>
      <c r="H146" s="8">
        <f>VLOOKUP($F146,sPathTypes!$A:$I,7,FALSE)</f>
        <v>5.8450000000000002E-2</v>
      </c>
      <c r="I146" s="8">
        <f t="shared" si="5"/>
        <v>5.9415500000000003</v>
      </c>
      <c r="J146" s="8">
        <f>VLOOKUP($F146,sPathTypes!$A:$I,8,FALSE)</f>
        <v>4.444</v>
      </c>
      <c r="K146" s="8">
        <f>VLOOKUP($F146,sPathTypes!$A:$I,9,FALSE)</f>
        <v>2.24E-2</v>
      </c>
    </row>
    <row r="147" spans="1:11" s="8" customFormat="1" x14ac:dyDescent="0.3">
      <c r="A147" s="7">
        <v>17</v>
      </c>
      <c r="B147" s="7">
        <v>30</v>
      </c>
      <c r="C147" s="8">
        <v>8.5</v>
      </c>
      <c r="D147" s="8">
        <v>30</v>
      </c>
      <c r="E147" s="8">
        <v>0</v>
      </c>
      <c r="F147" s="8" t="str">
        <f t="shared" si="4"/>
        <v>Secondary</v>
      </c>
      <c r="G147" s="8">
        <f>VLOOKUP($F147,sPathTypes!$A:$I,6,FALSE)</f>
        <v>3.8972222222222225E-3</v>
      </c>
      <c r="H147" s="8">
        <f>VLOOKUP($F147,sPathTypes!$A:$I,7,FALSE)</f>
        <v>5.8450000000000002E-2</v>
      </c>
      <c r="I147" s="8">
        <f t="shared" si="5"/>
        <v>8.4415499999999994</v>
      </c>
      <c r="J147" s="8">
        <f>VLOOKUP($F147,sPathTypes!$A:$I,8,FALSE)</f>
        <v>4.444</v>
      </c>
      <c r="K147" s="8">
        <f>VLOOKUP($F147,sPathTypes!$A:$I,9,FALSE)</f>
        <v>2.24E-2</v>
      </c>
    </row>
    <row r="148" spans="1:11" s="8" customFormat="1" x14ac:dyDescent="0.3">
      <c r="A148" s="7">
        <v>31</v>
      </c>
      <c r="B148" s="7">
        <v>30</v>
      </c>
      <c r="C148" s="8">
        <v>3.5</v>
      </c>
      <c r="D148" s="8">
        <v>30</v>
      </c>
      <c r="E148" s="8">
        <v>0</v>
      </c>
      <c r="F148" s="8" t="str">
        <f t="shared" si="4"/>
        <v>Secondary</v>
      </c>
      <c r="G148" s="8">
        <f>VLOOKUP($F148,sPathTypes!$A:$I,6,FALSE)</f>
        <v>3.8972222222222225E-3</v>
      </c>
      <c r="H148" s="8">
        <f>VLOOKUP($F148,sPathTypes!$A:$I,7,FALSE)</f>
        <v>5.8450000000000002E-2</v>
      </c>
      <c r="I148" s="8">
        <f t="shared" si="5"/>
        <v>3.4415499999999999</v>
      </c>
      <c r="J148" s="8">
        <f>VLOOKUP($F148,sPathTypes!$A:$I,8,FALSE)</f>
        <v>4.444</v>
      </c>
      <c r="K148" s="8">
        <f>VLOOKUP($F148,sPathTypes!$A:$I,9,FALSE)</f>
        <v>2.24E-2</v>
      </c>
    </row>
    <row r="149" spans="1:11" s="8" customFormat="1" x14ac:dyDescent="0.3">
      <c r="A149" s="7">
        <v>36</v>
      </c>
      <c r="B149" s="7">
        <v>30</v>
      </c>
      <c r="C149" s="8">
        <v>8.5</v>
      </c>
      <c r="D149" s="8">
        <v>30</v>
      </c>
      <c r="E149" s="8">
        <v>0</v>
      </c>
      <c r="F149" s="8" t="str">
        <f t="shared" ref="F149:F163" si="6">IF(D149=30,"Secondary",IF(D149=50,"Main Type 1",IF(D149=80,"Main Type 2","Unknown")))</f>
        <v>Secondary</v>
      </c>
      <c r="G149" s="8">
        <f>VLOOKUP($F149,sPathTypes!$A:$I,6,FALSE)</f>
        <v>3.8972222222222225E-3</v>
      </c>
      <c r="H149" s="8">
        <f>VLOOKUP($F149,sPathTypes!$A:$I,7,FALSE)</f>
        <v>5.8450000000000002E-2</v>
      </c>
      <c r="I149" s="8">
        <f t="shared" ref="I149:I163" si="7">C149-H149</f>
        <v>8.4415499999999994</v>
      </c>
      <c r="J149" s="8">
        <f>VLOOKUP($F149,sPathTypes!$A:$I,8,FALSE)</f>
        <v>4.444</v>
      </c>
      <c r="K149" s="8">
        <f>VLOOKUP($F149,sPathTypes!$A:$I,9,FALSE)</f>
        <v>2.24E-2</v>
      </c>
    </row>
    <row r="150" spans="1:11" s="8" customFormat="1" x14ac:dyDescent="0.3">
      <c r="A150" s="7">
        <v>36</v>
      </c>
      <c r="B150" s="7">
        <v>31</v>
      </c>
      <c r="C150" s="8">
        <v>10</v>
      </c>
      <c r="D150" s="8">
        <v>80</v>
      </c>
      <c r="E150" s="8">
        <v>0.06</v>
      </c>
      <c r="F150" s="8" t="str">
        <f t="shared" si="6"/>
        <v>Main Type 2</v>
      </c>
      <c r="G150" s="8">
        <f>VLOOKUP($F150,sPathTypes!$A:$I,6,FALSE)</f>
        <v>1.0391666666666665E-2</v>
      </c>
      <c r="H150" s="8">
        <f>VLOOKUP($F150,sPathTypes!$A:$I,7,FALSE)</f>
        <v>0.41567999999999999</v>
      </c>
      <c r="I150" s="8">
        <f t="shared" si="7"/>
        <v>9.58432</v>
      </c>
      <c r="J150" s="8">
        <f>VLOOKUP($F150,sPathTypes!$A:$I,8,FALSE)</f>
        <v>15.19</v>
      </c>
      <c r="K150" s="8">
        <f>VLOOKUP($F150,sPathTypes!$A:$I,9,FALSE)</f>
        <v>0.16</v>
      </c>
    </row>
    <row r="151" spans="1:11" s="8" customFormat="1" x14ac:dyDescent="0.3">
      <c r="A151" s="7">
        <v>29</v>
      </c>
      <c r="B151" s="7">
        <v>32</v>
      </c>
      <c r="C151" s="8">
        <v>2.4</v>
      </c>
      <c r="D151" s="8">
        <v>30</v>
      </c>
      <c r="E151" s="8">
        <v>0</v>
      </c>
      <c r="F151" s="8" t="str">
        <f t="shared" si="6"/>
        <v>Secondary</v>
      </c>
      <c r="G151" s="8">
        <f>VLOOKUP($F151,sPathTypes!$A:$I,6,FALSE)</f>
        <v>3.8972222222222225E-3</v>
      </c>
      <c r="H151" s="8">
        <f>VLOOKUP($F151,sPathTypes!$A:$I,7,FALSE)</f>
        <v>5.8450000000000002E-2</v>
      </c>
      <c r="I151" s="8">
        <f t="shared" si="7"/>
        <v>2.3415499999999998</v>
      </c>
      <c r="J151" s="8">
        <f>VLOOKUP($F151,sPathTypes!$A:$I,8,FALSE)</f>
        <v>4.444</v>
      </c>
      <c r="K151" s="8">
        <f>VLOOKUP($F151,sPathTypes!$A:$I,9,FALSE)</f>
        <v>2.24E-2</v>
      </c>
    </row>
    <row r="152" spans="1:11" s="8" customFormat="1" x14ac:dyDescent="0.3">
      <c r="A152" s="7">
        <v>32</v>
      </c>
      <c r="B152" s="7">
        <v>33</v>
      </c>
      <c r="C152" s="8">
        <v>3.5</v>
      </c>
      <c r="D152" s="8">
        <v>30</v>
      </c>
      <c r="E152" s="8">
        <v>0</v>
      </c>
      <c r="F152" s="8" t="str">
        <f t="shared" si="6"/>
        <v>Secondary</v>
      </c>
      <c r="G152" s="8">
        <f>VLOOKUP($F152,sPathTypes!$A:$I,6,FALSE)</f>
        <v>3.8972222222222225E-3</v>
      </c>
      <c r="H152" s="8">
        <f>VLOOKUP($F152,sPathTypes!$A:$I,7,FALSE)</f>
        <v>5.8450000000000002E-2</v>
      </c>
      <c r="I152" s="8">
        <f t="shared" si="7"/>
        <v>3.4415499999999999</v>
      </c>
      <c r="J152" s="8">
        <f>VLOOKUP($F152,sPathTypes!$A:$I,8,FALSE)</f>
        <v>4.444</v>
      </c>
      <c r="K152" s="8">
        <f>VLOOKUP($F152,sPathTypes!$A:$I,9,FALSE)</f>
        <v>2.24E-2</v>
      </c>
    </row>
    <row r="153" spans="1:11" s="8" customFormat="1" x14ac:dyDescent="0.3">
      <c r="A153" s="7">
        <v>35</v>
      </c>
      <c r="B153" s="7">
        <v>33</v>
      </c>
      <c r="C153" s="8">
        <v>3.5</v>
      </c>
      <c r="D153" s="8">
        <v>30</v>
      </c>
      <c r="E153" s="8">
        <v>0</v>
      </c>
      <c r="F153" s="8" t="str">
        <f t="shared" si="6"/>
        <v>Secondary</v>
      </c>
      <c r="G153" s="8">
        <f>VLOOKUP($F153,sPathTypes!$A:$I,6,FALSE)</f>
        <v>3.8972222222222225E-3</v>
      </c>
      <c r="H153" s="8">
        <f>VLOOKUP($F153,sPathTypes!$A:$I,7,FALSE)</f>
        <v>5.8450000000000002E-2</v>
      </c>
      <c r="I153" s="8">
        <f t="shared" si="7"/>
        <v>3.4415499999999999</v>
      </c>
      <c r="J153" s="8">
        <f>VLOOKUP($F153,sPathTypes!$A:$I,8,FALSE)</f>
        <v>4.444</v>
      </c>
      <c r="K153" s="8">
        <f>VLOOKUP($F153,sPathTypes!$A:$I,9,FALSE)</f>
        <v>2.24E-2</v>
      </c>
    </row>
    <row r="154" spans="1:11" s="8" customFormat="1" x14ac:dyDescent="0.3">
      <c r="A154" s="7">
        <v>27</v>
      </c>
      <c r="B154" s="7">
        <v>34</v>
      </c>
      <c r="C154" s="8">
        <v>7.5</v>
      </c>
      <c r="D154" s="8">
        <v>30</v>
      </c>
      <c r="E154" s="8">
        <v>0</v>
      </c>
      <c r="F154" s="8" t="str">
        <f t="shared" si="6"/>
        <v>Secondary</v>
      </c>
      <c r="G154" s="8">
        <f>VLOOKUP($F154,sPathTypes!$A:$I,6,FALSE)</f>
        <v>3.8972222222222225E-3</v>
      </c>
      <c r="H154" s="8">
        <f>VLOOKUP($F154,sPathTypes!$A:$I,7,FALSE)</f>
        <v>5.8450000000000002E-2</v>
      </c>
      <c r="I154" s="8">
        <f t="shared" si="7"/>
        <v>7.4415500000000003</v>
      </c>
      <c r="J154" s="8">
        <f>VLOOKUP($F154,sPathTypes!$A:$I,8,FALSE)</f>
        <v>4.444</v>
      </c>
      <c r="K154" s="8">
        <f>VLOOKUP($F154,sPathTypes!$A:$I,9,FALSE)</f>
        <v>2.24E-2</v>
      </c>
    </row>
    <row r="155" spans="1:11" s="8" customFormat="1" x14ac:dyDescent="0.3">
      <c r="A155" s="7">
        <v>35</v>
      </c>
      <c r="B155" s="7">
        <v>34</v>
      </c>
      <c r="C155" s="8">
        <v>4.5</v>
      </c>
      <c r="D155" s="8">
        <v>30</v>
      </c>
      <c r="E155" s="8">
        <v>0</v>
      </c>
      <c r="F155" s="8" t="str">
        <f t="shared" si="6"/>
        <v>Secondary</v>
      </c>
      <c r="G155" s="8">
        <f>VLOOKUP($F155,sPathTypes!$A:$I,6,FALSE)</f>
        <v>3.8972222222222225E-3</v>
      </c>
      <c r="H155" s="8">
        <f>VLOOKUP($F155,sPathTypes!$A:$I,7,FALSE)</f>
        <v>5.8450000000000002E-2</v>
      </c>
      <c r="I155" s="8">
        <f t="shared" si="7"/>
        <v>4.4415500000000003</v>
      </c>
      <c r="J155" s="8">
        <f>VLOOKUP($F155,sPathTypes!$A:$I,8,FALSE)</f>
        <v>4.444</v>
      </c>
      <c r="K155" s="8">
        <f>VLOOKUP($F155,sPathTypes!$A:$I,9,FALSE)</f>
        <v>2.24E-2</v>
      </c>
    </row>
    <row r="156" spans="1:11" s="8" customFormat="1" x14ac:dyDescent="0.3">
      <c r="A156" s="7">
        <v>36</v>
      </c>
      <c r="B156" s="7">
        <v>35</v>
      </c>
      <c r="C156" s="8">
        <v>6.5</v>
      </c>
      <c r="D156" s="8">
        <v>30</v>
      </c>
      <c r="E156" s="8">
        <v>0</v>
      </c>
      <c r="F156" s="8" t="str">
        <f t="shared" si="6"/>
        <v>Secondary</v>
      </c>
      <c r="G156" s="8">
        <f>VLOOKUP($F156,sPathTypes!$A:$I,6,FALSE)</f>
        <v>3.8972222222222225E-3</v>
      </c>
      <c r="H156" s="8">
        <f>VLOOKUP($F156,sPathTypes!$A:$I,7,FALSE)</f>
        <v>5.8450000000000002E-2</v>
      </c>
      <c r="I156" s="8">
        <f t="shared" si="7"/>
        <v>6.4415500000000003</v>
      </c>
      <c r="J156" s="8">
        <f>VLOOKUP($F156,sPathTypes!$A:$I,8,FALSE)</f>
        <v>4.444</v>
      </c>
      <c r="K156" s="8">
        <f>VLOOKUP($F156,sPathTypes!$A:$I,9,FALSE)</f>
        <v>2.24E-2</v>
      </c>
    </row>
    <row r="157" spans="1:11" s="8" customFormat="1" x14ac:dyDescent="0.3">
      <c r="A157" s="7">
        <v>32</v>
      </c>
      <c r="B157" s="7">
        <v>36</v>
      </c>
      <c r="C157" s="8">
        <v>8.5</v>
      </c>
      <c r="D157" s="8">
        <v>30</v>
      </c>
      <c r="E157" s="8">
        <v>0</v>
      </c>
      <c r="F157" s="8" t="str">
        <f t="shared" si="6"/>
        <v>Secondary</v>
      </c>
      <c r="G157" s="8">
        <f>VLOOKUP($F157,sPathTypes!$A:$I,6,FALSE)</f>
        <v>3.8972222222222225E-3</v>
      </c>
      <c r="H157" s="8">
        <f>VLOOKUP($F157,sPathTypes!$A:$I,7,FALSE)</f>
        <v>5.8450000000000002E-2</v>
      </c>
      <c r="I157" s="8">
        <f t="shared" si="7"/>
        <v>8.4415499999999994</v>
      </c>
      <c r="J157" s="8">
        <f>VLOOKUP($F157,sPathTypes!$A:$I,8,FALSE)</f>
        <v>4.444</v>
      </c>
      <c r="K157" s="8">
        <f>VLOOKUP($F157,sPathTypes!$A:$I,9,FALSE)</f>
        <v>2.24E-2</v>
      </c>
    </row>
    <row r="158" spans="1:11" s="8" customFormat="1" x14ac:dyDescent="0.3">
      <c r="A158" s="7">
        <v>37</v>
      </c>
      <c r="B158" s="7">
        <v>36</v>
      </c>
      <c r="C158" s="8">
        <v>8</v>
      </c>
      <c r="D158" s="8">
        <v>80</v>
      </c>
      <c r="E158" s="8">
        <v>0.06</v>
      </c>
      <c r="F158" s="8" t="str">
        <f t="shared" si="6"/>
        <v>Main Type 2</v>
      </c>
      <c r="G158" s="8">
        <f>VLOOKUP($F158,sPathTypes!$A:$I,6,FALSE)</f>
        <v>1.0391666666666665E-2</v>
      </c>
      <c r="H158" s="8">
        <f>VLOOKUP($F158,sPathTypes!$A:$I,7,FALSE)</f>
        <v>0.41567999999999999</v>
      </c>
      <c r="I158" s="8">
        <f t="shared" si="7"/>
        <v>7.58432</v>
      </c>
      <c r="J158" s="8">
        <f>VLOOKUP($F158,sPathTypes!$A:$I,8,FALSE)</f>
        <v>15.19</v>
      </c>
      <c r="K158" s="8">
        <f>VLOOKUP($F158,sPathTypes!$A:$I,9,FALSE)</f>
        <v>0.16</v>
      </c>
    </row>
    <row r="159" spans="1:11" s="8" customFormat="1" x14ac:dyDescent="0.3">
      <c r="A159" s="7">
        <v>34</v>
      </c>
      <c r="B159" s="7">
        <v>37</v>
      </c>
      <c r="C159" s="8">
        <v>6.5</v>
      </c>
      <c r="D159" s="8">
        <v>30</v>
      </c>
      <c r="E159" s="8">
        <v>0</v>
      </c>
      <c r="F159" s="8" t="str">
        <f t="shared" si="6"/>
        <v>Secondary</v>
      </c>
      <c r="G159" s="8">
        <f>VLOOKUP($F159,sPathTypes!$A:$I,6,FALSE)</f>
        <v>3.8972222222222225E-3</v>
      </c>
      <c r="H159" s="8">
        <f>VLOOKUP($F159,sPathTypes!$A:$I,7,FALSE)</f>
        <v>5.8450000000000002E-2</v>
      </c>
      <c r="I159" s="8">
        <f t="shared" si="7"/>
        <v>6.4415500000000003</v>
      </c>
      <c r="J159" s="8">
        <f>VLOOKUP($F159,sPathTypes!$A:$I,8,FALSE)</f>
        <v>4.444</v>
      </c>
      <c r="K159" s="8">
        <f>VLOOKUP($F159,sPathTypes!$A:$I,9,FALSE)</f>
        <v>2.24E-2</v>
      </c>
    </row>
    <row r="160" spans="1:11" s="8" customFormat="1" x14ac:dyDescent="0.3">
      <c r="A160" s="7">
        <v>35</v>
      </c>
      <c r="B160" s="7">
        <v>37</v>
      </c>
      <c r="C160" s="8">
        <v>7</v>
      </c>
      <c r="D160" s="8">
        <v>30</v>
      </c>
      <c r="E160" s="8">
        <v>0</v>
      </c>
      <c r="F160" s="8" t="str">
        <f t="shared" si="6"/>
        <v>Secondary</v>
      </c>
      <c r="G160" s="8">
        <f>VLOOKUP($F160,sPathTypes!$A:$I,6,FALSE)</f>
        <v>3.8972222222222225E-3</v>
      </c>
      <c r="H160" s="8">
        <f>VLOOKUP($F160,sPathTypes!$A:$I,7,FALSE)</f>
        <v>5.8450000000000002E-2</v>
      </c>
      <c r="I160" s="8">
        <f t="shared" si="7"/>
        <v>6.9415500000000003</v>
      </c>
      <c r="J160" s="8">
        <f>VLOOKUP($F160,sPathTypes!$A:$I,8,FALSE)</f>
        <v>4.444</v>
      </c>
      <c r="K160" s="8">
        <f>VLOOKUP($F160,sPathTypes!$A:$I,9,FALSE)</f>
        <v>2.24E-2</v>
      </c>
    </row>
    <row r="161" spans="1:11" s="8" customFormat="1" x14ac:dyDescent="0.3">
      <c r="A161" s="7">
        <v>20</v>
      </c>
      <c r="B161" s="7">
        <v>38</v>
      </c>
      <c r="C161" s="8">
        <v>11</v>
      </c>
      <c r="D161" s="8">
        <v>30</v>
      </c>
      <c r="E161" s="8">
        <v>0</v>
      </c>
      <c r="F161" s="8" t="str">
        <f t="shared" si="6"/>
        <v>Secondary</v>
      </c>
      <c r="G161" s="8">
        <f>VLOOKUP($F161,sPathTypes!$A:$I,6,FALSE)</f>
        <v>3.8972222222222225E-3</v>
      </c>
      <c r="H161" s="8">
        <f>VLOOKUP($F161,sPathTypes!$A:$I,7,FALSE)</f>
        <v>5.8450000000000002E-2</v>
      </c>
      <c r="I161" s="8">
        <f t="shared" si="7"/>
        <v>10.941549999999999</v>
      </c>
      <c r="J161" s="8">
        <f>VLOOKUP($F161,sPathTypes!$A:$I,8,FALSE)</f>
        <v>4.444</v>
      </c>
      <c r="K161" s="8">
        <f>VLOOKUP($F161,sPathTypes!$A:$I,9,FALSE)</f>
        <v>2.24E-2</v>
      </c>
    </row>
    <row r="162" spans="1:11" s="8" customFormat="1" x14ac:dyDescent="0.3">
      <c r="A162" s="7">
        <v>22</v>
      </c>
      <c r="B162" s="7">
        <v>38</v>
      </c>
      <c r="C162" s="8">
        <v>15</v>
      </c>
      <c r="D162" s="8">
        <v>30</v>
      </c>
      <c r="E162" s="8">
        <v>0</v>
      </c>
      <c r="F162" s="8" t="str">
        <f t="shared" si="6"/>
        <v>Secondary</v>
      </c>
      <c r="G162" s="8">
        <f>VLOOKUP($F162,sPathTypes!$A:$I,6,FALSE)</f>
        <v>3.8972222222222225E-3</v>
      </c>
      <c r="H162" s="8">
        <f>VLOOKUP($F162,sPathTypes!$A:$I,7,FALSE)</f>
        <v>5.8450000000000002E-2</v>
      </c>
      <c r="I162" s="8">
        <f t="shared" si="7"/>
        <v>14.941549999999999</v>
      </c>
      <c r="J162" s="8">
        <f>VLOOKUP($F162,sPathTypes!$A:$I,8,FALSE)</f>
        <v>4.444</v>
      </c>
      <c r="K162" s="8">
        <f>VLOOKUP($F162,sPathTypes!$A:$I,9,FALSE)</f>
        <v>2.24E-2</v>
      </c>
    </row>
    <row r="163" spans="1:11" s="8" customFormat="1" x14ac:dyDescent="0.3">
      <c r="A163" s="7">
        <v>26</v>
      </c>
      <c r="B163" s="7">
        <v>38</v>
      </c>
      <c r="C163" s="8">
        <v>11</v>
      </c>
      <c r="D163" s="8">
        <v>30</v>
      </c>
      <c r="E163" s="8">
        <v>0</v>
      </c>
      <c r="F163" s="8" t="str">
        <f t="shared" si="6"/>
        <v>Secondary</v>
      </c>
      <c r="G163" s="8">
        <f>VLOOKUP($F163,sPathTypes!$A:$I,6,FALSE)</f>
        <v>3.8972222222222225E-3</v>
      </c>
      <c r="H163" s="8">
        <f>VLOOKUP($F163,sPathTypes!$A:$I,7,FALSE)</f>
        <v>5.8450000000000002E-2</v>
      </c>
      <c r="I163" s="8">
        <f t="shared" si="7"/>
        <v>10.941549999999999</v>
      </c>
      <c r="J163" s="8">
        <f>VLOOKUP($F163,sPathTypes!$A:$I,8,FALSE)</f>
        <v>4.444</v>
      </c>
      <c r="K163" s="8">
        <f>VLOOKUP($F163,sPathTypes!$A:$I,9,FALSE)</f>
        <v>2.24E-2</v>
      </c>
    </row>
    <row r="164" spans="1:11" s="8" customFormat="1" x14ac:dyDescent="0.3">
      <c r="A164" s="7">
        <v>38</v>
      </c>
      <c r="B164" s="7">
        <v>23</v>
      </c>
      <c r="C164" s="8">
        <v>7</v>
      </c>
      <c r="D164" s="8">
        <v>30</v>
      </c>
      <c r="E164" s="8">
        <v>0</v>
      </c>
      <c r="F164" s="8" t="s">
        <v>10</v>
      </c>
      <c r="G164" s="8">
        <v>3.8972222222222225E-3</v>
      </c>
      <c r="H164" s="8">
        <v>5.8450000000000002E-2</v>
      </c>
      <c r="I164" s="8">
        <v>6.9415500000000003</v>
      </c>
      <c r="J164" s="8">
        <v>4.444</v>
      </c>
      <c r="K164" s="8">
        <v>2.24E-2</v>
      </c>
    </row>
    <row r="165" spans="1:11" s="8" customFormat="1" x14ac:dyDescent="0.3">
      <c r="A165" s="7">
        <v>38</v>
      </c>
      <c r="B165" s="7">
        <v>25</v>
      </c>
      <c r="C165" s="8">
        <v>5</v>
      </c>
      <c r="D165" s="8">
        <v>30</v>
      </c>
      <c r="E165" s="8">
        <v>0</v>
      </c>
      <c r="F165" s="8" t="s">
        <v>10</v>
      </c>
      <c r="G165" s="8">
        <v>3.8972222222222225E-3</v>
      </c>
      <c r="H165" s="8">
        <v>5.8450000000000002E-2</v>
      </c>
      <c r="I165" s="8">
        <v>4.9415500000000003</v>
      </c>
      <c r="J165" s="8">
        <v>4.444</v>
      </c>
      <c r="K165" s="8">
        <v>2.24E-2</v>
      </c>
    </row>
  </sheetData>
  <autoFilter ref="A1:K83" xr:uid="{3C34D7CB-5337-4A22-B32E-222A13B8F8D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E9E42-CECB-4B27-967F-8F0620D00FF3}">
  <dimension ref="A1:I4"/>
  <sheetViews>
    <sheetView workbookViewId="0">
      <selection activeCell="E9" sqref="E9"/>
    </sheetView>
  </sheetViews>
  <sheetFormatPr defaultRowHeight="14.4" x14ac:dyDescent="0.3"/>
  <cols>
    <col min="1" max="1" width="13.109375" customWidth="1"/>
    <col min="2" max="2" width="25.88671875" bestFit="1" customWidth="1"/>
    <col min="3" max="3" width="22.77734375" bestFit="1" customWidth="1"/>
    <col min="4" max="4" width="18.5546875" bestFit="1" customWidth="1"/>
    <col min="5" max="5" width="15.21875" bestFit="1" customWidth="1"/>
    <col min="6" max="6" width="26" bestFit="1" customWidth="1"/>
    <col min="7" max="7" width="31" bestFit="1" customWidth="1"/>
    <col min="8" max="8" width="26.88671875" style="4" bestFit="1" customWidth="1"/>
    <col min="9" max="9" width="18.33203125" bestFit="1" customWidth="1"/>
  </cols>
  <sheetData>
    <row r="1" spans="1:9" x14ac:dyDescent="0.3">
      <c r="A1" s="1" t="s">
        <v>9</v>
      </c>
      <c r="B1" s="1" t="s">
        <v>14</v>
      </c>
      <c r="C1" s="1" t="s">
        <v>15</v>
      </c>
      <c r="D1" s="1" t="s">
        <v>13</v>
      </c>
      <c r="E1" s="1" t="s">
        <v>16</v>
      </c>
      <c r="F1" s="1" t="s">
        <v>17</v>
      </c>
      <c r="G1" s="1" t="s">
        <v>21</v>
      </c>
      <c r="H1" s="2" t="s">
        <v>19</v>
      </c>
      <c r="I1" s="1" t="s">
        <v>22</v>
      </c>
    </row>
    <row r="2" spans="1:9" x14ac:dyDescent="0.3">
      <c r="A2" t="s">
        <v>10</v>
      </c>
      <c r="B2">
        <v>23.38</v>
      </c>
      <c r="C2">
        <v>5.61</v>
      </c>
      <c r="D2">
        <v>35.07</v>
      </c>
      <c r="E2">
        <v>8.42</v>
      </c>
      <c r="F2">
        <f>(C2+E2)/3600</f>
        <v>3.8972222222222225E-3</v>
      </c>
      <c r="G2">
        <f>(B2+D2)/1000</f>
        <v>5.8450000000000002E-2</v>
      </c>
      <c r="H2" s="3">
        <v>4.444</v>
      </c>
      <c r="I2">
        <v>2.24E-2</v>
      </c>
    </row>
    <row r="3" spans="1:9" x14ac:dyDescent="0.3">
      <c r="A3" t="s">
        <v>11</v>
      </c>
      <c r="B3">
        <v>64.95</v>
      </c>
      <c r="C3">
        <v>9.36</v>
      </c>
      <c r="D3">
        <v>97.43</v>
      </c>
      <c r="E3">
        <v>14.02</v>
      </c>
      <c r="F3">
        <f>(C3+E3)/3600</f>
        <v>6.4944444444444442E-3</v>
      </c>
      <c r="G3">
        <f t="shared" ref="G3:G4" si="0">(B3+D3)/1000</f>
        <v>0.16238</v>
      </c>
      <c r="H3" s="3">
        <v>7.3019999999999996</v>
      </c>
      <c r="I3">
        <v>6.2399999999999997E-2</v>
      </c>
    </row>
    <row r="4" spans="1:9" x14ac:dyDescent="0.3">
      <c r="A4" t="s">
        <v>12</v>
      </c>
      <c r="B4">
        <v>166.27</v>
      </c>
      <c r="C4">
        <v>14.96</v>
      </c>
      <c r="D4">
        <v>249.41</v>
      </c>
      <c r="E4">
        <v>22.45</v>
      </c>
      <c r="F4">
        <f>(C4+E4)/3600</f>
        <v>1.0391666666666665E-2</v>
      </c>
      <c r="G4">
        <f t="shared" si="0"/>
        <v>0.41567999999999999</v>
      </c>
      <c r="H4" s="3">
        <v>15.19</v>
      </c>
      <c r="I4">
        <v>0.16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5"/>
  <sheetViews>
    <sheetView workbookViewId="0">
      <selection activeCell="A5" sqref="A5:E14"/>
    </sheetView>
  </sheetViews>
  <sheetFormatPr defaultRowHeight="14.4" x14ac:dyDescent="0.3"/>
  <cols>
    <col min="1" max="1" width="6.77734375" style="5" customWidth="1"/>
    <col min="2" max="2" width="19.109375" bestFit="1" customWidth="1"/>
    <col min="3" max="3" width="22.5546875" bestFit="1" customWidth="1"/>
    <col min="4" max="4" width="22.6640625" bestFit="1" customWidth="1"/>
    <col min="5" max="5" width="18.109375" bestFit="1" customWidth="1"/>
  </cols>
  <sheetData>
    <row r="1" spans="1:12" x14ac:dyDescent="0.3">
      <c r="A1" s="5" t="s">
        <v>37</v>
      </c>
      <c r="B1" s="1" t="s">
        <v>33</v>
      </c>
      <c r="C1" s="1" t="s">
        <v>2</v>
      </c>
      <c r="D1" s="1" t="s">
        <v>1</v>
      </c>
      <c r="E1" s="1" t="s">
        <v>0</v>
      </c>
    </row>
    <row r="2" spans="1:12" x14ac:dyDescent="0.3">
      <c r="A2" s="5">
        <v>1</v>
      </c>
      <c r="B2" s="1">
        <v>2</v>
      </c>
      <c r="C2">
        <v>0.25</v>
      </c>
      <c r="D2">
        <v>10</v>
      </c>
      <c r="E2">
        <v>100</v>
      </c>
    </row>
    <row r="3" spans="1:12" hidden="1" x14ac:dyDescent="0.3">
      <c r="A3" s="5">
        <v>2</v>
      </c>
      <c r="B3" s="1">
        <v>4</v>
      </c>
      <c r="C3">
        <v>0.25</v>
      </c>
      <c r="D3">
        <v>24</v>
      </c>
      <c r="E3">
        <v>0</v>
      </c>
    </row>
    <row r="4" spans="1:12" hidden="1" x14ac:dyDescent="0.3">
      <c r="A4" s="5">
        <v>3</v>
      </c>
      <c r="B4" s="5">
        <v>6</v>
      </c>
      <c r="C4" s="6">
        <v>0.25</v>
      </c>
      <c r="D4" s="6">
        <v>24</v>
      </c>
      <c r="E4" s="6">
        <v>0</v>
      </c>
    </row>
    <row r="5" spans="1:12" x14ac:dyDescent="0.3">
      <c r="A5" s="5">
        <v>1</v>
      </c>
      <c r="B5" s="5">
        <v>9</v>
      </c>
      <c r="C5" s="6">
        <v>0.25</v>
      </c>
      <c r="D5" s="6">
        <v>24</v>
      </c>
      <c r="E5" s="6">
        <v>0</v>
      </c>
    </row>
    <row r="6" spans="1:12" hidden="1" x14ac:dyDescent="0.3">
      <c r="A6" s="5">
        <v>2</v>
      </c>
      <c r="B6" s="1">
        <v>13</v>
      </c>
      <c r="C6">
        <v>0.25</v>
      </c>
      <c r="D6">
        <v>10</v>
      </c>
      <c r="E6">
        <v>100</v>
      </c>
    </row>
    <row r="7" spans="1:12" hidden="1" x14ac:dyDescent="0.3">
      <c r="A7" s="5">
        <v>3</v>
      </c>
      <c r="B7" s="5">
        <v>17</v>
      </c>
      <c r="C7" s="6">
        <v>0.25</v>
      </c>
      <c r="D7" s="6">
        <v>11</v>
      </c>
      <c r="E7" s="6">
        <v>100</v>
      </c>
    </row>
    <row r="8" spans="1:12" x14ac:dyDescent="0.3">
      <c r="A8" s="5">
        <v>1</v>
      </c>
      <c r="B8" s="1">
        <v>19</v>
      </c>
      <c r="C8">
        <v>0.25</v>
      </c>
      <c r="D8">
        <v>11</v>
      </c>
      <c r="E8">
        <v>100</v>
      </c>
    </row>
    <row r="9" spans="1:12" hidden="1" x14ac:dyDescent="0.3">
      <c r="A9" s="5">
        <v>2</v>
      </c>
      <c r="B9" s="1">
        <v>20</v>
      </c>
      <c r="C9">
        <v>0.25</v>
      </c>
      <c r="D9">
        <v>24</v>
      </c>
      <c r="E9">
        <v>0</v>
      </c>
    </row>
    <row r="10" spans="1:12" hidden="1" x14ac:dyDescent="0.3">
      <c r="A10" s="5">
        <v>3</v>
      </c>
      <c r="B10" s="5">
        <v>23</v>
      </c>
      <c r="C10" s="6">
        <v>0.25</v>
      </c>
      <c r="D10" s="6">
        <v>10</v>
      </c>
      <c r="E10" s="6">
        <v>100</v>
      </c>
    </row>
    <row r="11" spans="1:12" x14ac:dyDescent="0.3">
      <c r="A11" s="5">
        <v>1</v>
      </c>
      <c r="B11" s="5">
        <v>25</v>
      </c>
      <c r="C11" s="6">
        <v>0.25</v>
      </c>
      <c r="D11" s="6">
        <v>24</v>
      </c>
      <c r="E11" s="6">
        <v>0</v>
      </c>
      <c r="L11" s="1"/>
    </row>
    <row r="12" spans="1:12" hidden="1" x14ac:dyDescent="0.3">
      <c r="A12" s="5">
        <v>2</v>
      </c>
      <c r="B12" s="1">
        <v>27</v>
      </c>
      <c r="C12">
        <v>0.25</v>
      </c>
      <c r="D12">
        <v>24</v>
      </c>
      <c r="E12">
        <v>0</v>
      </c>
    </row>
    <row r="13" spans="1:12" hidden="1" x14ac:dyDescent="0.3">
      <c r="A13" s="5">
        <v>3</v>
      </c>
      <c r="B13" s="1">
        <v>29</v>
      </c>
      <c r="C13">
        <v>0.25</v>
      </c>
      <c r="D13">
        <v>24</v>
      </c>
      <c r="E13">
        <v>0</v>
      </c>
    </row>
    <row r="14" spans="1:12" x14ac:dyDescent="0.3">
      <c r="A14" s="5">
        <v>1</v>
      </c>
      <c r="B14" s="5">
        <v>30</v>
      </c>
      <c r="C14" s="6">
        <v>0.25</v>
      </c>
      <c r="D14" s="6">
        <v>24</v>
      </c>
      <c r="E14" s="6">
        <v>0</v>
      </c>
    </row>
    <row r="15" spans="1:12" hidden="1" x14ac:dyDescent="0.3">
      <c r="A15" s="5">
        <v>2</v>
      </c>
      <c r="B15" s="1">
        <v>35</v>
      </c>
      <c r="C15">
        <v>0.25</v>
      </c>
      <c r="D15">
        <v>24</v>
      </c>
      <c r="E15">
        <v>0</v>
      </c>
    </row>
  </sheetData>
  <autoFilter ref="A1:E15" xr:uid="{00000000-0001-0000-0000-000000000000}">
    <filterColumn colId="0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358E4-BA70-40E6-8885-148266F68FC9}">
  <dimension ref="A1:F6"/>
  <sheetViews>
    <sheetView zoomScale="115" zoomScaleNormal="115" workbookViewId="0">
      <selection activeCell="D18" sqref="D18"/>
    </sheetView>
  </sheetViews>
  <sheetFormatPr defaultRowHeight="14.4" x14ac:dyDescent="0.3"/>
  <cols>
    <col min="1" max="1" width="18.33203125" bestFit="1" customWidth="1"/>
    <col min="2" max="2" width="19.6640625" bestFit="1" customWidth="1"/>
    <col min="3" max="3" width="21.5546875" bestFit="1" customWidth="1"/>
    <col min="4" max="4" width="19.5546875" bestFit="1" customWidth="1"/>
    <col min="5" max="5" width="19.109375" style="4" bestFit="1" customWidth="1"/>
    <col min="6" max="6" width="23.109375" style="4" bestFit="1" customWidth="1"/>
    <col min="7" max="7" width="8.88671875" customWidth="1"/>
  </cols>
  <sheetData>
    <row r="1" spans="1:6" x14ac:dyDescent="0.3">
      <c r="A1" s="1" t="s">
        <v>34</v>
      </c>
      <c r="B1" s="1" t="s">
        <v>32</v>
      </c>
      <c r="C1" s="1" t="s">
        <v>3</v>
      </c>
      <c r="D1" s="1" t="s">
        <v>4</v>
      </c>
      <c r="E1" s="2" t="s">
        <v>5</v>
      </c>
      <c r="F1" s="2" t="s">
        <v>6</v>
      </c>
    </row>
    <row r="2" spans="1:6" x14ac:dyDescent="0.3">
      <c r="A2" s="1">
        <v>11</v>
      </c>
      <c r="B2">
        <v>6.6</v>
      </c>
      <c r="C2">
        <v>0.12</v>
      </c>
      <c r="D2">
        <v>4</v>
      </c>
      <c r="E2" s="4">
        <v>0.25</v>
      </c>
      <c r="F2" s="4">
        <v>0.96</v>
      </c>
    </row>
    <row r="3" spans="1:6" x14ac:dyDescent="0.3">
      <c r="A3" s="1">
        <v>14</v>
      </c>
      <c r="B3">
        <v>6.6</v>
      </c>
      <c r="C3">
        <v>0.12</v>
      </c>
      <c r="D3">
        <v>4</v>
      </c>
      <c r="E3" s="4">
        <v>0.25</v>
      </c>
      <c r="F3" s="4">
        <v>0.96</v>
      </c>
    </row>
    <row r="4" spans="1:6" x14ac:dyDescent="0.3">
      <c r="A4" s="1">
        <v>15</v>
      </c>
      <c r="B4">
        <v>3.6</v>
      </c>
      <c r="C4">
        <v>0.1</v>
      </c>
      <c r="D4">
        <v>4</v>
      </c>
      <c r="E4" s="4">
        <v>0.25</v>
      </c>
      <c r="F4" s="4">
        <v>0.96</v>
      </c>
    </row>
    <row r="5" spans="1:6" x14ac:dyDescent="0.3">
      <c r="A5" s="1">
        <v>26</v>
      </c>
      <c r="B5">
        <v>6.6</v>
      </c>
      <c r="C5">
        <v>0.12</v>
      </c>
      <c r="D5">
        <v>4</v>
      </c>
      <c r="E5" s="4">
        <v>0.25</v>
      </c>
      <c r="F5" s="4">
        <v>0.96</v>
      </c>
    </row>
    <row r="6" spans="1:6" x14ac:dyDescent="0.3">
      <c r="A6" s="1">
        <v>37</v>
      </c>
      <c r="B6">
        <v>3.6</v>
      </c>
      <c r="C6">
        <v>0.1</v>
      </c>
      <c r="D6">
        <v>4</v>
      </c>
      <c r="E6" s="4">
        <v>0.25</v>
      </c>
      <c r="F6" s="4">
        <v>0.96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Unindexed</vt:lpstr>
      <vt:lpstr>sPaths</vt:lpstr>
      <vt:lpstr>sPathTypes</vt:lpstr>
      <vt:lpstr>sDeliveryPoints</vt:lpstr>
      <vt:lpstr>sChargingStations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Castro Freibott</dc:creator>
  <cp:lastModifiedBy>Rodrigo Castro Freibott</cp:lastModifiedBy>
  <dcterms:created xsi:type="dcterms:W3CDTF">2015-06-05T18:17:20Z</dcterms:created>
  <dcterms:modified xsi:type="dcterms:W3CDTF">2025-05-23T14:30:39Z</dcterms:modified>
</cp:coreProperties>
</file>