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5" sheetId="2" r:id="rId4"/>
    <sheet state="visible" name="Tabla dinámica 4" sheetId="3" r:id="rId5"/>
    <sheet state="visible" name="Tabla dinámica 3" sheetId="4" r:id="rId6"/>
    <sheet state="visible" name="Tabla dinámica 2" sheetId="5" r:id="rId7"/>
    <sheet state="visible" name="Tabla dinámica 1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<sst xmlns="http://schemas.openxmlformats.org/spreadsheetml/2006/main" count="130" uniqueCount="38">
  <si>
    <t>Tipo</t>
  </si>
  <si>
    <t>Config</t>
  </si>
  <si>
    <t>diff_main_start_prom</t>
  </si>
  <si>
    <t>diff_main_end_prom</t>
  </si>
  <si>
    <t>diff_sec_start_prom</t>
  </si>
  <si>
    <t>diff_sec_end_prom</t>
  </si>
  <si>
    <t>offset_diff_list</t>
  </si>
  <si>
    <t>total_covered_sync_percentage_prom</t>
  </si>
  <si>
    <t>ok_covered_sync_percentage_prom</t>
  </si>
  <si>
    <t>total_syncs</t>
  </si>
  <si>
    <t>false_positive_sync</t>
  </si>
  <si>
    <t>count_positive</t>
  </si>
  <si>
    <t>count_negative</t>
  </si>
  <si>
    <t>extraction_time</t>
  </si>
  <si>
    <t>sync_time</t>
  </si>
  <si>
    <t>Precisión</t>
  </si>
  <si>
    <t>Recall</t>
  </si>
  <si>
    <t>F1score</t>
  </si>
  <si>
    <t>Covers</t>
  </si>
  <si>
    <t>soundnet_l2</t>
  </si>
  <si>
    <t>soundnet_l4</t>
  </si>
  <si>
    <t>soundnet_l5</t>
  </si>
  <si>
    <t>soundnet_l3</t>
  </si>
  <si>
    <t>Directo</t>
  </si>
  <si>
    <t>Ruido</t>
  </si>
  <si>
    <t>Vivo</t>
  </si>
  <si>
    <t>Valores</t>
  </si>
  <si>
    <t>Suma total</t>
  </si>
  <si>
    <t>N°</t>
  </si>
  <si>
    <t>SUM de count_positive</t>
  </si>
  <si>
    <t>SUM de count_negative</t>
  </si>
  <si>
    <t>SUM de false_positive_sync</t>
  </si>
  <si>
    <t>SUM de extraction_time</t>
  </si>
  <si>
    <t>SUM de sync_time</t>
  </si>
  <si>
    <t>Total</t>
  </si>
  <si>
    <t>AVERAGE de Precisión</t>
  </si>
  <si>
    <t>AVERAGE de F1score</t>
  </si>
  <si>
    <t>AVERAGE de 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</si>
</sst>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score en soundnet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 dinámica 3'!$C$1:$C$2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3'!$A$3:$A$6</c:f>
            </c:strRef>
          </c:cat>
          <c:val>
            <c:numRef>
              <c:f>'Tabla dinámica 3'!$C$3:$C$6</c:f>
            </c:numRef>
          </c:val>
          <c:smooth val="0"/>
        </c:ser>
        <c:ser>
          <c:idx val="1"/>
          <c:order val="1"/>
          <c:tx>
            <c:strRef>
              <c:f>'Tabla dinámica 3'!$D$1:$D$2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'Tabla dinámica 3'!$A$3:$A$6</c:f>
            </c:strRef>
          </c:cat>
          <c:val>
            <c:numRef>
              <c:f>'Tabla dinámica 3'!$D$3:$D$6</c:f>
            </c:numRef>
          </c:val>
          <c:smooth val="0"/>
        </c:ser>
        <c:ser>
          <c:idx val="2"/>
          <c:order val="2"/>
          <c:tx>
            <c:strRef>
              <c:f>'Tabla dinámica 3'!$E$1:$E$2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'Tabla dinámica 3'!$A$3:$A$6</c:f>
            </c:strRef>
          </c:cat>
          <c:val>
            <c:numRef>
              <c:f>'Tabla dinámica 3'!$E$3:$E$6</c:f>
            </c:numRef>
          </c:val>
          <c:smooth val="0"/>
        </c:ser>
        <c:ser>
          <c:idx val="3"/>
          <c:order val="3"/>
          <c:tx>
            <c:strRef>
              <c:f>'Tabla dinámica 3'!$F$1:$F$2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'Tabla dinámica 3'!$A$3:$A$6</c:f>
            </c:strRef>
          </c:cat>
          <c:val>
            <c:numRef>
              <c:f>'Tabla dinámica 3'!$F$3:$F$6</c:f>
            </c:numRef>
          </c:val>
          <c:smooth val="0"/>
        </c:ser>
        <c:axId val="1062074423"/>
        <c:axId val="704675496"/>
      </c:lineChart>
      <c:catAx>
        <c:axId val="1062074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704675496"/>
      </c:catAx>
      <c:valAx>
        <c:axId val="70467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062074423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F1 score en soundnet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'Tabla dinámica 3'!$G$2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3'!$A$3:$A$6</c:f>
            </c:strRef>
          </c:cat>
          <c:val>
            <c:numRef>
              <c:f>'Tabla dinámica 3'!$G$3:$G$6</c:f>
            </c:numRef>
          </c:val>
          <c:smooth val="0"/>
        </c:ser>
        <c:axId val="1860695244"/>
        <c:axId val="267906978"/>
      </c:lineChart>
      <c:catAx>
        <c:axId val="186069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67906978"/>
      </c:catAx>
      <c:valAx>
        <c:axId val="26790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86069524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Recall Soundnet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 dinámica 2'!$C$1:$C$2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2'!$A$3:$A$6</c:f>
            </c:strRef>
          </c:cat>
          <c:val>
            <c:numRef>
              <c:f>'Tabla dinámica 2'!$C$3:$C$6</c:f>
            </c:numRef>
          </c:val>
          <c:smooth val="0"/>
        </c:ser>
        <c:ser>
          <c:idx val="1"/>
          <c:order val="1"/>
          <c:tx>
            <c:strRef>
              <c:f>'Tabla dinámica 2'!$D$1:$D$2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'Tabla dinámica 2'!$A$3:$A$6</c:f>
            </c:strRef>
          </c:cat>
          <c:val>
            <c:numRef>
              <c:f>'Tabla dinámica 2'!$D$3:$D$6</c:f>
            </c:numRef>
          </c:val>
          <c:smooth val="0"/>
        </c:ser>
        <c:ser>
          <c:idx val="2"/>
          <c:order val="2"/>
          <c:tx>
            <c:strRef>
              <c:f>'Tabla dinámica 2'!$E$1:$E$2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'Tabla dinámica 2'!$A$3:$A$6</c:f>
            </c:strRef>
          </c:cat>
          <c:val>
            <c:numRef>
              <c:f>'Tabla dinámica 2'!$E$3:$E$6</c:f>
            </c:numRef>
          </c:val>
          <c:smooth val="0"/>
        </c:ser>
        <c:ser>
          <c:idx val="3"/>
          <c:order val="3"/>
          <c:tx>
            <c:strRef>
              <c:f>'Tabla dinámica 2'!$F$1:$F$2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'Tabla dinámica 2'!$A$3:$A$6</c:f>
            </c:strRef>
          </c:cat>
          <c:val>
            <c:numRef>
              <c:f>'Tabla dinámica 2'!$F$3:$F$6</c:f>
            </c:numRef>
          </c:val>
          <c:smooth val="0"/>
        </c:ser>
        <c:axId val="68617941"/>
        <c:axId val="964637448"/>
      </c:lineChart>
      <c:catAx>
        <c:axId val="68617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964637448"/>
      </c:catAx>
      <c:valAx>
        <c:axId val="964637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68617941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Recall Soundnet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'Tabla dinámica 2'!$G$1:$G$2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2'!$A$3:$A$6</c:f>
            </c:strRef>
          </c:cat>
          <c:val>
            <c:numRef>
              <c:f>'Tabla dinámica 2'!$G$3:$G$6</c:f>
            </c:numRef>
          </c:val>
          <c:smooth val="0"/>
        </c:ser>
        <c:axId val="1344792565"/>
        <c:axId val="796098740"/>
      </c:lineChart>
      <c:catAx>
        <c:axId val="1344792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6098740"/>
      </c:catAx>
      <c:valAx>
        <c:axId val="79609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34479256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Precisión en Soundnet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 dinámica 1'!$C$1:$C$2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1'!$A$3:$A$6</c:f>
            </c:strRef>
          </c:cat>
          <c:val>
            <c:numRef>
              <c:f>'Tabla dinámica 1'!$C$3:$C$6</c:f>
            </c:numRef>
          </c:val>
          <c:smooth val="0"/>
        </c:ser>
        <c:ser>
          <c:idx val="1"/>
          <c:order val="1"/>
          <c:tx>
            <c:strRef>
              <c:f>'Tabla dinámica 1'!$D$1:$D$2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'Tabla dinámica 1'!$A$3:$A$6</c:f>
            </c:strRef>
          </c:cat>
          <c:val>
            <c:numRef>
              <c:f>'Tabla dinámica 1'!$D$3:$D$6</c:f>
            </c:numRef>
          </c:val>
          <c:smooth val="0"/>
        </c:ser>
        <c:ser>
          <c:idx val="2"/>
          <c:order val="2"/>
          <c:tx>
            <c:strRef>
              <c:f>'Tabla dinámica 1'!$E$1:$E$2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'Tabla dinámica 1'!$A$3:$A$6</c:f>
            </c:strRef>
          </c:cat>
          <c:val>
            <c:numRef>
              <c:f>'Tabla dinámica 1'!$E$3:$E$6</c:f>
            </c:numRef>
          </c:val>
          <c:smooth val="0"/>
        </c:ser>
        <c:ser>
          <c:idx val="3"/>
          <c:order val="3"/>
          <c:tx>
            <c:strRef>
              <c:f>'Tabla dinámica 1'!$F$1:$F$2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'Tabla dinámica 1'!$A$3:$A$6</c:f>
            </c:strRef>
          </c:cat>
          <c:val>
            <c:numRef>
              <c:f>'Tabla dinámica 1'!$F$3:$F$6</c:f>
            </c:numRef>
          </c:val>
          <c:smooth val="0"/>
        </c:ser>
        <c:axId val="150095662"/>
        <c:axId val="466380699"/>
      </c:lineChart>
      <c:catAx>
        <c:axId val="150095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466380699"/>
      </c:catAx>
      <c:valAx>
        <c:axId val="466380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50095662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precisión Soundnet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'Tabla dinámica 1'!$G$1:$G$2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'Tabla dinámica 1'!$A$3:$A$6</c:f>
            </c:strRef>
          </c:cat>
          <c:val>
            <c:numRef>
              <c:f>'Tabla dinámica 1'!$G$3:$G$6</c:f>
            </c:numRef>
          </c:val>
          <c:smooth val="0"/>
        </c:ser>
        <c:axId val="689002055"/>
        <c:axId val="415338891"/>
      </c:lineChart>
      <c:catAx>
        <c:axId val="689002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415338891"/>
      </c:catAx>
      <c:valAx>
        <c:axId val="415338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689002055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590550</xdr:colOff>
      <xdr:row>1</xdr:row>
      <xdr:rowOff>104775</xdr:rowOff>
    </xdr:from>
    <xdr:ext cx="6981825" cy="4314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1019175</xdr:colOff>
      <xdr:row>10</xdr:row>
      <xdr:rowOff>114300</xdr:rowOff>
    </xdr:from>
    <xdr:ext cx="6591300" cy="4076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323850</xdr:colOff>
      <xdr:row>1</xdr:row>
      <xdr:rowOff>47625</xdr:rowOff>
    </xdr:from>
    <xdr:ext cx="7381875" cy="4562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228600</xdr:colOff>
      <xdr:row>9</xdr:row>
      <xdr:rowOff>28575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161925</xdr:colOff>
      <xdr:row>0</xdr:row>
      <xdr:rowOff>66675</xdr:rowOff>
    </xdr:from>
    <xdr:ext cx="7286625" cy="4505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609600</xdr:colOff>
      <xdr:row>11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R18" sheet="Hoja 1"/>
  </cacheSource>
  <cacheFields>
    <cacheField name="Tipo" numFmtId="0">
      <sharedItems>
        <s v="Covers"/>
        <s v="Directo"/>
        <s v="Ruido"/>
        <s v="Vivo"/>
      </sharedItems>
    </cacheField>
    <cacheField name="Config" numFmtId="0">
      <sharedItems>
        <s v="soundnet_l2"/>
        <s v="soundnet_l4"/>
        <s v="soundnet_l5"/>
        <s v="soundnet_l3"/>
      </sharedItems>
    </cacheField>
    <cacheField name="diff_main_start_prom" numFmtId="0">
      <sharedItems containsSemiMixedTypes="0" containsString="0" containsNumber="1">
        <n v="1.59171075837743"/>
        <n v="2.25594939730278"/>
        <n v="0.0"/>
        <n v="1.04096749811036"/>
        <n v="0.280892517006803"/>
        <n v="4.34627594627595"/>
        <n v="1.98670068027211"/>
        <n v="0.283866633072982"/>
        <n v="0.444074913916184"/>
        <n v="0.346550942215966"/>
        <n v="0.908380952380952"/>
        <n v="1.01382628413684"/>
        <n v="0.586562358276644"/>
      </sharedItems>
    </cacheField>
    <cacheField name="diff_main_end_prom" numFmtId="0">
      <sharedItems containsSemiMixedTypes="0" containsString="0" containsNumber="1">
        <n v="4.08525069286974"/>
        <n v="6.78541114691491"/>
        <n v="0.0"/>
        <n v="4.79640715545478"/>
        <n v="0.150755555555555"/>
        <n v="0.406366649223792"/>
        <n v="1.10333081380701"/>
        <n v="1.76776350046191"/>
        <n v="1.99597779341622"/>
        <n v="3.42809977324263"/>
        <n v="2.73166913142068"/>
        <n v="3.1820544217687"/>
      </sharedItems>
    </cacheField>
    <cacheField name="diff_sec_start_prom" numFmtId="0">
      <sharedItems containsSemiMixedTypes="0" containsString="0" containsNumber="1">
        <n v="1.66718030413583"/>
        <n v="2.22202302418808"/>
        <n v="0.0"/>
        <n v="1.03497122290054"/>
        <n v="0.317100512033433"/>
        <n v="4.24166872590774"/>
        <n v="1.80827019075496"/>
        <n v="0.242449556603146"/>
        <n v="0.364234772019313"/>
        <n v="0.265691867607672"/>
        <n v="0.839933931468937"/>
        <n v="0.922686067546126"/>
        <n v="0.491077213465654"/>
      </sharedItems>
    </cacheField>
    <cacheField name="diff_sec_end_prom" numFmtId="0">
      <sharedItems containsSemiMixedTypes="0" containsString="0" containsNumber="1">
        <n v="5.26258118158974"/>
        <n v="7.98819356027734"/>
        <n v="0.0"/>
        <n v="5.91889796770179"/>
        <n v="0.219535155290322"/>
        <n v="0.376639543919156"/>
        <n v="0.072162021565139"/>
        <n v="1.18068257124237"/>
        <n v="1.68213245267712"/>
        <n v="2.20800195928011"/>
        <n v="4.28787324932149"/>
        <n v="3.52102993748791"/>
        <n v="4.18578734405118"/>
      </sharedItems>
    </cacheField>
    <cacheField name="offset_diff_list" numFmtId="0">
      <sharedItems containsSemiMixedTypes="0" containsString="0" containsNumber="1">
        <n v="0.720222609835403"/>
        <n v="0.782542859473353"/>
        <n v="0.0"/>
        <n v="0.637845374991731"/>
        <n v="0.597308653610252"/>
        <n v="0.626468534347092"/>
        <n v="0.651159724834225"/>
        <n v="0.643108426210357"/>
        <n v="0.660687178215633"/>
        <n v="0.688820528822156"/>
        <n v="0.644389169557891"/>
        <n v="0.780404007038527"/>
        <n v="0.440536646173897"/>
      </sharedItems>
    </cacheField>
    <cacheField name="total_covered_sync_percentage_prom" numFmtId="0">
      <sharedItems containsSemiMixedTypes="0" containsString="0" containsNumber="1">
        <n v="78.6315915583758"/>
        <n v="85.5394235407011"/>
        <n v="0.0"/>
        <n v="78.8151779990672"/>
        <n v="81.0170818612313"/>
        <n v="83.4909033588314"/>
        <n v="80.1355243711592"/>
        <n v="75.0134711245768"/>
        <n v="71.9550878139845"/>
        <n v="79.1351027238148"/>
        <n v="98.6412514384637"/>
        <n v="113.984678513684"/>
        <n v="99.1764367017585"/>
      </sharedItems>
    </cacheField>
    <cacheField name="ok_covered_sync_percentage_prom" numFmtId="0">
      <sharedItems containsSemiMixedTypes="0" containsString="0" containsNumber="1">
        <n v="86.4947507142133"/>
        <n v="89.8163947177362"/>
        <n v="0.0"/>
        <n v="86.696695798974"/>
        <n v="97.2204982334776"/>
        <n v="96.0145388626561"/>
        <n v="97.006161080877"/>
        <n v="90.805780835014"/>
        <n v="87.1035273537707"/>
        <n v="95.7951243498811"/>
        <n v="98.6412514384637"/>
        <n v="113.984678513684"/>
        <n v="99.1764367017585"/>
      </sharedItems>
    </cacheField>
    <cacheField name="total_syncs" numFmtId="0">
      <sharedItems containsSemiMixedTypes="0" containsString="0" containsNumber="1" containsInteger="1">
        <n v="20.0"/>
        <n v="28.0"/>
        <n v="27.0"/>
        <n v="30.0"/>
      </sharedItems>
    </cacheField>
    <cacheField name="false_positive_sync" numFmtId="0">
      <sharedItems containsSemiMixedTypes="0" containsString="0" containsNumber="1" containsInteger="1">
        <n v="38.0"/>
        <n v="47.0"/>
        <n v="0.0"/>
        <n v="39.0"/>
        <n v="43.0"/>
        <n v="44.0"/>
        <n v="53.0"/>
        <n v="42.0"/>
        <n v="51.0"/>
        <n v="164.0"/>
        <n v="173.0"/>
        <n v="176.0"/>
      </sharedItems>
    </cacheField>
    <cacheField name="count_positive" numFmtId="0">
      <sharedItems containsSemiMixedTypes="0" containsString="0" containsNumber="1" containsInteger="1">
        <n v="18.0"/>
        <n v="19.0"/>
        <n v="0.0"/>
        <n v="24.0"/>
        <n v="25.0"/>
        <n v="23.0"/>
        <n v="26.0"/>
        <n v="20.0"/>
      </sharedItems>
    </cacheField>
    <cacheField name="count_negative" numFmtId="0">
      <sharedItems containsSemiMixedTypes="0" containsString="0" containsNumber="1" containsInteger="1">
        <n v="2.0"/>
        <n v="1.0"/>
        <n v="20.0"/>
        <n v="4.0"/>
        <n v="3.0"/>
        <n v="28.0"/>
        <n v="30.0"/>
        <n v="0.0"/>
      </sharedItems>
    </cacheField>
    <cacheField name="extraction_time" numFmtId="0">
      <sharedItems containsSemiMixedTypes="0" containsString="0" containsNumber="1">
        <n v="650.518882513046"/>
        <n v="1049.7843105793"/>
        <n v="0.0"/>
        <n v="806.363650083542"/>
        <n v="918.661909818649"/>
        <n v="692.228446245194"/>
        <n v="500.298690795898"/>
        <n v="517.793071269989"/>
        <n v="709.282978773117"/>
        <n v="415.663958787918"/>
        <n v="1324.74715471268"/>
        <n v="1839.15202093124"/>
        <n v="941.873074293137"/>
      </sharedItems>
    </cacheField>
    <cacheField name="sync_time" numFmtId="0">
      <sharedItems containsSemiMixedTypes="0" containsString="0" containsNumber="1">
        <n v="64.6506788730621"/>
        <n v="299.541076421738"/>
        <n v="0.0"/>
        <n v="113.767817020416"/>
        <n v="152.015229940414"/>
        <n v="80.6138322353363"/>
        <n v="43.9792399406433"/>
        <n v="53.1990640163422"/>
        <n v="104.536247491837"/>
        <n v="30.5548274517059"/>
        <n v="241.407451868057"/>
        <n v="600.111392021179"/>
        <n v="133.96309709549"/>
      </sharedItems>
    </cacheField>
    <cacheField name="Precisión" numFmtId="0">
      <sharedItems containsSemiMixedTypes="0" containsString="0" containsNumber="1">
        <n v="0.32142857142857145"/>
        <n v="0.2878787878787879"/>
        <n v="0.0"/>
        <n v="0.3157894736842105"/>
        <n v="0.3582089552238806"/>
        <n v="0.36231884057971014"/>
        <n v="0.3709677419354839"/>
        <n v="0.3291139240506329"/>
        <n v="0.38235294117647056"/>
        <n v="0.33766233766233766"/>
        <n v="0.10869565217391304"/>
        <n v="0.10362694300518134"/>
        <n v="0.10204081632653061"/>
      </sharedItems>
    </cacheField>
    <cacheField name="Recall" numFmtId="0">
      <sharedItems containsSemiMixedTypes="0" containsString="0" containsNumber="1">
        <n v="0.9"/>
        <n v="0.95"/>
        <n v="0.0"/>
        <n v="0.8571428571428571"/>
        <n v="0.8928571428571429"/>
        <n v="0.8518518518518519"/>
        <n v="0.8666666666666667"/>
        <n v="1.0"/>
      </sharedItems>
    </cacheField>
    <cacheField name="F1score" numFmtId="0">
      <sharedItems containsSemiMixedTypes="0" containsString="0" containsNumber="1">
        <n v="0.4736842105263158"/>
        <n v="0.44186046511627913"/>
        <n v="0.0"/>
        <n v="0.4675324675324675"/>
        <n v="0.5052631578947367"/>
        <n v="0.5154639175257733"/>
        <n v="0.5168539325842697"/>
        <n v="0.47706422018348627"/>
        <n v="0.5306122448979592"/>
        <n v="0.485981308411215"/>
        <n v="0.19607843137254902"/>
        <n v="0.18779342723004694"/>
        <n v="0.18518518518518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5" cacheId="0" dataCaption="" compact="0" compactData="0">
  <location ref="A1:C6" firstHeaderRow="0" firstDataRow="2" firstDataCol="0"/>
  <pivotFields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traction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ync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-2"/>
  </colFields>
  <dataFields>
    <dataField name="SUM of extraction_time" fld="13" baseField="0"/>
    <dataField name="SUM of sync_time" fld="1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4" cacheId="0" dataCaption="" compact="0" compactData="0">
  <location ref="B1:Q8" firstHeaderRow="0" firstDataRow="2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t="default"/>
      </items>
    </pivotField>
    <pivotField name="false_positive_syn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_nega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0"/>
    <field x="-2"/>
  </colFields>
  <dataFields>
    <dataField name="SUM of count_positive" fld="11" baseField="0"/>
    <dataField name="SUM of count_negative" fld="12" baseField="0"/>
    <dataField name="SUM of false_positive_sync" fld="10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abla dinámica 3" cacheId="0" dataCaption="" compact="0" compactData="0">
  <location ref="B1:G7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1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0"/>
  </colFields>
  <dataFields>
    <dataField name="AVERAGE of F1score" fld="17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Tabla dinámica 2" cacheId="0" dataCaption="" compact="0" compactData="0">
  <location ref="B1:G7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0"/>
  </colFields>
  <dataFields>
    <dataField name="AVERAGE of Recall" fld="16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Tabla dinámica 1" cacheId="0" dataCaption="" compact="0" compactData="0">
  <location ref="B1:G7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otal_syncs" compact="0" outline="0" multipleItemSelectionAllowed="1" showAll="0">
      <items>
        <item x="0"/>
        <item x="1"/>
        <item x="2"/>
        <item x="3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sió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0"/>
  </colFields>
  <dataFields>
    <dataField name="AVERAGE of Precisión" fld="15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" t="s">
        <v>15</v>
      </c>
      <c r="Q2" s="1" t="s">
        <v>16</v>
      </c>
      <c r="R2" s="1" t="s">
        <v>17</v>
      </c>
    </row>
    <row r="3">
      <c r="A3" s="1" t="s">
        <v>18</v>
      </c>
      <c r="B3" s="2" t="s">
        <v>19</v>
      </c>
      <c r="C3" s="3">
        <v>1.59171075837743</v>
      </c>
      <c r="D3" s="3">
        <v>4.08525069286974</v>
      </c>
      <c r="E3" s="3">
        <v>1.66718030413583</v>
      </c>
      <c r="F3" s="3">
        <v>5.26258118158974</v>
      </c>
      <c r="G3" s="3">
        <v>0.720222609835403</v>
      </c>
      <c r="H3" s="3">
        <v>78.6315915583758</v>
      </c>
      <c r="I3" s="3">
        <v>86.4947507142133</v>
      </c>
      <c r="J3" s="3">
        <v>20.0</v>
      </c>
      <c r="K3" s="3">
        <v>38.0</v>
      </c>
      <c r="L3" s="3">
        <v>18.0</v>
      </c>
      <c r="M3" s="3">
        <v>2.0</v>
      </c>
      <c r="N3" s="3">
        <v>650.518882513046</v>
      </c>
      <c r="O3" s="3">
        <v>64.6506788730621</v>
      </c>
      <c r="P3">
        <f t="shared" ref="P3:P18" si="1">iferror(L3/(L3+K3),0)</f>
        <v>0.3214285714</v>
      </c>
      <c r="Q3">
        <f t="shared" ref="Q3:Q18" si="2">L3/(L3+M3)</f>
        <v>0.9</v>
      </c>
      <c r="R3">
        <f t="shared" ref="R3:R18" si="3">iferror(2*(P3*Q3/(P3+Q3)),0  )</f>
        <v>0.4736842105</v>
      </c>
    </row>
    <row r="4">
      <c r="A4" s="1" t="s">
        <v>18</v>
      </c>
      <c r="B4" s="2" t="s">
        <v>20</v>
      </c>
      <c r="C4" s="3">
        <v>2.25594939730278</v>
      </c>
      <c r="D4" s="3">
        <v>6.78541114691491</v>
      </c>
      <c r="E4" s="3">
        <v>2.22202302418808</v>
      </c>
      <c r="F4" s="3">
        <v>7.98819356027734</v>
      </c>
      <c r="G4" s="3">
        <v>0.782542859473353</v>
      </c>
      <c r="H4" s="3">
        <v>85.5394235407011</v>
      </c>
      <c r="I4" s="3">
        <v>89.8163947177362</v>
      </c>
      <c r="J4" s="3">
        <v>20.0</v>
      </c>
      <c r="K4" s="3">
        <v>47.0</v>
      </c>
      <c r="L4" s="3">
        <v>19.0</v>
      </c>
      <c r="M4" s="3">
        <v>1.0</v>
      </c>
      <c r="N4" s="3">
        <v>1049.7843105793</v>
      </c>
      <c r="O4" s="3">
        <v>299.541076421738</v>
      </c>
      <c r="P4">
        <f t="shared" si="1"/>
        <v>0.2878787879</v>
      </c>
      <c r="Q4">
        <f t="shared" si="2"/>
        <v>0.95</v>
      </c>
      <c r="R4">
        <f t="shared" si="3"/>
        <v>0.4418604651</v>
      </c>
    </row>
    <row r="5">
      <c r="A5" s="1" t="s">
        <v>18</v>
      </c>
      <c r="B5" s="2" t="s">
        <v>21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20.0</v>
      </c>
      <c r="K5" s="3">
        <v>0.0</v>
      </c>
      <c r="L5" s="3">
        <v>0.0</v>
      </c>
      <c r="M5" s="3">
        <v>20.0</v>
      </c>
      <c r="N5" s="3">
        <v>0.0</v>
      </c>
      <c r="O5" s="3">
        <v>0.0</v>
      </c>
      <c r="P5">
        <f t="shared" si="1"/>
        <v>0</v>
      </c>
      <c r="Q5">
        <f t="shared" si="2"/>
        <v>0</v>
      </c>
      <c r="R5">
        <f t="shared" si="3"/>
        <v>0</v>
      </c>
    </row>
    <row r="6">
      <c r="A6" s="1" t="s">
        <v>18</v>
      </c>
      <c r="B6" s="2" t="s">
        <v>22</v>
      </c>
      <c r="C6" s="3">
        <v>1.04096749811036</v>
      </c>
      <c r="D6" s="3">
        <v>4.79640715545478</v>
      </c>
      <c r="E6" s="3">
        <v>1.03497122290054</v>
      </c>
      <c r="F6" s="3">
        <v>5.91889796770179</v>
      </c>
      <c r="G6" s="3">
        <v>0.637845374991731</v>
      </c>
      <c r="H6" s="3">
        <v>78.8151779990672</v>
      </c>
      <c r="I6" s="3">
        <v>86.696695798974</v>
      </c>
      <c r="J6" s="3">
        <v>20.0</v>
      </c>
      <c r="K6" s="3">
        <v>39.0</v>
      </c>
      <c r="L6" s="3">
        <v>18.0</v>
      </c>
      <c r="M6" s="3">
        <v>2.0</v>
      </c>
      <c r="N6" s="3">
        <v>806.363650083542</v>
      </c>
      <c r="O6" s="3">
        <v>113.767817020416</v>
      </c>
      <c r="P6">
        <f t="shared" si="1"/>
        <v>0.3157894737</v>
      </c>
      <c r="Q6">
        <f t="shared" si="2"/>
        <v>0.9</v>
      </c>
      <c r="R6">
        <f t="shared" si="3"/>
        <v>0.4675324675</v>
      </c>
    </row>
    <row r="7">
      <c r="A7" s="1" t="s">
        <v>23</v>
      </c>
      <c r="B7" s="2" t="s">
        <v>20</v>
      </c>
      <c r="C7" s="3">
        <v>0.280892517006803</v>
      </c>
      <c r="D7" s="3">
        <v>0.150755555555555</v>
      </c>
      <c r="E7" s="3">
        <v>0.317100512033433</v>
      </c>
      <c r="F7" s="3">
        <v>0.219535155290322</v>
      </c>
      <c r="G7" s="3">
        <v>0.597308653610252</v>
      </c>
      <c r="H7" s="3">
        <v>81.0170818612313</v>
      </c>
      <c r="I7" s="3">
        <v>97.2204982334776</v>
      </c>
      <c r="J7" s="3">
        <v>28.0</v>
      </c>
      <c r="K7" s="3">
        <v>43.0</v>
      </c>
      <c r="L7" s="3">
        <v>24.0</v>
      </c>
      <c r="M7" s="3">
        <v>4.0</v>
      </c>
      <c r="N7" s="3">
        <v>918.661909818649</v>
      </c>
      <c r="O7" s="3">
        <v>152.015229940414</v>
      </c>
      <c r="P7">
        <f t="shared" si="1"/>
        <v>0.3582089552</v>
      </c>
      <c r="Q7">
        <f t="shared" si="2"/>
        <v>0.8571428571</v>
      </c>
      <c r="R7">
        <f t="shared" si="3"/>
        <v>0.5052631579</v>
      </c>
    </row>
    <row r="8">
      <c r="A8" s="1" t="s">
        <v>23</v>
      </c>
      <c r="B8" s="2" t="s">
        <v>22</v>
      </c>
      <c r="C8" s="3">
        <v>4.34627594627595</v>
      </c>
      <c r="D8" s="3">
        <v>0.406366649223792</v>
      </c>
      <c r="E8" s="3">
        <v>4.24166872590774</v>
      </c>
      <c r="F8" s="3">
        <v>0.376639543919156</v>
      </c>
      <c r="G8" s="3">
        <v>0.626468534347092</v>
      </c>
      <c r="H8" s="3">
        <v>83.4909033588314</v>
      </c>
      <c r="I8" s="3">
        <v>96.0145388626561</v>
      </c>
      <c r="J8" s="3">
        <v>28.0</v>
      </c>
      <c r="K8" s="3">
        <v>44.0</v>
      </c>
      <c r="L8" s="3">
        <v>25.0</v>
      </c>
      <c r="M8" s="3">
        <v>3.0</v>
      </c>
      <c r="N8" s="3">
        <v>692.228446245194</v>
      </c>
      <c r="O8" s="3">
        <v>80.6138322353363</v>
      </c>
      <c r="P8">
        <f t="shared" si="1"/>
        <v>0.3623188406</v>
      </c>
      <c r="Q8">
        <f t="shared" si="2"/>
        <v>0.8928571429</v>
      </c>
      <c r="R8">
        <f t="shared" si="3"/>
        <v>0.5154639175</v>
      </c>
    </row>
    <row r="9">
      <c r="A9" s="1" t="s">
        <v>23</v>
      </c>
      <c r="B9" s="2" t="s">
        <v>21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28.0</v>
      </c>
      <c r="K9" s="3">
        <v>0.0</v>
      </c>
      <c r="L9" s="3">
        <v>0.0</v>
      </c>
      <c r="M9" s="3">
        <v>28.0</v>
      </c>
      <c r="N9" s="3">
        <v>0.0</v>
      </c>
      <c r="O9" s="3">
        <v>0.0</v>
      </c>
      <c r="P9">
        <f t="shared" si="1"/>
        <v>0</v>
      </c>
      <c r="Q9">
        <f t="shared" si="2"/>
        <v>0</v>
      </c>
      <c r="R9">
        <f t="shared" si="3"/>
        <v>0</v>
      </c>
    </row>
    <row r="10">
      <c r="A10" s="1" t="s">
        <v>23</v>
      </c>
      <c r="B10" s="2" t="s">
        <v>19</v>
      </c>
      <c r="C10" s="3">
        <v>1.98670068027211</v>
      </c>
      <c r="D10" s="3">
        <v>0.0</v>
      </c>
      <c r="E10" s="3">
        <v>1.80827019075496</v>
      </c>
      <c r="F10" s="3">
        <v>0.072162021565139</v>
      </c>
      <c r="G10" s="3">
        <v>0.651159724834225</v>
      </c>
      <c r="H10" s="3">
        <v>80.1355243711592</v>
      </c>
      <c r="I10" s="3">
        <v>97.006161080877</v>
      </c>
      <c r="J10" s="3">
        <v>27.0</v>
      </c>
      <c r="K10" s="3">
        <v>39.0</v>
      </c>
      <c r="L10" s="3">
        <v>23.0</v>
      </c>
      <c r="M10" s="3">
        <v>4.0</v>
      </c>
      <c r="N10" s="3">
        <v>500.298690795898</v>
      </c>
      <c r="O10" s="3">
        <v>43.9792399406433</v>
      </c>
      <c r="P10">
        <f t="shared" si="1"/>
        <v>0.3709677419</v>
      </c>
      <c r="Q10">
        <f t="shared" si="2"/>
        <v>0.8518518519</v>
      </c>
      <c r="R10">
        <f t="shared" si="3"/>
        <v>0.5168539326</v>
      </c>
    </row>
    <row r="11">
      <c r="A11" s="1" t="s">
        <v>24</v>
      </c>
      <c r="B11" s="2" t="s">
        <v>21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30.0</v>
      </c>
      <c r="K11" s="3">
        <v>0.0</v>
      </c>
      <c r="L11" s="3">
        <v>0.0</v>
      </c>
      <c r="M11" s="3">
        <v>30.0</v>
      </c>
      <c r="N11" s="3">
        <v>0.0</v>
      </c>
      <c r="O11" s="3">
        <v>0.0</v>
      </c>
      <c r="P11">
        <f t="shared" si="1"/>
        <v>0</v>
      </c>
      <c r="Q11">
        <f t="shared" si="2"/>
        <v>0</v>
      </c>
      <c r="R11">
        <f t="shared" si="3"/>
        <v>0</v>
      </c>
    </row>
    <row r="12">
      <c r="A12" s="1" t="s">
        <v>24</v>
      </c>
      <c r="B12" s="2" t="s">
        <v>22</v>
      </c>
      <c r="C12" s="3">
        <v>0.283866633072982</v>
      </c>
      <c r="D12" s="3">
        <v>1.10333081380701</v>
      </c>
      <c r="E12" s="3">
        <v>0.242449556603146</v>
      </c>
      <c r="F12" s="3">
        <v>1.18068257124237</v>
      </c>
      <c r="G12" s="3">
        <v>0.643108426210357</v>
      </c>
      <c r="H12" s="3">
        <v>75.0134711245768</v>
      </c>
      <c r="I12" s="3">
        <v>90.805780835014</v>
      </c>
      <c r="J12" s="3">
        <v>30.0</v>
      </c>
      <c r="K12" s="3">
        <v>53.0</v>
      </c>
      <c r="L12" s="3">
        <v>26.0</v>
      </c>
      <c r="M12" s="3">
        <v>4.0</v>
      </c>
      <c r="N12" s="3">
        <v>517.793071269989</v>
      </c>
      <c r="O12" s="3">
        <v>53.1990640163422</v>
      </c>
      <c r="P12">
        <f t="shared" si="1"/>
        <v>0.3291139241</v>
      </c>
      <c r="Q12">
        <f t="shared" si="2"/>
        <v>0.8666666667</v>
      </c>
      <c r="R12">
        <f t="shared" si="3"/>
        <v>0.4770642202</v>
      </c>
    </row>
    <row r="13">
      <c r="A13" s="1" t="s">
        <v>24</v>
      </c>
      <c r="B13" s="2" t="s">
        <v>20</v>
      </c>
      <c r="C13" s="3">
        <v>0.444074913916184</v>
      </c>
      <c r="D13" s="3">
        <v>1.76776350046191</v>
      </c>
      <c r="E13" s="3">
        <v>0.364234772019313</v>
      </c>
      <c r="F13" s="3">
        <v>1.68213245267712</v>
      </c>
      <c r="G13" s="3">
        <v>0.660687178215633</v>
      </c>
      <c r="H13" s="3">
        <v>71.9550878139845</v>
      </c>
      <c r="I13" s="3">
        <v>87.1035273537707</v>
      </c>
      <c r="J13" s="3">
        <v>30.0</v>
      </c>
      <c r="K13" s="3">
        <v>42.0</v>
      </c>
      <c r="L13" s="3">
        <v>26.0</v>
      </c>
      <c r="M13" s="3">
        <v>4.0</v>
      </c>
      <c r="N13" s="3">
        <v>709.282978773117</v>
      </c>
      <c r="O13" s="3">
        <v>104.536247491837</v>
      </c>
      <c r="P13">
        <f t="shared" si="1"/>
        <v>0.3823529412</v>
      </c>
      <c r="Q13">
        <f t="shared" si="2"/>
        <v>0.8666666667</v>
      </c>
      <c r="R13">
        <f t="shared" si="3"/>
        <v>0.5306122449</v>
      </c>
    </row>
    <row r="14">
      <c r="A14" s="1" t="s">
        <v>24</v>
      </c>
      <c r="B14" s="2" t="s">
        <v>19</v>
      </c>
      <c r="C14" s="3">
        <v>0.346550942215966</v>
      </c>
      <c r="D14" s="3">
        <v>1.99597779341622</v>
      </c>
      <c r="E14" s="3">
        <v>0.265691867607672</v>
      </c>
      <c r="F14" s="3">
        <v>2.20800195928011</v>
      </c>
      <c r="G14" s="3">
        <v>0.688820528822156</v>
      </c>
      <c r="H14" s="3">
        <v>79.1351027238148</v>
      </c>
      <c r="I14" s="3">
        <v>95.7951243498811</v>
      </c>
      <c r="J14" s="3">
        <v>30.0</v>
      </c>
      <c r="K14" s="3">
        <v>51.0</v>
      </c>
      <c r="L14" s="3">
        <v>26.0</v>
      </c>
      <c r="M14" s="3">
        <v>4.0</v>
      </c>
      <c r="N14" s="3">
        <v>415.663958787918</v>
      </c>
      <c r="O14" s="3">
        <v>30.5548274517059</v>
      </c>
      <c r="P14">
        <f t="shared" si="1"/>
        <v>0.3376623377</v>
      </c>
      <c r="Q14">
        <f t="shared" si="2"/>
        <v>0.8666666667</v>
      </c>
      <c r="R14">
        <f t="shared" si="3"/>
        <v>0.4859813084</v>
      </c>
    </row>
    <row r="15">
      <c r="A15" s="1" t="s">
        <v>25</v>
      </c>
      <c r="B15" s="2" t="s">
        <v>21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20.0</v>
      </c>
      <c r="K15" s="3">
        <v>0.0</v>
      </c>
      <c r="L15" s="3">
        <v>0.0</v>
      </c>
      <c r="M15" s="3">
        <v>20.0</v>
      </c>
      <c r="N15" s="3">
        <v>0.0</v>
      </c>
      <c r="O15" s="3">
        <v>0.0</v>
      </c>
      <c r="P15">
        <f t="shared" si="1"/>
        <v>0</v>
      </c>
      <c r="Q15">
        <f t="shared" si="2"/>
        <v>0</v>
      </c>
      <c r="R15">
        <f t="shared" si="3"/>
        <v>0</v>
      </c>
    </row>
    <row r="16">
      <c r="A16" s="1" t="s">
        <v>25</v>
      </c>
      <c r="B16" s="2" t="s">
        <v>22</v>
      </c>
      <c r="C16" s="3">
        <v>0.908380952380952</v>
      </c>
      <c r="D16" s="3">
        <v>3.42809977324263</v>
      </c>
      <c r="E16" s="3">
        <v>0.839933931468937</v>
      </c>
      <c r="F16" s="3">
        <v>4.28787324932149</v>
      </c>
      <c r="G16" s="3">
        <v>0.644389169557891</v>
      </c>
      <c r="H16" s="3">
        <v>98.6412514384637</v>
      </c>
      <c r="I16" s="3">
        <v>98.6412514384637</v>
      </c>
      <c r="J16" s="3">
        <v>20.0</v>
      </c>
      <c r="K16" s="3">
        <v>164.0</v>
      </c>
      <c r="L16" s="3">
        <v>20.0</v>
      </c>
      <c r="M16" s="3">
        <v>0.0</v>
      </c>
      <c r="N16" s="3">
        <v>1324.74715471268</v>
      </c>
      <c r="O16" s="3">
        <v>241.407451868057</v>
      </c>
      <c r="P16">
        <f t="shared" si="1"/>
        <v>0.1086956522</v>
      </c>
      <c r="Q16">
        <f t="shared" si="2"/>
        <v>1</v>
      </c>
      <c r="R16">
        <f t="shared" si="3"/>
        <v>0.1960784314</v>
      </c>
    </row>
    <row r="17">
      <c r="A17" s="1" t="s">
        <v>25</v>
      </c>
      <c r="B17" s="2" t="s">
        <v>20</v>
      </c>
      <c r="C17" s="3">
        <v>1.01382628413684</v>
      </c>
      <c r="D17" s="3">
        <v>2.73166913142068</v>
      </c>
      <c r="E17" s="3">
        <v>0.922686067546126</v>
      </c>
      <c r="F17" s="3">
        <v>3.52102993748791</v>
      </c>
      <c r="G17" s="3">
        <v>0.780404007038527</v>
      </c>
      <c r="H17" s="3">
        <v>113.984678513684</v>
      </c>
      <c r="I17" s="3">
        <v>113.984678513684</v>
      </c>
      <c r="J17" s="3">
        <v>20.0</v>
      </c>
      <c r="K17" s="3">
        <v>173.0</v>
      </c>
      <c r="L17" s="3">
        <v>20.0</v>
      </c>
      <c r="M17" s="3">
        <v>0.0</v>
      </c>
      <c r="N17" s="3">
        <v>1839.15202093124</v>
      </c>
      <c r="O17" s="3">
        <v>600.111392021179</v>
      </c>
      <c r="P17">
        <f t="shared" si="1"/>
        <v>0.103626943</v>
      </c>
      <c r="Q17">
        <f t="shared" si="2"/>
        <v>1</v>
      </c>
      <c r="R17">
        <f t="shared" si="3"/>
        <v>0.1877934272</v>
      </c>
    </row>
    <row r="18">
      <c r="A18" s="1" t="s">
        <v>25</v>
      </c>
      <c r="B18" s="2" t="s">
        <v>19</v>
      </c>
      <c r="C18" s="3">
        <v>0.586562358276644</v>
      </c>
      <c r="D18" s="3">
        <v>3.1820544217687</v>
      </c>
      <c r="E18" s="3">
        <v>0.491077213465654</v>
      </c>
      <c r="F18" s="3">
        <v>4.18578734405118</v>
      </c>
      <c r="G18" s="3">
        <v>0.440536646173897</v>
      </c>
      <c r="H18" s="3">
        <v>99.1764367017585</v>
      </c>
      <c r="I18" s="3">
        <v>99.1764367017585</v>
      </c>
      <c r="J18" s="3">
        <v>20.0</v>
      </c>
      <c r="K18" s="3">
        <v>176.0</v>
      </c>
      <c r="L18" s="3">
        <v>20.0</v>
      </c>
      <c r="M18" s="3">
        <v>0.0</v>
      </c>
      <c r="N18" s="3">
        <v>941.873074293137</v>
      </c>
      <c r="O18" s="3">
        <v>133.96309709549</v>
      </c>
      <c r="P18">
        <f t="shared" si="1"/>
        <v>0.1020408163</v>
      </c>
      <c r="Q18">
        <f t="shared" si="2"/>
        <v>1</v>
      </c>
      <c r="R18">
        <f t="shared" si="3"/>
        <v>0.1851851852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D1" s="5" t="s">
        <v>34</v>
      </c>
    </row>
    <row r="2">
      <c r="D2" s="4">
        <f t="shared" ref="D2:D5" si="1">C2+B2</f>
        <v>2781.50245</v>
      </c>
    </row>
    <row r="3">
      <c r="D3" s="4">
        <f t="shared" si="1"/>
        <v>3830.120487</v>
      </c>
    </row>
    <row r="4">
      <c r="D4" s="4">
        <f t="shared" si="1"/>
        <v>5673.085166</v>
      </c>
    </row>
    <row r="5">
      <c r="D5" s="4">
        <f t="shared" si="1"/>
        <v>0</v>
      </c>
    </row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>
      <c r="A3" s="1" t="s">
        <v>28</v>
      </c>
    </row>
    <row r="4">
      <c r="A4" s="1">
        <v>1.0</v>
      </c>
    </row>
    <row r="5">
      <c r="A5" s="1">
        <v>2.0</v>
      </c>
    </row>
    <row r="6">
      <c r="A6" s="1">
        <v>3.0</v>
      </c>
    </row>
    <row r="7">
      <c r="A7" s="1">
        <v>4.0</v>
      </c>
    </row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19.86"/>
    <col customWidth="1" min="3" max="7" width="13.0"/>
  </cols>
  <sheetData>
    <row r="1"/>
    <row r="2">
      <c r="A2" s="1" t="s">
        <v>28</v>
      </c>
    </row>
    <row r="3">
      <c r="A3" s="1">
        <v>1.0</v>
      </c>
    </row>
    <row r="4">
      <c r="A4" s="1">
        <v>2.0</v>
      </c>
    </row>
    <row r="5">
      <c r="A5" s="1">
        <v>3.0</v>
      </c>
    </row>
    <row r="6">
      <c r="A6" s="1">
        <v>4.0</v>
      </c>
    </row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18.29"/>
  </cols>
  <sheetData>
    <row r="1">
      <c r="A1" s="4"/>
    </row>
    <row r="2">
      <c r="A2" s="5" t="s">
        <v>28</v>
      </c>
    </row>
    <row r="3">
      <c r="A3" s="6">
        <v>1.0</v>
      </c>
    </row>
    <row r="4">
      <c r="A4" s="6">
        <v>2.0</v>
      </c>
    </row>
    <row r="5">
      <c r="A5" s="6">
        <v>3.0</v>
      </c>
    </row>
    <row r="6">
      <c r="A6" s="6">
        <v>4.0</v>
      </c>
    </row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21.14"/>
  </cols>
  <sheetData>
    <row r="1"/>
    <row r="2">
      <c r="A2" s="5" t="s">
        <v>28</v>
      </c>
    </row>
    <row r="3">
      <c r="A3" s="6">
        <v>1.0</v>
      </c>
    </row>
    <row r="4">
      <c r="A4" s="6">
        <v>2.0</v>
      </c>
    </row>
    <row r="5">
      <c r="A5" s="6">
        <v>3.0</v>
      </c>
    </row>
    <row r="6">
      <c r="A6" s="6">
        <v>4.0</v>
      </c>
    </row>
    <row r="7"/>
  </sheetData>
  <drawing r:id="rId2"/>
</worksheet>
</file>