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ustomProperty1.bin" ContentType="application/vnd.openxmlformats-officedocument.spreadsheetml.customProperty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ustomProperty2.bin" ContentType="application/vnd.openxmlformats-officedocument.spreadsheetml.customProperty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Daniel\Documents\0. Carbono\Microsoft Shop\"/>
    </mc:Choice>
  </mc:AlternateContent>
  <bookViews>
    <workbookView xWindow="59640" yWindow="110" windowWidth="15260" windowHeight="6150" tabRatio="624"/>
  </bookViews>
  <sheets>
    <sheet name="INTRO" sheetId="464" r:id="rId1"/>
    <sheet name="USER MANUAL" sheetId="448" r:id="rId2"/>
    <sheet name="Cockpit" sheetId="3" r:id="rId3"/>
    <sheet name="Data_Workfront" sheetId="468" r:id="rId4"/>
    <sheet name="Workfront" sheetId="425" r:id="rId5"/>
    <sheet name="cboTpl_Workfront" sheetId="467" state="veryHidden" r:id="rId6"/>
  </sheets>
  <externalReferences>
    <externalReference r:id="rId7"/>
  </externalReferences>
  <definedNames>
    <definedName name="_bar1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_bar1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_bar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_Fill" hidden="1">'[1]#REF'!$D$98:$M$117</definedName>
    <definedName name="_xlnm._FilterDatabase" localSheetId="2" hidden="1">Cockpit!$A$9:$AQ$29</definedName>
    <definedName name="AF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AF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AF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Área_impressão_IM">#N/A</definedName>
    <definedName name="ASDF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ASDF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ASDF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ar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ar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ar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RITAGEM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RITAGEM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BRITAGEM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cestas" localSheetId="5">#REF!</definedName>
    <definedName name="cestas">#REF!</definedName>
    <definedName name="diretorias" localSheetId="5">#REF!</definedName>
    <definedName name="diretorias">#REF!</definedName>
    <definedName name="dsfs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dsfs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dsfs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EE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EE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EE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FF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FF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FF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SPESSAMENTO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SPESSAMENTO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SPESSAMENTO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exercicio" localSheetId="5">#REF!</definedName>
    <definedName name="exercicio">#REF!</definedName>
    <definedName name="filtragem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iltragem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iltragem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LOT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LOT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LOT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LUTUANTE2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LUTUANTE2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LUTUANTE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ger_lider" localSheetId="5">#REF!</definedName>
    <definedName name="ger_lider">#REF!</definedName>
    <definedName name="is_IT" localSheetId="5">#REF!</definedName>
    <definedName name="is_IT">#REF!</definedName>
    <definedName name="maturidade" localSheetId="5">#REF!</definedName>
    <definedName name="maturidade">#REF!</definedName>
    <definedName name="MM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M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M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nwr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nwr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nwr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opcoes_acompanhamento" localSheetId="5">#REF!</definedName>
    <definedName name="opcoes_acompanhamento">#REF!</definedName>
    <definedName name="peso" localSheetId="5">#REF!</definedName>
    <definedName name="peso">#REF!</definedName>
    <definedName name="pos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os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os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_xlnm.Print_Area" localSheetId="5">cboTpl_Workfront!$A$1:$BV$47</definedName>
    <definedName name="_xlnm.Print_Area" localSheetId="4">Workfront!$A$1:$BV$47</definedName>
    <definedName name="sas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as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as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df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df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df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tatus" localSheetId="5">#REF!</definedName>
    <definedName name="status">#REF!</definedName>
    <definedName name="status_cor" localSheetId="5">#REF!</definedName>
    <definedName name="status_cor">#REF!</definedName>
    <definedName name="tipo_custo" localSheetId="5">#REF!</definedName>
    <definedName name="tipo_custo">#REF!</definedName>
    <definedName name="tipo_projeto" localSheetId="5">#REF!</definedName>
    <definedName name="tipo_projeto">#REF!</definedName>
    <definedName name="tipos_de_projetos" localSheetId="5">#REF!</definedName>
    <definedName name="tipos_de_projetos">#REF!</definedName>
    <definedName name="VI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VI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VI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vpd" localSheetId="5">#REF!</definedName>
    <definedName name="vpd">#REF!</definedName>
    <definedName name="wnr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nr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nr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2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2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3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3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4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4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ENCIAS.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ENCIAS.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ENCIAS.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x" localSheetId="5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x" localSheetId="4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x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Z_082A7589_B0CC_4349_8E44_2D3D1B9DD232_.wvu.FilterData" localSheetId="5" hidden="1">#REF!</definedName>
    <definedName name="Z_082A7589_B0CC_4349_8E44_2D3D1B9DD232_.wvu.FilterData" hidden="1">#REF!</definedName>
  </definedNames>
  <calcPr calcId="171027"/>
</workbook>
</file>

<file path=xl/calcChain.xml><?xml version="1.0" encoding="utf-8"?>
<calcChain xmlns="http://schemas.openxmlformats.org/spreadsheetml/2006/main">
  <c r="BF46" i="467" l="1"/>
  <c r="BE46" i="467"/>
  <c r="BD46" i="467"/>
  <c r="BC46" i="467"/>
  <c r="AZ46" i="467"/>
  <c r="AY46" i="467"/>
  <c r="AX46" i="467"/>
  <c r="AW46" i="467"/>
  <c r="AV46" i="467"/>
  <c r="AN46" i="467"/>
  <c r="AT46" i="467" s="1"/>
  <c r="BF45" i="467"/>
  <c r="BE45" i="467"/>
  <c r="BD45" i="467"/>
  <c r="BC45" i="467"/>
  <c r="AZ45" i="467"/>
  <c r="AY45" i="467"/>
  <c r="AX45" i="467"/>
  <c r="AW45" i="467"/>
  <c r="AV45" i="467"/>
  <c r="AT45" i="467"/>
  <c r="AN45" i="467"/>
  <c r="BF44" i="467"/>
  <c r="BE44" i="467"/>
  <c r="BD44" i="467"/>
  <c r="BC44" i="467"/>
  <c r="AZ44" i="467"/>
  <c r="AY44" i="467"/>
  <c r="AX44" i="467"/>
  <c r="BB44" i="467" s="1"/>
  <c r="AW44" i="467"/>
  <c r="BA44" i="467" s="1"/>
  <c r="AV44" i="467"/>
  <c r="AN44" i="467"/>
  <c r="AT44" i="467" s="1"/>
  <c r="BF43" i="467"/>
  <c r="BE43" i="467"/>
  <c r="BD43" i="467"/>
  <c r="BC43" i="467"/>
  <c r="AZ43" i="467"/>
  <c r="AY43" i="467"/>
  <c r="AX43" i="467"/>
  <c r="AW43" i="467"/>
  <c r="BA43" i="467" s="1"/>
  <c r="AV43" i="467"/>
  <c r="AT43" i="467"/>
  <c r="AN43" i="467"/>
  <c r="BF42" i="467"/>
  <c r="BE42" i="467"/>
  <c r="BD42" i="467"/>
  <c r="BC42" i="467"/>
  <c r="AZ42" i="467"/>
  <c r="AY42" i="467"/>
  <c r="AX42" i="467"/>
  <c r="AW42" i="467"/>
  <c r="BA42" i="467" s="1"/>
  <c r="AV42" i="467"/>
  <c r="AN42" i="467"/>
  <c r="AT42" i="467" s="1"/>
  <c r="BF41" i="467"/>
  <c r="BE41" i="467"/>
  <c r="BD41" i="467"/>
  <c r="BC41" i="467"/>
  <c r="AZ41" i="467"/>
  <c r="AY41" i="467"/>
  <c r="AX41" i="467"/>
  <c r="AW41" i="467"/>
  <c r="AV41" i="467"/>
  <c r="AT41" i="467"/>
  <c r="AN41" i="467"/>
  <c r="BF40" i="467"/>
  <c r="BE40" i="467"/>
  <c r="BD40" i="467"/>
  <c r="BC40" i="467"/>
  <c r="AZ40" i="467"/>
  <c r="AY40" i="467"/>
  <c r="AX40" i="467"/>
  <c r="AW40" i="467"/>
  <c r="BA40" i="467" s="1"/>
  <c r="AV40" i="467"/>
  <c r="AN40" i="467"/>
  <c r="AT40" i="467" s="1"/>
  <c r="BF39" i="467"/>
  <c r="BE39" i="467"/>
  <c r="BD39" i="467"/>
  <c r="BC39" i="467"/>
  <c r="AZ39" i="467"/>
  <c r="AY39" i="467"/>
  <c r="AX39" i="467"/>
  <c r="AW39" i="467"/>
  <c r="BA39" i="467" s="1"/>
  <c r="AV39" i="467"/>
  <c r="AT39" i="467"/>
  <c r="AN39" i="467"/>
  <c r="BF38" i="467"/>
  <c r="BE38" i="467"/>
  <c r="BD38" i="467"/>
  <c r="BC38" i="467"/>
  <c r="AZ38" i="467"/>
  <c r="AY38" i="467"/>
  <c r="AX38" i="467"/>
  <c r="AW38" i="467"/>
  <c r="BA38" i="467" s="1"/>
  <c r="AV38" i="467"/>
  <c r="AN38" i="467"/>
  <c r="AT38" i="467" s="1"/>
  <c r="BF37" i="467"/>
  <c r="BE37" i="467"/>
  <c r="BD37" i="467"/>
  <c r="BC37" i="467"/>
  <c r="AZ37" i="467"/>
  <c r="AY37" i="467"/>
  <c r="AX37" i="467"/>
  <c r="AW37" i="467"/>
  <c r="AV37" i="467"/>
  <c r="AT37" i="467"/>
  <c r="AN37" i="467"/>
  <c r="BF36" i="467"/>
  <c r="BE36" i="467"/>
  <c r="BD36" i="467"/>
  <c r="BC36" i="467"/>
  <c r="AZ36" i="467"/>
  <c r="AY36" i="467"/>
  <c r="AX36" i="467"/>
  <c r="BB36" i="467" s="1"/>
  <c r="AW36" i="467"/>
  <c r="BA36" i="467" s="1"/>
  <c r="AV36" i="467"/>
  <c r="AN36" i="467"/>
  <c r="AT36" i="467" s="1"/>
  <c r="BF35" i="467"/>
  <c r="BE35" i="467"/>
  <c r="BD35" i="467"/>
  <c r="BC35" i="467"/>
  <c r="AZ35" i="467"/>
  <c r="AY35" i="467"/>
  <c r="AX35" i="467"/>
  <c r="AW35" i="467"/>
  <c r="BA35" i="467" s="1"/>
  <c r="AV35" i="467"/>
  <c r="AT35" i="467"/>
  <c r="AN35" i="467"/>
  <c r="BF34" i="467"/>
  <c r="BE34" i="467"/>
  <c r="BD34" i="467"/>
  <c r="BC34" i="467"/>
  <c r="AZ34" i="467"/>
  <c r="AY34" i="467"/>
  <c r="AX34" i="467"/>
  <c r="AW34" i="467"/>
  <c r="BA34" i="467" s="1"/>
  <c r="AV34" i="467"/>
  <c r="AN34" i="467"/>
  <c r="AT34" i="467" s="1"/>
  <c r="BF33" i="467"/>
  <c r="BE33" i="467"/>
  <c r="BD33" i="467"/>
  <c r="BC33" i="467"/>
  <c r="AZ33" i="467"/>
  <c r="AY33" i="467"/>
  <c r="AX33" i="467"/>
  <c r="AW33" i="467"/>
  <c r="AV33" i="467"/>
  <c r="AT33" i="467"/>
  <c r="AN33" i="467"/>
  <c r="BF32" i="467"/>
  <c r="BE32" i="467"/>
  <c r="BD32" i="467"/>
  <c r="BC32" i="467"/>
  <c r="AZ32" i="467"/>
  <c r="AY32" i="467"/>
  <c r="AX32" i="467"/>
  <c r="AW32" i="467"/>
  <c r="BA32" i="467" s="1"/>
  <c r="AV32" i="467"/>
  <c r="AN32" i="467"/>
  <c r="AT32" i="467" s="1"/>
  <c r="BF31" i="467"/>
  <c r="BE31" i="467"/>
  <c r="BD31" i="467"/>
  <c r="BC31" i="467"/>
  <c r="AZ31" i="467"/>
  <c r="AY31" i="467"/>
  <c r="AX31" i="467"/>
  <c r="AW31" i="467"/>
  <c r="BA31" i="467" s="1"/>
  <c r="AV31" i="467"/>
  <c r="AT31" i="467"/>
  <c r="AN31" i="467"/>
  <c r="BF30" i="467"/>
  <c r="BE30" i="467"/>
  <c r="BD30" i="467"/>
  <c r="BC30" i="467"/>
  <c r="AZ30" i="467"/>
  <c r="AY30" i="467"/>
  <c r="AX30" i="467"/>
  <c r="AW30" i="467"/>
  <c r="BA30" i="467" s="1"/>
  <c r="AV30" i="467"/>
  <c r="AN30" i="467"/>
  <c r="AT30" i="467" s="1"/>
  <c r="BF29" i="467"/>
  <c r="BE29" i="467"/>
  <c r="BD29" i="467"/>
  <c r="BC29" i="467"/>
  <c r="AZ29" i="467"/>
  <c r="AY29" i="467"/>
  <c r="AX29" i="467"/>
  <c r="AW29" i="467"/>
  <c r="AV29" i="467"/>
  <c r="AT29" i="467"/>
  <c r="AN29" i="467"/>
  <c r="BF28" i="467"/>
  <c r="BE28" i="467"/>
  <c r="BD28" i="467"/>
  <c r="BC28" i="467"/>
  <c r="AZ28" i="467"/>
  <c r="AY28" i="467"/>
  <c r="AX28" i="467"/>
  <c r="BB28" i="467" s="1"/>
  <c r="AW28" i="467"/>
  <c r="BA28" i="467" s="1"/>
  <c r="AV28" i="467"/>
  <c r="AN28" i="467"/>
  <c r="AT28" i="467" s="1"/>
  <c r="BF27" i="467"/>
  <c r="BE27" i="467"/>
  <c r="BD27" i="467"/>
  <c r="BC27" i="467"/>
  <c r="AZ27" i="467"/>
  <c r="AY27" i="467"/>
  <c r="AX27" i="467"/>
  <c r="AW27" i="467"/>
  <c r="BA27" i="467" s="1"/>
  <c r="AV27" i="467"/>
  <c r="AT27" i="467"/>
  <c r="AN27" i="467"/>
  <c r="BF26" i="467"/>
  <c r="BE26" i="467"/>
  <c r="BD26" i="467"/>
  <c r="BC26" i="467"/>
  <c r="AZ26" i="467"/>
  <c r="AY26" i="467"/>
  <c r="AX26" i="467"/>
  <c r="AW26" i="467"/>
  <c r="BA26" i="467" s="1"/>
  <c r="AV26" i="467"/>
  <c r="AN26" i="467"/>
  <c r="AT26" i="467" s="1"/>
  <c r="BF25" i="467"/>
  <c r="BE25" i="467"/>
  <c r="BD25" i="467"/>
  <c r="BC25" i="467"/>
  <c r="AZ25" i="467"/>
  <c r="AY25" i="467"/>
  <c r="AX25" i="467"/>
  <c r="AW25" i="467"/>
  <c r="AV25" i="467"/>
  <c r="AT25" i="467"/>
  <c r="AN25" i="467"/>
  <c r="BF24" i="467"/>
  <c r="BE24" i="467"/>
  <c r="BD24" i="467"/>
  <c r="BC24" i="467"/>
  <c r="AZ24" i="467"/>
  <c r="AY24" i="467"/>
  <c r="AX24" i="467"/>
  <c r="AW24" i="467"/>
  <c r="BA24" i="467" s="1"/>
  <c r="AV24" i="467"/>
  <c r="AN24" i="467"/>
  <c r="AT24" i="467" s="1"/>
  <c r="BF23" i="467"/>
  <c r="BE23" i="467"/>
  <c r="BD23" i="467"/>
  <c r="BC23" i="467"/>
  <c r="AZ23" i="467"/>
  <c r="AY23" i="467"/>
  <c r="AX23" i="467"/>
  <c r="AW23" i="467"/>
  <c r="BA23" i="467" s="1"/>
  <c r="AV23" i="467"/>
  <c r="AT23" i="467"/>
  <c r="AN23" i="467"/>
  <c r="BF22" i="467"/>
  <c r="BE22" i="467"/>
  <c r="BD22" i="467"/>
  <c r="BC22" i="467"/>
  <c r="AZ22" i="467"/>
  <c r="AY22" i="467"/>
  <c r="AX22" i="467"/>
  <c r="AW22" i="467"/>
  <c r="BA22" i="467" s="1"/>
  <c r="AV22" i="467"/>
  <c r="AN22" i="467"/>
  <c r="AT22" i="467" s="1"/>
  <c r="BF21" i="467"/>
  <c r="BE21" i="467"/>
  <c r="BD21" i="467"/>
  <c r="BC21" i="467"/>
  <c r="AZ21" i="467"/>
  <c r="AY21" i="467"/>
  <c r="AX21" i="467"/>
  <c r="AW21" i="467"/>
  <c r="AV21" i="467"/>
  <c r="AT21" i="467"/>
  <c r="AN21" i="467"/>
  <c r="BF20" i="467"/>
  <c r="BE20" i="467"/>
  <c r="BD20" i="467"/>
  <c r="BC20" i="467"/>
  <c r="AZ20" i="467"/>
  <c r="AY20" i="467"/>
  <c r="AX20" i="467"/>
  <c r="BB20" i="467" s="1"/>
  <c r="AW20" i="467"/>
  <c r="BA20" i="467" s="1"/>
  <c r="AV20" i="467"/>
  <c r="AN20" i="467"/>
  <c r="AT20" i="467" s="1"/>
  <c r="BF19" i="467"/>
  <c r="BE19" i="467"/>
  <c r="BD19" i="467"/>
  <c r="BC19" i="467"/>
  <c r="AZ19" i="467"/>
  <c r="AY19" i="467"/>
  <c r="AX19" i="467"/>
  <c r="AW19" i="467"/>
  <c r="BA19" i="467" s="1"/>
  <c r="AV19" i="467"/>
  <c r="AT19" i="467"/>
  <c r="AN19" i="467"/>
  <c r="BF18" i="467"/>
  <c r="BE18" i="467"/>
  <c r="BD18" i="467"/>
  <c r="BC18" i="467"/>
  <c r="AZ18" i="467"/>
  <c r="AY18" i="467"/>
  <c r="AX18" i="467"/>
  <c r="AW18" i="467"/>
  <c r="BA18" i="467" s="1"/>
  <c r="AV18" i="467"/>
  <c r="AN18" i="467"/>
  <c r="AT18" i="467" s="1"/>
  <c r="BF17" i="467"/>
  <c r="BE17" i="467"/>
  <c r="BD17" i="467"/>
  <c r="BC17" i="467"/>
  <c r="AZ17" i="467"/>
  <c r="AY17" i="467"/>
  <c r="AX17" i="467"/>
  <c r="AW17" i="467"/>
  <c r="AV17" i="467"/>
  <c r="AT17" i="467"/>
  <c r="AN17" i="467"/>
  <c r="BF16" i="467"/>
  <c r="BE16" i="467"/>
  <c r="BD16" i="467"/>
  <c r="BC16" i="467"/>
  <c r="AZ16" i="467"/>
  <c r="AY16" i="467"/>
  <c r="AX16" i="467"/>
  <c r="AW16" i="467"/>
  <c r="BA16" i="467" s="1"/>
  <c r="BB16" i="467" s="1"/>
  <c r="AV16" i="467"/>
  <c r="AN16" i="467"/>
  <c r="AT16" i="467" s="1"/>
  <c r="BF15" i="467"/>
  <c r="BE15" i="467"/>
  <c r="BD15" i="467"/>
  <c r="BC15" i="467"/>
  <c r="AZ15" i="467"/>
  <c r="AY15" i="467"/>
  <c r="AX15" i="467"/>
  <c r="AW15" i="467"/>
  <c r="BA15" i="467" s="1"/>
  <c r="AV15" i="467"/>
  <c r="AT15" i="467"/>
  <c r="AN15" i="467"/>
  <c r="BF14" i="467"/>
  <c r="BE14" i="467"/>
  <c r="BD14" i="467"/>
  <c r="BC14" i="467"/>
  <c r="AZ14" i="467"/>
  <c r="AY14" i="467"/>
  <c r="AX14" i="467"/>
  <c r="AW14" i="467"/>
  <c r="BA14" i="467" s="1"/>
  <c r="AV14" i="467"/>
  <c r="AN14" i="467"/>
  <c r="AT14" i="467" s="1"/>
  <c r="BF13" i="467"/>
  <c r="BE13" i="467"/>
  <c r="AH6" i="467" s="1"/>
  <c r="AB7" i="467" s="1"/>
  <c r="BD13" i="467"/>
  <c r="BC13" i="467"/>
  <c r="AZ13" i="467"/>
  <c r="AY13" i="467"/>
  <c r="AX13" i="467"/>
  <c r="AW13" i="467"/>
  <c r="AV13" i="467"/>
  <c r="AT13" i="467"/>
  <c r="AN13" i="467"/>
  <c r="BF12" i="467"/>
  <c r="BE12" i="467"/>
  <c r="BD12" i="467"/>
  <c r="AH5" i="467" s="1"/>
  <c r="BC12" i="467"/>
  <c r="AZ12" i="467"/>
  <c r="AY12" i="467"/>
  <c r="AX12" i="467"/>
  <c r="AW12" i="467"/>
  <c r="BA12" i="467" s="1"/>
  <c r="BB12" i="467" s="1"/>
  <c r="AV12" i="467"/>
  <c r="AN12" i="467"/>
  <c r="AT12" i="467" s="1"/>
  <c r="V7" i="467"/>
  <c r="V6" i="467"/>
  <c r="BB22" i="467" l="1"/>
  <c r="BB30" i="467"/>
  <c r="BB38" i="467"/>
  <c r="BB24" i="467"/>
  <c r="BB32" i="467"/>
  <c r="BB40" i="467"/>
  <c r="BB14" i="467"/>
  <c r="BB18" i="467"/>
  <c r="BB26" i="467"/>
  <c r="BB34" i="467"/>
  <c r="BB42" i="467"/>
  <c r="BB15" i="467"/>
  <c r="BB19" i="467"/>
  <c r="BB23" i="467"/>
  <c r="BB27" i="467"/>
  <c r="BB31" i="467"/>
  <c r="BB35" i="467"/>
  <c r="BB39" i="467"/>
  <c r="BB43" i="467"/>
  <c r="BA17" i="467"/>
  <c r="BB17" i="467" s="1"/>
  <c r="BA21" i="467"/>
  <c r="BB21" i="467" s="1"/>
  <c r="BA25" i="467"/>
  <c r="BB25" i="467" s="1"/>
  <c r="BA29" i="467"/>
  <c r="BB29" i="467" s="1"/>
  <c r="BA33" i="467"/>
  <c r="BB33" i="467" s="1"/>
  <c r="BA37" i="467"/>
  <c r="BB37" i="467" s="1"/>
  <c r="BA41" i="467"/>
  <c r="BB41" i="467" s="1"/>
  <c r="BA45" i="467"/>
  <c r="BB45" i="467" s="1"/>
  <c r="BA13" i="467"/>
  <c r="BB13" i="467" s="1"/>
  <c r="BA46" i="467"/>
  <c r="BB46" i="467" s="1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A10" i="3"/>
  <c r="BE46" i="425" l="1"/>
  <c r="BD46" i="425"/>
  <c r="BC46" i="425"/>
  <c r="BE45" i="425"/>
  <c r="BD45" i="425"/>
  <c r="BC45" i="425"/>
  <c r="BE44" i="425"/>
  <c r="BD44" i="425"/>
  <c r="BC44" i="425"/>
  <c r="BE43" i="425"/>
  <c r="BD43" i="425"/>
  <c r="BC43" i="425"/>
  <c r="BE42" i="425"/>
  <c r="BD42" i="425"/>
  <c r="BC42" i="425"/>
  <c r="BE41" i="425"/>
  <c r="BD41" i="425"/>
  <c r="BC41" i="425"/>
  <c r="BE40" i="425"/>
  <c r="BD40" i="425"/>
  <c r="BC40" i="425"/>
  <c r="BE39" i="425"/>
  <c r="BD39" i="425"/>
  <c r="BC39" i="425"/>
  <c r="BE38" i="425"/>
  <c r="BD38" i="425"/>
  <c r="BC38" i="425"/>
  <c r="BE37" i="425"/>
  <c r="BD37" i="425"/>
  <c r="BC37" i="425"/>
  <c r="BE36" i="425"/>
  <c r="BD36" i="425"/>
  <c r="BC36" i="425"/>
  <c r="BE35" i="425"/>
  <c r="BD35" i="425"/>
  <c r="BC35" i="425"/>
  <c r="BE34" i="425"/>
  <c r="BD34" i="425"/>
  <c r="BC34" i="425"/>
  <c r="BE33" i="425"/>
  <c r="BD33" i="425"/>
  <c r="BC33" i="425"/>
  <c r="BE32" i="425"/>
  <c r="BD32" i="425"/>
  <c r="BC32" i="425"/>
  <c r="BE31" i="425"/>
  <c r="BD31" i="425"/>
  <c r="BC31" i="425"/>
  <c r="BE30" i="425"/>
  <c r="BD30" i="425"/>
  <c r="BC30" i="425"/>
  <c r="BE29" i="425"/>
  <c r="BD29" i="425"/>
  <c r="BC29" i="425"/>
  <c r="BE28" i="425"/>
  <c r="BD28" i="425"/>
  <c r="BC28" i="425"/>
  <c r="BE27" i="425"/>
  <c r="BD27" i="425"/>
  <c r="BC27" i="425"/>
  <c r="BE26" i="425"/>
  <c r="BD26" i="425"/>
  <c r="BC26" i="425"/>
  <c r="BE25" i="425"/>
  <c r="BD25" i="425"/>
  <c r="BC25" i="425"/>
  <c r="BE24" i="425"/>
  <c r="BD24" i="425"/>
  <c r="BC24" i="425"/>
  <c r="BE23" i="425"/>
  <c r="BD23" i="425"/>
  <c r="BC23" i="425"/>
  <c r="BE22" i="425"/>
  <c r="BD22" i="425"/>
  <c r="BC22" i="425"/>
  <c r="BE21" i="425"/>
  <c r="BD21" i="425"/>
  <c r="BC21" i="425"/>
  <c r="BE20" i="425"/>
  <c r="BD20" i="425"/>
  <c r="BC20" i="425"/>
  <c r="BE19" i="425"/>
  <c r="BD19" i="425"/>
  <c r="BC19" i="425"/>
  <c r="BE18" i="425"/>
  <c r="BD18" i="425"/>
  <c r="BC18" i="425"/>
  <c r="BE17" i="425"/>
  <c r="BD17" i="425"/>
  <c r="BC17" i="425"/>
  <c r="BE16" i="425"/>
  <c r="BD16" i="425"/>
  <c r="BC16" i="425"/>
  <c r="BE15" i="425"/>
  <c r="BD15" i="425"/>
  <c r="BC15" i="425"/>
  <c r="BE14" i="425"/>
  <c r="BD14" i="425"/>
  <c r="BC14" i="425"/>
  <c r="BE13" i="425"/>
  <c r="BD13" i="425"/>
  <c r="BC13" i="425"/>
  <c r="BE12" i="425"/>
  <c r="BD12" i="425"/>
  <c r="BC12" i="425"/>
  <c r="F10" i="3"/>
  <c r="I10" i="3"/>
  <c r="B10" i="3"/>
  <c r="C10" i="3"/>
  <c r="AB10" i="3"/>
  <c r="E10" i="3"/>
  <c r="J10" i="3"/>
  <c r="G10" i="3"/>
  <c r="AA10" i="3"/>
  <c r="A11" i="3"/>
  <c r="T10" i="3" l="1"/>
  <c r="Z10" i="3"/>
  <c r="E11" i="3"/>
  <c r="G11" i="3"/>
  <c r="B11" i="3"/>
  <c r="J11" i="3"/>
  <c r="F11" i="3"/>
  <c r="I11" i="3"/>
  <c r="AA11" i="3"/>
  <c r="AB11" i="3"/>
  <c r="C11" i="3"/>
  <c r="A12" i="3"/>
  <c r="AB12" i="3" l="1"/>
  <c r="T11" i="3"/>
  <c r="K11" i="3"/>
  <c r="L11" i="3"/>
  <c r="V11" i="3" s="1"/>
  <c r="M11" i="3"/>
  <c r="X11" i="3"/>
  <c r="AA12" i="3"/>
  <c r="V12" i="3"/>
  <c r="R12" i="3"/>
  <c r="J12" i="3"/>
  <c r="U12" i="3"/>
  <c r="Q12" i="3"/>
  <c r="I12" i="3"/>
  <c r="M12" i="3" s="1"/>
  <c r="P12" i="3"/>
  <c r="T12" i="3"/>
  <c r="S12" i="3"/>
  <c r="X12" i="3"/>
  <c r="O12" i="3"/>
  <c r="G12" i="3"/>
  <c r="L12" i="3" s="1"/>
  <c r="E12" i="3"/>
  <c r="F12" i="3"/>
  <c r="K12" i="3" s="1"/>
  <c r="H11" i="3"/>
  <c r="C12" i="3"/>
  <c r="B12" i="3"/>
  <c r="AV12" i="425"/>
  <c r="BF12" i="425"/>
  <c r="AN13" i="425"/>
  <c r="AV15" i="425"/>
  <c r="AW15" i="425"/>
  <c r="AX15" i="425"/>
  <c r="AY15" i="425"/>
  <c r="AZ15" i="425"/>
  <c r="AV16" i="425"/>
  <c r="AW16" i="425"/>
  <c r="AX16" i="425"/>
  <c r="AY16" i="425"/>
  <c r="AZ16" i="425"/>
  <c r="AV17" i="425"/>
  <c r="AW17" i="425"/>
  <c r="AX17" i="425"/>
  <c r="AY17" i="425"/>
  <c r="AZ17" i="425"/>
  <c r="AV18" i="425"/>
  <c r="AW18" i="425"/>
  <c r="AX18" i="425"/>
  <c r="AY18" i="425"/>
  <c r="AZ18" i="425"/>
  <c r="AV19" i="425"/>
  <c r="AW19" i="425"/>
  <c r="AX19" i="425"/>
  <c r="AY19" i="425"/>
  <c r="AZ19" i="425"/>
  <c r="AV20" i="425"/>
  <c r="AW20" i="425"/>
  <c r="AX20" i="425"/>
  <c r="AY20" i="425"/>
  <c r="AZ20" i="425"/>
  <c r="AV21" i="425"/>
  <c r="AW21" i="425"/>
  <c r="AX21" i="425"/>
  <c r="AY21" i="425"/>
  <c r="AZ21" i="425"/>
  <c r="AV22" i="425"/>
  <c r="AW22" i="425"/>
  <c r="AX22" i="425"/>
  <c r="AY22" i="425"/>
  <c r="AZ22" i="425"/>
  <c r="AV23" i="425"/>
  <c r="AW23" i="425"/>
  <c r="AX23" i="425"/>
  <c r="AY23" i="425"/>
  <c r="AZ23" i="425"/>
  <c r="AV24" i="425"/>
  <c r="AW24" i="425"/>
  <c r="AX24" i="425"/>
  <c r="AY24" i="425"/>
  <c r="AZ24" i="425"/>
  <c r="AV25" i="425"/>
  <c r="AW25" i="425"/>
  <c r="AX25" i="425"/>
  <c r="AY25" i="425"/>
  <c r="AZ25" i="425"/>
  <c r="AV26" i="425"/>
  <c r="AW26" i="425"/>
  <c r="AX26" i="425"/>
  <c r="AY26" i="425"/>
  <c r="AZ26" i="425"/>
  <c r="AV27" i="425"/>
  <c r="AW27" i="425"/>
  <c r="AX27" i="425"/>
  <c r="AY27" i="425"/>
  <c r="AZ27" i="425"/>
  <c r="AV28" i="425"/>
  <c r="AW28" i="425"/>
  <c r="AX28" i="425"/>
  <c r="AY28" i="425"/>
  <c r="AZ28" i="425"/>
  <c r="AV29" i="425"/>
  <c r="AW29" i="425"/>
  <c r="AX29" i="425"/>
  <c r="AY29" i="425"/>
  <c r="AZ29" i="425"/>
  <c r="AV30" i="425"/>
  <c r="AW30" i="425"/>
  <c r="AX30" i="425"/>
  <c r="AY30" i="425"/>
  <c r="AZ30" i="425"/>
  <c r="AV31" i="425"/>
  <c r="AW31" i="425"/>
  <c r="AX31" i="425"/>
  <c r="AY31" i="425"/>
  <c r="AZ31" i="425"/>
  <c r="AV32" i="425"/>
  <c r="AW32" i="425"/>
  <c r="AX32" i="425"/>
  <c r="AY32" i="425"/>
  <c r="AZ32" i="425"/>
  <c r="AV33" i="425"/>
  <c r="AW33" i="425"/>
  <c r="AX33" i="425"/>
  <c r="AY33" i="425"/>
  <c r="BA33" i="425" s="1"/>
  <c r="AZ33" i="425"/>
  <c r="AV34" i="425"/>
  <c r="AW34" i="425"/>
  <c r="AX34" i="425"/>
  <c r="AY34" i="425"/>
  <c r="AZ34" i="425"/>
  <c r="AV35" i="425"/>
  <c r="AW35" i="425"/>
  <c r="AX35" i="425"/>
  <c r="AY35" i="425"/>
  <c r="AZ35" i="425"/>
  <c r="AV36" i="425"/>
  <c r="AW36" i="425"/>
  <c r="AX36" i="425"/>
  <c r="AY36" i="425"/>
  <c r="AZ36" i="425"/>
  <c r="AV37" i="425"/>
  <c r="AW37" i="425"/>
  <c r="AX37" i="425"/>
  <c r="AY37" i="425"/>
  <c r="AZ37" i="425"/>
  <c r="AV38" i="425"/>
  <c r="AW38" i="425"/>
  <c r="AX38" i="425"/>
  <c r="AY38" i="425"/>
  <c r="AZ38" i="425"/>
  <c r="AV39" i="425"/>
  <c r="AW39" i="425"/>
  <c r="AX39" i="425"/>
  <c r="AY39" i="425"/>
  <c r="AZ39" i="425"/>
  <c r="AV40" i="425"/>
  <c r="AW40" i="425"/>
  <c r="AX40" i="425"/>
  <c r="AY40" i="425"/>
  <c r="AZ40" i="425"/>
  <c r="AV41" i="425"/>
  <c r="AW41" i="425"/>
  <c r="AX41" i="425"/>
  <c r="AY41" i="425"/>
  <c r="BA41" i="425" s="1"/>
  <c r="AZ41" i="425"/>
  <c r="AV42" i="425"/>
  <c r="AW42" i="425"/>
  <c r="AX42" i="425"/>
  <c r="AY42" i="425"/>
  <c r="AZ42" i="425"/>
  <c r="AV43" i="425"/>
  <c r="AW43" i="425"/>
  <c r="AX43" i="425"/>
  <c r="AY43" i="425"/>
  <c r="AZ43" i="425"/>
  <c r="AV44" i="425"/>
  <c r="AW44" i="425"/>
  <c r="AX44" i="425"/>
  <c r="AY44" i="425"/>
  <c r="AZ44" i="425"/>
  <c r="AV45" i="425"/>
  <c r="AW45" i="425"/>
  <c r="AX45" i="425"/>
  <c r="AY45" i="425"/>
  <c r="AZ45" i="425"/>
  <c r="AV46" i="425"/>
  <c r="AW46" i="425"/>
  <c r="AX46" i="425"/>
  <c r="AY46" i="425"/>
  <c r="AZ46" i="425"/>
  <c r="AV13" i="425"/>
  <c r="AW13" i="425"/>
  <c r="AX13" i="425"/>
  <c r="AY13" i="425"/>
  <c r="AZ13" i="425"/>
  <c r="AV14" i="425"/>
  <c r="AW14" i="425"/>
  <c r="AX14" i="425"/>
  <c r="AY14" i="425"/>
  <c r="AZ14" i="425"/>
  <c r="A13" i="3"/>
  <c r="Y11" i="3" l="1"/>
  <c r="AB13" i="3"/>
  <c r="N11" i="3"/>
  <c r="O11" i="3"/>
  <c r="Q11" i="3"/>
  <c r="P11" i="3"/>
  <c r="U11" i="3"/>
  <c r="N12" i="3"/>
  <c r="AA13" i="3"/>
  <c r="U13" i="3"/>
  <c r="Q13" i="3"/>
  <c r="I13" i="3"/>
  <c r="M13" i="3" s="1"/>
  <c r="T13" i="3"/>
  <c r="P13" i="3"/>
  <c r="V13" i="3"/>
  <c r="R13" i="3"/>
  <c r="O13" i="3"/>
  <c r="S13" i="3"/>
  <c r="J13" i="3"/>
  <c r="X13" i="3"/>
  <c r="H12" i="3"/>
  <c r="Y12" i="3"/>
  <c r="E13" i="3"/>
  <c r="G13" i="3"/>
  <c r="L13" i="3" s="1"/>
  <c r="F13" i="3"/>
  <c r="K13" i="3" s="1"/>
  <c r="Y13" i="3" s="1"/>
  <c r="C13" i="3"/>
  <c r="B13" i="3"/>
  <c r="BA45" i="425"/>
  <c r="BB45" i="425" s="1"/>
  <c r="BA29" i="425"/>
  <c r="BA25" i="425"/>
  <c r="BA27" i="425"/>
  <c r="BB27" i="425" s="1"/>
  <c r="BA26" i="425"/>
  <c r="BB26" i="425" s="1"/>
  <c r="BA24" i="425"/>
  <c r="BB24" i="425" s="1"/>
  <c r="BA37" i="425"/>
  <c r="BA43" i="425"/>
  <c r="BA42" i="425"/>
  <c r="BB42" i="425" s="1"/>
  <c r="BB41" i="425"/>
  <c r="BA40" i="425"/>
  <c r="BB40" i="425" s="1"/>
  <c r="BA21" i="425"/>
  <c r="BA17" i="425"/>
  <c r="BB25" i="425"/>
  <c r="BA39" i="425"/>
  <c r="BB39" i="425" s="1"/>
  <c r="BB37" i="425"/>
  <c r="BA36" i="425"/>
  <c r="BB36" i="425" s="1"/>
  <c r="BA23" i="425"/>
  <c r="BB23" i="425" s="1"/>
  <c r="BA22" i="425"/>
  <c r="BB22" i="425" s="1"/>
  <c r="BB21" i="425"/>
  <c r="BA20" i="425"/>
  <c r="BB20" i="425" s="1"/>
  <c r="BA14" i="425"/>
  <c r="BB14" i="425" s="1"/>
  <c r="BA38" i="425"/>
  <c r="BB38" i="425" s="1"/>
  <c r="BA35" i="425"/>
  <c r="BB35" i="425" s="1"/>
  <c r="BB33" i="425"/>
  <c r="BA32" i="425"/>
  <c r="BB32" i="425" s="1"/>
  <c r="BA19" i="425"/>
  <c r="BB19" i="425" s="1"/>
  <c r="BA18" i="425"/>
  <c r="BB18" i="425" s="1"/>
  <c r="BB17" i="425"/>
  <c r="BA16" i="425"/>
  <c r="BB16" i="425" s="1"/>
  <c r="BA46" i="425"/>
  <c r="BB46" i="425" s="1"/>
  <c r="BA44" i="425"/>
  <c r="BB44" i="425" s="1"/>
  <c r="BA34" i="425"/>
  <c r="BB34" i="425" s="1"/>
  <c r="BA31" i="425"/>
  <c r="BB31" i="425" s="1"/>
  <c r="BA30" i="425"/>
  <c r="BB29" i="425"/>
  <c r="BA28" i="425"/>
  <c r="BB28" i="425" s="1"/>
  <c r="BA15" i="425"/>
  <c r="BB15" i="425" s="1"/>
  <c r="BA13" i="425"/>
  <c r="BB13" i="425" s="1"/>
  <c r="BB43" i="425"/>
  <c r="BB30" i="425"/>
  <c r="A14" i="3"/>
  <c r="AB14" i="3" l="1"/>
  <c r="R11" i="3"/>
  <c r="S11" i="3" s="1"/>
  <c r="AA14" i="3"/>
  <c r="T14" i="3"/>
  <c r="P14" i="3"/>
  <c r="X14" i="3"/>
  <c r="S14" i="3"/>
  <c r="O14" i="3"/>
  <c r="R14" i="3"/>
  <c r="J14" i="3"/>
  <c r="V14" i="3"/>
  <c r="Q14" i="3"/>
  <c r="I14" i="3"/>
  <c r="M14" i="3" s="1"/>
  <c r="U14" i="3"/>
  <c r="N13" i="3"/>
  <c r="G14" i="3"/>
  <c r="L14" i="3" s="1"/>
  <c r="F14" i="3"/>
  <c r="K14" i="3" s="1"/>
  <c r="E14" i="3"/>
  <c r="H13" i="3"/>
  <c r="C14" i="3"/>
  <c r="B14" i="3"/>
  <c r="AN14" i="425"/>
  <c r="AN15" i="425"/>
  <c r="AN16" i="425"/>
  <c r="AN17" i="425"/>
  <c r="AN18" i="425"/>
  <c r="AN19" i="425"/>
  <c r="AN20" i="425"/>
  <c r="AN21" i="425"/>
  <c r="AN22" i="425"/>
  <c r="AN23" i="425"/>
  <c r="AN24" i="425"/>
  <c r="AN25" i="425"/>
  <c r="AN26" i="425"/>
  <c r="AN27" i="425"/>
  <c r="AN28" i="425"/>
  <c r="AN29" i="425"/>
  <c r="AN30" i="425"/>
  <c r="AN31" i="425"/>
  <c r="AN32" i="425"/>
  <c r="AN33" i="425"/>
  <c r="AN34" i="425"/>
  <c r="AN35" i="425"/>
  <c r="AN36" i="425"/>
  <c r="AN37" i="425"/>
  <c r="AN38" i="425"/>
  <c r="AN39" i="425"/>
  <c r="AN40" i="425"/>
  <c r="AN41" i="425"/>
  <c r="AN42" i="425"/>
  <c r="AN43" i="425"/>
  <c r="AN44" i="425"/>
  <c r="AN45" i="425"/>
  <c r="AN46" i="425"/>
  <c r="A15" i="3"/>
  <c r="AB15" i="3" l="1"/>
  <c r="N14" i="3"/>
  <c r="AA15" i="3"/>
  <c r="X15" i="3"/>
  <c r="S15" i="3"/>
  <c r="O15" i="3"/>
  <c r="V15" i="3"/>
  <c r="R15" i="3"/>
  <c r="J15" i="3"/>
  <c r="Q15" i="3"/>
  <c r="I15" i="3"/>
  <c r="M15" i="3" s="1"/>
  <c r="U15" i="3"/>
  <c r="P15" i="3"/>
  <c r="T15" i="3"/>
  <c r="Y14" i="3"/>
  <c r="G15" i="3"/>
  <c r="L15" i="3" s="1"/>
  <c r="E15" i="3"/>
  <c r="F15" i="3"/>
  <c r="K15" i="3" s="1"/>
  <c r="H14" i="3"/>
  <c r="C15" i="3"/>
  <c r="B15" i="3"/>
  <c r="X10" i="3"/>
  <c r="A16" i="3"/>
  <c r="AB16" i="3" l="1"/>
  <c r="N15" i="3"/>
  <c r="AA16" i="3"/>
  <c r="V16" i="3"/>
  <c r="R16" i="3"/>
  <c r="J16" i="3"/>
  <c r="U16" i="3"/>
  <c r="Q16" i="3"/>
  <c r="I16" i="3"/>
  <c r="M16" i="3" s="1"/>
  <c r="P16" i="3"/>
  <c r="T16" i="3"/>
  <c r="X16" i="3"/>
  <c r="O16" i="3"/>
  <c r="S16" i="3"/>
  <c r="H15" i="3"/>
  <c r="Y15" i="3"/>
  <c r="E16" i="3"/>
  <c r="G16" i="3"/>
  <c r="L16" i="3" s="1"/>
  <c r="F16" i="3"/>
  <c r="K16" i="3" s="1"/>
  <c r="Y16" i="3" s="1"/>
  <c r="C16" i="3"/>
  <c r="B16" i="3"/>
  <c r="AN12" i="425"/>
  <c r="A17" i="3"/>
  <c r="AB17" i="3" l="1"/>
  <c r="AA17" i="3"/>
  <c r="U17" i="3"/>
  <c r="Q17" i="3"/>
  <c r="I17" i="3"/>
  <c r="M17" i="3" s="1"/>
  <c r="T17" i="3"/>
  <c r="P17" i="3"/>
  <c r="V17" i="3"/>
  <c r="R17" i="3"/>
  <c r="X17" i="3"/>
  <c r="S17" i="3"/>
  <c r="J17" i="3"/>
  <c r="O17" i="3"/>
  <c r="N16" i="3"/>
  <c r="G17" i="3"/>
  <c r="L17" i="3" s="1"/>
  <c r="F17" i="3"/>
  <c r="K17" i="3" s="1"/>
  <c r="Y17" i="3" s="1"/>
  <c r="E17" i="3"/>
  <c r="H16" i="3"/>
  <c r="C17" i="3"/>
  <c r="B17" i="3"/>
  <c r="AZ12" i="425"/>
  <c r="AX12" i="425"/>
  <c r="AY12" i="425"/>
  <c r="AW12" i="425"/>
  <c r="AH5" i="425"/>
  <c r="A18" i="3"/>
  <c r="AB18" i="3" l="1"/>
  <c r="AA18" i="3"/>
  <c r="N17" i="3"/>
  <c r="T18" i="3"/>
  <c r="P18" i="3"/>
  <c r="X18" i="3"/>
  <c r="S18" i="3"/>
  <c r="O18" i="3"/>
  <c r="R18" i="3"/>
  <c r="J18" i="3"/>
  <c r="V18" i="3"/>
  <c r="U18" i="3"/>
  <c r="Q18" i="3"/>
  <c r="I18" i="3"/>
  <c r="M18" i="3" s="1"/>
  <c r="G18" i="3"/>
  <c r="L18" i="3" s="1"/>
  <c r="E18" i="3"/>
  <c r="F18" i="3"/>
  <c r="K18" i="3" s="1"/>
  <c r="H17" i="3"/>
  <c r="C18" i="3"/>
  <c r="B18" i="3"/>
  <c r="BA12" i="425"/>
  <c r="BB12" i="425" s="1"/>
  <c r="A19" i="3"/>
  <c r="AB19" i="3" l="1"/>
  <c r="AA19" i="3"/>
  <c r="N18" i="3"/>
  <c r="X19" i="3"/>
  <c r="S19" i="3"/>
  <c r="O19" i="3"/>
  <c r="V19" i="3"/>
  <c r="R19" i="3"/>
  <c r="J19" i="3"/>
  <c r="Q19" i="3"/>
  <c r="I19" i="3"/>
  <c r="M19" i="3" s="1"/>
  <c r="T19" i="3"/>
  <c r="P19" i="3"/>
  <c r="U19" i="3"/>
  <c r="H18" i="3"/>
  <c r="Y18" i="3"/>
  <c r="E19" i="3"/>
  <c r="G19" i="3"/>
  <c r="L19" i="3" s="1"/>
  <c r="F19" i="3"/>
  <c r="K19" i="3" s="1"/>
  <c r="Y19" i="3" s="1"/>
  <c r="C19" i="3"/>
  <c r="B19" i="3"/>
  <c r="A20" i="3"/>
  <c r="AB20" i="3" l="1"/>
  <c r="AA20" i="3"/>
  <c r="V20" i="3"/>
  <c r="R20" i="3"/>
  <c r="J20" i="3"/>
  <c r="U20" i="3"/>
  <c r="Q20" i="3"/>
  <c r="I20" i="3"/>
  <c r="M20" i="3" s="1"/>
  <c r="P20" i="3"/>
  <c r="T20" i="3"/>
  <c r="S20" i="3"/>
  <c r="X20" i="3"/>
  <c r="O20" i="3"/>
  <c r="N19" i="3"/>
  <c r="G20" i="3"/>
  <c r="L20" i="3" s="1"/>
  <c r="F20" i="3"/>
  <c r="K20" i="3" s="1"/>
  <c r="E20" i="3"/>
  <c r="H19" i="3"/>
  <c r="C20" i="3"/>
  <c r="B20" i="3"/>
  <c r="F8" i="3"/>
  <c r="BF46" i="425"/>
  <c r="BF45" i="425"/>
  <c r="BF44" i="425"/>
  <c r="BF43" i="425"/>
  <c r="BF42" i="425"/>
  <c r="BF41" i="425"/>
  <c r="BF40" i="425"/>
  <c r="BF39" i="425"/>
  <c r="BF38" i="425"/>
  <c r="AT38" i="425"/>
  <c r="BF37" i="425"/>
  <c r="AT37" i="425"/>
  <c r="BF36" i="425"/>
  <c r="BF35" i="425"/>
  <c r="AT35" i="425"/>
  <c r="BF34" i="425"/>
  <c r="BF33" i="425"/>
  <c r="BF32" i="425"/>
  <c r="BF31" i="425"/>
  <c r="BF30" i="425"/>
  <c r="BF29" i="425"/>
  <c r="BF28" i="425"/>
  <c r="BF27" i="425"/>
  <c r="AT27" i="425"/>
  <c r="BF26" i="425"/>
  <c r="BF25" i="425"/>
  <c r="BF24" i="425"/>
  <c r="BF23" i="425"/>
  <c r="BF22" i="425"/>
  <c r="BF21" i="425"/>
  <c r="BF20" i="425"/>
  <c r="BF19" i="425"/>
  <c r="BF18" i="425"/>
  <c r="AT18" i="425"/>
  <c r="BF17" i="425"/>
  <c r="BF16" i="425"/>
  <c r="BF15" i="425"/>
  <c r="BF14" i="425"/>
  <c r="BF13" i="425"/>
  <c r="V7" i="425"/>
  <c r="V6" i="425"/>
  <c r="AT44" i="425"/>
  <c r="A21" i="3"/>
  <c r="AB21" i="3" l="1"/>
  <c r="N20" i="3"/>
  <c r="AA21" i="3"/>
  <c r="U21" i="3"/>
  <c r="Q21" i="3"/>
  <c r="I21" i="3"/>
  <c r="M21" i="3" s="1"/>
  <c r="T21" i="3"/>
  <c r="P21" i="3"/>
  <c r="V21" i="3"/>
  <c r="R21" i="3"/>
  <c r="X21" i="3"/>
  <c r="S21" i="3"/>
  <c r="J21" i="3"/>
  <c r="O21" i="3"/>
  <c r="Y20" i="3"/>
  <c r="E21" i="3"/>
  <c r="G21" i="3"/>
  <c r="L21" i="3" s="1"/>
  <c r="F21" i="3"/>
  <c r="K21" i="3" s="1"/>
  <c r="H20" i="3"/>
  <c r="C21" i="3"/>
  <c r="B21" i="3"/>
  <c r="AT17" i="425"/>
  <c r="AT25" i="425"/>
  <c r="AT24" i="425"/>
  <c r="AT36" i="425"/>
  <c r="AT20" i="425"/>
  <c r="AT13" i="425"/>
  <c r="AT19" i="425"/>
  <c r="AT45" i="425"/>
  <c r="AT46" i="425"/>
  <c r="AT14" i="425"/>
  <c r="AT26" i="425"/>
  <c r="AT43" i="425"/>
  <c r="AT15" i="425"/>
  <c r="AT16" i="425"/>
  <c r="AT12" i="425"/>
  <c r="AT39" i="425"/>
  <c r="AT21" i="425"/>
  <c r="AT28" i="425"/>
  <c r="AT40" i="425"/>
  <c r="AT32" i="425"/>
  <c r="AT31" i="425"/>
  <c r="AT23" i="425"/>
  <c r="AT30" i="425"/>
  <c r="AT34" i="425"/>
  <c r="AT42" i="425"/>
  <c r="AT22" i="425"/>
  <c r="AT29" i="425"/>
  <c r="AT33" i="425"/>
  <c r="AT41" i="425"/>
  <c r="A22" i="3"/>
  <c r="AB22" i="3" l="1"/>
  <c r="AA22" i="3"/>
  <c r="N21" i="3"/>
  <c r="T22" i="3"/>
  <c r="P22" i="3"/>
  <c r="X22" i="3"/>
  <c r="S22" i="3"/>
  <c r="O22" i="3"/>
  <c r="R22" i="3"/>
  <c r="J22" i="3"/>
  <c r="V22" i="3"/>
  <c r="U22" i="3"/>
  <c r="Q22" i="3"/>
  <c r="I22" i="3"/>
  <c r="M22" i="3" s="1"/>
  <c r="Y21" i="3"/>
  <c r="G22" i="3"/>
  <c r="L22" i="3" s="1"/>
  <c r="E22" i="3"/>
  <c r="F22" i="3"/>
  <c r="K22" i="3" s="1"/>
  <c r="H21" i="3"/>
  <c r="C22" i="3"/>
  <c r="B22" i="3"/>
  <c r="AH6" i="425"/>
  <c r="M10" i="3"/>
  <c r="A23" i="3"/>
  <c r="AB23" i="3" l="1"/>
  <c r="AA23" i="3"/>
  <c r="N22" i="3"/>
  <c r="X23" i="3"/>
  <c r="S23" i="3"/>
  <c r="O23" i="3"/>
  <c r="V23" i="3"/>
  <c r="R23" i="3"/>
  <c r="J23" i="3"/>
  <c r="Q23" i="3"/>
  <c r="I23" i="3"/>
  <c r="M23" i="3" s="1"/>
  <c r="U23" i="3"/>
  <c r="T23" i="3"/>
  <c r="P23" i="3"/>
  <c r="H22" i="3"/>
  <c r="Y22" i="3"/>
  <c r="G23" i="3"/>
  <c r="L23" i="3" s="1"/>
  <c r="F23" i="3"/>
  <c r="K23" i="3" s="1"/>
  <c r="E23" i="3"/>
  <c r="C23" i="3"/>
  <c r="B23" i="3"/>
  <c r="AB7" i="425"/>
  <c r="L10" i="3"/>
  <c r="V10" i="3" s="1"/>
  <c r="K10" i="3"/>
  <c r="U10" i="3" s="1"/>
  <c r="H10" i="3"/>
  <c r="A24" i="3"/>
  <c r="AB24" i="3" l="1"/>
  <c r="N23" i="3"/>
  <c r="AA24" i="3"/>
  <c r="V24" i="3"/>
  <c r="R24" i="3"/>
  <c r="J24" i="3"/>
  <c r="U24" i="3"/>
  <c r="Q24" i="3"/>
  <c r="I24" i="3"/>
  <c r="M24" i="3" s="1"/>
  <c r="P24" i="3"/>
  <c r="T24" i="3"/>
  <c r="S24" i="3"/>
  <c r="X24" i="3"/>
  <c r="O24" i="3"/>
  <c r="Y23" i="3"/>
  <c r="E24" i="3"/>
  <c r="G24" i="3"/>
  <c r="L24" i="3" s="1"/>
  <c r="F24" i="3"/>
  <c r="K24" i="3" s="1"/>
  <c r="H23" i="3"/>
  <c r="C24" i="3"/>
  <c r="B24" i="3"/>
  <c r="Y10" i="3"/>
  <c r="O10" i="3"/>
  <c r="Q10" i="3"/>
  <c r="P10" i="3"/>
  <c r="N10" i="3"/>
  <c r="A25" i="3"/>
  <c r="AB25" i="3" l="1"/>
  <c r="AA25" i="3"/>
  <c r="N24" i="3"/>
  <c r="U25" i="3"/>
  <c r="Q25" i="3"/>
  <c r="I25" i="3"/>
  <c r="M25" i="3" s="1"/>
  <c r="S25" i="3"/>
  <c r="T25" i="3"/>
  <c r="P25" i="3"/>
  <c r="X25" i="3"/>
  <c r="V25" i="3"/>
  <c r="R25" i="3"/>
  <c r="J25" i="3"/>
  <c r="O25" i="3"/>
  <c r="Y24" i="3"/>
  <c r="G25" i="3"/>
  <c r="L25" i="3" s="1"/>
  <c r="F25" i="3"/>
  <c r="K25" i="3" s="1"/>
  <c r="E25" i="3"/>
  <c r="H24" i="3"/>
  <c r="C25" i="3"/>
  <c r="B25" i="3"/>
  <c r="R10" i="3"/>
  <c r="S10" i="3" s="1"/>
  <c r="A26" i="3"/>
  <c r="AB26" i="3" l="1"/>
  <c r="AA26" i="3"/>
  <c r="N25" i="3"/>
  <c r="T26" i="3"/>
  <c r="P26" i="3"/>
  <c r="V26" i="3"/>
  <c r="J26" i="3"/>
  <c r="X26" i="3"/>
  <c r="S26" i="3"/>
  <c r="O26" i="3"/>
  <c r="R26" i="3"/>
  <c r="U26" i="3"/>
  <c r="I26" i="3"/>
  <c r="M26" i="3" s="1"/>
  <c r="Q26" i="3"/>
  <c r="Y25" i="3"/>
  <c r="E26" i="3"/>
  <c r="G26" i="3"/>
  <c r="L26" i="3" s="1"/>
  <c r="F26" i="3"/>
  <c r="K26" i="3" s="1"/>
  <c r="H25" i="3"/>
  <c r="C26" i="3"/>
  <c r="B26" i="3"/>
  <c r="A27" i="3"/>
  <c r="AB27" i="3" l="1"/>
  <c r="N26" i="3"/>
  <c r="AA27" i="3"/>
  <c r="X27" i="3"/>
  <c r="S27" i="3"/>
  <c r="O27" i="3"/>
  <c r="V27" i="3"/>
  <c r="R27" i="3"/>
  <c r="J27" i="3"/>
  <c r="U27" i="3"/>
  <c r="Q27" i="3"/>
  <c r="I27" i="3"/>
  <c r="M27" i="3" s="1"/>
  <c r="T27" i="3"/>
  <c r="P27" i="3"/>
  <c r="Y26" i="3"/>
  <c r="G27" i="3"/>
  <c r="L27" i="3" s="1"/>
  <c r="E27" i="3"/>
  <c r="F27" i="3"/>
  <c r="K27" i="3" s="1"/>
  <c r="H26" i="3"/>
  <c r="C27" i="3"/>
  <c r="B27" i="3"/>
  <c r="A28" i="3"/>
  <c r="AB28" i="3" l="1"/>
  <c r="N27" i="3"/>
  <c r="AA28" i="3"/>
  <c r="V28" i="3"/>
  <c r="R28" i="3"/>
  <c r="J28" i="3"/>
  <c r="P28" i="3"/>
  <c r="U28" i="3"/>
  <c r="Q28" i="3"/>
  <c r="I28" i="3"/>
  <c r="M28" i="3" s="1"/>
  <c r="T28" i="3"/>
  <c r="O28" i="3"/>
  <c r="X28" i="3"/>
  <c r="S28" i="3"/>
  <c r="H27" i="3"/>
  <c r="Y27" i="3"/>
  <c r="E28" i="3"/>
  <c r="G28" i="3"/>
  <c r="L28" i="3" s="1"/>
  <c r="F28" i="3"/>
  <c r="K28" i="3" s="1"/>
  <c r="Y28" i="3" s="1"/>
  <c r="C28" i="3"/>
  <c r="B28" i="3"/>
  <c r="A29" i="3"/>
  <c r="AB29" i="3" l="1"/>
  <c r="AA29" i="3"/>
  <c r="U29" i="3"/>
  <c r="Q29" i="3"/>
  <c r="I29" i="3"/>
  <c r="M29" i="3" s="1"/>
  <c r="S29" i="3"/>
  <c r="T29" i="3"/>
  <c r="P29" i="3"/>
  <c r="X29" i="3"/>
  <c r="O29" i="3"/>
  <c r="J29" i="3"/>
  <c r="V29" i="3"/>
  <c r="R29" i="3"/>
  <c r="N28" i="3"/>
  <c r="G29" i="3"/>
  <c r="L29" i="3" s="1"/>
  <c r="F29" i="3"/>
  <c r="K29" i="3" s="1"/>
  <c r="E29" i="3"/>
  <c r="H28" i="3"/>
  <c r="C29" i="3"/>
  <c r="B29" i="3"/>
  <c r="N29" i="3" l="1"/>
  <c r="Y29" i="3"/>
  <c r="H29" i="3"/>
  <c r="U5" i="3" l="1"/>
  <c r="M4" i="3" l="1"/>
  <c r="M3" i="3"/>
  <c r="U4" i="3"/>
  <c r="G5" i="3" l="1"/>
</calcChain>
</file>

<file path=xl/sharedStrings.xml><?xml version="1.0" encoding="utf-8"?>
<sst xmlns="http://schemas.openxmlformats.org/spreadsheetml/2006/main" count="112" uniqueCount="61">
  <si>
    <t>Início</t>
  </si>
  <si>
    <t>Fim</t>
  </si>
  <si>
    <t>Plano</t>
  </si>
  <si>
    <t>Status</t>
  </si>
  <si>
    <t>CHECK</t>
  </si>
  <si>
    <t>FALTANTE</t>
  </si>
  <si>
    <t>AZUL</t>
  </si>
  <si>
    <t>VERDE</t>
  </si>
  <si>
    <t>AMARELO</t>
  </si>
  <si>
    <t>VERMELHO</t>
  </si>
  <si>
    <t>DATA INICIAL</t>
  </si>
  <si>
    <t>REALIZADO</t>
  </si>
  <si>
    <t>PLANEJADO</t>
  </si>
  <si>
    <t>NDIAS</t>
  </si>
  <si>
    <t>Realizado</t>
  </si>
  <si>
    <t>PLANO2</t>
  </si>
  <si>
    <t>REALIZADO2</t>
  </si>
  <si>
    <t>INICIO</t>
  </si>
  <si>
    <t>AGORA+2</t>
  </si>
  <si>
    <t>RESIZE</t>
  </si>
  <si>
    <t>LINEAR</t>
  </si>
  <si>
    <t>ATUALIZACAO</t>
  </si>
  <si>
    <t>DELTA</t>
  </si>
  <si>
    <t>row no. in data sheet</t>
  </si>
  <si>
    <t>Project</t>
  </si>
  <si>
    <t>Workfront</t>
  </si>
  <si>
    <t>Leader</t>
  </si>
  <si>
    <t>Date</t>
  </si>
  <si>
    <t>Time Plan</t>
  </si>
  <si>
    <t>Start</t>
  </si>
  <si>
    <t>End</t>
  </si>
  <si>
    <t>Plan</t>
  </si>
  <si>
    <t>Progress</t>
  </si>
  <si>
    <t>Comments on status and progress of workfront</t>
  </si>
  <si>
    <t>Activities</t>
  </si>
  <si>
    <t>Realized</t>
  </si>
  <si>
    <t xml:space="preserve"> Real.</t>
  </si>
  <si>
    <t>File Path</t>
  </si>
  <si>
    <t>Worksheet ID</t>
  </si>
  <si>
    <t>Project.Name</t>
  </si>
  <si>
    <t>Project.Workfront</t>
  </si>
  <si>
    <t>Workfront.Leader</t>
  </si>
  <si>
    <t>Workfront.UpdateDate</t>
  </si>
  <si>
    <t>Workfront.ProgrPlan</t>
  </si>
  <si>
    <t>Workfront.ProgrReal</t>
  </si>
  <si>
    <t>Workfront.Status</t>
  </si>
  <si>
    <t>Workfront.Start</t>
  </si>
  <si>
    <t>Workfront.End</t>
  </si>
  <si>
    <t>Workfront.Comment</t>
  </si>
  <si>
    <t>Activities.ActivProgrStat (Status)</t>
  </si>
  <si>
    <t>Activities.ActivDescr (Activities)</t>
  </si>
  <si>
    <t>Activities.ActivStart (Start)</t>
  </si>
  <si>
    <t>Activities.ActivEnd (End)</t>
  </si>
  <si>
    <t>Activities.ActivProgrPlan (Plan)</t>
  </si>
  <si>
    <t>Activities.ActivProgrReal ( Real.)</t>
  </si>
  <si>
    <t>Comments on status and progress</t>
  </si>
  <si>
    <t>Real.</t>
  </si>
  <si>
    <t>Comments</t>
  </si>
  <si>
    <t>Update</t>
  </si>
  <si>
    <t>Weight</t>
  </si>
  <si>
    <t>Activities.ActivWeight (Weight)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</si>
</sst>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&quot;R$&quot;\ #,##0.00"/>
    <numFmt numFmtId="166" formatCode="_-* #,##0_-;\-* #,##0_-;_-* &quot;-&quot;??_-;_-@_-"/>
    <numFmt numFmtId="167" formatCode="0.0"/>
    <numFmt numFmtId="168" formatCode="_ * #,##0.00_)[$€]_ ;_ * \(#,##0.00\)[$€]_ ;_ * &quot;-&quot;??_)[$€]_ ;_ @_ "/>
    <numFmt numFmtId="169" formatCode="0.0000000000"/>
    <numFmt numFmtId="170" formatCode="dd/mm/yy;@"/>
  </numFmts>
  <fonts count="2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7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2"/>
      <name val="Dutch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u/>
      <sz val="7.7"/>
      <color theme="10"/>
      <name val="Calibri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10"/>
      <name val="Calibri"/>
      <family val="2"/>
    </font>
    <font>
      <b/>
      <sz val="11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rgb="FF80808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</borders>
  <cellStyleXfs count="29">
    <xf numFmtId="0" fontId="0" fillId="0" borderId="0"/>
    <xf numFmtId="0" fontId="3" fillId="2" borderId="1" applyNumberFormat="0" applyFont="0" applyBorder="0" applyAlignment="0">
      <alignment horizontal="center"/>
    </xf>
    <xf numFmtId="0" fontId="4" fillId="0" borderId="0" applyNumberFormat="0" applyAlignment="0"/>
    <xf numFmtId="168" fontId="2" fillId="0" borderId="0" applyFont="0" applyFill="0" applyBorder="0" applyAlignment="0" applyProtection="0"/>
    <xf numFmtId="38" fontId="4" fillId="3" borderId="0" applyNumberFormat="0" applyBorder="0" applyAlignment="0" applyProtection="0"/>
    <xf numFmtId="0" fontId="5" fillId="0" borderId="2" applyNumberFormat="0" applyAlignment="0" applyProtection="0">
      <alignment horizontal="left" vertical="center"/>
    </xf>
    <xf numFmtId="0" fontId="5" fillId="0" borderId="3">
      <alignment horizontal="left"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0" fontId="4" fillId="4" borderId="4" applyNumberFormat="0" applyBorder="0" applyAlignment="0" applyProtection="0"/>
    <xf numFmtId="0" fontId="2" fillId="0" borderId="0">
      <alignment horizontal="centerContinuous" vertical="justify"/>
    </xf>
    <xf numFmtId="44" fontId="1" fillId="0" borderId="0" applyFont="0" applyFill="0" applyBorder="0" applyAlignment="0" applyProtection="0"/>
    <xf numFmtId="0" fontId="6" fillId="0" borderId="0"/>
    <xf numFmtId="169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0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8" fillId="0" borderId="0">
      <alignment vertical="center"/>
    </xf>
  </cellStyleXfs>
  <cellXfs count="136">
    <xf numFmtId="0" fontId="0" fillId="0" borderId="0" xfId="0"/>
    <xf numFmtId="0" fontId="14" fillId="0" borderId="0" xfId="0" applyFont="1"/>
    <xf numFmtId="0" fontId="15" fillId="0" borderId="0" xfId="0" applyFont="1" applyFill="1" applyBorder="1" applyAlignment="1"/>
    <xf numFmtId="0" fontId="0" fillId="0" borderId="0" xfId="0"/>
    <xf numFmtId="0" fontId="11" fillId="0" borderId="0" xfId="0" applyFont="1" applyFill="1" applyBorder="1"/>
    <xf numFmtId="0" fontId="15" fillId="0" borderId="0" xfId="0" applyFont="1" applyFill="1" applyBorder="1"/>
    <xf numFmtId="0" fontId="11" fillId="0" borderId="0" xfId="0" applyFont="1" applyFill="1"/>
    <xf numFmtId="0" fontId="0" fillId="0" borderId="0" xfId="0" applyBorder="1"/>
    <xf numFmtId="0" fontId="11" fillId="0" borderId="0" xfId="0" applyFont="1"/>
    <xf numFmtId="0" fontId="14" fillId="0" borderId="0" xfId="0" applyFont="1" applyAlignment="1" applyProtection="1">
      <alignment vertical="center"/>
    </xf>
    <xf numFmtId="0" fontId="14" fillId="0" borderId="0" xfId="0" applyFont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Fill="1" applyAlignment="1" applyProtection="1">
      <alignment vertical="center"/>
    </xf>
    <xf numFmtId="0" fontId="14" fillId="0" borderId="0" xfId="0" applyFont="1" applyFill="1" applyBorder="1" applyAlignment="1" applyProtection="1">
      <alignment vertical="center"/>
    </xf>
    <xf numFmtId="165" fontId="14" fillId="0" borderId="0" xfId="0" applyNumberFormat="1" applyFont="1" applyFill="1" applyBorder="1" applyAlignment="1" applyProtection="1">
      <alignment vertical="center"/>
    </xf>
    <xf numFmtId="0" fontId="14" fillId="0" borderId="0" xfId="0" applyFont="1" applyBorder="1" applyProtection="1"/>
    <xf numFmtId="0" fontId="14" fillId="6" borderId="0" xfId="0" applyFont="1" applyFill="1" applyBorder="1" applyAlignment="1" applyProtection="1">
      <alignment vertical="center"/>
    </xf>
    <xf numFmtId="165" fontId="16" fillId="0" borderId="0" xfId="0" applyNumberFormat="1" applyFont="1" applyFill="1" applyBorder="1" applyAlignment="1" applyProtection="1">
      <alignment vertical="center"/>
    </xf>
    <xf numFmtId="0" fontId="14" fillId="0" borderId="0" xfId="0" applyFont="1" applyFill="1" applyBorder="1" applyAlignment="1" applyProtection="1">
      <alignment vertical="top" wrapText="1"/>
    </xf>
    <xf numFmtId="0" fontId="14" fillId="0" borderId="0" xfId="0" applyFont="1" applyFill="1" applyBorder="1" applyProtection="1"/>
    <xf numFmtId="0" fontId="15" fillId="0" borderId="0" xfId="0" applyFont="1" applyFill="1" applyBorder="1" applyAlignment="1" applyProtection="1"/>
    <xf numFmtId="2" fontId="15" fillId="0" borderId="0" xfId="0" applyNumberFormat="1" applyFont="1" applyFill="1" applyBorder="1" applyAlignment="1" applyProtection="1"/>
    <xf numFmtId="0" fontId="19" fillId="0" borderId="0" xfId="0" applyFont="1" applyFill="1" applyBorder="1" applyAlignment="1" applyProtection="1"/>
    <xf numFmtId="0" fontId="14" fillId="0" borderId="0" xfId="0" applyFont="1" applyFill="1" applyBorder="1" applyAlignment="1" applyProtection="1"/>
    <xf numFmtId="0" fontId="14" fillId="0" borderId="0" xfId="0" applyFont="1" applyAlignment="1" applyProtection="1">
      <alignment wrapText="1"/>
    </xf>
    <xf numFmtId="0" fontId="15" fillId="0" borderId="0" xfId="0" applyFont="1" applyAlignment="1" applyProtection="1">
      <alignment wrapText="1"/>
    </xf>
    <xf numFmtId="0" fontId="19" fillId="0" borderId="0" xfId="0" applyFont="1" applyAlignment="1" applyProtection="1">
      <alignment wrapText="1"/>
    </xf>
    <xf numFmtId="14" fontId="16" fillId="0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/>
    <xf numFmtId="0" fontId="14" fillId="0" borderId="0" xfId="0" applyFont="1" applyBorder="1" applyAlignment="1" applyProtection="1">
      <alignment horizontal="left" vertical="center"/>
    </xf>
    <xf numFmtId="22" fontId="14" fillId="0" borderId="0" xfId="0" applyNumberFormat="1" applyFont="1" applyProtection="1"/>
    <xf numFmtId="0" fontId="17" fillId="5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9" fontId="15" fillId="7" borderId="29" xfId="0" applyNumberFormat="1" applyFont="1" applyFill="1" applyBorder="1" applyAlignment="1">
      <alignment vertical="center" wrapText="1"/>
    </xf>
    <xf numFmtId="0" fontId="15" fillId="7" borderId="29" xfId="0" applyNumberFormat="1" applyFont="1" applyFill="1" applyBorder="1" applyAlignment="1">
      <alignment vertical="center" wrapText="1"/>
    </xf>
    <xf numFmtId="2" fontId="17" fillId="7" borderId="29" xfId="0" applyNumberFormat="1" applyFont="1" applyFill="1" applyBorder="1" applyAlignment="1">
      <alignment vertical="center" wrapText="1"/>
    </xf>
    <xf numFmtId="2" fontId="15" fillId="7" borderId="29" xfId="0" applyNumberFormat="1" applyFont="1" applyFill="1" applyBorder="1" applyAlignment="1">
      <alignment vertical="center" wrapText="1"/>
    </xf>
    <xf numFmtId="2" fontId="15" fillId="7" borderId="29" xfId="22" applyNumberFormat="1" applyFont="1" applyFill="1" applyBorder="1" applyAlignment="1">
      <alignment vertical="center" wrapText="1"/>
    </xf>
    <xf numFmtId="22" fontId="15" fillId="7" borderId="29" xfId="0" applyNumberFormat="1" applyFont="1" applyFill="1" applyBorder="1" applyAlignment="1">
      <alignment vertical="center" wrapText="1"/>
    </xf>
    <xf numFmtId="0" fontId="15" fillId="7" borderId="30" xfId="0" applyNumberFormat="1" applyFont="1" applyFill="1" applyBorder="1" applyAlignment="1">
      <alignment vertical="center" wrapText="1"/>
    </xf>
    <xf numFmtId="0" fontId="14" fillId="9" borderId="5" xfId="0" applyNumberFormat="1" applyFont="1" applyFill="1" applyBorder="1" applyAlignment="1">
      <alignment vertical="center" wrapText="1"/>
    </xf>
    <xf numFmtId="0" fontId="17" fillId="5" borderId="15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20" fillId="0" borderId="0" xfId="0" applyNumberFormat="1" applyFont="1" applyFill="1" applyBorder="1" applyAlignment="1" applyProtection="1"/>
    <xf numFmtId="0" fontId="20" fillId="0" borderId="0" xfId="0" applyNumberFormat="1" applyFont="1" applyFill="1" applyBorder="1" applyAlignment="1" applyProtection="1"/>
    <xf numFmtId="0" fontId="19" fillId="0" borderId="0" xfId="0" applyNumberFormat="1" applyFont="1" applyFill="1" applyAlignment="1" applyProtection="1">
      <alignment wrapText="1"/>
    </xf>
    <xf numFmtId="166" fontId="19" fillId="0" borderId="0" xfId="22" applyNumberFormat="1" applyFont="1" applyFill="1" applyAlignment="1" applyProtection="1">
      <alignment wrapText="1"/>
    </xf>
    <xf numFmtId="167" fontId="19" fillId="0" borderId="0" xfId="0" applyNumberFormat="1" applyFont="1" applyAlignment="1" applyProtection="1">
      <alignment wrapText="1"/>
    </xf>
    <xf numFmtId="14" fontId="19" fillId="0" borderId="0" xfId="0" applyNumberFormat="1" applyFont="1" applyAlignment="1" applyProtection="1">
      <alignment wrapText="1"/>
    </xf>
    <xf numFmtId="9" fontId="14" fillId="9" borderId="5" xfId="21" applyFont="1" applyFill="1" applyBorder="1" applyAlignment="1">
      <alignment vertical="center"/>
    </xf>
    <xf numFmtId="14" fontId="14" fillId="9" borderId="4" xfId="0" applyNumberFormat="1" applyFont="1" applyFill="1" applyBorder="1" applyAlignment="1">
      <alignment horizontal="center" vertical="center"/>
    </xf>
    <xf numFmtId="14" fontId="14" fillId="9" borderId="5" xfId="21" applyNumberFormat="1" applyFont="1" applyFill="1" applyBorder="1" applyAlignment="1">
      <alignment vertical="center"/>
    </xf>
    <xf numFmtId="0" fontId="14" fillId="9" borderId="4" xfId="0" applyNumberFormat="1" applyFont="1" applyFill="1" applyBorder="1" applyAlignment="1">
      <alignment vertical="center" wrapText="1"/>
    </xf>
    <xf numFmtId="0" fontId="9" fillId="7" borderId="5" xfId="7" applyNumberFormat="1" applyFont="1" applyFill="1" applyBorder="1" applyAlignment="1" applyProtection="1">
      <alignment horizontal="center" vertical="center" wrapText="1"/>
      <protection locked="0"/>
    </xf>
    <xf numFmtId="0" fontId="9" fillId="7" borderId="4" xfId="7" applyNumberFormat="1" applyFont="1" applyFill="1" applyBorder="1" applyAlignment="1" applyProtection="1">
      <alignment horizontal="center" vertical="center" wrapText="1"/>
      <protection locked="0"/>
    </xf>
    <xf numFmtId="0" fontId="22" fillId="9" borderId="5" xfId="7" applyNumberFormat="1" applyFont="1" applyFill="1" applyBorder="1" applyAlignment="1" applyProtection="1">
      <alignment horizontal="center" vertical="center" wrapText="1"/>
      <protection locked="0"/>
    </xf>
    <xf numFmtId="0" fontId="22" fillId="9" borderId="4" xfId="7" applyNumberFormat="1" applyFont="1" applyFill="1" applyBorder="1" applyAlignment="1" applyProtection="1">
      <alignment horizontal="center" vertical="center" wrapText="1"/>
      <protection locked="0"/>
    </xf>
    <xf numFmtId="0" fontId="9" fillId="9" borderId="4" xfId="7" applyNumberFormat="1" applyFont="1" applyFill="1" applyBorder="1" applyAlignment="1" applyProtection="1">
      <alignment vertical="center" wrapText="1"/>
    </xf>
    <xf numFmtId="0" fontId="0" fillId="0" borderId="0" xfId="0" applyProtection="1">
      <protection locked="0"/>
    </xf>
    <xf numFmtId="0" fontId="23" fillId="10" borderId="0" xfId="0" applyFont="1" applyFill="1" applyProtection="1"/>
    <xf numFmtId="0" fontId="14" fillId="9" borderId="4" xfId="0" applyNumberFormat="1" applyFont="1" applyFill="1" applyBorder="1" applyAlignment="1">
      <alignment horizontal="center" vertical="center"/>
    </xf>
    <xf numFmtId="9" fontId="14" fillId="9" borderId="4" xfId="21" applyFont="1" applyFill="1" applyBorder="1" applyAlignment="1">
      <alignment horizontal="center" vertical="center"/>
    </xf>
    <xf numFmtId="9" fontId="15" fillId="8" borderId="4" xfId="0" applyNumberFormat="1" applyFont="1" applyFill="1" applyBorder="1" applyAlignment="1">
      <alignment vertical="center" wrapText="1"/>
    </xf>
    <xf numFmtId="0" fontId="0" fillId="0" borderId="0" xfId="0" applyNumberFormat="1"/>
    <xf numFmtId="0" fontId="14" fillId="0" borderId="0" xfId="0" applyNumberFormat="1" applyFont="1" applyProtection="1"/>
    <xf numFmtId="0" fontId="17" fillId="5" borderId="18" xfId="0" applyFont="1" applyFill="1" applyBorder="1" applyAlignment="1">
      <alignment horizontal="center" vertical="center"/>
    </xf>
    <xf numFmtId="0" fontId="17" fillId="5" borderId="19" xfId="0" applyFont="1" applyFill="1" applyBorder="1" applyAlignment="1">
      <alignment horizontal="center" vertical="center"/>
    </xf>
    <xf numFmtId="0" fontId="14" fillId="8" borderId="4" xfId="0" applyFont="1" applyFill="1" applyBorder="1" applyAlignment="1" applyProtection="1">
      <alignment horizontal="left" vertical="center" wrapText="1"/>
      <protection locked="0"/>
    </xf>
    <xf numFmtId="0" fontId="14" fillId="8" borderId="5" xfId="0" applyFont="1" applyFill="1" applyBorder="1" applyAlignment="1" applyProtection="1">
      <alignment horizontal="center" vertical="top" wrapText="1"/>
      <protection locked="0"/>
    </xf>
    <xf numFmtId="0" fontId="14" fillId="8" borderId="11" xfId="0" applyFont="1" applyFill="1" applyBorder="1" applyAlignment="1" applyProtection="1">
      <alignment horizontal="center" vertical="top" wrapText="1"/>
      <protection locked="0"/>
    </xf>
    <xf numFmtId="0" fontId="14" fillId="8" borderId="9" xfId="0" applyFont="1" applyFill="1" applyBorder="1" applyAlignment="1" applyProtection="1">
      <alignment horizontal="center" vertical="top" wrapText="1"/>
      <protection locked="0"/>
    </xf>
    <xf numFmtId="0" fontId="14" fillId="8" borderId="12" xfId="0" applyFont="1" applyFill="1" applyBorder="1" applyAlignment="1" applyProtection="1">
      <alignment horizontal="center" vertical="top" wrapText="1"/>
      <protection locked="0"/>
    </xf>
    <xf numFmtId="0" fontId="14" fillId="8" borderId="13" xfId="0" applyFont="1" applyFill="1" applyBorder="1" applyAlignment="1" applyProtection="1">
      <alignment horizontal="center" vertical="top" wrapText="1"/>
      <protection locked="0"/>
    </xf>
    <xf numFmtId="0" fontId="14" fillId="8" borderId="14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Border="1" applyAlignment="1" applyProtection="1">
      <alignment horizontal="center" vertical="center"/>
    </xf>
    <xf numFmtId="0" fontId="14" fillId="0" borderId="16" xfId="0" applyFont="1" applyBorder="1" applyAlignment="1" applyProtection="1">
      <alignment horizontal="center" vertical="center"/>
    </xf>
    <xf numFmtId="9" fontId="16" fillId="0" borderId="16" xfId="0" applyNumberFormat="1" applyFont="1" applyFill="1" applyBorder="1" applyAlignment="1" applyProtection="1">
      <alignment horizontal="center" vertical="center"/>
    </xf>
    <xf numFmtId="9" fontId="16" fillId="0" borderId="17" xfId="0" applyNumberFormat="1" applyFont="1" applyFill="1" applyBorder="1" applyAlignment="1" applyProtection="1">
      <alignment horizontal="center" vertical="center"/>
    </xf>
    <xf numFmtId="0" fontId="14" fillId="0" borderId="28" xfId="0" applyFont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</xf>
    <xf numFmtId="9" fontId="16" fillId="0" borderId="15" xfId="0" applyNumberFormat="1" applyFont="1" applyFill="1" applyBorder="1" applyAlignment="1" applyProtection="1">
      <alignment horizontal="center" vertical="center"/>
    </xf>
    <xf numFmtId="9" fontId="16" fillId="0" borderId="20" xfId="0" applyNumberFormat="1" applyFont="1" applyFill="1" applyBorder="1" applyAlignment="1" applyProtection="1">
      <alignment horizontal="center" vertical="center"/>
    </xf>
    <xf numFmtId="0" fontId="14" fillId="0" borderId="21" xfId="0" applyFont="1" applyBorder="1" applyAlignment="1" applyProtection="1">
      <alignment horizontal="center" vertical="center"/>
    </xf>
    <xf numFmtId="0" fontId="14" fillId="0" borderId="22" xfId="0" applyFont="1" applyBorder="1" applyAlignment="1" applyProtection="1">
      <alignment horizontal="center" vertical="center"/>
    </xf>
    <xf numFmtId="170" fontId="14" fillId="0" borderId="22" xfId="0" applyNumberFormat="1" applyFont="1" applyFill="1" applyBorder="1" applyAlignment="1" applyProtection="1">
      <alignment horizontal="center"/>
    </xf>
    <xf numFmtId="170" fontId="14" fillId="0" borderId="23" xfId="0" applyNumberFormat="1" applyFont="1" applyFill="1" applyBorder="1" applyAlignment="1" applyProtection="1">
      <alignment horizontal="center"/>
    </xf>
    <xf numFmtId="0" fontId="17" fillId="5" borderId="4" xfId="0" applyFont="1" applyFill="1" applyBorder="1" applyAlignment="1">
      <alignment horizontal="center" vertical="center"/>
    </xf>
    <xf numFmtId="14" fontId="15" fillId="0" borderId="0" xfId="0" applyNumberFormat="1" applyFont="1" applyBorder="1" applyAlignment="1">
      <alignment horizontal="center"/>
    </xf>
    <xf numFmtId="0" fontId="14" fillId="0" borderId="24" xfId="0" applyFont="1" applyBorder="1" applyAlignment="1" applyProtection="1">
      <alignment horizontal="center" vertical="center"/>
    </xf>
    <xf numFmtId="0" fontId="14" fillId="0" borderId="25" xfId="0" applyFont="1" applyBorder="1" applyAlignment="1" applyProtection="1">
      <alignment horizontal="center" vertical="center"/>
    </xf>
    <xf numFmtId="170" fontId="14" fillId="0" borderId="25" xfId="0" applyNumberFormat="1" applyFont="1" applyBorder="1" applyAlignment="1" applyProtection="1">
      <alignment horizontal="center"/>
    </xf>
    <xf numFmtId="170" fontId="14" fillId="0" borderId="26" xfId="0" applyNumberFormat="1" applyFont="1" applyBorder="1" applyAlignment="1" applyProtection="1">
      <alignment horizontal="center"/>
    </xf>
    <xf numFmtId="9" fontId="14" fillId="0" borderId="27" xfId="0" applyNumberFormat="1" applyFont="1" applyBorder="1" applyAlignment="1" applyProtection="1">
      <alignment horizontal="center" vertical="center"/>
    </xf>
    <xf numFmtId="9" fontId="14" fillId="0" borderId="2" xfId="0" applyNumberFormat="1" applyFont="1" applyBorder="1" applyAlignment="1" applyProtection="1">
      <alignment horizontal="center" vertical="center"/>
    </xf>
    <xf numFmtId="9" fontId="14" fillId="0" borderId="10" xfId="0" applyNumberFormat="1" applyFont="1" applyBorder="1" applyAlignment="1" applyProtection="1">
      <alignment horizontal="center" vertical="center"/>
    </xf>
    <xf numFmtId="0" fontId="14" fillId="0" borderId="0" xfId="0" applyFont="1" applyAlignment="1" applyProtection="1">
      <alignment horizontal="left" wrapText="1"/>
    </xf>
    <xf numFmtId="0" fontId="14" fillId="0" borderId="0" xfId="0" applyFont="1" applyAlignment="1" applyProtection="1">
      <alignment horizontal="center" wrapText="1"/>
    </xf>
    <xf numFmtId="0" fontId="14" fillId="8" borderId="18" xfId="0" applyFont="1" applyFill="1" applyBorder="1" applyAlignment="1" applyProtection="1">
      <alignment horizontal="left" wrapText="1"/>
      <protection locked="0"/>
    </xf>
    <xf numFmtId="0" fontId="14" fillId="8" borderId="3" xfId="0" applyFont="1" applyFill="1" applyBorder="1" applyAlignment="1" applyProtection="1">
      <alignment horizontal="left" wrapText="1"/>
      <protection locked="0"/>
    </xf>
    <xf numFmtId="0" fontId="14" fillId="8" borderId="19" xfId="0" applyFont="1" applyFill="1" applyBorder="1" applyAlignment="1" applyProtection="1">
      <alignment horizontal="left" wrapText="1"/>
      <protection locked="0"/>
    </xf>
    <xf numFmtId="0" fontId="16" fillId="8" borderId="18" xfId="0" applyNumberFormat="1" applyFont="1" applyFill="1" applyBorder="1" applyAlignment="1" applyProtection="1">
      <alignment horizontal="center" wrapText="1"/>
      <protection locked="0"/>
    </xf>
    <xf numFmtId="0" fontId="16" fillId="8" borderId="3" xfId="0" applyNumberFormat="1" applyFont="1" applyFill="1" applyBorder="1" applyAlignment="1" applyProtection="1">
      <alignment horizontal="center" wrapText="1"/>
      <protection locked="0"/>
    </xf>
    <xf numFmtId="0" fontId="16" fillId="8" borderId="19" xfId="0" applyNumberFormat="1" applyFont="1" applyFill="1" applyBorder="1" applyAlignment="1" applyProtection="1">
      <alignment horizontal="center" wrapText="1"/>
      <protection locked="0"/>
    </xf>
    <xf numFmtId="14" fontId="16" fillId="8" borderId="18" xfId="0" applyNumberFormat="1" applyFont="1" applyFill="1" applyBorder="1" applyAlignment="1" applyProtection="1">
      <alignment horizontal="center"/>
      <protection locked="0"/>
    </xf>
    <xf numFmtId="14" fontId="16" fillId="8" borderId="3" xfId="0" applyNumberFormat="1" applyFont="1" applyFill="1" applyBorder="1" applyAlignment="1" applyProtection="1">
      <alignment horizontal="center"/>
      <protection locked="0"/>
    </xf>
    <xf numFmtId="14" fontId="16" fillId="8" borderId="4" xfId="0" applyNumberFormat="1" applyFont="1" applyFill="1" applyBorder="1" applyAlignment="1" applyProtection="1">
      <alignment horizontal="center"/>
      <protection locked="0"/>
    </xf>
    <xf numFmtId="9" fontId="14" fillId="0" borderId="18" xfId="21" applyFont="1" applyFill="1" applyBorder="1" applyAlignment="1" applyProtection="1">
      <alignment horizontal="center" wrapText="1"/>
    </xf>
    <xf numFmtId="9" fontId="14" fillId="0" borderId="3" xfId="21" applyFont="1" applyFill="1" applyBorder="1" applyAlignment="1" applyProtection="1">
      <alignment horizontal="center" wrapText="1"/>
    </xf>
    <xf numFmtId="9" fontId="14" fillId="0" borderId="19" xfId="21" applyFont="1" applyFill="1" applyBorder="1" applyAlignment="1" applyProtection="1">
      <alignment horizontal="center" wrapText="1"/>
    </xf>
    <xf numFmtId="9" fontId="16" fillId="8" borderId="18" xfId="21" applyNumberFormat="1" applyFont="1" applyFill="1" applyBorder="1" applyAlignment="1" applyProtection="1">
      <alignment horizontal="center" wrapText="1"/>
      <protection locked="0"/>
    </xf>
    <xf numFmtId="9" fontId="16" fillId="8" borderId="3" xfId="21" applyNumberFormat="1" applyFont="1" applyFill="1" applyBorder="1" applyAlignment="1" applyProtection="1">
      <alignment horizontal="center" wrapText="1"/>
      <protection locked="0"/>
    </xf>
    <xf numFmtId="0" fontId="14" fillId="0" borderId="18" xfId="0" applyFont="1" applyFill="1" applyBorder="1" applyAlignment="1" applyProtection="1">
      <alignment horizontal="center" wrapText="1"/>
    </xf>
    <xf numFmtId="0" fontId="14" fillId="0" borderId="19" xfId="0" applyFont="1" applyFill="1" applyBorder="1" applyAlignment="1" applyProtection="1">
      <alignment horizontal="center" wrapText="1"/>
    </xf>
    <xf numFmtId="0" fontId="14" fillId="8" borderId="5" xfId="0" applyFont="1" applyFill="1" applyBorder="1" applyAlignment="1" applyProtection="1">
      <alignment horizontal="left" vertical="top" wrapText="1"/>
      <protection locked="0"/>
    </xf>
    <xf numFmtId="0" fontId="14" fillId="8" borderId="8" xfId="0" applyFont="1" applyFill="1" applyBorder="1" applyAlignment="1" applyProtection="1">
      <alignment horizontal="left" vertical="top" wrapText="1"/>
      <protection locked="0"/>
    </xf>
    <xf numFmtId="0" fontId="14" fillId="8" borderId="11" xfId="0" applyFont="1" applyFill="1" applyBorder="1" applyAlignment="1" applyProtection="1">
      <alignment horizontal="left" vertical="top" wrapText="1"/>
      <protection locked="0"/>
    </xf>
    <xf numFmtId="0" fontId="14" fillId="8" borderId="9" xfId="0" applyFont="1" applyFill="1" applyBorder="1" applyAlignment="1" applyProtection="1">
      <alignment horizontal="left" vertical="top" wrapText="1"/>
      <protection locked="0"/>
    </xf>
    <xf numFmtId="0" fontId="14" fillId="8" borderId="0" xfId="0" applyFont="1" applyFill="1" applyBorder="1" applyAlignment="1" applyProtection="1">
      <alignment horizontal="left" vertical="top" wrapText="1"/>
      <protection locked="0"/>
    </xf>
    <xf numFmtId="0" fontId="14" fillId="8" borderId="12" xfId="0" applyFont="1" applyFill="1" applyBorder="1" applyAlignment="1" applyProtection="1">
      <alignment horizontal="left" vertical="top" wrapText="1"/>
      <protection locked="0"/>
    </xf>
    <xf numFmtId="0" fontId="14" fillId="8" borderId="13" xfId="0" applyFont="1" applyFill="1" applyBorder="1" applyAlignment="1" applyProtection="1">
      <alignment horizontal="left" vertical="top" wrapText="1"/>
      <protection locked="0"/>
    </xf>
    <xf numFmtId="0" fontId="14" fillId="8" borderId="7" xfId="0" applyFont="1" applyFill="1" applyBorder="1" applyAlignment="1" applyProtection="1">
      <alignment horizontal="left" vertical="top" wrapText="1"/>
      <protection locked="0"/>
    </xf>
    <xf numFmtId="0" fontId="14" fillId="8" borderId="14" xfId="0" applyFont="1" applyFill="1" applyBorder="1" applyAlignment="1" applyProtection="1">
      <alignment horizontal="left" vertical="top" wrapText="1"/>
      <protection locked="0"/>
    </xf>
    <xf numFmtId="0" fontId="21" fillId="0" borderId="7" xfId="0" applyFont="1" applyFill="1" applyBorder="1" applyAlignment="1" applyProtection="1">
      <alignment horizontal="center"/>
    </xf>
    <xf numFmtId="0" fontId="21" fillId="0" borderId="7" xfId="0" applyFont="1" applyBorder="1" applyAlignment="1" applyProtection="1">
      <alignment horizontal="center"/>
    </xf>
    <xf numFmtId="0" fontId="21" fillId="0" borderId="0" xfId="0" applyFont="1" applyBorder="1" applyAlignment="1" applyProtection="1">
      <alignment horizontal="center"/>
    </xf>
    <xf numFmtId="0" fontId="14" fillId="8" borderId="18" xfId="0" applyFont="1" applyFill="1" applyBorder="1" applyAlignment="1" applyProtection="1">
      <alignment horizontal="left" vertical="center" wrapText="1"/>
      <protection locked="0"/>
    </xf>
    <xf numFmtId="0" fontId="14" fillId="8" borderId="3" xfId="0" applyFont="1" applyFill="1" applyBorder="1" applyAlignment="1" applyProtection="1">
      <alignment horizontal="left" vertical="center" wrapText="1"/>
      <protection locked="0"/>
    </xf>
    <xf numFmtId="0" fontId="14" fillId="8" borderId="19" xfId="0" applyFont="1" applyFill="1" applyBorder="1" applyAlignment="1" applyProtection="1">
      <alignment horizontal="left" vertical="center" wrapText="1"/>
      <protection locked="0"/>
    </xf>
    <xf numFmtId="0" fontId="14" fillId="0" borderId="15" xfId="0" applyFont="1" applyBorder="1" applyAlignment="1" applyProtection="1">
      <alignment horizontal="left" vertical="center"/>
    </xf>
    <xf numFmtId="14" fontId="20" fillId="8" borderId="18" xfId="0" applyNumberFormat="1" applyFont="1" applyFill="1" applyBorder="1" applyAlignment="1" applyProtection="1">
      <alignment horizontal="center" vertical="center"/>
      <protection locked="0"/>
    </xf>
    <xf numFmtId="14" fontId="20" fillId="8" borderId="3" xfId="0" applyNumberFormat="1" applyFont="1" applyFill="1" applyBorder="1" applyAlignment="1" applyProtection="1">
      <alignment horizontal="center" vertical="center"/>
      <protection locked="0"/>
    </xf>
    <xf numFmtId="14" fontId="20" fillId="8" borderId="19" xfId="0" applyNumberFormat="1" applyFont="1" applyFill="1" applyBorder="1" applyAlignment="1" applyProtection="1">
      <alignment horizontal="center" vertical="center"/>
      <protection locked="0"/>
    </xf>
  </cellXfs>
  <cellStyles count="29">
    <cellStyle name="a" xfId="1"/>
    <cellStyle name="active" xfId="2"/>
    <cellStyle name="Comma" xfId="22" builtinId="3"/>
    <cellStyle name="Euro" xfId="3"/>
    <cellStyle name="Grey" xfId="4"/>
    <cellStyle name="Header1" xfId="5"/>
    <cellStyle name="Header2" xfId="6"/>
    <cellStyle name="Hyperlink" xfId="7" builtinId="8"/>
    <cellStyle name="Hyperlink 2" xfId="8"/>
    <cellStyle name="Hyperlink 3" xfId="9"/>
    <cellStyle name="Input [yellow]" xfId="10"/>
    <cellStyle name="material" xfId="11"/>
    <cellStyle name="Moeda 2" xfId="12"/>
    <cellStyle name="Normaali_Cab001" xfId="13"/>
    <cellStyle name="Normal" xfId="0" builtinId="0"/>
    <cellStyle name="Normal - Style1" xfId="14"/>
    <cellStyle name="Normal 2" xfId="15"/>
    <cellStyle name="Normal 2 2" xfId="16"/>
    <cellStyle name="Normal 3" xfId="17"/>
    <cellStyle name="Normal 3 2" xfId="18"/>
    <cellStyle name="Normale_prova" xfId="19"/>
    <cellStyle name="Percent" xfId="21" builtinId="5"/>
    <cellStyle name="Percent [2]" xfId="20"/>
    <cellStyle name="Separador de milhares 2" xfId="23"/>
    <cellStyle name="Separador de milhares 3" xfId="24"/>
    <cellStyle name="Separador de milhares 4" xfId="25"/>
    <cellStyle name="Standard_RP100_01 (metr.)" xfId="26"/>
    <cellStyle name="Vírgula 2" xfId="27"/>
    <cellStyle name="標準_02-0_material BQ_original_060901" xfId="28"/>
  </cellStyles>
  <dxfs count="20"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9" defaultPivotStyle="PivotStyleLight16"/>
  <colors>
    <mruColors>
      <color rgb="FF3F7FFF"/>
      <color rgb="FF6196FF"/>
      <color rgb="FF578FFF"/>
      <color rgb="FF4283FF"/>
      <color rgb="FF4B8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844720496894408E-2"/>
          <c:y val="7.8812384782743675E-2"/>
          <c:w val="0.9503105590062112"/>
          <c:h val="0.9047674680416844"/>
        </c:manualLayout>
      </c:layout>
      <c:barChart>
        <c:barDir val="bar"/>
        <c:grouping val="stacked"/>
        <c:varyColors val="0"/>
        <c:ser>
          <c:idx val="0"/>
          <c:order val="0"/>
          <c:tx>
            <c:v>branco</c:v>
          </c:tx>
          <c:spPr>
            <a:noFill/>
            <a:ln>
              <a:noFill/>
            </a:ln>
          </c:spPr>
          <c:invertIfNegative val="0"/>
          <c:val>
            <c:numRef>
              <c:f>Cockpit!$M$10:$M$29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8-43CE-B5D6-9283510B37C4}"/>
            </c:ext>
          </c:extLst>
        </c:ser>
        <c:ser>
          <c:idx val="4"/>
          <c:order val="1"/>
          <c:tx>
            <c:v>azul</c:v>
          </c:tx>
          <c:spPr>
            <a:solidFill>
              <a:schemeClr val="tx2">
                <a:lumMod val="60000"/>
                <a:lumOff val="40000"/>
              </a:schemeClr>
            </a:solidFill>
            <a:ln w="12700">
              <a:solidFill>
                <a:prstClr val="black">
                  <a:alpha val="50000"/>
                </a:prstClr>
              </a:solidFill>
            </a:ln>
          </c:spPr>
          <c:invertIfNegative val="0"/>
          <c:val>
            <c:numRef>
              <c:f>Cockpit!$Q$10:$Q$29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8-43CE-B5D6-9283510B37C4}"/>
            </c:ext>
          </c:extLst>
        </c:ser>
        <c:ser>
          <c:idx val="1"/>
          <c:order val="2"/>
          <c:tx>
            <c:v>vermelho</c:v>
          </c:tx>
          <c:spPr>
            <a:solidFill>
              <a:srgbClr val="FF0000"/>
            </a:solidFill>
            <a:ln w="12700">
              <a:solidFill>
                <a:prstClr val="black">
                  <a:alpha val="50000"/>
                </a:prstClr>
              </a:solidFill>
              <a:prstDash val="solid"/>
            </a:ln>
          </c:spPr>
          <c:invertIfNegative val="0"/>
          <c:val>
            <c:numRef>
              <c:f>Cockpit!$N$10:$N$29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78-43CE-B5D6-9283510B37C4}"/>
            </c:ext>
          </c:extLst>
        </c:ser>
        <c:ser>
          <c:idx val="2"/>
          <c:order val="3"/>
          <c:tx>
            <c:v>amarelo</c:v>
          </c:tx>
          <c:spPr>
            <a:solidFill>
              <a:srgbClr val="FFFF00"/>
            </a:solidFill>
            <a:ln w="12700">
              <a:solidFill>
                <a:prstClr val="black">
                  <a:alpha val="50000"/>
                </a:prstClr>
              </a:solidFill>
              <a:prstDash val="solid"/>
            </a:ln>
          </c:spPr>
          <c:invertIfNegative val="0"/>
          <c:val>
            <c:numRef>
              <c:f>Cockpit!$O$10:$O$29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78-43CE-B5D6-9283510B37C4}"/>
            </c:ext>
          </c:extLst>
        </c:ser>
        <c:ser>
          <c:idx val="3"/>
          <c:order val="4"/>
          <c:tx>
            <c:v>verde</c:v>
          </c:tx>
          <c:spPr>
            <a:solidFill>
              <a:srgbClr val="92D050"/>
            </a:solidFill>
            <a:ln w="12700">
              <a:solidFill>
                <a:sysClr val="windowText" lastClr="000000">
                  <a:alpha val="50000"/>
                </a:sysClr>
              </a:solidFill>
              <a:prstDash val="solid"/>
            </a:ln>
          </c:spPr>
          <c:invertIfNegative val="0"/>
          <c:val>
            <c:numRef>
              <c:f>Cockpit!$P$10:$P$29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78-43CE-B5D6-9283510B37C4}"/>
            </c:ext>
          </c:extLst>
        </c:ser>
        <c:ser>
          <c:idx val="5"/>
          <c:order val="5"/>
          <c:tx>
            <c:v>faltante</c:v>
          </c:tx>
          <c:spPr>
            <a:noFill/>
            <a:ln w="12700">
              <a:solidFill>
                <a:prstClr val="black">
                  <a:alpha val="50000"/>
                </a:prstClr>
              </a:solidFill>
              <a:prstDash val="solid"/>
            </a:ln>
          </c:spPr>
          <c:invertIfNegative val="0"/>
          <c:val>
            <c:numRef>
              <c:f>Cockpit!$R$10:$R$29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78-43CE-B5D6-9283510B3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57542552"/>
        <c:axId val="551720112"/>
      </c:barChart>
      <c:barChart>
        <c:barDir val="bar"/>
        <c:grouping val="stacked"/>
        <c:varyColors val="0"/>
        <c:ser>
          <c:idx val="6"/>
          <c:order val="6"/>
          <c:tx>
            <c:v>agora</c:v>
          </c:tx>
          <c:spPr>
            <a:noFill/>
            <a:ln w="25400">
              <a:noFill/>
            </a:ln>
          </c:spPr>
          <c:invertIfNegative val="0"/>
          <c:val>
            <c:numRef>
              <c:f>Cockpit!$AB$10:$AB$29</c:f>
              <c:numCache>
                <c:formatCode>m/d/yyyy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78-43CE-B5D6-9283510B37C4}"/>
            </c:ext>
          </c:extLst>
        </c:ser>
        <c:ser>
          <c:idx val="7"/>
          <c:order val="7"/>
          <c:tx>
            <c:v>hoje</c:v>
          </c:tx>
          <c:spPr>
            <a:solidFill>
              <a:srgbClr val="C00000">
                <a:alpha val="50000"/>
              </a:srgbClr>
            </a:solidFill>
            <a:ln w="25400" cap="sq">
              <a:noFill/>
              <a:round/>
            </a:ln>
          </c:spPr>
          <c:invertIfNegative val="0"/>
          <c:val>
            <c:numRef>
              <c:f>Cockpit!$Z$10:$Z$29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78-43CE-B5D6-9283510B3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51727168"/>
        <c:axId val="551725992"/>
      </c:barChart>
      <c:catAx>
        <c:axId val="357542552"/>
        <c:scaling>
          <c:orientation val="maxMin"/>
        </c:scaling>
        <c:delete val="0"/>
        <c:axPos val="l"/>
        <c:majorTickMark val="none"/>
        <c:minorTickMark val="none"/>
        <c:tickLblPos val="none"/>
        <c:spPr>
          <a:noFill/>
          <a:ln>
            <a:noFill/>
          </a:ln>
        </c:spPr>
        <c:crossAx val="551720112"/>
        <c:crossesAt val="0"/>
        <c:auto val="1"/>
        <c:lblAlgn val="ctr"/>
        <c:lblOffset val="100"/>
        <c:noMultiLvlLbl val="0"/>
      </c:catAx>
      <c:valAx>
        <c:axId val="551720112"/>
        <c:scaling>
          <c:orientation val="minMax"/>
          <c:max val="43465"/>
          <c:min val="43101"/>
        </c:scaling>
        <c:delete val="0"/>
        <c:axPos val="t"/>
        <c:majorGridlines>
          <c:spPr>
            <a:ln w="0">
              <a:solidFill>
                <a:sysClr val="window" lastClr="FFFFFF"/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7542552"/>
        <c:crosses val="autoZero"/>
        <c:crossBetween val="between"/>
        <c:majorUnit val="31"/>
      </c:valAx>
      <c:catAx>
        <c:axId val="551727168"/>
        <c:scaling>
          <c:orientation val="maxMin"/>
        </c:scaling>
        <c:delete val="1"/>
        <c:axPos val="l"/>
        <c:majorTickMark val="out"/>
        <c:minorTickMark val="none"/>
        <c:tickLblPos val="nextTo"/>
        <c:crossAx val="551725992"/>
        <c:crosses val="autoZero"/>
        <c:auto val="1"/>
        <c:lblAlgn val="ctr"/>
        <c:lblOffset val="100"/>
        <c:noMultiLvlLbl val="0"/>
      </c:catAx>
      <c:valAx>
        <c:axId val="551725992"/>
        <c:scaling>
          <c:orientation val="minMax"/>
          <c:max val="40924"/>
          <c:min val="40164"/>
        </c:scaling>
        <c:delete val="1"/>
        <c:axPos val="t"/>
        <c:numFmt formatCode="m/d/yyyy" sourceLinked="1"/>
        <c:majorTickMark val="out"/>
        <c:minorTickMark val="none"/>
        <c:tickLblPos val="nextTo"/>
        <c:crossAx val="551727168"/>
        <c:crosses val="autoZero"/>
        <c:crossBetween val="between"/>
        <c:majorUnit val="30"/>
      </c:valAx>
      <c:spPr>
        <a:ln w="0"/>
      </c:spPr>
    </c:plotArea>
    <c:plotVisOnly val="1"/>
    <c:dispBlanksAs val="gap"/>
    <c:showDLblsOverMax val="0"/>
  </c:chart>
  <c:spPr>
    <a:ln w="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411764705882353E-2"/>
          <c:y val="8.2906824146981625E-2"/>
          <c:w val="0.946524064171123"/>
          <c:h val="0.91333861468535948"/>
        </c:manualLayout>
      </c:layout>
      <c:barChart>
        <c:barDir val="bar"/>
        <c:grouping val="stacked"/>
        <c:varyColors val="0"/>
        <c:ser>
          <c:idx val="0"/>
          <c:order val="0"/>
          <c:tx>
            <c:v>branco</c:v>
          </c:tx>
          <c:spPr>
            <a:noFill/>
            <a:ln>
              <a:noFill/>
            </a:ln>
          </c:spPr>
          <c:invertIfNegative val="0"/>
          <c:val>
            <c:numRef>
              <c:f>Workfront!$AV$12:$AV$46</c:f>
              <c:numCache>
                <c:formatCode>m/d/yyyy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9-4ECE-844D-74E260DD1BA0}"/>
            </c:ext>
          </c:extLst>
        </c:ser>
        <c:ser>
          <c:idx val="4"/>
          <c:order val="1"/>
          <c:tx>
            <c:v>azul</c:v>
          </c:tx>
          <c:spPr>
            <a:solidFill>
              <a:schemeClr val="tx2">
                <a:lumMod val="60000"/>
                <a:lumOff val="40000"/>
              </a:schemeClr>
            </a:solidFill>
            <a:ln w="12700">
              <a:solidFill>
                <a:prstClr val="black">
                  <a:alpha val="50000"/>
                </a:prstClr>
              </a:solidFill>
            </a:ln>
          </c:spPr>
          <c:invertIfNegative val="0"/>
          <c:val>
            <c:numRef>
              <c:f>Workfront!$AZ$12:$AZ$46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9-4ECE-844D-74E260DD1BA0}"/>
            </c:ext>
          </c:extLst>
        </c:ser>
        <c:ser>
          <c:idx val="1"/>
          <c:order val="2"/>
          <c:tx>
            <c:v>vermelho</c:v>
          </c:tx>
          <c:spPr>
            <a:solidFill>
              <a:srgbClr val="FF0000"/>
            </a:solidFill>
            <a:ln w="12700">
              <a:solidFill>
                <a:prstClr val="black">
                  <a:alpha val="50000"/>
                </a:prstClr>
              </a:solidFill>
              <a:prstDash val="solid"/>
            </a:ln>
          </c:spPr>
          <c:invertIfNegative val="0"/>
          <c:val>
            <c:numRef>
              <c:f>Workfront!$AW$12:$AW$46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E9-4ECE-844D-74E260DD1BA0}"/>
            </c:ext>
          </c:extLst>
        </c:ser>
        <c:ser>
          <c:idx val="2"/>
          <c:order val="3"/>
          <c:tx>
            <c:v>amarelo</c:v>
          </c:tx>
          <c:spPr>
            <a:solidFill>
              <a:srgbClr val="FFFF00"/>
            </a:solidFill>
            <a:ln w="12700">
              <a:solidFill>
                <a:schemeClr val="tx1"/>
              </a:solidFill>
              <a:prstDash val="solid"/>
            </a:ln>
          </c:spPr>
          <c:invertIfNegative val="0"/>
          <c:val>
            <c:numRef>
              <c:f>Workfront!$AX$12:$AX$46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E9-4ECE-844D-74E260DD1BA0}"/>
            </c:ext>
          </c:extLst>
        </c:ser>
        <c:ser>
          <c:idx val="3"/>
          <c:order val="4"/>
          <c:tx>
            <c:v>verde</c:v>
          </c:tx>
          <c:spPr>
            <a:solidFill>
              <a:srgbClr val="92D050"/>
            </a:solidFill>
            <a:ln w="12700">
              <a:solidFill>
                <a:sysClr val="windowText" lastClr="000000">
                  <a:alpha val="50000"/>
                </a:sysClr>
              </a:solidFill>
              <a:prstDash val="solid"/>
            </a:ln>
          </c:spPr>
          <c:invertIfNegative val="0"/>
          <c:val>
            <c:numRef>
              <c:f>Workfront!$AY$12:$AY$46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E9-4ECE-844D-74E260DD1BA0}"/>
            </c:ext>
          </c:extLst>
        </c:ser>
        <c:ser>
          <c:idx val="5"/>
          <c:order val="5"/>
          <c:tx>
            <c:v>faltante</c:v>
          </c:tx>
          <c:spPr>
            <a:noFill/>
            <a:ln w="12700">
              <a:solidFill>
                <a:prstClr val="black">
                  <a:alpha val="50000"/>
                </a:prstClr>
              </a:solidFill>
              <a:prstDash val="solid"/>
            </a:ln>
          </c:spPr>
          <c:invertIfNegative val="0"/>
          <c:val>
            <c:numRef>
              <c:f>Workfront!$BA$12:$BA$46</c:f>
              <c:numCache>
                <c:formatCode>_-* #,##0_-;\-* #,##0_-;_-* "-"??_-;_-@_-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E9-4ECE-844D-74E260DD1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51722856"/>
        <c:axId val="551721288"/>
      </c:barChart>
      <c:barChart>
        <c:barDir val="bar"/>
        <c:grouping val="stacked"/>
        <c:varyColors val="0"/>
        <c:ser>
          <c:idx val="6"/>
          <c:order val="6"/>
          <c:tx>
            <c:v>agora</c:v>
          </c:tx>
          <c:spPr>
            <a:noFill/>
            <a:ln w="25400">
              <a:noFill/>
            </a:ln>
          </c:spPr>
          <c:invertIfNegative val="0"/>
          <c:val>
            <c:numRef>
              <c:f>Workfront!$BF$12:$BF$46</c:f>
              <c:numCache>
                <c:formatCode>m/d/yyyy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E9-4ECE-844D-74E260DD1BA0}"/>
            </c:ext>
          </c:extLst>
        </c:ser>
        <c:ser>
          <c:idx val="7"/>
          <c:order val="7"/>
          <c:tx>
            <c:v>delta</c:v>
          </c:tx>
          <c:spPr>
            <a:solidFill>
              <a:schemeClr val="accent2">
                <a:alpha val="50000"/>
              </a:schemeClr>
            </a:solidFill>
            <a:ln w="25400" cap="sq">
              <a:noFill/>
              <a:round/>
            </a:ln>
          </c:spPr>
          <c:invertIfNegative val="0"/>
          <c:val>
            <c:numRef>
              <c:f>Workfront!$BG$12:$BG$46</c:f>
              <c:numCache>
                <c:formatCode>General</c:formatCode>
                <c:ptCount val="3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E9-4ECE-844D-74E260DD1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51726384"/>
        <c:axId val="551721680"/>
      </c:barChart>
      <c:catAx>
        <c:axId val="551722856"/>
        <c:scaling>
          <c:orientation val="maxMin"/>
        </c:scaling>
        <c:delete val="0"/>
        <c:axPos val="l"/>
        <c:majorTickMark val="none"/>
        <c:minorTickMark val="none"/>
        <c:tickLblPos val="none"/>
        <c:spPr>
          <a:noFill/>
          <a:ln>
            <a:noFill/>
          </a:ln>
        </c:spPr>
        <c:crossAx val="551721288"/>
        <c:crossesAt val="0"/>
        <c:auto val="1"/>
        <c:lblAlgn val="ctr"/>
        <c:lblOffset val="100"/>
        <c:noMultiLvlLbl val="0"/>
      </c:catAx>
      <c:valAx>
        <c:axId val="551721288"/>
        <c:scaling>
          <c:orientation val="minMax"/>
          <c:max val="43465"/>
          <c:min val="43101"/>
        </c:scaling>
        <c:delete val="0"/>
        <c:axPos val="t"/>
        <c:majorGridlines>
          <c:spPr>
            <a:ln w="0">
              <a:solidFill>
                <a:sysClr val="window" lastClr="FFFFFF"/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722856"/>
        <c:crosses val="autoZero"/>
        <c:crossBetween val="between"/>
        <c:majorUnit val="31"/>
      </c:valAx>
      <c:catAx>
        <c:axId val="551726384"/>
        <c:scaling>
          <c:orientation val="maxMin"/>
        </c:scaling>
        <c:delete val="1"/>
        <c:axPos val="l"/>
        <c:majorTickMark val="out"/>
        <c:minorTickMark val="none"/>
        <c:tickLblPos val="nextTo"/>
        <c:crossAx val="551721680"/>
        <c:crosses val="autoZero"/>
        <c:auto val="1"/>
        <c:lblAlgn val="ctr"/>
        <c:lblOffset val="100"/>
        <c:noMultiLvlLbl val="0"/>
      </c:catAx>
      <c:valAx>
        <c:axId val="551721680"/>
        <c:scaling>
          <c:orientation val="minMax"/>
          <c:max val="40924"/>
          <c:min val="40164"/>
        </c:scaling>
        <c:delete val="1"/>
        <c:axPos val="t"/>
        <c:numFmt formatCode="m/d/yyyy" sourceLinked="1"/>
        <c:majorTickMark val="out"/>
        <c:minorTickMark val="none"/>
        <c:tickLblPos val="nextTo"/>
        <c:crossAx val="551726384"/>
        <c:crosses val="autoZero"/>
        <c:crossBetween val="between"/>
        <c:majorUnit val="30"/>
      </c:valAx>
      <c:spPr>
        <a:ln w="0"/>
      </c:spPr>
    </c:plotArea>
    <c:plotVisOnly val="1"/>
    <c:dispBlanksAs val="gap"/>
    <c:showDLblsOverMax val="0"/>
  </c:chart>
  <c:spPr>
    <a:solidFill>
      <a:schemeClr val="bg1"/>
    </a:solidFill>
    <a:ln w="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8740157499999996" l="0.511811024" r="0.511811024" t="0.78740157499999996" header="0.31496062000000191" footer="0.3149606200000019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411764705882353E-2"/>
          <c:y val="8.2906824146981625E-2"/>
          <c:w val="0.946524064171123"/>
          <c:h val="0.91333861468535948"/>
        </c:manualLayout>
      </c:layout>
      <c:barChart>
        <c:barDir val="bar"/>
        <c:grouping val="stacked"/>
        <c:varyColors val="0"/>
        <c:ser>
          <c:idx val="0"/>
          <c:order val="0"/>
          <c:tx>
            <c:v>branco</c:v>
          </c:tx>
          <c:spPr>
            <a:noFill/>
            <a:ln>
              <a:noFill/>
            </a:ln>
          </c:spPr>
          <c:invertIfNegative val="0"/>
          <c:val>
            <c:numRef>
              <c:f>cboTpl_Workfront!$AV$12:$AV$46</c:f>
              <c:numCache>
                <c:formatCode>m/d/yyyy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5-4F6D-AC76-B6FA38106D69}"/>
            </c:ext>
          </c:extLst>
        </c:ser>
        <c:ser>
          <c:idx val="4"/>
          <c:order val="1"/>
          <c:tx>
            <c:v>azul</c:v>
          </c:tx>
          <c:spPr>
            <a:solidFill>
              <a:schemeClr val="tx2">
                <a:lumMod val="60000"/>
                <a:lumOff val="40000"/>
              </a:schemeClr>
            </a:solidFill>
            <a:ln w="12700">
              <a:solidFill>
                <a:prstClr val="black">
                  <a:alpha val="50000"/>
                </a:prstClr>
              </a:solidFill>
            </a:ln>
          </c:spPr>
          <c:invertIfNegative val="0"/>
          <c:val>
            <c:numRef>
              <c:f>cboTpl_Workfront!$AZ$12:$AZ$46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5-4F6D-AC76-B6FA38106D69}"/>
            </c:ext>
          </c:extLst>
        </c:ser>
        <c:ser>
          <c:idx val="1"/>
          <c:order val="2"/>
          <c:tx>
            <c:v>vermelho</c:v>
          </c:tx>
          <c:spPr>
            <a:solidFill>
              <a:srgbClr val="FF0000"/>
            </a:solidFill>
            <a:ln w="12700">
              <a:solidFill>
                <a:prstClr val="black">
                  <a:alpha val="50000"/>
                </a:prstClr>
              </a:solidFill>
              <a:prstDash val="solid"/>
            </a:ln>
          </c:spPr>
          <c:invertIfNegative val="0"/>
          <c:val>
            <c:numRef>
              <c:f>cboTpl_Workfront!$AW$12:$AW$46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B5-4F6D-AC76-B6FA38106D69}"/>
            </c:ext>
          </c:extLst>
        </c:ser>
        <c:ser>
          <c:idx val="2"/>
          <c:order val="3"/>
          <c:tx>
            <c:v>amarelo</c:v>
          </c:tx>
          <c:spPr>
            <a:solidFill>
              <a:srgbClr val="FFFF00"/>
            </a:solidFill>
            <a:ln w="12700">
              <a:solidFill>
                <a:schemeClr val="tx1"/>
              </a:solidFill>
              <a:prstDash val="solid"/>
            </a:ln>
          </c:spPr>
          <c:invertIfNegative val="0"/>
          <c:val>
            <c:numRef>
              <c:f>cboTpl_Workfront!$AX$12:$AX$46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B5-4F6D-AC76-B6FA38106D69}"/>
            </c:ext>
          </c:extLst>
        </c:ser>
        <c:ser>
          <c:idx val="3"/>
          <c:order val="4"/>
          <c:tx>
            <c:v>verde</c:v>
          </c:tx>
          <c:spPr>
            <a:solidFill>
              <a:srgbClr val="92D050"/>
            </a:solidFill>
            <a:ln w="12700">
              <a:solidFill>
                <a:sysClr val="windowText" lastClr="000000">
                  <a:alpha val="50000"/>
                </a:sysClr>
              </a:solidFill>
              <a:prstDash val="solid"/>
            </a:ln>
          </c:spPr>
          <c:invertIfNegative val="0"/>
          <c:val>
            <c:numRef>
              <c:f>cboTpl_Workfront!$AY$12:$AY$46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B5-4F6D-AC76-B6FA38106D69}"/>
            </c:ext>
          </c:extLst>
        </c:ser>
        <c:ser>
          <c:idx val="5"/>
          <c:order val="5"/>
          <c:tx>
            <c:v>faltante</c:v>
          </c:tx>
          <c:spPr>
            <a:noFill/>
            <a:ln w="12700">
              <a:solidFill>
                <a:prstClr val="black">
                  <a:alpha val="50000"/>
                </a:prstClr>
              </a:solidFill>
              <a:prstDash val="solid"/>
            </a:ln>
          </c:spPr>
          <c:invertIfNegative val="0"/>
          <c:val>
            <c:numRef>
              <c:f>cboTpl_Workfront!$BA$12:$BA$46</c:f>
              <c:numCache>
                <c:formatCode>_-* #,##0_-;\-* #,##0_-;_-* "-"??_-;_-@_-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B5-4F6D-AC76-B6FA38106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51722856"/>
        <c:axId val="551721288"/>
      </c:barChart>
      <c:barChart>
        <c:barDir val="bar"/>
        <c:grouping val="stacked"/>
        <c:varyColors val="0"/>
        <c:ser>
          <c:idx val="6"/>
          <c:order val="6"/>
          <c:tx>
            <c:v>agora</c:v>
          </c:tx>
          <c:spPr>
            <a:noFill/>
            <a:ln w="25400">
              <a:noFill/>
            </a:ln>
          </c:spPr>
          <c:invertIfNegative val="0"/>
          <c:val>
            <c:numRef>
              <c:f>cboTpl_Workfront!$BF$12:$BF$46</c:f>
              <c:numCache>
                <c:formatCode>m/d/yyyy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B5-4F6D-AC76-B6FA38106D69}"/>
            </c:ext>
          </c:extLst>
        </c:ser>
        <c:ser>
          <c:idx val="7"/>
          <c:order val="7"/>
          <c:tx>
            <c:v>delta</c:v>
          </c:tx>
          <c:spPr>
            <a:solidFill>
              <a:schemeClr val="accent2">
                <a:alpha val="50000"/>
              </a:schemeClr>
            </a:solidFill>
            <a:ln w="25400" cap="sq">
              <a:noFill/>
              <a:round/>
            </a:ln>
          </c:spPr>
          <c:invertIfNegative val="0"/>
          <c:val>
            <c:numRef>
              <c:f>cboTpl_Workfront!$BG$12:$BG$46</c:f>
              <c:numCache>
                <c:formatCode>General</c:formatCode>
                <c:ptCount val="3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B5-4F6D-AC76-B6FA38106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51726384"/>
        <c:axId val="551721680"/>
      </c:barChart>
      <c:catAx>
        <c:axId val="551722856"/>
        <c:scaling>
          <c:orientation val="maxMin"/>
        </c:scaling>
        <c:delete val="0"/>
        <c:axPos val="l"/>
        <c:majorTickMark val="none"/>
        <c:minorTickMark val="none"/>
        <c:tickLblPos val="none"/>
        <c:spPr>
          <a:noFill/>
          <a:ln>
            <a:noFill/>
          </a:ln>
        </c:spPr>
        <c:crossAx val="551721288"/>
        <c:crossesAt val="0"/>
        <c:auto val="1"/>
        <c:lblAlgn val="ctr"/>
        <c:lblOffset val="100"/>
        <c:noMultiLvlLbl val="0"/>
      </c:catAx>
      <c:valAx>
        <c:axId val="551721288"/>
        <c:scaling>
          <c:orientation val="minMax"/>
          <c:max val="43100"/>
          <c:min val="42736"/>
        </c:scaling>
        <c:delete val="0"/>
        <c:axPos val="t"/>
        <c:majorGridlines>
          <c:spPr>
            <a:ln w="0">
              <a:solidFill>
                <a:sysClr val="window" lastClr="FFFFFF"/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722856"/>
        <c:crosses val="autoZero"/>
        <c:crossBetween val="between"/>
        <c:majorUnit val="31"/>
      </c:valAx>
      <c:catAx>
        <c:axId val="551726384"/>
        <c:scaling>
          <c:orientation val="maxMin"/>
        </c:scaling>
        <c:delete val="1"/>
        <c:axPos val="l"/>
        <c:majorTickMark val="out"/>
        <c:minorTickMark val="none"/>
        <c:tickLblPos val="nextTo"/>
        <c:crossAx val="551721680"/>
        <c:crosses val="autoZero"/>
        <c:auto val="1"/>
        <c:lblAlgn val="ctr"/>
        <c:lblOffset val="100"/>
        <c:noMultiLvlLbl val="0"/>
      </c:catAx>
      <c:valAx>
        <c:axId val="551721680"/>
        <c:scaling>
          <c:orientation val="minMax"/>
          <c:max val="40924"/>
          <c:min val="40164"/>
        </c:scaling>
        <c:delete val="1"/>
        <c:axPos val="t"/>
        <c:numFmt formatCode="m/d/yyyy" sourceLinked="1"/>
        <c:majorTickMark val="out"/>
        <c:minorTickMark val="none"/>
        <c:tickLblPos val="nextTo"/>
        <c:crossAx val="551726384"/>
        <c:crosses val="autoZero"/>
        <c:crossBetween val="between"/>
        <c:majorUnit val="30"/>
      </c:valAx>
      <c:spPr>
        <a:ln w="0"/>
      </c:spPr>
    </c:plotArea>
    <c:plotVisOnly val="1"/>
    <c:dispBlanksAs val="gap"/>
    <c:showDLblsOverMax val="0"/>
  </c:chart>
  <c:spPr>
    <a:solidFill>
      <a:schemeClr val="bg1"/>
    </a:solidFill>
    <a:ln w="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8740157499999996" l="0.511811024" r="0.511811024" t="0.78740157499999996" header="0.31496062000000191" footer="0.3149606200000019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https://www.carbonocorporate.com/en/project-management-with-excel.html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www.carbonocorporate.com/en/test-license-free-trial.html" TargetMode="External"/><Relationship Id="rId5" Type="http://schemas.openxmlformats.org/officeDocument/2006/relationships/image" Target="../media/image3.png"/><Relationship Id="rId4" Type="http://schemas.openxmlformats.org/officeDocument/2006/relationships/hyperlink" Target="https://www.carbonocorporate.com/en/project-management.html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https://www.carbonocorporate.com/en/project-management-with-excel.html" TargetMode="External"/><Relationship Id="rId1" Type="http://schemas.openxmlformats.org/officeDocument/2006/relationships/image" Target="../media/image5.png"/><Relationship Id="rId6" Type="http://schemas.openxmlformats.org/officeDocument/2006/relationships/hyperlink" Target="https://www.carbonocorporate.com/en/test-license-free-trial.html" TargetMode="External"/><Relationship Id="rId5" Type="http://schemas.openxmlformats.org/officeDocument/2006/relationships/image" Target="../media/image3.png"/><Relationship Id="rId4" Type="http://schemas.openxmlformats.org/officeDocument/2006/relationships/hyperlink" Target="https://www.carbonocorporate.com/en/project-management.html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19082</xdr:colOff>
      <xdr:row>65</xdr:row>
      <xdr:rowOff>101376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3A3FAD3F-A869-4419-B709-603EA4B81BB2}"/>
            </a:ext>
          </a:extLst>
        </xdr:cNvPr>
        <xdr:cNvGrpSpPr/>
      </xdr:nvGrpSpPr>
      <xdr:grpSpPr>
        <a:xfrm>
          <a:off x="0" y="0"/>
          <a:ext cx="9120749" cy="12025265"/>
          <a:chOff x="0" y="0"/>
          <a:chExt cx="9120749" cy="12025265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F82FE1FF-6620-4DCC-B288-CFE98ACA14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9120749" cy="12025265"/>
          </a:xfrm>
          <a:prstGeom prst="rect">
            <a:avLst/>
          </a:prstGeom>
        </xdr:spPr>
      </xdr:pic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E6AD61AA-5DD8-417F-A01A-82637736F8D3}"/>
              </a:ext>
            </a:extLst>
          </xdr:cNvPr>
          <xdr:cNvGrpSpPr/>
        </xdr:nvGrpSpPr>
        <xdr:grpSpPr>
          <a:xfrm>
            <a:off x="3247724" y="570337"/>
            <a:ext cx="5860286" cy="288645"/>
            <a:chOff x="3247724" y="570337"/>
            <a:chExt cx="5860286" cy="288645"/>
          </a:xfrm>
        </xdr:grpSpPr>
        <xdr:pic>
          <xdr:nvPicPr>
            <xdr:cNvPr id="13" name="Picture 12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AF8FBB6B-8E18-45D5-9DCA-AD81FCCE09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247724" y="570337"/>
              <a:ext cx="1880951" cy="288645"/>
            </a:xfrm>
            <a:prstGeom prst="rect">
              <a:avLst/>
            </a:prstGeom>
          </xdr:spPr>
        </xdr:pic>
        <xdr:pic>
          <xdr:nvPicPr>
            <xdr:cNvPr id="14" name="Picture 13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BED2F741-4961-42D9-A34A-182F7C74EBB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236155" y="574504"/>
              <a:ext cx="1880954" cy="284478"/>
            </a:xfrm>
            <a:prstGeom prst="rect">
              <a:avLst/>
            </a:prstGeom>
          </xdr:spPr>
        </xdr:pic>
        <xdr:pic>
          <xdr:nvPicPr>
            <xdr:cNvPr id="15" name="Picture 14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F7DAB218-DE65-4B65-A3CA-2ABFCB9699F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224589" y="570444"/>
              <a:ext cx="1883421" cy="288538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19082</xdr:colOff>
      <xdr:row>104</xdr:row>
      <xdr:rowOff>113430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E7E069E-2263-4148-916C-17C6E5ABB3F4}"/>
            </a:ext>
          </a:extLst>
        </xdr:cNvPr>
        <xdr:cNvGrpSpPr/>
      </xdr:nvGrpSpPr>
      <xdr:grpSpPr>
        <a:xfrm>
          <a:off x="0" y="0"/>
          <a:ext cx="9120749" cy="19191652"/>
          <a:chOff x="0" y="0"/>
          <a:chExt cx="9120749" cy="19191652"/>
        </a:xfrm>
      </xdr:grpSpPr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C755A188-6E2A-4F8A-8384-E31286CD65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9120749" cy="19191652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B6AD0D63-049E-4A21-84E9-CBCC2E6743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260562" y="564488"/>
            <a:ext cx="1867721" cy="289527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92492E66-9517-4D13-BA15-A12FC29563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235763" y="568655"/>
            <a:ext cx="1867726" cy="285360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C1F79F31-F251-4B3E-8C01-6EE2F1B7CF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7210969" y="564595"/>
            <a:ext cx="1870191" cy="28942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12699</xdr:colOff>
      <xdr:row>5</xdr:row>
      <xdr:rowOff>123797</xdr:rowOff>
    </xdr:from>
    <xdr:to>
      <xdr:col>25</xdr:col>
      <xdr:colOff>172569</xdr:colOff>
      <xdr:row>29</xdr:row>
      <xdr:rowOff>132868</xdr:rowOff>
    </xdr:to>
    <xdr:graphicFrame macro="">
      <xdr:nvGraphicFramePr>
        <xdr:cNvPr id="5734668" name="Gráfico 1">
          <a:extLst>
            <a:ext uri="{FF2B5EF4-FFF2-40B4-BE49-F238E27FC236}">
              <a16:creationId xmlns:a16="http://schemas.microsoft.com/office/drawing/2014/main" id="{00000000-0008-0000-0100-00000C815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31750</xdr:colOff>
      <xdr:row>7</xdr:row>
      <xdr:rowOff>133350</xdr:rowOff>
    </xdr:from>
    <xdr:to>
      <xdr:col>72</xdr:col>
      <xdr:colOff>19050</xdr:colOff>
      <xdr:row>46</xdr:row>
      <xdr:rowOff>31750</xdr:rowOff>
    </xdr:to>
    <xdr:graphicFrame macro="">
      <xdr:nvGraphicFramePr>
        <xdr:cNvPr id="6822026" name="Gráfico 1">
          <a:extLst>
            <a:ext uri="{FF2B5EF4-FFF2-40B4-BE49-F238E27FC236}">
              <a16:creationId xmlns:a16="http://schemas.microsoft.com/office/drawing/2014/main" id="{00000000-0008-0000-0300-00008A186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31750</xdr:colOff>
      <xdr:row>7</xdr:row>
      <xdr:rowOff>133350</xdr:rowOff>
    </xdr:from>
    <xdr:to>
      <xdr:col>72</xdr:col>
      <xdr:colOff>19050</xdr:colOff>
      <xdr:row>46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9E274E-239F-491E-9697-F6445B72F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147094\Meus%20documentos\Sap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ata"/>
      <sheetName val="#REF"/>
      <sheetName val="MCBR"/>
      <sheetName val="Composição"/>
      <sheetName val="Custo"/>
      <sheetName val="Leis Sociais Horistas"/>
      <sheetName val="Plan2"/>
      <sheetName val="Plan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F7FFF"/>
  </sheetPr>
  <dimension ref="A1"/>
  <sheetViews>
    <sheetView showGridLines="0" showRowColHeaders="0" tabSelected="1" zoomScale="90" zoomScaleNormal="90" workbookViewId="0">
      <pane ySplit="7" topLeftCell="A8" activePane="bottomLeft" state="frozen"/>
      <selection pane="bottomLeft"/>
    </sheetView>
  </sheetViews>
  <sheetFormatPr defaultRowHeight="14.5"/>
  <sheetData/>
  <sheetProtection sheet="1" objects="1" scenarios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F7FFF"/>
    <pageSetUpPr fitToPage="1"/>
  </sheetPr>
  <dimension ref="A1"/>
  <sheetViews>
    <sheetView showGridLines="0" showRowColHeaders="0" zoomScale="90" zoomScaleNormal="90" workbookViewId="0">
      <pane ySplit="7" topLeftCell="A8" activePane="bottomLeft" state="frozen"/>
      <selection pane="bottomLeft"/>
    </sheetView>
  </sheetViews>
  <sheetFormatPr defaultRowHeight="14.5"/>
  <sheetData>
    <row r="1" spans="1:1">
      <c r="A1" s="3"/>
    </row>
  </sheetData>
  <sheetProtection sheet="1" objects="1" scenarios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AF31"/>
  <sheetViews>
    <sheetView showGridLines="0" showRowColHeaders="0" zoomScale="85" zoomScaleNormal="85" workbookViewId="0">
      <selection activeCell="B3" sqref="B3:E3"/>
    </sheetView>
  </sheetViews>
  <sheetFormatPr defaultRowHeight="14.5"/>
  <cols>
    <col min="1" max="1" width="2.90625" customWidth="1"/>
    <col min="2" max="2" width="34.90625" customWidth="1"/>
    <col min="3" max="3" width="6" style="3" customWidth="1"/>
    <col min="4" max="4" width="7.7265625" style="3" customWidth="1"/>
    <col min="5" max="5" width="10.453125" customWidth="1"/>
    <col min="6" max="7" width="6.36328125" customWidth="1"/>
    <col min="8" max="8" width="3.54296875" customWidth="1"/>
    <col min="9" max="9" width="2.453125" customWidth="1"/>
    <col min="10" max="23" width="2.54296875" customWidth="1"/>
    <col min="24" max="25" width="2.54296875" style="3" customWidth="1"/>
    <col min="26" max="26" width="2.54296875" customWidth="1"/>
    <col min="27" max="27" width="47.7265625" customWidth="1"/>
    <col min="28" max="28" width="13.36328125" customWidth="1"/>
  </cols>
  <sheetData>
    <row r="1" spans="1:32">
      <c r="D1"/>
      <c r="H1" s="3"/>
      <c r="I1" s="3"/>
      <c r="J1" s="3"/>
      <c r="K1" s="3"/>
      <c r="L1" s="3"/>
      <c r="N1" s="3"/>
      <c r="O1" s="3"/>
      <c r="P1" s="3"/>
      <c r="Q1" s="3"/>
      <c r="R1" s="3"/>
      <c r="S1" s="3"/>
      <c r="T1" s="3"/>
      <c r="U1" s="3"/>
      <c r="X1"/>
      <c r="Y1"/>
    </row>
    <row r="2" spans="1:32" ht="15" thickBot="1">
      <c r="B2" s="12" t="s">
        <v>24</v>
      </c>
      <c r="C2" s="12"/>
      <c r="D2" s="10"/>
      <c r="E2" s="10"/>
      <c r="F2" s="10"/>
      <c r="G2" s="10"/>
      <c r="H2" s="9"/>
      <c r="I2" s="10"/>
      <c r="J2" s="10"/>
      <c r="K2" s="10"/>
      <c r="L2" s="10"/>
      <c r="M2" s="3"/>
      <c r="N2" s="3"/>
      <c r="O2" s="3"/>
      <c r="P2" s="3"/>
      <c r="Q2" s="3"/>
      <c r="R2" s="3"/>
      <c r="S2" s="3"/>
      <c r="T2" s="3"/>
      <c r="U2" s="3"/>
      <c r="V2" s="10"/>
      <c r="W2" s="67"/>
      <c r="AA2" s="10" t="s">
        <v>55</v>
      </c>
      <c r="AB2" s="10"/>
    </row>
    <row r="3" spans="1:32" ht="15" thickBot="1">
      <c r="B3" s="71"/>
      <c r="C3" s="71"/>
      <c r="D3" s="71"/>
      <c r="E3" s="71"/>
      <c r="F3" s="10"/>
      <c r="G3" s="78" t="s">
        <v>31</v>
      </c>
      <c r="H3" s="79"/>
      <c r="I3" s="79"/>
      <c r="J3" s="79"/>
      <c r="K3" s="79"/>
      <c r="L3" s="79"/>
      <c r="M3" s="80" t="e">
        <f ca="1">SUM(U10:U29)/SUM(T10:T29)</f>
        <v>#DIV/0!</v>
      </c>
      <c r="N3" s="80"/>
      <c r="O3" s="81"/>
      <c r="Q3" s="29" t="s">
        <v>28</v>
      </c>
      <c r="R3" s="9"/>
      <c r="S3" s="10"/>
      <c r="T3" s="10"/>
      <c r="U3" s="10"/>
      <c r="V3" s="10"/>
      <c r="W3" s="68"/>
      <c r="X3" s="9"/>
      <c r="Y3" s="16"/>
      <c r="AA3" s="72"/>
      <c r="AB3" s="73"/>
    </row>
    <row r="4" spans="1:32" ht="15" thickBot="1">
      <c r="B4" s="12" t="s">
        <v>26</v>
      </c>
      <c r="C4" s="12"/>
      <c r="D4" s="10"/>
      <c r="E4" s="10"/>
      <c r="F4" s="10"/>
      <c r="G4" s="82" t="s">
        <v>35</v>
      </c>
      <c r="H4" s="83"/>
      <c r="I4" s="83"/>
      <c r="J4" s="83"/>
      <c r="K4" s="83"/>
      <c r="L4" s="83"/>
      <c r="M4" s="84" t="e">
        <f ca="1">SUM(V10:V29)/SUM(T10:T29)</f>
        <v>#DIV/0!</v>
      </c>
      <c r="N4" s="84"/>
      <c r="O4" s="85"/>
      <c r="Q4" s="86" t="s">
        <v>29</v>
      </c>
      <c r="R4" s="87"/>
      <c r="S4" s="87"/>
      <c r="T4" s="87"/>
      <c r="U4" s="88">
        <f ca="1">MIN(I10:I29)</f>
        <v>0</v>
      </c>
      <c r="V4" s="88"/>
      <c r="W4" s="88"/>
      <c r="X4" s="88"/>
      <c r="Y4" s="89"/>
      <c r="AA4" s="74"/>
      <c r="AB4" s="75"/>
    </row>
    <row r="5" spans="1:32" ht="15" thickBot="1">
      <c r="B5" s="71"/>
      <c r="C5" s="71"/>
      <c r="D5" s="71"/>
      <c r="E5" s="71"/>
      <c r="F5" s="10"/>
      <c r="G5" s="96" t="e">
        <f ca="1">IF(M4=1,"ENC",M3-M4)</f>
        <v>#DIV/0!</v>
      </c>
      <c r="H5" s="97"/>
      <c r="I5" s="97"/>
      <c r="J5" s="97"/>
      <c r="K5" s="97"/>
      <c r="L5" s="97"/>
      <c r="M5" s="97"/>
      <c r="N5" s="97"/>
      <c r="O5" s="98"/>
      <c r="Q5" s="92" t="s">
        <v>30</v>
      </c>
      <c r="R5" s="93"/>
      <c r="S5" s="93"/>
      <c r="T5" s="93"/>
      <c r="U5" s="94">
        <f ca="1">MAX(J10:J29)</f>
        <v>0</v>
      </c>
      <c r="V5" s="94"/>
      <c r="W5" s="94"/>
      <c r="X5" s="94"/>
      <c r="Y5" s="95"/>
      <c r="AA5" s="76"/>
      <c r="AB5" s="77"/>
    </row>
    <row r="6" spans="1:32" ht="11.25" customHeight="1">
      <c r="B6" s="7"/>
      <c r="C6" s="7"/>
      <c r="D6" s="7"/>
      <c r="E6" s="7"/>
      <c r="F6" s="4"/>
      <c r="G6" s="4"/>
      <c r="H6" s="4"/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32" s="3" customFormat="1" ht="11.25" customHeight="1">
      <c r="B7" s="7"/>
      <c r="C7" s="7"/>
      <c r="D7" s="7"/>
      <c r="E7" s="7"/>
      <c r="F7" s="4"/>
      <c r="G7" s="4"/>
      <c r="H7" s="4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32" ht="11.25" customHeight="1">
      <c r="B8" s="1"/>
      <c r="C8" s="1"/>
      <c r="D8" s="1"/>
      <c r="E8" s="1"/>
      <c r="F8" s="91">
        <f ca="1">NOW()</f>
        <v>43206.48896469907</v>
      </c>
      <c r="G8" s="91"/>
      <c r="H8" s="91"/>
      <c r="I8" s="5"/>
      <c r="J8" s="5"/>
      <c r="K8" s="5"/>
      <c r="L8" s="5"/>
      <c r="M8" s="5"/>
      <c r="N8" s="2"/>
      <c r="O8" s="2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1"/>
      <c r="AB8" s="8"/>
    </row>
    <row r="9" spans="1:32" s="45" customFormat="1" ht="18" customHeight="1" thickBot="1">
      <c r="A9" s="46" t="s">
        <v>23</v>
      </c>
      <c r="B9" s="69" t="s">
        <v>25</v>
      </c>
      <c r="C9" s="70"/>
      <c r="D9" s="32" t="s">
        <v>59</v>
      </c>
      <c r="E9" s="32" t="s">
        <v>26</v>
      </c>
      <c r="F9" s="31" t="s">
        <v>31</v>
      </c>
      <c r="G9" s="90" t="s">
        <v>56</v>
      </c>
      <c r="H9" s="90"/>
      <c r="I9" s="41" t="s">
        <v>0</v>
      </c>
      <c r="J9" s="41" t="s">
        <v>1</v>
      </c>
      <c r="K9" s="41" t="s">
        <v>2</v>
      </c>
      <c r="L9" s="41" t="s">
        <v>14</v>
      </c>
      <c r="M9" s="41" t="s">
        <v>17</v>
      </c>
      <c r="N9" s="41" t="s">
        <v>9</v>
      </c>
      <c r="O9" s="41" t="s">
        <v>8</v>
      </c>
      <c r="P9" s="41" t="s">
        <v>7</v>
      </c>
      <c r="Q9" s="41" t="s">
        <v>6</v>
      </c>
      <c r="R9" s="41" t="s">
        <v>5</v>
      </c>
      <c r="S9" s="41" t="s">
        <v>4</v>
      </c>
      <c r="T9" s="41" t="s">
        <v>13</v>
      </c>
      <c r="U9" s="41" t="s">
        <v>15</v>
      </c>
      <c r="V9" s="41" t="s">
        <v>16</v>
      </c>
      <c r="W9" s="41"/>
      <c r="X9" s="41" t="s">
        <v>20</v>
      </c>
      <c r="Y9" s="41" t="s">
        <v>19</v>
      </c>
      <c r="Z9" s="42" t="s">
        <v>18</v>
      </c>
      <c r="AA9" s="43" t="s">
        <v>57</v>
      </c>
      <c r="AB9" s="44" t="s">
        <v>58</v>
      </c>
      <c r="AF9" s="46">
        <v>13</v>
      </c>
    </row>
    <row r="10" spans="1:32" ht="24.5" customHeight="1">
      <c r="A10" s="8" t="e">
        <f ca="1">MATCH(FALSE,INDEX(ISBLANK(INDIRECT("Data_Workfront!A2:A2000")),0,0),0)+1</f>
        <v>#N/A</v>
      </c>
      <c r="B10" s="61" t="str">
        <f ca="1">IF(ISNUMBER($A10),INDIRECT("Data_Workfront!D"&amp;A10),"")</f>
        <v/>
      </c>
      <c r="C10" s="59" t="str">
        <f ca="1">IF(ISNUMBER($A10),HYPERLINK(INDIRECT("Data_Workfront!A"&amp;A10),"link"),"")</f>
        <v/>
      </c>
      <c r="D10" s="57"/>
      <c r="E10" s="64" t="str">
        <f ca="1">IF(ISNUMBER($A10),INDIRECT("Data_Workfront!E"&amp;$A10),"")</f>
        <v/>
      </c>
      <c r="F10" s="65" t="str">
        <f ca="1">IF(ISNUMBER($A10),INDIRECT("Data_Workfront!G"&amp;$A10),"")</f>
        <v/>
      </c>
      <c r="G10" s="65" t="str">
        <f ca="1">IF(ISNUMBER($A10),INDIRECT("Data_Workfront!H"&amp;$A10),"")</f>
        <v/>
      </c>
      <c r="H10" s="66" t="str">
        <f ca="1">IF(OR(E10="",AND(F10=0,G10=0)),"F",IF(G10=1,"C",F10-G10))</f>
        <v>F</v>
      </c>
      <c r="I10" s="55" t="str">
        <f ca="1">IF(ISNUMBER($A10),INDIRECT("Data_Workfront!J"&amp;$A10),"")</f>
        <v/>
      </c>
      <c r="J10" s="53" t="str">
        <f ca="1">IF(ISNUMBER($A10),INDIRECT("Data_Workfront!K"&amp;$A10),"")</f>
        <v/>
      </c>
      <c r="K10" s="33" t="str">
        <f ca="1">F10</f>
        <v/>
      </c>
      <c r="L10" s="33" t="str">
        <f ca="1">G10</f>
        <v/>
      </c>
      <c r="M10" s="34" t="str">
        <f ca="1">IF(ISBLANK(I10),"",I10)</f>
        <v/>
      </c>
      <c r="N10" s="35" t="e">
        <f ca="1">(IF(K10&gt;=L10,IF((K10-L10)&gt;0.1,(K10-L10)*(J10-I10),0),0))</f>
        <v>#VALUE!</v>
      </c>
      <c r="O10" s="35" t="str">
        <f t="shared" ref="O10" ca="1" si="0">IF(ISNUMBER(A10),IF(K10&gt;=L10,IF((K10-L10)&gt;0.1,0,(K10-L10)*(J10-I10)),0),"")</f>
        <v/>
      </c>
      <c r="P10" s="36" t="str">
        <f t="shared" ref="P10" ca="1" si="1">IF(ISNUMBER(A10),(IF(L10&gt;=K10,(L10-K10)*(J10-I10),0)),"")</f>
        <v/>
      </c>
      <c r="Q10" s="36" t="str">
        <f t="shared" ref="Q10" ca="1" si="2">IF(ISNUMBER(A10),(IF(L10&lt;=K10,L10*(J10-I10),(K10*(J10-I10)))),"")</f>
        <v/>
      </c>
      <c r="R10" s="37" t="str">
        <f t="shared" ref="R10" ca="1" si="3">IF(ISNUMBER(A10),(J10-I10)-SUM(N10:Q10),"")</f>
        <v/>
      </c>
      <c r="S10" s="36" t="str">
        <f t="shared" ref="S10" ca="1" si="4">IF(ISNUMBER(A10),(J10-I10)-SUM(N10:R10),"")</f>
        <v/>
      </c>
      <c r="T10" s="34" t="str">
        <f ca="1">IF(ISNUMBER(A10),(J10-I10)*IF(D10="zero",0,IF(D10="low",1,IF(D10="medium",2,IF(D10="high",3,FALSE)))),"")</f>
        <v/>
      </c>
      <c r="U10" s="34" t="str">
        <f ca="1">IF(ISNUMBER(A10),(J10-I10)*IF(D10="zero",0,IF(D10="low",1,IF(D10="medium",2,IF(D10="high",3,FALSE))))*K10,"")</f>
        <v/>
      </c>
      <c r="V10" s="34" t="str">
        <f ca="1">IF(ISNUMBER(A10),(J10-I10)*IF(D10="zero",0,IF(D10="low",1,IF(D10="medium",2,IF(D10="high",3,FALSE))))*L10,"")</f>
        <v/>
      </c>
      <c r="W10" s="38"/>
      <c r="X10" s="36" t="str">
        <f t="shared" ref="X10" ca="1" si="5">IF(ISNUMBER(A10),(AB10-I10)/(J10-I10),"")</f>
        <v/>
      </c>
      <c r="Y10" s="36" t="str">
        <f ca="1">IF(AND(ISNUMBER(A10),K10&gt;0),X10/K10,"")</f>
        <v/>
      </c>
      <c r="Z10" s="39">
        <f>4</f>
        <v>4</v>
      </c>
      <c r="AA10" s="40" t="str">
        <f ca="1">IF(ISNUMBER($A10),INDIRECT("Data_Workfront!L"&amp;$A10),"")</f>
        <v/>
      </c>
      <c r="AB10" s="54" t="str">
        <f ca="1">IF(ISNUMBER($A10),INDIRECT("Data_Workfront!F"&amp;$A10),"")</f>
        <v/>
      </c>
    </row>
    <row r="11" spans="1:32" ht="24.5" customHeight="1">
      <c r="A11" s="8" t="e">
        <f ca="1">MATCH(FALSE,INDEX(ISBLANK(INDIRECT("Data_Workfront!A"&amp;A10+1&amp;":A2000")),0,0),0)+A10</f>
        <v>#VALUE!</v>
      </c>
      <c r="B11" s="61" t="str">
        <f t="shared" ref="B11:B29" ca="1" si="6">IF(ISNUMBER($A11),INDIRECT("Data_Workfront!D"&amp;A11),"")</f>
        <v/>
      </c>
      <c r="C11" s="59" t="str">
        <f t="shared" ref="C11:C29" ca="1" si="7">IF(ISNUMBER($A11),HYPERLINK(INDIRECT("Data_Workfront!A"&amp;A11),"link"),"")</f>
        <v/>
      </c>
      <c r="D11" s="57"/>
      <c r="E11" s="64" t="str">
        <f t="shared" ref="E11:E29" ca="1" si="8">IF(ISNUMBER($A11),INDIRECT("Data_Workfront!E"&amp;$A11),"")</f>
        <v/>
      </c>
      <c r="F11" s="65" t="str">
        <f t="shared" ref="F11:F29" ca="1" si="9">IF(ISNUMBER($A11),INDIRECT("Data_Workfront!G"&amp;$A11),"")</f>
        <v/>
      </c>
      <c r="G11" s="65" t="str">
        <f t="shared" ref="G11:G29" ca="1" si="10">IF(ISNUMBER($A11),INDIRECT("Data_Workfront!H"&amp;$A11),"")</f>
        <v/>
      </c>
      <c r="H11" s="66" t="str">
        <f t="shared" ref="H11:H29" ca="1" si="11">IF(OR(E11="",AND(F11=0,G11=0)),"F",IF(G11=1,"C",F11-G11))</f>
        <v>F</v>
      </c>
      <c r="I11" s="55" t="str">
        <f t="shared" ref="I11:I29" ca="1" si="12">IF(ISNUMBER($A11),INDIRECT("Data_Workfront!J"&amp;$A11),"")</f>
        <v/>
      </c>
      <c r="J11" s="53" t="str">
        <f t="shared" ref="J11:J29" ca="1" si="13">IF(ISNUMBER($A11),INDIRECT("Data_Workfront!K"&amp;$A11),"")</f>
        <v/>
      </c>
      <c r="K11" s="33" t="str">
        <f t="shared" ref="K11:K29" ca="1" si="14">F11</f>
        <v/>
      </c>
      <c r="L11" s="33" t="str">
        <f t="shared" ref="L11:L29" ca="1" si="15">G11</f>
        <v/>
      </c>
      <c r="M11" s="34" t="str">
        <f t="shared" ref="M11:M29" ca="1" si="16">IF(ISBLANK(I11),"",I11)</f>
        <v/>
      </c>
      <c r="N11" s="35" t="e">
        <f t="shared" ref="N11:N29" ca="1" si="17">(IF(K11&gt;=L11,IF((K11-L11)&gt;0.1,(K11-L11)*(J11-I11),0),0))</f>
        <v>#VALUE!</v>
      </c>
      <c r="O11" s="35" t="str">
        <f t="shared" ref="O11:O29" ca="1" si="18">IF(ISNUMBER(A11),IF(K11&gt;=L11,IF((K11-L11)&gt;0.1,0,(K11-L11)*(J11-I11)),0),"")</f>
        <v/>
      </c>
      <c r="P11" s="36" t="str">
        <f t="shared" ref="P11:P29" ca="1" si="19">IF(ISNUMBER(A11),(IF(L11&gt;=K11,(L11-K11)*(J11-I11),0)),"")</f>
        <v/>
      </c>
      <c r="Q11" s="36" t="str">
        <f t="shared" ref="Q11:Q29" ca="1" si="20">IF(ISNUMBER(A11),(IF(L11&lt;=K11,L11*(J11-I11),(K11*(J11-I11)))),"")</f>
        <v/>
      </c>
      <c r="R11" s="37" t="str">
        <f t="shared" ref="R11:R29" ca="1" si="21">IF(ISNUMBER(A11),(J11-I11)-SUM(N11:Q11),"")</f>
        <v/>
      </c>
      <c r="S11" s="36" t="str">
        <f t="shared" ref="S11:S29" ca="1" si="22">IF(ISNUMBER(A11),(J11-I11)-SUM(N11:R11),"")</f>
        <v/>
      </c>
      <c r="T11" s="34" t="str">
        <f t="shared" ref="T11:T29" ca="1" si="23">IF(ISNUMBER(A11),(J11-I11)*IF(D11="zero",0,IF(D11="low",1,IF(D11="medium",2,IF(D11="high",3,FALSE)))),"")</f>
        <v/>
      </c>
      <c r="U11" s="34" t="str">
        <f t="shared" ref="U11:U29" ca="1" si="24">IF(ISNUMBER(A11),(J11-I11)*IF(D11="zero",0,IF(D11="low",1,IF(D11="medium",2,IF(D11="high",3,FALSE))))*K11,"")</f>
        <v/>
      </c>
      <c r="V11" s="34" t="str">
        <f t="shared" ref="V11:V29" ca="1" si="25">IF(ISNUMBER(A11),(J11-I11)*IF(D11="zero",0,IF(D11="low",1,IF(D11="medium",2,IF(D11="high",3,FALSE))))*L11,"")</f>
        <v/>
      </c>
      <c r="W11" s="38"/>
      <c r="X11" s="36" t="str">
        <f t="shared" ref="X11:X29" ca="1" si="26">IF(ISNUMBER(A11),(AB11-I11)/(J11-I11),"")</f>
        <v/>
      </c>
      <c r="Y11" s="36" t="str">
        <f t="shared" ref="Y11:Y29" ca="1" si="27">IF(AND(ISNUMBER(A11),K11&gt;0),X11/K11,"")</f>
        <v/>
      </c>
      <c r="Z11" s="39">
        <f>4</f>
        <v>4</v>
      </c>
      <c r="AA11" s="40" t="str">
        <f t="shared" ref="AA11:AA29" ca="1" si="28">IF(ISNUMBER($A11),INDIRECT("Data_Workfront!L"&amp;$A11),"")</f>
        <v/>
      </c>
      <c r="AB11" s="54" t="str">
        <f t="shared" ref="AB11:AB29" ca="1" si="29">IF(ISNUMBER($A11),INDIRECT("Data_Workfront!F"&amp;$A11),"")</f>
        <v/>
      </c>
    </row>
    <row r="12" spans="1:32" ht="24.5" customHeight="1">
      <c r="A12" s="8" t="e">
        <f t="shared" ref="A12:A29" ca="1" si="30">MATCH(FALSE,INDEX(ISBLANK(INDIRECT("Data_Workfront!A"&amp;A11+1&amp;":A2000")),0,0),0)+A11</f>
        <v>#VALUE!</v>
      </c>
      <c r="B12" s="61" t="str">
        <f t="shared" ca="1" si="6"/>
        <v/>
      </c>
      <c r="C12" s="59" t="str">
        <f t="shared" ca="1" si="7"/>
        <v/>
      </c>
      <c r="D12" s="57"/>
      <c r="E12" s="64" t="str">
        <f t="shared" ca="1" si="8"/>
        <v/>
      </c>
      <c r="F12" s="65" t="str">
        <f t="shared" ca="1" si="9"/>
        <v/>
      </c>
      <c r="G12" s="65" t="str">
        <f t="shared" ca="1" si="10"/>
        <v/>
      </c>
      <c r="H12" s="66" t="str">
        <f t="shared" ca="1" si="11"/>
        <v>F</v>
      </c>
      <c r="I12" s="55" t="str">
        <f t="shared" ca="1" si="12"/>
        <v/>
      </c>
      <c r="J12" s="53" t="str">
        <f t="shared" ca="1" si="13"/>
        <v/>
      </c>
      <c r="K12" s="33" t="str">
        <f t="shared" ca="1" si="14"/>
        <v/>
      </c>
      <c r="L12" s="33" t="str">
        <f t="shared" ca="1" si="15"/>
        <v/>
      </c>
      <c r="M12" s="34" t="str">
        <f t="shared" ca="1" si="16"/>
        <v/>
      </c>
      <c r="N12" s="35" t="e">
        <f t="shared" ca="1" si="17"/>
        <v>#VALUE!</v>
      </c>
      <c r="O12" s="35" t="str">
        <f t="shared" ca="1" si="18"/>
        <v/>
      </c>
      <c r="P12" s="36" t="str">
        <f t="shared" ca="1" si="19"/>
        <v/>
      </c>
      <c r="Q12" s="36" t="str">
        <f t="shared" ca="1" si="20"/>
        <v/>
      </c>
      <c r="R12" s="37" t="str">
        <f t="shared" ca="1" si="21"/>
        <v/>
      </c>
      <c r="S12" s="36" t="str">
        <f t="shared" ca="1" si="22"/>
        <v/>
      </c>
      <c r="T12" s="34" t="str">
        <f t="shared" ca="1" si="23"/>
        <v/>
      </c>
      <c r="U12" s="34" t="str">
        <f t="shared" ca="1" si="24"/>
        <v/>
      </c>
      <c r="V12" s="34" t="str">
        <f t="shared" ca="1" si="25"/>
        <v/>
      </c>
      <c r="W12" s="38"/>
      <c r="X12" s="36" t="str">
        <f t="shared" ca="1" si="26"/>
        <v/>
      </c>
      <c r="Y12" s="36" t="str">
        <f t="shared" ca="1" si="27"/>
        <v/>
      </c>
      <c r="Z12" s="39">
        <f>4</f>
        <v>4</v>
      </c>
      <c r="AA12" s="40" t="str">
        <f t="shared" ca="1" si="28"/>
        <v/>
      </c>
      <c r="AB12" s="54" t="str">
        <f t="shared" ca="1" si="29"/>
        <v/>
      </c>
    </row>
    <row r="13" spans="1:32" ht="24.5" customHeight="1">
      <c r="A13" s="8" t="e">
        <f t="shared" ca="1" si="30"/>
        <v>#VALUE!</v>
      </c>
      <c r="B13" s="61" t="str">
        <f t="shared" ca="1" si="6"/>
        <v/>
      </c>
      <c r="C13" s="59" t="str">
        <f t="shared" ca="1" si="7"/>
        <v/>
      </c>
      <c r="D13" s="57"/>
      <c r="E13" s="64" t="str">
        <f t="shared" ca="1" si="8"/>
        <v/>
      </c>
      <c r="F13" s="65" t="str">
        <f t="shared" ca="1" si="9"/>
        <v/>
      </c>
      <c r="G13" s="65" t="str">
        <f t="shared" ca="1" si="10"/>
        <v/>
      </c>
      <c r="H13" s="66" t="str">
        <f t="shared" ca="1" si="11"/>
        <v>F</v>
      </c>
      <c r="I13" s="55" t="str">
        <f t="shared" ca="1" si="12"/>
        <v/>
      </c>
      <c r="J13" s="53" t="str">
        <f t="shared" ca="1" si="13"/>
        <v/>
      </c>
      <c r="K13" s="33" t="str">
        <f t="shared" ca="1" si="14"/>
        <v/>
      </c>
      <c r="L13" s="33" t="str">
        <f t="shared" ca="1" si="15"/>
        <v/>
      </c>
      <c r="M13" s="34" t="str">
        <f t="shared" ca="1" si="16"/>
        <v/>
      </c>
      <c r="N13" s="35" t="e">
        <f t="shared" ca="1" si="17"/>
        <v>#VALUE!</v>
      </c>
      <c r="O13" s="35" t="str">
        <f t="shared" ca="1" si="18"/>
        <v/>
      </c>
      <c r="P13" s="36" t="str">
        <f t="shared" ca="1" si="19"/>
        <v/>
      </c>
      <c r="Q13" s="36" t="str">
        <f t="shared" ca="1" si="20"/>
        <v/>
      </c>
      <c r="R13" s="37" t="str">
        <f t="shared" ca="1" si="21"/>
        <v/>
      </c>
      <c r="S13" s="36" t="str">
        <f t="shared" ca="1" si="22"/>
        <v/>
      </c>
      <c r="T13" s="34" t="str">
        <f t="shared" ca="1" si="23"/>
        <v/>
      </c>
      <c r="U13" s="34" t="str">
        <f t="shared" ca="1" si="24"/>
        <v/>
      </c>
      <c r="V13" s="34" t="str">
        <f t="shared" ca="1" si="25"/>
        <v/>
      </c>
      <c r="W13" s="38"/>
      <c r="X13" s="36" t="str">
        <f t="shared" ca="1" si="26"/>
        <v/>
      </c>
      <c r="Y13" s="36" t="str">
        <f t="shared" ca="1" si="27"/>
        <v/>
      </c>
      <c r="Z13" s="39">
        <f>4</f>
        <v>4</v>
      </c>
      <c r="AA13" s="40" t="str">
        <f t="shared" ca="1" si="28"/>
        <v/>
      </c>
      <c r="AB13" s="54" t="str">
        <f t="shared" ca="1" si="29"/>
        <v/>
      </c>
    </row>
    <row r="14" spans="1:32" s="3" customFormat="1" ht="24.5" customHeight="1">
      <c r="A14" s="8" t="e">
        <f t="shared" ca="1" si="30"/>
        <v>#VALUE!</v>
      </c>
      <c r="B14" s="61" t="str">
        <f t="shared" ca="1" si="6"/>
        <v/>
      </c>
      <c r="C14" s="59" t="str">
        <f t="shared" ca="1" si="7"/>
        <v/>
      </c>
      <c r="D14" s="57"/>
      <c r="E14" s="64" t="str">
        <f t="shared" ca="1" si="8"/>
        <v/>
      </c>
      <c r="F14" s="65" t="str">
        <f t="shared" ca="1" si="9"/>
        <v/>
      </c>
      <c r="G14" s="65" t="str">
        <f t="shared" ca="1" si="10"/>
        <v/>
      </c>
      <c r="H14" s="66" t="str">
        <f t="shared" ca="1" si="11"/>
        <v>F</v>
      </c>
      <c r="I14" s="55" t="str">
        <f t="shared" ca="1" si="12"/>
        <v/>
      </c>
      <c r="J14" s="53" t="str">
        <f t="shared" ca="1" si="13"/>
        <v/>
      </c>
      <c r="K14" s="33" t="str">
        <f t="shared" ca="1" si="14"/>
        <v/>
      </c>
      <c r="L14" s="33" t="str">
        <f t="shared" ca="1" si="15"/>
        <v/>
      </c>
      <c r="M14" s="34" t="str">
        <f t="shared" ca="1" si="16"/>
        <v/>
      </c>
      <c r="N14" s="35" t="e">
        <f t="shared" ca="1" si="17"/>
        <v>#VALUE!</v>
      </c>
      <c r="O14" s="35" t="str">
        <f t="shared" ca="1" si="18"/>
        <v/>
      </c>
      <c r="P14" s="36" t="str">
        <f t="shared" ca="1" si="19"/>
        <v/>
      </c>
      <c r="Q14" s="36" t="str">
        <f t="shared" ca="1" si="20"/>
        <v/>
      </c>
      <c r="R14" s="37" t="str">
        <f t="shared" ca="1" si="21"/>
        <v/>
      </c>
      <c r="S14" s="36" t="str">
        <f t="shared" ca="1" si="22"/>
        <v/>
      </c>
      <c r="T14" s="34" t="str">
        <f t="shared" ca="1" si="23"/>
        <v/>
      </c>
      <c r="U14" s="34" t="str">
        <f t="shared" ca="1" si="24"/>
        <v/>
      </c>
      <c r="V14" s="34" t="str">
        <f t="shared" ca="1" si="25"/>
        <v/>
      </c>
      <c r="W14" s="38"/>
      <c r="X14" s="36" t="str">
        <f t="shared" ca="1" si="26"/>
        <v/>
      </c>
      <c r="Y14" s="36" t="str">
        <f t="shared" ca="1" si="27"/>
        <v/>
      </c>
      <c r="Z14" s="39">
        <f>4</f>
        <v>4</v>
      </c>
      <c r="AA14" s="40" t="str">
        <f t="shared" ca="1" si="28"/>
        <v/>
      </c>
      <c r="AB14" s="54" t="str">
        <f t="shared" ca="1" si="29"/>
        <v/>
      </c>
    </row>
    <row r="15" spans="1:32" s="3" customFormat="1" ht="24.5" customHeight="1">
      <c r="A15" s="8" t="e">
        <f t="shared" ca="1" si="30"/>
        <v>#VALUE!</v>
      </c>
      <c r="B15" s="61" t="str">
        <f t="shared" ca="1" si="6"/>
        <v/>
      </c>
      <c r="C15" s="59" t="str">
        <f t="shared" ca="1" si="7"/>
        <v/>
      </c>
      <c r="D15" s="57"/>
      <c r="E15" s="64" t="str">
        <f t="shared" ca="1" si="8"/>
        <v/>
      </c>
      <c r="F15" s="65" t="str">
        <f t="shared" ca="1" si="9"/>
        <v/>
      </c>
      <c r="G15" s="65" t="str">
        <f t="shared" ca="1" si="10"/>
        <v/>
      </c>
      <c r="H15" s="66" t="str">
        <f t="shared" ca="1" si="11"/>
        <v>F</v>
      </c>
      <c r="I15" s="55" t="str">
        <f t="shared" ca="1" si="12"/>
        <v/>
      </c>
      <c r="J15" s="53" t="str">
        <f t="shared" ca="1" si="13"/>
        <v/>
      </c>
      <c r="K15" s="33" t="str">
        <f t="shared" ca="1" si="14"/>
        <v/>
      </c>
      <c r="L15" s="33" t="str">
        <f t="shared" ca="1" si="15"/>
        <v/>
      </c>
      <c r="M15" s="34" t="str">
        <f t="shared" ca="1" si="16"/>
        <v/>
      </c>
      <c r="N15" s="35" t="e">
        <f t="shared" ca="1" si="17"/>
        <v>#VALUE!</v>
      </c>
      <c r="O15" s="35" t="str">
        <f t="shared" ca="1" si="18"/>
        <v/>
      </c>
      <c r="P15" s="36" t="str">
        <f t="shared" ca="1" si="19"/>
        <v/>
      </c>
      <c r="Q15" s="36" t="str">
        <f t="shared" ca="1" si="20"/>
        <v/>
      </c>
      <c r="R15" s="37" t="str">
        <f t="shared" ca="1" si="21"/>
        <v/>
      </c>
      <c r="S15" s="36" t="str">
        <f t="shared" ca="1" si="22"/>
        <v/>
      </c>
      <c r="T15" s="34" t="str">
        <f t="shared" ca="1" si="23"/>
        <v/>
      </c>
      <c r="U15" s="34" t="str">
        <f t="shared" ca="1" si="24"/>
        <v/>
      </c>
      <c r="V15" s="34" t="str">
        <f t="shared" ca="1" si="25"/>
        <v/>
      </c>
      <c r="W15" s="38"/>
      <c r="X15" s="36" t="str">
        <f t="shared" ca="1" si="26"/>
        <v/>
      </c>
      <c r="Y15" s="36" t="str">
        <f t="shared" ca="1" si="27"/>
        <v/>
      </c>
      <c r="Z15" s="39">
        <f>4</f>
        <v>4</v>
      </c>
      <c r="AA15" s="40" t="str">
        <f t="shared" ca="1" si="28"/>
        <v/>
      </c>
      <c r="AB15" s="54" t="str">
        <f t="shared" ca="1" si="29"/>
        <v/>
      </c>
    </row>
    <row r="16" spans="1:32" s="3" customFormat="1" ht="24.5" customHeight="1">
      <c r="A16" s="8" t="e">
        <f t="shared" ca="1" si="30"/>
        <v>#VALUE!</v>
      </c>
      <c r="B16" s="61" t="str">
        <f t="shared" ca="1" si="6"/>
        <v/>
      </c>
      <c r="C16" s="59" t="str">
        <f t="shared" ca="1" si="7"/>
        <v/>
      </c>
      <c r="D16" s="57"/>
      <c r="E16" s="64" t="str">
        <f t="shared" ca="1" si="8"/>
        <v/>
      </c>
      <c r="F16" s="65" t="str">
        <f t="shared" ca="1" si="9"/>
        <v/>
      </c>
      <c r="G16" s="65" t="str">
        <f t="shared" ca="1" si="10"/>
        <v/>
      </c>
      <c r="H16" s="66" t="str">
        <f t="shared" ca="1" si="11"/>
        <v>F</v>
      </c>
      <c r="I16" s="55" t="str">
        <f t="shared" ca="1" si="12"/>
        <v/>
      </c>
      <c r="J16" s="53" t="str">
        <f t="shared" ca="1" si="13"/>
        <v/>
      </c>
      <c r="K16" s="33" t="str">
        <f t="shared" ca="1" si="14"/>
        <v/>
      </c>
      <c r="L16" s="33" t="str">
        <f t="shared" ca="1" si="15"/>
        <v/>
      </c>
      <c r="M16" s="34" t="str">
        <f t="shared" ca="1" si="16"/>
        <v/>
      </c>
      <c r="N16" s="35" t="e">
        <f t="shared" ca="1" si="17"/>
        <v>#VALUE!</v>
      </c>
      <c r="O16" s="35" t="str">
        <f t="shared" ca="1" si="18"/>
        <v/>
      </c>
      <c r="P16" s="36" t="str">
        <f t="shared" ca="1" si="19"/>
        <v/>
      </c>
      <c r="Q16" s="36" t="str">
        <f t="shared" ca="1" si="20"/>
        <v/>
      </c>
      <c r="R16" s="37" t="str">
        <f t="shared" ca="1" si="21"/>
        <v/>
      </c>
      <c r="S16" s="36" t="str">
        <f t="shared" ca="1" si="22"/>
        <v/>
      </c>
      <c r="T16" s="34" t="str">
        <f t="shared" ca="1" si="23"/>
        <v/>
      </c>
      <c r="U16" s="34" t="str">
        <f t="shared" ca="1" si="24"/>
        <v/>
      </c>
      <c r="V16" s="34" t="str">
        <f t="shared" ca="1" si="25"/>
        <v/>
      </c>
      <c r="W16" s="38"/>
      <c r="X16" s="36" t="str">
        <f t="shared" ca="1" si="26"/>
        <v/>
      </c>
      <c r="Y16" s="36" t="str">
        <f t="shared" ca="1" si="27"/>
        <v/>
      </c>
      <c r="Z16" s="39">
        <f>4</f>
        <v>4</v>
      </c>
      <c r="AA16" s="40" t="str">
        <f t="shared" ca="1" si="28"/>
        <v/>
      </c>
      <c r="AB16" s="54" t="str">
        <f t="shared" ca="1" si="29"/>
        <v/>
      </c>
    </row>
    <row r="17" spans="1:28" s="3" customFormat="1" ht="24.5" customHeight="1">
      <c r="A17" s="8" t="e">
        <f t="shared" ca="1" si="30"/>
        <v>#VALUE!</v>
      </c>
      <c r="B17" s="61" t="str">
        <f t="shared" ca="1" si="6"/>
        <v/>
      </c>
      <c r="C17" s="59" t="str">
        <f t="shared" ca="1" si="7"/>
        <v/>
      </c>
      <c r="D17" s="57"/>
      <c r="E17" s="64" t="str">
        <f t="shared" ca="1" si="8"/>
        <v/>
      </c>
      <c r="F17" s="65" t="str">
        <f t="shared" ca="1" si="9"/>
        <v/>
      </c>
      <c r="G17" s="65" t="str">
        <f t="shared" ca="1" si="10"/>
        <v/>
      </c>
      <c r="H17" s="66" t="str">
        <f t="shared" ca="1" si="11"/>
        <v>F</v>
      </c>
      <c r="I17" s="55" t="str">
        <f t="shared" ca="1" si="12"/>
        <v/>
      </c>
      <c r="J17" s="53" t="str">
        <f t="shared" ca="1" si="13"/>
        <v/>
      </c>
      <c r="K17" s="33" t="str">
        <f t="shared" ca="1" si="14"/>
        <v/>
      </c>
      <c r="L17" s="33" t="str">
        <f t="shared" ca="1" si="15"/>
        <v/>
      </c>
      <c r="M17" s="34" t="str">
        <f t="shared" ca="1" si="16"/>
        <v/>
      </c>
      <c r="N17" s="35" t="e">
        <f t="shared" ca="1" si="17"/>
        <v>#VALUE!</v>
      </c>
      <c r="O17" s="35" t="str">
        <f t="shared" ca="1" si="18"/>
        <v/>
      </c>
      <c r="P17" s="36" t="str">
        <f t="shared" ca="1" si="19"/>
        <v/>
      </c>
      <c r="Q17" s="36" t="str">
        <f t="shared" ca="1" si="20"/>
        <v/>
      </c>
      <c r="R17" s="37" t="str">
        <f t="shared" ca="1" si="21"/>
        <v/>
      </c>
      <c r="S17" s="36" t="str">
        <f t="shared" ca="1" si="22"/>
        <v/>
      </c>
      <c r="T17" s="34" t="str">
        <f t="shared" ca="1" si="23"/>
        <v/>
      </c>
      <c r="U17" s="34" t="str">
        <f t="shared" ca="1" si="24"/>
        <v/>
      </c>
      <c r="V17" s="34" t="str">
        <f t="shared" ca="1" si="25"/>
        <v/>
      </c>
      <c r="W17" s="38"/>
      <c r="X17" s="36" t="str">
        <f t="shared" ca="1" si="26"/>
        <v/>
      </c>
      <c r="Y17" s="36" t="str">
        <f t="shared" ca="1" si="27"/>
        <v/>
      </c>
      <c r="Z17" s="39">
        <f>4</f>
        <v>4</v>
      </c>
      <c r="AA17" s="40" t="str">
        <f t="shared" ca="1" si="28"/>
        <v/>
      </c>
      <c r="AB17" s="54" t="str">
        <f t="shared" ca="1" si="29"/>
        <v/>
      </c>
    </row>
    <row r="18" spans="1:28" s="3" customFormat="1" ht="24.5" customHeight="1">
      <c r="A18" s="8" t="e">
        <f t="shared" ca="1" si="30"/>
        <v>#VALUE!</v>
      </c>
      <c r="B18" s="61" t="str">
        <f t="shared" ca="1" si="6"/>
        <v/>
      </c>
      <c r="C18" s="59" t="str">
        <f t="shared" ca="1" si="7"/>
        <v/>
      </c>
      <c r="D18" s="57"/>
      <c r="E18" s="64" t="str">
        <f t="shared" ca="1" si="8"/>
        <v/>
      </c>
      <c r="F18" s="65" t="str">
        <f t="shared" ca="1" si="9"/>
        <v/>
      </c>
      <c r="G18" s="65" t="str">
        <f t="shared" ca="1" si="10"/>
        <v/>
      </c>
      <c r="H18" s="66" t="str">
        <f t="shared" ca="1" si="11"/>
        <v>F</v>
      </c>
      <c r="I18" s="55" t="str">
        <f t="shared" ca="1" si="12"/>
        <v/>
      </c>
      <c r="J18" s="53" t="str">
        <f t="shared" ca="1" si="13"/>
        <v/>
      </c>
      <c r="K18" s="33" t="str">
        <f t="shared" ca="1" si="14"/>
        <v/>
      </c>
      <c r="L18" s="33" t="str">
        <f t="shared" ca="1" si="15"/>
        <v/>
      </c>
      <c r="M18" s="34" t="str">
        <f t="shared" ca="1" si="16"/>
        <v/>
      </c>
      <c r="N18" s="35" t="e">
        <f t="shared" ca="1" si="17"/>
        <v>#VALUE!</v>
      </c>
      <c r="O18" s="35" t="str">
        <f t="shared" ca="1" si="18"/>
        <v/>
      </c>
      <c r="P18" s="36" t="str">
        <f t="shared" ca="1" si="19"/>
        <v/>
      </c>
      <c r="Q18" s="36" t="str">
        <f t="shared" ca="1" si="20"/>
        <v/>
      </c>
      <c r="R18" s="37" t="str">
        <f t="shared" ca="1" si="21"/>
        <v/>
      </c>
      <c r="S18" s="36" t="str">
        <f t="shared" ca="1" si="22"/>
        <v/>
      </c>
      <c r="T18" s="34" t="str">
        <f t="shared" ca="1" si="23"/>
        <v/>
      </c>
      <c r="U18" s="34" t="str">
        <f t="shared" ca="1" si="24"/>
        <v/>
      </c>
      <c r="V18" s="34" t="str">
        <f t="shared" ca="1" si="25"/>
        <v/>
      </c>
      <c r="W18" s="38"/>
      <c r="X18" s="36" t="str">
        <f t="shared" ca="1" si="26"/>
        <v/>
      </c>
      <c r="Y18" s="36" t="str">
        <f t="shared" ca="1" si="27"/>
        <v/>
      </c>
      <c r="Z18" s="39">
        <f>4</f>
        <v>4</v>
      </c>
      <c r="AA18" s="40" t="str">
        <f t="shared" ca="1" si="28"/>
        <v/>
      </c>
      <c r="AB18" s="54" t="str">
        <f t="shared" ca="1" si="29"/>
        <v/>
      </c>
    </row>
    <row r="19" spans="1:28" s="3" customFormat="1" ht="24.5" customHeight="1">
      <c r="A19" s="8" t="e">
        <f t="shared" ca="1" si="30"/>
        <v>#VALUE!</v>
      </c>
      <c r="B19" s="61" t="str">
        <f t="shared" ca="1" si="6"/>
        <v/>
      </c>
      <c r="C19" s="59" t="str">
        <f t="shared" ca="1" si="7"/>
        <v/>
      </c>
      <c r="D19" s="57"/>
      <c r="E19" s="64" t="str">
        <f t="shared" ca="1" si="8"/>
        <v/>
      </c>
      <c r="F19" s="65" t="str">
        <f t="shared" ca="1" si="9"/>
        <v/>
      </c>
      <c r="G19" s="65" t="str">
        <f t="shared" ca="1" si="10"/>
        <v/>
      </c>
      <c r="H19" s="66" t="str">
        <f t="shared" ca="1" si="11"/>
        <v>F</v>
      </c>
      <c r="I19" s="55" t="str">
        <f t="shared" ca="1" si="12"/>
        <v/>
      </c>
      <c r="J19" s="53" t="str">
        <f t="shared" ca="1" si="13"/>
        <v/>
      </c>
      <c r="K19" s="33" t="str">
        <f t="shared" ca="1" si="14"/>
        <v/>
      </c>
      <c r="L19" s="33" t="str">
        <f t="shared" ca="1" si="15"/>
        <v/>
      </c>
      <c r="M19" s="34" t="str">
        <f t="shared" ca="1" si="16"/>
        <v/>
      </c>
      <c r="N19" s="35" t="e">
        <f t="shared" ca="1" si="17"/>
        <v>#VALUE!</v>
      </c>
      <c r="O19" s="35" t="str">
        <f t="shared" ca="1" si="18"/>
        <v/>
      </c>
      <c r="P19" s="36" t="str">
        <f t="shared" ca="1" si="19"/>
        <v/>
      </c>
      <c r="Q19" s="36" t="str">
        <f t="shared" ca="1" si="20"/>
        <v/>
      </c>
      <c r="R19" s="37" t="str">
        <f t="shared" ca="1" si="21"/>
        <v/>
      </c>
      <c r="S19" s="36" t="str">
        <f t="shared" ca="1" si="22"/>
        <v/>
      </c>
      <c r="T19" s="34" t="str">
        <f t="shared" ca="1" si="23"/>
        <v/>
      </c>
      <c r="U19" s="34" t="str">
        <f t="shared" ca="1" si="24"/>
        <v/>
      </c>
      <c r="V19" s="34" t="str">
        <f t="shared" ca="1" si="25"/>
        <v/>
      </c>
      <c r="W19" s="38"/>
      <c r="X19" s="36" t="str">
        <f t="shared" ca="1" si="26"/>
        <v/>
      </c>
      <c r="Y19" s="36" t="str">
        <f t="shared" ca="1" si="27"/>
        <v/>
      </c>
      <c r="Z19" s="39">
        <f>4</f>
        <v>4</v>
      </c>
      <c r="AA19" s="40" t="str">
        <f t="shared" ca="1" si="28"/>
        <v/>
      </c>
      <c r="AB19" s="54" t="str">
        <f t="shared" ca="1" si="29"/>
        <v/>
      </c>
    </row>
    <row r="20" spans="1:28" s="3" customFormat="1" ht="24.5" customHeight="1">
      <c r="A20" s="8" t="e">
        <f t="shared" ca="1" si="30"/>
        <v>#VALUE!</v>
      </c>
      <c r="B20" s="61" t="str">
        <f t="shared" ca="1" si="6"/>
        <v/>
      </c>
      <c r="C20" s="59" t="str">
        <f t="shared" ca="1" si="7"/>
        <v/>
      </c>
      <c r="D20" s="57"/>
      <c r="E20" s="64" t="str">
        <f t="shared" ca="1" si="8"/>
        <v/>
      </c>
      <c r="F20" s="65" t="str">
        <f t="shared" ca="1" si="9"/>
        <v/>
      </c>
      <c r="G20" s="65" t="str">
        <f t="shared" ca="1" si="10"/>
        <v/>
      </c>
      <c r="H20" s="66" t="str">
        <f t="shared" ca="1" si="11"/>
        <v>F</v>
      </c>
      <c r="I20" s="55" t="str">
        <f t="shared" ca="1" si="12"/>
        <v/>
      </c>
      <c r="J20" s="53" t="str">
        <f t="shared" ca="1" si="13"/>
        <v/>
      </c>
      <c r="K20" s="33" t="str">
        <f t="shared" ca="1" si="14"/>
        <v/>
      </c>
      <c r="L20" s="33" t="str">
        <f t="shared" ca="1" si="15"/>
        <v/>
      </c>
      <c r="M20" s="34" t="str">
        <f t="shared" ca="1" si="16"/>
        <v/>
      </c>
      <c r="N20" s="35" t="e">
        <f t="shared" ca="1" si="17"/>
        <v>#VALUE!</v>
      </c>
      <c r="O20" s="35" t="str">
        <f t="shared" ca="1" si="18"/>
        <v/>
      </c>
      <c r="P20" s="36" t="str">
        <f t="shared" ca="1" si="19"/>
        <v/>
      </c>
      <c r="Q20" s="36" t="str">
        <f t="shared" ca="1" si="20"/>
        <v/>
      </c>
      <c r="R20" s="37" t="str">
        <f t="shared" ca="1" si="21"/>
        <v/>
      </c>
      <c r="S20" s="36" t="str">
        <f t="shared" ca="1" si="22"/>
        <v/>
      </c>
      <c r="T20" s="34" t="str">
        <f t="shared" ca="1" si="23"/>
        <v/>
      </c>
      <c r="U20" s="34" t="str">
        <f t="shared" ca="1" si="24"/>
        <v/>
      </c>
      <c r="V20" s="34" t="str">
        <f t="shared" ca="1" si="25"/>
        <v/>
      </c>
      <c r="W20" s="38"/>
      <c r="X20" s="36" t="str">
        <f t="shared" ca="1" si="26"/>
        <v/>
      </c>
      <c r="Y20" s="36" t="str">
        <f t="shared" ca="1" si="27"/>
        <v/>
      </c>
      <c r="Z20" s="39">
        <f>4</f>
        <v>4</v>
      </c>
      <c r="AA20" s="40" t="str">
        <f t="shared" ca="1" si="28"/>
        <v/>
      </c>
      <c r="AB20" s="54" t="str">
        <f t="shared" ca="1" si="29"/>
        <v/>
      </c>
    </row>
    <row r="21" spans="1:28" s="3" customFormat="1" ht="24.5" customHeight="1">
      <c r="A21" s="8" t="e">
        <f t="shared" ca="1" si="30"/>
        <v>#VALUE!</v>
      </c>
      <c r="B21" s="61" t="str">
        <f t="shared" ca="1" si="6"/>
        <v/>
      </c>
      <c r="C21" s="59" t="str">
        <f t="shared" ca="1" si="7"/>
        <v/>
      </c>
      <c r="D21" s="57"/>
      <c r="E21" s="64" t="str">
        <f t="shared" ca="1" si="8"/>
        <v/>
      </c>
      <c r="F21" s="65" t="str">
        <f t="shared" ca="1" si="9"/>
        <v/>
      </c>
      <c r="G21" s="65" t="str">
        <f t="shared" ca="1" si="10"/>
        <v/>
      </c>
      <c r="H21" s="66" t="str">
        <f t="shared" ca="1" si="11"/>
        <v>F</v>
      </c>
      <c r="I21" s="55" t="str">
        <f t="shared" ca="1" si="12"/>
        <v/>
      </c>
      <c r="J21" s="53" t="str">
        <f t="shared" ca="1" si="13"/>
        <v/>
      </c>
      <c r="K21" s="33" t="str">
        <f t="shared" ca="1" si="14"/>
        <v/>
      </c>
      <c r="L21" s="33" t="str">
        <f t="shared" ca="1" si="15"/>
        <v/>
      </c>
      <c r="M21" s="34" t="str">
        <f t="shared" ca="1" si="16"/>
        <v/>
      </c>
      <c r="N21" s="35" t="e">
        <f t="shared" ca="1" si="17"/>
        <v>#VALUE!</v>
      </c>
      <c r="O21" s="35" t="str">
        <f t="shared" ca="1" si="18"/>
        <v/>
      </c>
      <c r="P21" s="36" t="str">
        <f t="shared" ca="1" si="19"/>
        <v/>
      </c>
      <c r="Q21" s="36" t="str">
        <f t="shared" ca="1" si="20"/>
        <v/>
      </c>
      <c r="R21" s="37" t="str">
        <f t="shared" ca="1" si="21"/>
        <v/>
      </c>
      <c r="S21" s="36" t="str">
        <f t="shared" ca="1" si="22"/>
        <v/>
      </c>
      <c r="T21" s="34" t="str">
        <f t="shared" ca="1" si="23"/>
        <v/>
      </c>
      <c r="U21" s="34" t="str">
        <f t="shared" ca="1" si="24"/>
        <v/>
      </c>
      <c r="V21" s="34" t="str">
        <f t="shared" ca="1" si="25"/>
        <v/>
      </c>
      <c r="W21" s="38"/>
      <c r="X21" s="36" t="str">
        <f t="shared" ca="1" si="26"/>
        <v/>
      </c>
      <c r="Y21" s="36" t="str">
        <f t="shared" ca="1" si="27"/>
        <v/>
      </c>
      <c r="Z21" s="39">
        <f>4</f>
        <v>4</v>
      </c>
      <c r="AA21" s="40" t="str">
        <f t="shared" ca="1" si="28"/>
        <v/>
      </c>
      <c r="AB21" s="54" t="str">
        <f t="shared" ca="1" si="29"/>
        <v/>
      </c>
    </row>
    <row r="22" spans="1:28" s="3" customFormat="1" ht="24.5" customHeight="1">
      <c r="A22" s="8" t="e">
        <f t="shared" ca="1" si="30"/>
        <v>#VALUE!</v>
      </c>
      <c r="B22" s="61" t="str">
        <f t="shared" ca="1" si="6"/>
        <v/>
      </c>
      <c r="C22" s="59" t="str">
        <f t="shared" ca="1" si="7"/>
        <v/>
      </c>
      <c r="D22" s="57"/>
      <c r="E22" s="64" t="str">
        <f t="shared" ca="1" si="8"/>
        <v/>
      </c>
      <c r="F22" s="65" t="str">
        <f t="shared" ca="1" si="9"/>
        <v/>
      </c>
      <c r="G22" s="65" t="str">
        <f t="shared" ca="1" si="10"/>
        <v/>
      </c>
      <c r="H22" s="66" t="str">
        <f t="shared" ca="1" si="11"/>
        <v>F</v>
      </c>
      <c r="I22" s="55" t="str">
        <f t="shared" ca="1" si="12"/>
        <v/>
      </c>
      <c r="J22" s="53" t="str">
        <f t="shared" ca="1" si="13"/>
        <v/>
      </c>
      <c r="K22" s="33" t="str">
        <f t="shared" ca="1" si="14"/>
        <v/>
      </c>
      <c r="L22" s="33" t="str">
        <f t="shared" ca="1" si="15"/>
        <v/>
      </c>
      <c r="M22" s="34" t="str">
        <f t="shared" ca="1" si="16"/>
        <v/>
      </c>
      <c r="N22" s="35" t="e">
        <f t="shared" ca="1" si="17"/>
        <v>#VALUE!</v>
      </c>
      <c r="O22" s="35" t="str">
        <f t="shared" ca="1" si="18"/>
        <v/>
      </c>
      <c r="P22" s="36" t="str">
        <f t="shared" ca="1" si="19"/>
        <v/>
      </c>
      <c r="Q22" s="36" t="str">
        <f t="shared" ca="1" si="20"/>
        <v/>
      </c>
      <c r="R22" s="37" t="str">
        <f t="shared" ca="1" si="21"/>
        <v/>
      </c>
      <c r="S22" s="36" t="str">
        <f t="shared" ca="1" si="22"/>
        <v/>
      </c>
      <c r="T22" s="34" t="str">
        <f t="shared" ca="1" si="23"/>
        <v/>
      </c>
      <c r="U22" s="34" t="str">
        <f t="shared" ca="1" si="24"/>
        <v/>
      </c>
      <c r="V22" s="34" t="str">
        <f t="shared" ca="1" si="25"/>
        <v/>
      </c>
      <c r="W22" s="38"/>
      <c r="X22" s="36" t="str">
        <f t="shared" ca="1" si="26"/>
        <v/>
      </c>
      <c r="Y22" s="36" t="str">
        <f t="shared" ca="1" si="27"/>
        <v/>
      </c>
      <c r="Z22" s="39">
        <f>4</f>
        <v>4</v>
      </c>
      <c r="AA22" s="40" t="str">
        <f t="shared" ca="1" si="28"/>
        <v/>
      </c>
      <c r="AB22" s="54" t="str">
        <f t="shared" ca="1" si="29"/>
        <v/>
      </c>
    </row>
    <row r="23" spans="1:28" s="3" customFormat="1" ht="24.5" customHeight="1">
      <c r="A23" s="8" t="e">
        <f t="shared" ca="1" si="30"/>
        <v>#VALUE!</v>
      </c>
      <c r="B23" s="61" t="str">
        <f t="shared" ca="1" si="6"/>
        <v/>
      </c>
      <c r="C23" s="59" t="str">
        <f t="shared" ca="1" si="7"/>
        <v/>
      </c>
      <c r="D23" s="57"/>
      <c r="E23" s="64" t="str">
        <f t="shared" ca="1" si="8"/>
        <v/>
      </c>
      <c r="F23" s="65" t="str">
        <f t="shared" ca="1" si="9"/>
        <v/>
      </c>
      <c r="G23" s="65" t="str">
        <f t="shared" ca="1" si="10"/>
        <v/>
      </c>
      <c r="H23" s="66" t="str">
        <f t="shared" ca="1" si="11"/>
        <v>F</v>
      </c>
      <c r="I23" s="55" t="str">
        <f t="shared" ca="1" si="12"/>
        <v/>
      </c>
      <c r="J23" s="53" t="str">
        <f t="shared" ca="1" si="13"/>
        <v/>
      </c>
      <c r="K23" s="33" t="str">
        <f t="shared" ca="1" si="14"/>
        <v/>
      </c>
      <c r="L23" s="33" t="str">
        <f t="shared" ca="1" si="15"/>
        <v/>
      </c>
      <c r="M23" s="34" t="str">
        <f t="shared" ca="1" si="16"/>
        <v/>
      </c>
      <c r="N23" s="35" t="e">
        <f t="shared" ca="1" si="17"/>
        <v>#VALUE!</v>
      </c>
      <c r="O23" s="35" t="str">
        <f t="shared" ca="1" si="18"/>
        <v/>
      </c>
      <c r="P23" s="36" t="str">
        <f t="shared" ca="1" si="19"/>
        <v/>
      </c>
      <c r="Q23" s="36" t="str">
        <f t="shared" ca="1" si="20"/>
        <v/>
      </c>
      <c r="R23" s="37" t="str">
        <f t="shared" ca="1" si="21"/>
        <v/>
      </c>
      <c r="S23" s="36" t="str">
        <f t="shared" ca="1" si="22"/>
        <v/>
      </c>
      <c r="T23" s="34" t="str">
        <f t="shared" ca="1" si="23"/>
        <v/>
      </c>
      <c r="U23" s="34" t="str">
        <f t="shared" ca="1" si="24"/>
        <v/>
      </c>
      <c r="V23" s="34" t="str">
        <f t="shared" ca="1" si="25"/>
        <v/>
      </c>
      <c r="W23" s="38"/>
      <c r="X23" s="36" t="str">
        <f t="shared" ca="1" si="26"/>
        <v/>
      </c>
      <c r="Y23" s="36" t="str">
        <f t="shared" ca="1" si="27"/>
        <v/>
      </c>
      <c r="Z23" s="39">
        <f>4</f>
        <v>4</v>
      </c>
      <c r="AA23" s="40" t="str">
        <f t="shared" ca="1" si="28"/>
        <v/>
      </c>
      <c r="AB23" s="54" t="str">
        <f t="shared" ca="1" si="29"/>
        <v/>
      </c>
    </row>
    <row r="24" spans="1:28" s="3" customFormat="1" ht="24.5" customHeight="1">
      <c r="A24" s="8" t="e">
        <f t="shared" ca="1" si="30"/>
        <v>#VALUE!</v>
      </c>
      <c r="B24" s="61" t="str">
        <f t="shared" ca="1" si="6"/>
        <v/>
      </c>
      <c r="C24" s="59" t="str">
        <f t="shared" ca="1" si="7"/>
        <v/>
      </c>
      <c r="D24" s="57"/>
      <c r="E24" s="64" t="str">
        <f t="shared" ca="1" si="8"/>
        <v/>
      </c>
      <c r="F24" s="65" t="str">
        <f t="shared" ca="1" si="9"/>
        <v/>
      </c>
      <c r="G24" s="65" t="str">
        <f t="shared" ca="1" si="10"/>
        <v/>
      </c>
      <c r="H24" s="66" t="str">
        <f t="shared" ca="1" si="11"/>
        <v>F</v>
      </c>
      <c r="I24" s="55" t="str">
        <f t="shared" ca="1" si="12"/>
        <v/>
      </c>
      <c r="J24" s="53" t="str">
        <f t="shared" ca="1" si="13"/>
        <v/>
      </c>
      <c r="K24" s="33" t="str">
        <f t="shared" ca="1" si="14"/>
        <v/>
      </c>
      <c r="L24" s="33" t="str">
        <f t="shared" ca="1" si="15"/>
        <v/>
      </c>
      <c r="M24" s="34" t="str">
        <f t="shared" ca="1" si="16"/>
        <v/>
      </c>
      <c r="N24" s="35" t="e">
        <f t="shared" ca="1" si="17"/>
        <v>#VALUE!</v>
      </c>
      <c r="O24" s="35" t="str">
        <f t="shared" ca="1" si="18"/>
        <v/>
      </c>
      <c r="P24" s="36" t="str">
        <f t="shared" ca="1" si="19"/>
        <v/>
      </c>
      <c r="Q24" s="36" t="str">
        <f t="shared" ca="1" si="20"/>
        <v/>
      </c>
      <c r="R24" s="37" t="str">
        <f t="shared" ca="1" si="21"/>
        <v/>
      </c>
      <c r="S24" s="36" t="str">
        <f t="shared" ca="1" si="22"/>
        <v/>
      </c>
      <c r="T24" s="34" t="str">
        <f t="shared" ca="1" si="23"/>
        <v/>
      </c>
      <c r="U24" s="34" t="str">
        <f t="shared" ca="1" si="24"/>
        <v/>
      </c>
      <c r="V24" s="34" t="str">
        <f t="shared" ca="1" si="25"/>
        <v/>
      </c>
      <c r="W24" s="38"/>
      <c r="X24" s="36" t="str">
        <f t="shared" ca="1" si="26"/>
        <v/>
      </c>
      <c r="Y24" s="36" t="str">
        <f t="shared" ca="1" si="27"/>
        <v/>
      </c>
      <c r="Z24" s="39">
        <f>4</f>
        <v>4</v>
      </c>
      <c r="AA24" s="40" t="str">
        <f t="shared" ca="1" si="28"/>
        <v/>
      </c>
      <c r="AB24" s="54" t="str">
        <f t="shared" ca="1" si="29"/>
        <v/>
      </c>
    </row>
    <row r="25" spans="1:28" s="3" customFormat="1" ht="24.5" customHeight="1">
      <c r="A25" s="8" t="e">
        <f t="shared" ca="1" si="30"/>
        <v>#VALUE!</v>
      </c>
      <c r="B25" s="61" t="str">
        <f t="shared" ca="1" si="6"/>
        <v/>
      </c>
      <c r="C25" s="59" t="str">
        <f t="shared" ca="1" si="7"/>
        <v/>
      </c>
      <c r="D25" s="57"/>
      <c r="E25" s="64" t="str">
        <f t="shared" ca="1" si="8"/>
        <v/>
      </c>
      <c r="F25" s="65" t="str">
        <f t="shared" ca="1" si="9"/>
        <v/>
      </c>
      <c r="G25" s="65" t="str">
        <f t="shared" ca="1" si="10"/>
        <v/>
      </c>
      <c r="H25" s="66" t="str">
        <f t="shared" ca="1" si="11"/>
        <v>F</v>
      </c>
      <c r="I25" s="55" t="str">
        <f t="shared" ca="1" si="12"/>
        <v/>
      </c>
      <c r="J25" s="53" t="str">
        <f t="shared" ca="1" si="13"/>
        <v/>
      </c>
      <c r="K25" s="33" t="str">
        <f t="shared" ca="1" si="14"/>
        <v/>
      </c>
      <c r="L25" s="33" t="str">
        <f t="shared" ca="1" si="15"/>
        <v/>
      </c>
      <c r="M25" s="34" t="str">
        <f t="shared" ca="1" si="16"/>
        <v/>
      </c>
      <c r="N25" s="35" t="e">
        <f t="shared" ca="1" si="17"/>
        <v>#VALUE!</v>
      </c>
      <c r="O25" s="35" t="str">
        <f t="shared" ca="1" si="18"/>
        <v/>
      </c>
      <c r="P25" s="36" t="str">
        <f t="shared" ca="1" si="19"/>
        <v/>
      </c>
      <c r="Q25" s="36" t="str">
        <f t="shared" ca="1" si="20"/>
        <v/>
      </c>
      <c r="R25" s="37" t="str">
        <f t="shared" ca="1" si="21"/>
        <v/>
      </c>
      <c r="S25" s="36" t="str">
        <f t="shared" ca="1" si="22"/>
        <v/>
      </c>
      <c r="T25" s="34" t="str">
        <f t="shared" ca="1" si="23"/>
        <v/>
      </c>
      <c r="U25" s="34" t="str">
        <f t="shared" ca="1" si="24"/>
        <v/>
      </c>
      <c r="V25" s="34" t="str">
        <f t="shared" ca="1" si="25"/>
        <v/>
      </c>
      <c r="W25" s="38"/>
      <c r="X25" s="36" t="str">
        <f t="shared" ca="1" si="26"/>
        <v/>
      </c>
      <c r="Y25" s="36" t="str">
        <f t="shared" ca="1" si="27"/>
        <v/>
      </c>
      <c r="Z25" s="39">
        <f>4</f>
        <v>4</v>
      </c>
      <c r="AA25" s="40" t="str">
        <f t="shared" ca="1" si="28"/>
        <v/>
      </c>
      <c r="AB25" s="54" t="str">
        <f t="shared" ca="1" si="29"/>
        <v/>
      </c>
    </row>
    <row r="26" spans="1:28" s="3" customFormat="1" ht="24.5" customHeight="1">
      <c r="A26" s="8" t="e">
        <f t="shared" ca="1" si="30"/>
        <v>#VALUE!</v>
      </c>
      <c r="B26" s="61" t="str">
        <f t="shared" ca="1" si="6"/>
        <v/>
      </c>
      <c r="C26" s="59" t="str">
        <f t="shared" ca="1" si="7"/>
        <v/>
      </c>
      <c r="D26" s="57"/>
      <c r="E26" s="64" t="str">
        <f t="shared" ca="1" si="8"/>
        <v/>
      </c>
      <c r="F26" s="65" t="str">
        <f t="shared" ca="1" si="9"/>
        <v/>
      </c>
      <c r="G26" s="65" t="str">
        <f t="shared" ca="1" si="10"/>
        <v/>
      </c>
      <c r="H26" s="66" t="str">
        <f t="shared" ca="1" si="11"/>
        <v>F</v>
      </c>
      <c r="I26" s="55" t="str">
        <f t="shared" ca="1" si="12"/>
        <v/>
      </c>
      <c r="J26" s="53" t="str">
        <f t="shared" ca="1" si="13"/>
        <v/>
      </c>
      <c r="K26" s="33" t="str">
        <f t="shared" ca="1" si="14"/>
        <v/>
      </c>
      <c r="L26" s="33" t="str">
        <f t="shared" ca="1" si="15"/>
        <v/>
      </c>
      <c r="M26" s="34" t="str">
        <f t="shared" ca="1" si="16"/>
        <v/>
      </c>
      <c r="N26" s="35" t="e">
        <f t="shared" ca="1" si="17"/>
        <v>#VALUE!</v>
      </c>
      <c r="O26" s="35" t="str">
        <f t="shared" ca="1" si="18"/>
        <v/>
      </c>
      <c r="P26" s="36" t="str">
        <f t="shared" ca="1" si="19"/>
        <v/>
      </c>
      <c r="Q26" s="36" t="str">
        <f t="shared" ca="1" si="20"/>
        <v/>
      </c>
      <c r="R26" s="37" t="str">
        <f t="shared" ca="1" si="21"/>
        <v/>
      </c>
      <c r="S26" s="36" t="str">
        <f t="shared" ca="1" si="22"/>
        <v/>
      </c>
      <c r="T26" s="34" t="str">
        <f t="shared" ca="1" si="23"/>
        <v/>
      </c>
      <c r="U26" s="34" t="str">
        <f t="shared" ca="1" si="24"/>
        <v/>
      </c>
      <c r="V26" s="34" t="str">
        <f t="shared" ca="1" si="25"/>
        <v/>
      </c>
      <c r="W26" s="38"/>
      <c r="X26" s="36" t="str">
        <f t="shared" ca="1" si="26"/>
        <v/>
      </c>
      <c r="Y26" s="36" t="str">
        <f t="shared" ca="1" si="27"/>
        <v/>
      </c>
      <c r="Z26" s="39">
        <f>4</f>
        <v>4</v>
      </c>
      <c r="AA26" s="40" t="str">
        <f t="shared" ca="1" si="28"/>
        <v/>
      </c>
      <c r="AB26" s="54" t="str">
        <f t="shared" ca="1" si="29"/>
        <v/>
      </c>
    </row>
    <row r="27" spans="1:28" s="3" customFormat="1" ht="24.5" customHeight="1">
      <c r="A27" s="8" t="e">
        <f t="shared" ca="1" si="30"/>
        <v>#VALUE!</v>
      </c>
      <c r="B27" s="61" t="str">
        <f t="shared" ca="1" si="6"/>
        <v/>
      </c>
      <c r="C27" s="59" t="str">
        <f t="shared" ca="1" si="7"/>
        <v/>
      </c>
      <c r="D27" s="57"/>
      <c r="E27" s="64" t="str">
        <f t="shared" ca="1" si="8"/>
        <v/>
      </c>
      <c r="F27" s="65" t="str">
        <f t="shared" ca="1" si="9"/>
        <v/>
      </c>
      <c r="G27" s="65" t="str">
        <f t="shared" ca="1" si="10"/>
        <v/>
      </c>
      <c r="H27" s="66" t="str">
        <f t="shared" ca="1" si="11"/>
        <v>F</v>
      </c>
      <c r="I27" s="55" t="str">
        <f t="shared" ca="1" si="12"/>
        <v/>
      </c>
      <c r="J27" s="53" t="str">
        <f t="shared" ca="1" si="13"/>
        <v/>
      </c>
      <c r="K27" s="33" t="str">
        <f t="shared" ca="1" si="14"/>
        <v/>
      </c>
      <c r="L27" s="33" t="str">
        <f t="shared" ca="1" si="15"/>
        <v/>
      </c>
      <c r="M27" s="34" t="str">
        <f t="shared" ca="1" si="16"/>
        <v/>
      </c>
      <c r="N27" s="35" t="e">
        <f t="shared" ca="1" si="17"/>
        <v>#VALUE!</v>
      </c>
      <c r="O27" s="35" t="str">
        <f t="shared" ca="1" si="18"/>
        <v/>
      </c>
      <c r="P27" s="36" t="str">
        <f t="shared" ca="1" si="19"/>
        <v/>
      </c>
      <c r="Q27" s="36" t="str">
        <f t="shared" ca="1" si="20"/>
        <v/>
      </c>
      <c r="R27" s="37" t="str">
        <f t="shared" ca="1" si="21"/>
        <v/>
      </c>
      <c r="S27" s="36" t="str">
        <f t="shared" ca="1" si="22"/>
        <v/>
      </c>
      <c r="T27" s="34" t="str">
        <f t="shared" ca="1" si="23"/>
        <v/>
      </c>
      <c r="U27" s="34" t="str">
        <f t="shared" ca="1" si="24"/>
        <v/>
      </c>
      <c r="V27" s="34" t="str">
        <f t="shared" ca="1" si="25"/>
        <v/>
      </c>
      <c r="W27" s="38"/>
      <c r="X27" s="36" t="str">
        <f t="shared" ca="1" si="26"/>
        <v/>
      </c>
      <c r="Y27" s="36" t="str">
        <f t="shared" ca="1" si="27"/>
        <v/>
      </c>
      <c r="Z27" s="39">
        <f>4</f>
        <v>4</v>
      </c>
      <c r="AA27" s="40" t="str">
        <f t="shared" ca="1" si="28"/>
        <v/>
      </c>
      <c r="AB27" s="54" t="str">
        <f t="shared" ca="1" si="29"/>
        <v/>
      </c>
    </row>
    <row r="28" spans="1:28" s="3" customFormat="1" ht="24.5" customHeight="1">
      <c r="A28" s="8" t="e">
        <f t="shared" ca="1" si="30"/>
        <v>#VALUE!</v>
      </c>
      <c r="B28" s="61" t="str">
        <f t="shared" ca="1" si="6"/>
        <v/>
      </c>
      <c r="C28" s="59" t="str">
        <f t="shared" ca="1" si="7"/>
        <v/>
      </c>
      <c r="D28" s="57"/>
      <c r="E28" s="64" t="str">
        <f t="shared" ca="1" si="8"/>
        <v/>
      </c>
      <c r="F28" s="65" t="str">
        <f t="shared" ca="1" si="9"/>
        <v/>
      </c>
      <c r="G28" s="65" t="str">
        <f t="shared" ca="1" si="10"/>
        <v/>
      </c>
      <c r="H28" s="66" t="str">
        <f t="shared" ca="1" si="11"/>
        <v>F</v>
      </c>
      <c r="I28" s="55" t="str">
        <f t="shared" ca="1" si="12"/>
        <v/>
      </c>
      <c r="J28" s="53" t="str">
        <f t="shared" ca="1" si="13"/>
        <v/>
      </c>
      <c r="K28" s="33" t="str">
        <f t="shared" ca="1" si="14"/>
        <v/>
      </c>
      <c r="L28" s="33" t="str">
        <f t="shared" ca="1" si="15"/>
        <v/>
      </c>
      <c r="M28" s="34" t="str">
        <f t="shared" ca="1" si="16"/>
        <v/>
      </c>
      <c r="N28" s="35" t="e">
        <f t="shared" ca="1" si="17"/>
        <v>#VALUE!</v>
      </c>
      <c r="O28" s="35" t="str">
        <f t="shared" ca="1" si="18"/>
        <v/>
      </c>
      <c r="P28" s="36" t="str">
        <f t="shared" ca="1" si="19"/>
        <v/>
      </c>
      <c r="Q28" s="36" t="str">
        <f t="shared" ca="1" si="20"/>
        <v/>
      </c>
      <c r="R28" s="37" t="str">
        <f t="shared" ca="1" si="21"/>
        <v/>
      </c>
      <c r="S28" s="36" t="str">
        <f t="shared" ca="1" si="22"/>
        <v/>
      </c>
      <c r="T28" s="34" t="str">
        <f t="shared" ca="1" si="23"/>
        <v/>
      </c>
      <c r="U28" s="34" t="str">
        <f t="shared" ca="1" si="24"/>
        <v/>
      </c>
      <c r="V28" s="34" t="str">
        <f t="shared" ca="1" si="25"/>
        <v/>
      </c>
      <c r="W28" s="38"/>
      <c r="X28" s="36" t="str">
        <f t="shared" ca="1" si="26"/>
        <v/>
      </c>
      <c r="Y28" s="36" t="str">
        <f t="shared" ca="1" si="27"/>
        <v/>
      </c>
      <c r="Z28" s="39">
        <f>4</f>
        <v>4</v>
      </c>
      <c r="AA28" s="40" t="str">
        <f t="shared" ca="1" si="28"/>
        <v/>
      </c>
      <c r="AB28" s="54" t="str">
        <f t="shared" ca="1" si="29"/>
        <v/>
      </c>
    </row>
    <row r="29" spans="1:28" s="3" customFormat="1" ht="24.5" customHeight="1">
      <c r="A29" s="8" t="e">
        <f t="shared" ca="1" si="30"/>
        <v>#VALUE!</v>
      </c>
      <c r="B29" s="61" t="str">
        <f t="shared" ca="1" si="6"/>
        <v/>
      </c>
      <c r="C29" s="60" t="str">
        <f t="shared" ca="1" si="7"/>
        <v/>
      </c>
      <c r="D29" s="58"/>
      <c r="E29" s="64" t="str">
        <f t="shared" ca="1" si="8"/>
        <v/>
      </c>
      <c r="F29" s="65" t="str">
        <f t="shared" ca="1" si="9"/>
        <v/>
      </c>
      <c r="G29" s="65" t="str">
        <f t="shared" ca="1" si="10"/>
        <v/>
      </c>
      <c r="H29" s="66" t="str">
        <f t="shared" ca="1" si="11"/>
        <v>F</v>
      </c>
      <c r="I29" s="55" t="str">
        <f t="shared" ca="1" si="12"/>
        <v/>
      </c>
      <c r="J29" s="53" t="str">
        <f t="shared" ca="1" si="13"/>
        <v/>
      </c>
      <c r="K29" s="33" t="str">
        <f t="shared" ca="1" si="14"/>
        <v/>
      </c>
      <c r="L29" s="33" t="str">
        <f t="shared" ca="1" si="15"/>
        <v/>
      </c>
      <c r="M29" s="34" t="str">
        <f t="shared" ca="1" si="16"/>
        <v/>
      </c>
      <c r="N29" s="35" t="e">
        <f t="shared" ca="1" si="17"/>
        <v>#VALUE!</v>
      </c>
      <c r="O29" s="35" t="str">
        <f t="shared" ca="1" si="18"/>
        <v/>
      </c>
      <c r="P29" s="36" t="str">
        <f t="shared" ca="1" si="19"/>
        <v/>
      </c>
      <c r="Q29" s="36" t="str">
        <f t="shared" ca="1" si="20"/>
        <v/>
      </c>
      <c r="R29" s="37" t="str">
        <f t="shared" ca="1" si="21"/>
        <v/>
      </c>
      <c r="S29" s="36" t="str">
        <f t="shared" ca="1" si="22"/>
        <v/>
      </c>
      <c r="T29" s="34" t="str">
        <f t="shared" ca="1" si="23"/>
        <v/>
      </c>
      <c r="U29" s="34" t="str">
        <f t="shared" ca="1" si="24"/>
        <v/>
      </c>
      <c r="V29" s="34" t="str">
        <f t="shared" ca="1" si="25"/>
        <v/>
      </c>
      <c r="W29" s="38"/>
      <c r="X29" s="36" t="str">
        <f t="shared" ca="1" si="26"/>
        <v/>
      </c>
      <c r="Y29" s="36" t="str">
        <f t="shared" ca="1" si="27"/>
        <v/>
      </c>
      <c r="Z29" s="39">
        <f>4</f>
        <v>4</v>
      </c>
      <c r="AA29" s="56" t="str">
        <f t="shared" ca="1" si="28"/>
        <v/>
      </c>
      <c r="AB29" s="54" t="str">
        <f t="shared" ca="1" si="29"/>
        <v/>
      </c>
    </row>
    <row r="30" spans="1:28" ht="11.25" customHeight="1"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B30" s="3"/>
    </row>
    <row r="31" spans="1:28" ht="11.25" customHeight="1"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</sheetData>
  <sheetProtection sheet="1" selectLockedCells="1"/>
  <mergeCells count="15">
    <mergeCell ref="B9:C9"/>
    <mergeCell ref="B3:E3"/>
    <mergeCell ref="B5:E5"/>
    <mergeCell ref="AA3:AB5"/>
    <mergeCell ref="G3:L3"/>
    <mergeCell ref="M3:O3"/>
    <mergeCell ref="G4:L4"/>
    <mergeCell ref="M4:O4"/>
    <mergeCell ref="Q4:T4"/>
    <mergeCell ref="U4:Y4"/>
    <mergeCell ref="G9:H9"/>
    <mergeCell ref="F8:H8"/>
    <mergeCell ref="Q5:T5"/>
    <mergeCell ref="U5:Y5"/>
    <mergeCell ref="G5:O5"/>
  </mergeCells>
  <conditionalFormatting sqref="H10:H29">
    <cfRule type="cellIs" dxfId="19" priority="99" operator="equal">
      <formula>"F"</formula>
    </cfRule>
    <cfRule type="cellIs" dxfId="18" priority="100" operator="lessThan">
      <formula>0.005</formula>
    </cfRule>
    <cfRule type="cellIs" dxfId="17" priority="101" operator="between">
      <formula>0.005</formula>
      <formula>0.1</formula>
    </cfRule>
    <cfRule type="cellIs" dxfId="16" priority="102" operator="greaterThan">
      <formula>0.1</formula>
    </cfRule>
  </conditionalFormatting>
  <conditionalFormatting sqref="H10:H29">
    <cfRule type="cellIs" dxfId="15" priority="91" stopIfTrue="1" operator="equal">
      <formula>"C"</formula>
    </cfRule>
  </conditionalFormatting>
  <conditionalFormatting sqref="G5">
    <cfRule type="cellIs" dxfId="14" priority="11" stopIfTrue="1" operator="equal">
      <formula>"ENC"</formula>
    </cfRule>
    <cfRule type="cellIs" dxfId="13" priority="12" operator="equal">
      <formula>"FUT"</formula>
    </cfRule>
    <cfRule type="cellIs" dxfId="12" priority="13" operator="lessThanOrEqual">
      <formula>0.005</formula>
    </cfRule>
    <cfRule type="cellIs" dxfId="11" priority="14" operator="between">
      <formula>0.005</formula>
      <formula>0.1</formula>
    </cfRule>
    <cfRule type="cellIs" dxfId="10" priority="15" operator="greaterThan">
      <formula>0.1</formula>
    </cfRule>
  </conditionalFormatting>
  <dataValidations count="1">
    <dataValidation type="list" allowBlank="1" showInputMessage="1" showErrorMessage="1" sqref="D10:D29">
      <formula1>"zero, low, medium, high"</formula1>
    </dataValidation>
  </dataValidations>
  <printOptions horizontalCentered="1"/>
  <pageMargins left="0.51181102362204722" right="0.51181102362204722" top="0.78740157480314965" bottom="0.78740157480314965" header="0.31496062992125984" footer="0.31496062992125984"/>
  <pageSetup paperSize="9" scale="44" orientation="landscape" r:id="rId1"/>
  <ignoredErrors>
    <ignoredError sqref="A10:A29" evalError="1"/>
    <ignoredError sqref="C10:C29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workbookViewId="0">
      <selection activeCell="A2" sqref="A2"/>
    </sheetView>
  </sheetViews>
  <sheetFormatPr defaultRowHeight="14.5"/>
  <cols>
    <col min="1" max="1" width="8" style="62" bestFit="1" customWidth="1"/>
    <col min="2" max="2" width="12.36328125" style="62" bestFit="1" customWidth="1"/>
    <col min="3" max="3" width="12.26953125" style="62" bestFit="1" customWidth="1"/>
    <col min="4" max="4" width="16.36328125" style="62" bestFit="1" customWidth="1"/>
    <col min="5" max="5" width="16" style="62" bestFit="1" customWidth="1"/>
    <col min="6" max="6" width="20.6328125" style="62" bestFit="1" customWidth="1"/>
    <col min="7" max="7" width="18.6328125" style="62" bestFit="1" customWidth="1"/>
    <col min="8" max="8" width="18.54296875" style="62" bestFit="1" customWidth="1"/>
    <col min="9" max="9" width="15.6328125" style="62" bestFit="1" customWidth="1"/>
    <col min="10" max="10" width="14.453125" style="62" bestFit="1" customWidth="1"/>
    <col min="11" max="11" width="13.54296875" style="62" bestFit="1" customWidth="1"/>
    <col min="12" max="12" width="18.7265625" style="62" bestFit="1" customWidth="1"/>
    <col min="13" max="13" width="27.26953125" style="62" bestFit="1" customWidth="1"/>
    <col min="14" max="14" width="27.08984375" style="62" bestFit="1" customWidth="1"/>
    <col min="15" max="15" width="23.1796875" style="62" bestFit="1" customWidth="1"/>
    <col min="16" max="16" width="21.36328125" style="62" bestFit="1" customWidth="1"/>
    <col min="17" max="17" width="26.90625" style="62" bestFit="1" customWidth="1"/>
    <col min="18" max="18" width="27.7265625" style="62" bestFit="1" customWidth="1"/>
    <col min="19" max="19" width="28.26953125" style="62" bestFit="1" customWidth="1"/>
    <col min="20" max="16384" width="8.7265625" style="62"/>
  </cols>
  <sheetData>
    <row r="1" spans="1:19" s="63" customFormat="1">
      <c r="A1" s="63" t="s">
        <v>37</v>
      </c>
      <c r="B1" s="63" t="s">
        <v>38</v>
      </c>
      <c r="C1" s="63" t="s">
        <v>39</v>
      </c>
      <c r="D1" s="63" t="s">
        <v>40</v>
      </c>
      <c r="E1" s="63" t="s">
        <v>41</v>
      </c>
      <c r="F1" s="63" t="s">
        <v>42</v>
      </c>
      <c r="G1" s="63" t="s">
        <v>43</v>
      </c>
      <c r="H1" s="63" t="s">
        <v>44</v>
      </c>
      <c r="I1" s="63" t="s">
        <v>45</v>
      </c>
      <c r="J1" s="63" t="s">
        <v>46</v>
      </c>
      <c r="K1" s="63" t="s">
        <v>47</v>
      </c>
      <c r="L1" s="63" t="s">
        <v>48</v>
      </c>
      <c r="M1" s="63" t="s">
        <v>50</v>
      </c>
      <c r="N1" s="63" t="s">
        <v>60</v>
      </c>
      <c r="O1" s="63" t="s">
        <v>51</v>
      </c>
      <c r="P1" s="63" t="s">
        <v>52</v>
      </c>
      <c r="Q1" s="63" t="s">
        <v>53</v>
      </c>
      <c r="R1" s="63" t="s">
        <v>54</v>
      </c>
      <c r="S1" s="63" t="s">
        <v>49</v>
      </c>
    </row>
  </sheetData>
  <sheetProtection sheet="1" scenarios="1" formatColumns="0" formatRows="0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>
    <pageSetUpPr fitToPage="1"/>
  </sheetPr>
  <dimension ref="A1:EO119"/>
  <sheetViews>
    <sheetView showGridLines="0" showRowColHeaders="0" zoomScaleNormal="100" workbookViewId="0">
      <selection activeCell="B3" sqref="B3:P3"/>
    </sheetView>
  </sheetViews>
  <sheetFormatPr defaultColWidth="8.81640625" defaultRowHeight="13"/>
  <cols>
    <col min="1" max="147" width="2.1796875" style="10" customWidth="1"/>
    <col min="148" max="16384" width="8.81640625" style="10"/>
  </cols>
  <sheetData>
    <row r="1" spans="1:145" ht="12.75" customHeight="1">
      <c r="A1" s="9"/>
      <c r="AB1" s="9"/>
      <c r="AC1" s="9"/>
      <c r="AD1" s="9"/>
      <c r="AE1" s="9"/>
      <c r="AF1" s="9"/>
      <c r="AG1" s="9"/>
      <c r="AH1" s="9"/>
      <c r="AI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</row>
    <row r="2" spans="1:145" ht="12.75" customHeight="1">
      <c r="A2" s="9"/>
      <c r="B2" s="12" t="s">
        <v>24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R2" s="11" t="s">
        <v>27</v>
      </c>
      <c r="S2" s="11"/>
      <c r="T2" s="11"/>
      <c r="U2" s="11"/>
      <c r="V2" s="11"/>
      <c r="W2" s="11"/>
      <c r="X2" s="11"/>
      <c r="Y2" s="11"/>
      <c r="Z2" s="11"/>
      <c r="AB2" s="9"/>
      <c r="AC2" s="9"/>
      <c r="AD2" s="9"/>
      <c r="AE2" s="9"/>
      <c r="AF2" s="9"/>
      <c r="AG2" s="9"/>
      <c r="AH2" s="9"/>
      <c r="AI2" s="9"/>
      <c r="AL2" s="10" t="s">
        <v>33</v>
      </c>
    </row>
    <row r="3" spans="1:145" ht="12.75" customHeight="1">
      <c r="A3" s="9"/>
      <c r="B3" s="129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1"/>
      <c r="R3" s="133"/>
      <c r="S3" s="134"/>
      <c r="T3" s="134"/>
      <c r="U3" s="134"/>
      <c r="V3" s="134"/>
      <c r="W3" s="134"/>
      <c r="X3" s="134"/>
      <c r="Y3" s="134"/>
      <c r="Z3" s="135"/>
      <c r="AB3" s="9"/>
      <c r="AC3" s="9"/>
      <c r="AD3" s="9"/>
      <c r="AE3" s="9"/>
      <c r="AF3" s="9"/>
      <c r="AG3" s="9"/>
      <c r="AH3" s="9"/>
      <c r="AI3" s="9"/>
      <c r="AL3" s="117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  <c r="BO3" s="118"/>
      <c r="BP3" s="118"/>
      <c r="BQ3" s="118"/>
      <c r="BR3" s="118"/>
      <c r="BS3" s="119"/>
    </row>
    <row r="4" spans="1:145" ht="12.75" customHeight="1" thickBot="1">
      <c r="A4" s="9"/>
      <c r="B4" s="12" t="s">
        <v>25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AA4" s="9"/>
      <c r="AB4" s="132" t="s">
        <v>32</v>
      </c>
      <c r="AC4" s="132"/>
      <c r="AD4" s="132"/>
      <c r="AE4" s="132"/>
      <c r="AF4" s="132"/>
      <c r="AG4" s="132"/>
      <c r="AH4" s="132"/>
      <c r="AL4" s="120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1"/>
      <c r="BR4" s="121"/>
      <c r="BS4" s="122"/>
      <c r="CM4" s="14"/>
      <c r="CN4" s="14"/>
      <c r="CO4" s="14"/>
      <c r="CP4" s="14"/>
    </row>
    <row r="5" spans="1:145" ht="12.75" customHeight="1" thickBot="1">
      <c r="A5" s="9"/>
      <c r="B5" s="129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1"/>
      <c r="R5" s="29" t="s">
        <v>28</v>
      </c>
      <c r="S5" s="9"/>
      <c r="T5" s="30"/>
      <c r="Y5" s="9"/>
      <c r="Z5" s="16"/>
      <c r="AB5" s="78" t="s">
        <v>31</v>
      </c>
      <c r="AC5" s="79"/>
      <c r="AD5" s="79"/>
      <c r="AE5" s="79"/>
      <c r="AF5" s="79"/>
      <c r="AG5" s="79"/>
      <c r="AH5" s="80" t="e">
        <f>SUM(BD12:BD46)/SUM(BC12:BC46)</f>
        <v>#DIV/0!</v>
      </c>
      <c r="AI5" s="80"/>
      <c r="AJ5" s="81"/>
      <c r="AL5" s="120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2"/>
    </row>
    <row r="6" spans="1:145" ht="12.75" customHeight="1" thickBot="1">
      <c r="A6" s="9"/>
      <c r="B6" s="12" t="s">
        <v>26</v>
      </c>
      <c r="C6" s="9"/>
      <c r="D6" s="9"/>
      <c r="E6" s="9"/>
      <c r="F6" s="9"/>
      <c r="G6" s="9"/>
      <c r="H6" s="9"/>
      <c r="I6" s="9"/>
      <c r="M6" s="15"/>
      <c r="R6" s="86" t="s">
        <v>29</v>
      </c>
      <c r="S6" s="87"/>
      <c r="T6" s="87"/>
      <c r="U6" s="87"/>
      <c r="V6" s="88">
        <f>MIN(AD12:AH46)</f>
        <v>0</v>
      </c>
      <c r="W6" s="88"/>
      <c r="X6" s="88"/>
      <c r="Y6" s="88"/>
      <c r="Z6" s="89"/>
      <c r="AB6" s="82" t="s">
        <v>35</v>
      </c>
      <c r="AC6" s="83"/>
      <c r="AD6" s="83"/>
      <c r="AE6" s="83"/>
      <c r="AF6" s="83"/>
      <c r="AG6" s="83"/>
      <c r="AH6" s="84" t="e">
        <f>SUM(BE12:BE46)/SUM(BC12:BC46)</f>
        <v>#DIV/0!</v>
      </c>
      <c r="AI6" s="84"/>
      <c r="AJ6" s="85"/>
      <c r="AL6" s="120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2"/>
    </row>
    <row r="7" spans="1:145" ht="12.75" customHeight="1" thickBot="1">
      <c r="A7" s="9"/>
      <c r="B7" s="129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1"/>
      <c r="R7" s="92" t="s">
        <v>30</v>
      </c>
      <c r="S7" s="93"/>
      <c r="T7" s="93"/>
      <c r="U7" s="93"/>
      <c r="V7" s="94">
        <f>MAX(AI12:AM46)</f>
        <v>0</v>
      </c>
      <c r="W7" s="94"/>
      <c r="X7" s="94"/>
      <c r="Y7" s="94"/>
      <c r="Z7" s="95"/>
      <c r="AB7" s="96" t="e">
        <f>IF(AH6=1,"ENC",AH5-AH6)</f>
        <v>#DIV/0!</v>
      </c>
      <c r="AC7" s="97"/>
      <c r="AD7" s="97"/>
      <c r="AE7" s="97"/>
      <c r="AF7" s="97"/>
      <c r="AG7" s="97"/>
      <c r="AH7" s="97"/>
      <c r="AI7" s="97"/>
      <c r="AJ7" s="98"/>
      <c r="AL7" s="123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5"/>
    </row>
    <row r="8" spans="1:145" s="15" customFormat="1" ht="12.75" customHeight="1">
      <c r="A8" s="1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</row>
    <row r="9" spans="1:145" s="15" customFormat="1" ht="12.75" customHeight="1">
      <c r="A9" s="1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8"/>
      <c r="BC9" s="17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</row>
    <row r="10" spans="1:145" ht="12.75" customHeight="1">
      <c r="A10" s="9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8"/>
      <c r="BC10" s="12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</row>
    <row r="11" spans="1:145" ht="12.75" customHeight="1">
      <c r="B11" s="126" t="s">
        <v>34</v>
      </c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7" t="s">
        <v>59</v>
      </c>
      <c r="AB11" s="127"/>
      <c r="AC11" s="127"/>
      <c r="AD11" s="128" t="s">
        <v>29</v>
      </c>
      <c r="AE11" s="128"/>
      <c r="AF11" s="128"/>
      <c r="AG11" s="128"/>
      <c r="AH11" s="128"/>
      <c r="AI11" s="128" t="s">
        <v>30</v>
      </c>
      <c r="AJ11" s="128"/>
      <c r="AK11" s="128"/>
      <c r="AL11" s="128"/>
      <c r="AM11" s="128"/>
      <c r="AN11" s="127" t="s">
        <v>31</v>
      </c>
      <c r="AO11" s="127"/>
      <c r="AP11" s="127"/>
      <c r="AQ11" s="127" t="s">
        <v>36</v>
      </c>
      <c r="AR11" s="127"/>
      <c r="AS11" s="127"/>
      <c r="AT11" s="127" t="s">
        <v>3</v>
      </c>
      <c r="AU11" s="127"/>
      <c r="AV11" s="20" t="s">
        <v>10</v>
      </c>
      <c r="AW11" s="20" t="s">
        <v>9</v>
      </c>
      <c r="AX11" s="20" t="s">
        <v>8</v>
      </c>
      <c r="AY11" s="20" t="s">
        <v>7</v>
      </c>
      <c r="AZ11" s="20" t="s">
        <v>6</v>
      </c>
      <c r="BA11" s="21" t="s">
        <v>5</v>
      </c>
      <c r="BB11" s="20" t="s">
        <v>4</v>
      </c>
      <c r="BC11" s="20" t="s">
        <v>13</v>
      </c>
      <c r="BD11" s="20" t="s">
        <v>12</v>
      </c>
      <c r="BE11" s="20" t="s">
        <v>11</v>
      </c>
      <c r="BF11" s="20" t="s">
        <v>21</v>
      </c>
      <c r="BG11" s="20" t="s">
        <v>22</v>
      </c>
      <c r="BH11" s="22"/>
      <c r="BI11" s="22"/>
      <c r="BJ11" s="22"/>
      <c r="BK11" s="22"/>
      <c r="BL11" s="22"/>
      <c r="BM11" s="22"/>
      <c r="BN11" s="22"/>
      <c r="BO11" s="22"/>
      <c r="BP11" s="22"/>
      <c r="BQ11" s="20"/>
      <c r="BR11" s="20"/>
      <c r="BS11" s="20"/>
      <c r="BT11" s="20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19"/>
    </row>
    <row r="12" spans="1:145" s="24" customFormat="1" ht="12.7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3"/>
      <c r="AA12" s="104"/>
      <c r="AB12" s="105"/>
      <c r="AC12" s="106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10" t="str">
        <f t="shared" ref="AN12:AN38" si="0">IF(IF(ISBLANK(AD12),"",IF(ROUND(($R$3-AD12)/(AI12-AD12),2)&gt;=1,1,ROUND(($R$3-AD12)/(AI12-AD12),2)))&lt;0,0,IF(ISBLANK(AD12),"",IF(ROUND(($R$3-AD12)/(AI12-AD12),2)&gt;=1,1,ROUND(($R$3-AD12)/(AI12-AD12),2))))</f>
        <v/>
      </c>
      <c r="AO12" s="111"/>
      <c r="AP12" s="112"/>
      <c r="AQ12" s="113"/>
      <c r="AR12" s="114"/>
      <c r="AS12" s="114"/>
      <c r="AT12" s="115" t="str">
        <f>IF(OR(ISBLANK(AD12),AND(AN12=0,AQ12=0)),"FUT",IF(AQ12=1,"ENC",AN12-AQ12))</f>
        <v>FUT</v>
      </c>
      <c r="AU12" s="116"/>
      <c r="AV12" s="47" t="str">
        <f t="shared" ref="AV12" si="1">IF(ISBLANK(AD12),"",AD12)</f>
        <v/>
      </c>
      <c r="AW12" s="48">
        <f t="shared" ref="AW12" si="2">IF(ISBLANK(AD12),0,IF(AN12&gt;=AQ12,IF((AN12-AQ12)&gt;0.1,(AN12-AQ12)*(AI12-AD12),0),0))</f>
        <v>0</v>
      </c>
      <c r="AX12" s="48">
        <f t="shared" ref="AX12" si="3">IF(ISBLANK(AD12),0,IF(AN12&gt;=AQ12,IF((AN12-AQ12)&gt;0.1,0,(AN12-AQ12)*(AI12-AD12)),0))</f>
        <v>0</v>
      </c>
      <c r="AY12" s="49">
        <f t="shared" ref="AY12" si="4">IF(ISBLANK(AD12),0,IF(AQ12&gt;=AN12,(AQ12-AN12)*(AI12-AD12),0))</f>
        <v>0</v>
      </c>
      <c r="AZ12" s="49">
        <f t="shared" ref="AZ12" si="5">IF(ISBLANK(AD12),0,IF(AQ12&lt;=AN12,AQ12*(AI12-AD12),AN12*(AI12-AD12)))</f>
        <v>0</v>
      </c>
      <c r="BA12" s="50">
        <f t="shared" ref="BA12" si="6">AI12-AD12-SUM(AW12:AZ12)</f>
        <v>0</v>
      </c>
      <c r="BB12" s="51">
        <f t="shared" ref="BB12" si="7">(AI12-AD12)-SUM(AW12:BA12)</f>
        <v>0</v>
      </c>
      <c r="BC12" s="51" t="str">
        <f>IF(ISBLANK(AD12),"",(AI12-AD12)*IF(AA12="zero",0,IF(AA12="low",1,IF(AA12="medium",2,IF(AA12="high",3,FALSE)))))</f>
        <v/>
      </c>
      <c r="BD12" s="26" t="str">
        <f>IF(ISBLANK(AD12),"",(AI12-AD12)*IF(AA12="zero",0,IF(AA12="low",1,IF(AA12="medium",2,IF(AA12="high",3,FALSE))))*AN12)</f>
        <v/>
      </c>
      <c r="BE12" s="26">
        <f>(AI12-AD12)*IF(AA12="zero",0,IF(AA12="low",1,IF(AA12="medium",2,IF(AA12="high",3,FALSE))))*AQ12</f>
        <v>0</v>
      </c>
      <c r="BF12" s="52">
        <f t="shared" ref="BF12:BF46" si="8">$R$3</f>
        <v>0</v>
      </c>
      <c r="BG12" s="26">
        <v>2</v>
      </c>
      <c r="BH12" s="26"/>
      <c r="BI12" s="26"/>
      <c r="BJ12" s="26"/>
      <c r="BK12" s="26"/>
      <c r="BL12" s="26"/>
      <c r="BM12" s="26"/>
      <c r="BN12" s="26"/>
      <c r="BO12" s="26"/>
      <c r="BP12" s="26"/>
      <c r="BQ12" s="25"/>
      <c r="BR12" s="25"/>
      <c r="BS12" s="25"/>
    </row>
    <row r="13" spans="1:145" s="24" customFormat="1" ht="12.75" customHeight="1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3"/>
      <c r="AA13" s="104"/>
      <c r="AB13" s="105"/>
      <c r="AC13" s="106"/>
      <c r="AD13" s="107"/>
      <c r="AE13" s="108"/>
      <c r="AF13" s="108"/>
      <c r="AG13" s="108"/>
      <c r="AH13" s="108"/>
      <c r="AI13" s="109"/>
      <c r="AJ13" s="109"/>
      <c r="AK13" s="109"/>
      <c r="AL13" s="109"/>
      <c r="AM13" s="109"/>
      <c r="AN13" s="110" t="str">
        <f>IF(IF(ISBLANK(AD13),"",IF(ROUND(($R$3-AD13)/(AI13-AD13),2)&gt;=1,1,ROUND(($R$3-AD13)/(AI13-AD13),2)))&lt;0,0,IF(ISBLANK(AD13),"",IF(ROUND(($R$3-AD13)/(AI13-AD13),2)&gt;=1,1,ROUND(($R$3-AD13)/(AI13-AD13),2))))</f>
        <v/>
      </c>
      <c r="AO13" s="111"/>
      <c r="AP13" s="112"/>
      <c r="AQ13" s="113"/>
      <c r="AR13" s="114"/>
      <c r="AS13" s="114"/>
      <c r="AT13" s="115" t="str">
        <f t="shared" ref="AT13:AT46" si="9">IF(OR(ISBLANK(AD13),AND(AN13=0,AQ13=0)),"FUT",IF(AQ13=1,"ENC",AN13-AQ13))</f>
        <v>FUT</v>
      </c>
      <c r="AU13" s="116"/>
      <c r="AV13" s="47" t="str">
        <f t="shared" ref="AV13:AV14" si="10">IF(ISBLANK(AD13),"",AD13)</f>
        <v/>
      </c>
      <c r="AW13" s="48">
        <f t="shared" ref="AW13:AW14" si="11">IF(ISBLANK(AD13),0,IF(AN13&gt;=AQ13,IF((AN13-AQ13)&gt;0.1,(AN13-AQ13)*(AI13-AD13),0),0))</f>
        <v>0</v>
      </c>
      <c r="AX13" s="48">
        <f t="shared" ref="AX13:AX14" si="12">IF(ISBLANK(AD13),0,IF(AN13&gt;=AQ13,IF((AN13-AQ13)&gt;0.1,0,(AN13-AQ13)*(AI13-AD13)),0))</f>
        <v>0</v>
      </c>
      <c r="AY13" s="49">
        <f t="shared" ref="AY13:AY14" si="13">IF(ISBLANK(AD13),0,IF(AQ13&gt;=AN13,(AQ13-AN13)*(AI13-AD13),0))</f>
        <v>0</v>
      </c>
      <c r="AZ13" s="49">
        <f t="shared" ref="AZ13:AZ14" si="14">IF(ISBLANK(AD13),0,IF(AQ13&lt;=AN13,AQ13*(AI13-AD13),AN13*(AI13-AD13)))</f>
        <v>0</v>
      </c>
      <c r="BA13" s="50">
        <f t="shared" ref="BA13:BA14" si="15">AI13-AD13-SUM(AW13:AZ13)</f>
        <v>0</v>
      </c>
      <c r="BB13" s="51">
        <f t="shared" ref="BB13:BB14" si="16">(AI13-AD13)-SUM(AW13:BA13)</f>
        <v>0</v>
      </c>
      <c r="BC13" s="51" t="str">
        <f t="shared" ref="BC13:BC46" si="17">IF(ISBLANK(AD13),"",(AI13-AD13)*IF(AA13="zero",0,IF(AA13="low",1,IF(AA13="medium",2,IF(AA13="high",3,FALSE)))))</f>
        <v/>
      </c>
      <c r="BD13" s="26" t="str">
        <f t="shared" ref="BD13:BD46" si="18">IF(ISBLANK(AD13),"",(AI13-AD13)*IF(AA13="zero",0,IF(AA13="low",1,IF(AA13="medium",2,IF(AA13="high",3,FALSE))))*AN13)</f>
        <v/>
      </c>
      <c r="BE13" s="26">
        <f t="shared" ref="BE13:BE46" si="19">(AI13-AD13)*IF(AA13="zero",0,IF(AA13="low",1,IF(AA13="medium",2,IF(AA13="high",3,FALSE))))*AQ13</f>
        <v>0</v>
      </c>
      <c r="BF13" s="52">
        <f t="shared" si="8"/>
        <v>0</v>
      </c>
      <c r="BG13" s="26">
        <v>2</v>
      </c>
      <c r="BH13" s="26"/>
      <c r="BI13" s="26"/>
      <c r="BJ13" s="26"/>
      <c r="BK13" s="26"/>
      <c r="BL13" s="26"/>
      <c r="BM13" s="26"/>
      <c r="BN13" s="26"/>
      <c r="BO13" s="26"/>
      <c r="BP13" s="26"/>
      <c r="BQ13" s="25"/>
      <c r="BR13" s="25"/>
      <c r="BS13" s="25"/>
    </row>
    <row r="14" spans="1:145" s="24" customFormat="1" ht="12.75" customHeight="1">
      <c r="B14" s="101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3"/>
      <c r="AA14" s="104"/>
      <c r="AB14" s="105"/>
      <c r="AC14" s="106"/>
      <c r="AD14" s="107"/>
      <c r="AE14" s="108"/>
      <c r="AF14" s="108"/>
      <c r="AG14" s="108"/>
      <c r="AH14" s="108"/>
      <c r="AI14" s="109"/>
      <c r="AJ14" s="109"/>
      <c r="AK14" s="109"/>
      <c r="AL14" s="109"/>
      <c r="AM14" s="109"/>
      <c r="AN14" s="110" t="str">
        <f t="shared" si="0"/>
        <v/>
      </c>
      <c r="AO14" s="111"/>
      <c r="AP14" s="112"/>
      <c r="AQ14" s="113"/>
      <c r="AR14" s="114"/>
      <c r="AS14" s="114"/>
      <c r="AT14" s="115" t="str">
        <f t="shared" si="9"/>
        <v>FUT</v>
      </c>
      <c r="AU14" s="116"/>
      <c r="AV14" s="47" t="str">
        <f t="shared" si="10"/>
        <v/>
      </c>
      <c r="AW14" s="48">
        <f t="shared" si="11"/>
        <v>0</v>
      </c>
      <c r="AX14" s="48">
        <f t="shared" si="12"/>
        <v>0</v>
      </c>
      <c r="AY14" s="49">
        <f t="shared" si="13"/>
        <v>0</v>
      </c>
      <c r="AZ14" s="49">
        <f t="shared" si="14"/>
        <v>0</v>
      </c>
      <c r="BA14" s="50">
        <f t="shared" si="15"/>
        <v>0</v>
      </c>
      <c r="BB14" s="51">
        <f t="shared" si="16"/>
        <v>0</v>
      </c>
      <c r="BC14" s="51" t="str">
        <f t="shared" si="17"/>
        <v/>
      </c>
      <c r="BD14" s="26" t="str">
        <f t="shared" si="18"/>
        <v/>
      </c>
      <c r="BE14" s="26">
        <f t="shared" si="19"/>
        <v>0</v>
      </c>
      <c r="BF14" s="52">
        <f t="shared" si="8"/>
        <v>0</v>
      </c>
      <c r="BG14" s="26">
        <v>2</v>
      </c>
      <c r="BH14" s="26"/>
      <c r="BI14" s="26"/>
      <c r="BJ14" s="26"/>
      <c r="BK14" s="26"/>
      <c r="BL14" s="26"/>
      <c r="BM14" s="26"/>
      <c r="BN14" s="26"/>
      <c r="BO14" s="26"/>
      <c r="BP14" s="26"/>
      <c r="BQ14" s="25"/>
      <c r="BR14" s="25"/>
      <c r="BS14" s="25"/>
    </row>
    <row r="15" spans="1:145" s="24" customFormat="1" ht="12.75" customHeight="1">
      <c r="B15" s="101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3"/>
      <c r="AA15" s="104"/>
      <c r="AB15" s="105"/>
      <c r="AC15" s="106"/>
      <c r="AD15" s="107"/>
      <c r="AE15" s="108"/>
      <c r="AF15" s="108"/>
      <c r="AG15" s="108"/>
      <c r="AH15" s="108"/>
      <c r="AI15" s="109"/>
      <c r="AJ15" s="109"/>
      <c r="AK15" s="109"/>
      <c r="AL15" s="109"/>
      <c r="AM15" s="109"/>
      <c r="AN15" s="110" t="str">
        <f t="shared" si="0"/>
        <v/>
      </c>
      <c r="AO15" s="111"/>
      <c r="AP15" s="112"/>
      <c r="AQ15" s="113"/>
      <c r="AR15" s="114"/>
      <c r="AS15" s="114"/>
      <c r="AT15" s="115" t="str">
        <f t="shared" si="9"/>
        <v>FUT</v>
      </c>
      <c r="AU15" s="116"/>
      <c r="AV15" s="47" t="str">
        <f t="shared" ref="AV15:AV46" si="20">IF(ISBLANK(AD15),"",AD15)</f>
        <v/>
      </c>
      <c r="AW15" s="48">
        <f t="shared" ref="AW15:AW46" si="21">IF(ISBLANK(AD15),0,IF(AN15&gt;=AQ15,IF((AN15-AQ15)&gt;0.1,(AN15-AQ15)*(AI15-AD15),0),0))</f>
        <v>0</v>
      </c>
      <c r="AX15" s="48">
        <f t="shared" ref="AX15:AX46" si="22">IF(ISBLANK(AD15),0,IF(AN15&gt;=AQ15,IF((AN15-AQ15)&gt;0.1,0,(AN15-AQ15)*(AI15-AD15)),0))</f>
        <v>0</v>
      </c>
      <c r="AY15" s="49">
        <f t="shared" ref="AY15:AY46" si="23">IF(ISBLANK(AD15),0,IF(AQ15&gt;=AN15,(AQ15-AN15)*(AI15-AD15),0))</f>
        <v>0</v>
      </c>
      <c r="AZ15" s="49">
        <f t="shared" ref="AZ15:AZ46" si="24">IF(ISBLANK(AD15),0,IF(AQ15&lt;=AN15,AQ15*(AI15-AD15),AN15*(AI15-AD15)))</f>
        <v>0</v>
      </c>
      <c r="BA15" s="50">
        <f t="shared" ref="BA15:BA46" si="25">AI15-AD15-SUM(AW15:AZ15)</f>
        <v>0</v>
      </c>
      <c r="BB15" s="51">
        <f t="shared" ref="BB15:BB46" si="26">(AI15-AD15)-SUM(AW15:BA15)</f>
        <v>0</v>
      </c>
      <c r="BC15" s="51" t="str">
        <f t="shared" si="17"/>
        <v/>
      </c>
      <c r="BD15" s="26" t="str">
        <f t="shared" si="18"/>
        <v/>
      </c>
      <c r="BE15" s="26">
        <f t="shared" si="19"/>
        <v>0</v>
      </c>
      <c r="BF15" s="52">
        <f t="shared" si="8"/>
        <v>0</v>
      </c>
      <c r="BG15" s="26">
        <v>2</v>
      </c>
      <c r="BH15" s="26"/>
      <c r="BI15" s="26"/>
      <c r="BJ15" s="26"/>
      <c r="BK15" s="26"/>
      <c r="BL15" s="26"/>
      <c r="BM15" s="26"/>
      <c r="BN15" s="26"/>
      <c r="BO15" s="26"/>
      <c r="BP15" s="26"/>
      <c r="BQ15" s="25"/>
      <c r="BR15" s="25"/>
      <c r="BS15" s="25"/>
    </row>
    <row r="16" spans="1:145" s="24" customFormat="1" ht="12.75" customHeight="1">
      <c r="B16" s="101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3"/>
      <c r="AA16" s="104"/>
      <c r="AB16" s="105"/>
      <c r="AC16" s="106"/>
      <c r="AD16" s="107"/>
      <c r="AE16" s="108"/>
      <c r="AF16" s="108"/>
      <c r="AG16" s="108"/>
      <c r="AH16" s="108"/>
      <c r="AI16" s="109"/>
      <c r="AJ16" s="109"/>
      <c r="AK16" s="109"/>
      <c r="AL16" s="109"/>
      <c r="AM16" s="109"/>
      <c r="AN16" s="110" t="str">
        <f t="shared" si="0"/>
        <v/>
      </c>
      <c r="AO16" s="111"/>
      <c r="AP16" s="112"/>
      <c r="AQ16" s="113"/>
      <c r="AR16" s="114"/>
      <c r="AS16" s="114"/>
      <c r="AT16" s="115" t="str">
        <f t="shared" si="9"/>
        <v>FUT</v>
      </c>
      <c r="AU16" s="116"/>
      <c r="AV16" s="47" t="str">
        <f t="shared" si="20"/>
        <v/>
      </c>
      <c r="AW16" s="48">
        <f t="shared" si="21"/>
        <v>0</v>
      </c>
      <c r="AX16" s="48">
        <f t="shared" si="22"/>
        <v>0</v>
      </c>
      <c r="AY16" s="49">
        <f t="shared" si="23"/>
        <v>0</v>
      </c>
      <c r="AZ16" s="49">
        <f t="shared" si="24"/>
        <v>0</v>
      </c>
      <c r="BA16" s="50">
        <f t="shared" si="25"/>
        <v>0</v>
      </c>
      <c r="BB16" s="51">
        <f t="shared" si="26"/>
        <v>0</v>
      </c>
      <c r="BC16" s="51" t="str">
        <f t="shared" si="17"/>
        <v/>
      </c>
      <c r="BD16" s="26" t="str">
        <f t="shared" si="18"/>
        <v/>
      </c>
      <c r="BE16" s="26">
        <f t="shared" si="19"/>
        <v>0</v>
      </c>
      <c r="BF16" s="52">
        <f t="shared" si="8"/>
        <v>0</v>
      </c>
      <c r="BG16" s="26">
        <v>2</v>
      </c>
      <c r="BH16" s="26"/>
      <c r="BI16" s="26"/>
      <c r="BJ16" s="26"/>
      <c r="BK16" s="26"/>
      <c r="BL16" s="26"/>
      <c r="BM16" s="26"/>
      <c r="BN16" s="26"/>
      <c r="BO16" s="26"/>
      <c r="BP16" s="26"/>
      <c r="BQ16" s="25"/>
      <c r="BR16" s="25"/>
      <c r="BS16" s="25"/>
    </row>
    <row r="17" spans="2:74" s="24" customFormat="1" ht="12.75" customHeight="1">
      <c r="B17" s="101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3"/>
      <c r="AA17" s="104"/>
      <c r="AB17" s="105"/>
      <c r="AC17" s="106"/>
      <c r="AD17" s="107"/>
      <c r="AE17" s="108"/>
      <c r="AF17" s="108"/>
      <c r="AG17" s="108"/>
      <c r="AH17" s="108"/>
      <c r="AI17" s="109"/>
      <c r="AJ17" s="109"/>
      <c r="AK17" s="109"/>
      <c r="AL17" s="109"/>
      <c r="AM17" s="109"/>
      <c r="AN17" s="110" t="str">
        <f t="shared" si="0"/>
        <v/>
      </c>
      <c r="AO17" s="111"/>
      <c r="AP17" s="112"/>
      <c r="AQ17" s="113"/>
      <c r="AR17" s="114"/>
      <c r="AS17" s="114"/>
      <c r="AT17" s="115" t="str">
        <f t="shared" si="9"/>
        <v>FUT</v>
      </c>
      <c r="AU17" s="116"/>
      <c r="AV17" s="47" t="str">
        <f t="shared" si="20"/>
        <v/>
      </c>
      <c r="AW17" s="48">
        <f t="shared" si="21"/>
        <v>0</v>
      </c>
      <c r="AX17" s="48">
        <f t="shared" si="22"/>
        <v>0</v>
      </c>
      <c r="AY17" s="49">
        <f t="shared" si="23"/>
        <v>0</v>
      </c>
      <c r="AZ17" s="49">
        <f t="shared" si="24"/>
        <v>0</v>
      </c>
      <c r="BA17" s="50">
        <f t="shared" si="25"/>
        <v>0</v>
      </c>
      <c r="BB17" s="51">
        <f t="shared" si="26"/>
        <v>0</v>
      </c>
      <c r="BC17" s="51" t="str">
        <f t="shared" si="17"/>
        <v/>
      </c>
      <c r="BD17" s="26" t="str">
        <f t="shared" si="18"/>
        <v/>
      </c>
      <c r="BE17" s="26">
        <f t="shared" si="19"/>
        <v>0</v>
      </c>
      <c r="BF17" s="52">
        <f t="shared" si="8"/>
        <v>0</v>
      </c>
      <c r="BG17" s="26">
        <v>2</v>
      </c>
      <c r="BH17" s="26"/>
      <c r="BI17" s="26"/>
      <c r="BJ17" s="26"/>
      <c r="BK17" s="26"/>
      <c r="BL17" s="26"/>
      <c r="BM17" s="26"/>
      <c r="BN17" s="26"/>
      <c r="BO17" s="26"/>
      <c r="BP17" s="26"/>
      <c r="BQ17" s="25"/>
      <c r="BR17" s="25"/>
      <c r="BS17" s="25"/>
    </row>
    <row r="18" spans="2:74" ht="12.75" customHeight="1">
      <c r="B18" s="101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3"/>
      <c r="AA18" s="104"/>
      <c r="AB18" s="105"/>
      <c r="AC18" s="106"/>
      <c r="AD18" s="107"/>
      <c r="AE18" s="108"/>
      <c r="AF18" s="108"/>
      <c r="AG18" s="108"/>
      <c r="AH18" s="108"/>
      <c r="AI18" s="109"/>
      <c r="AJ18" s="109"/>
      <c r="AK18" s="109"/>
      <c r="AL18" s="109"/>
      <c r="AM18" s="109"/>
      <c r="AN18" s="110" t="str">
        <f t="shared" si="0"/>
        <v/>
      </c>
      <c r="AO18" s="111"/>
      <c r="AP18" s="112"/>
      <c r="AQ18" s="113"/>
      <c r="AR18" s="114"/>
      <c r="AS18" s="114"/>
      <c r="AT18" s="115" t="str">
        <f t="shared" si="9"/>
        <v>FUT</v>
      </c>
      <c r="AU18" s="116"/>
      <c r="AV18" s="47" t="str">
        <f t="shared" si="20"/>
        <v/>
      </c>
      <c r="AW18" s="48">
        <f t="shared" si="21"/>
        <v>0</v>
      </c>
      <c r="AX18" s="48">
        <f t="shared" si="22"/>
        <v>0</v>
      </c>
      <c r="AY18" s="49">
        <f t="shared" si="23"/>
        <v>0</v>
      </c>
      <c r="AZ18" s="49">
        <f t="shared" si="24"/>
        <v>0</v>
      </c>
      <c r="BA18" s="50">
        <f t="shared" si="25"/>
        <v>0</v>
      </c>
      <c r="BB18" s="51">
        <f t="shared" si="26"/>
        <v>0</v>
      </c>
      <c r="BC18" s="51" t="str">
        <f t="shared" si="17"/>
        <v/>
      </c>
      <c r="BD18" s="26" t="str">
        <f t="shared" si="18"/>
        <v/>
      </c>
      <c r="BE18" s="26">
        <f t="shared" si="19"/>
        <v>0</v>
      </c>
      <c r="BF18" s="52">
        <f t="shared" si="8"/>
        <v>0</v>
      </c>
      <c r="BG18" s="26">
        <v>2</v>
      </c>
      <c r="BH18" s="26"/>
      <c r="BI18" s="26"/>
      <c r="BJ18" s="26"/>
      <c r="BK18" s="26"/>
      <c r="BL18" s="26"/>
      <c r="BM18" s="26"/>
      <c r="BN18" s="26"/>
      <c r="BO18" s="26"/>
      <c r="BP18" s="26"/>
      <c r="BQ18" s="25"/>
      <c r="BR18" s="25"/>
      <c r="BS18" s="25"/>
      <c r="BT18" s="24"/>
      <c r="BU18" s="24"/>
      <c r="BV18" s="24"/>
    </row>
    <row r="19" spans="2:74" ht="12.75" customHeight="1">
      <c r="B19" s="101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3"/>
      <c r="AA19" s="104"/>
      <c r="AB19" s="105"/>
      <c r="AC19" s="106"/>
      <c r="AD19" s="107"/>
      <c r="AE19" s="108"/>
      <c r="AF19" s="108"/>
      <c r="AG19" s="108"/>
      <c r="AH19" s="108"/>
      <c r="AI19" s="109"/>
      <c r="AJ19" s="109"/>
      <c r="AK19" s="109"/>
      <c r="AL19" s="109"/>
      <c r="AM19" s="109"/>
      <c r="AN19" s="110" t="str">
        <f t="shared" si="0"/>
        <v/>
      </c>
      <c r="AO19" s="111"/>
      <c r="AP19" s="112"/>
      <c r="AQ19" s="113"/>
      <c r="AR19" s="114"/>
      <c r="AS19" s="114"/>
      <c r="AT19" s="115" t="str">
        <f t="shared" si="9"/>
        <v>FUT</v>
      </c>
      <c r="AU19" s="116"/>
      <c r="AV19" s="47" t="str">
        <f t="shared" si="20"/>
        <v/>
      </c>
      <c r="AW19" s="48">
        <f t="shared" si="21"/>
        <v>0</v>
      </c>
      <c r="AX19" s="48">
        <f t="shared" si="22"/>
        <v>0</v>
      </c>
      <c r="AY19" s="49">
        <f t="shared" si="23"/>
        <v>0</v>
      </c>
      <c r="AZ19" s="49">
        <f t="shared" si="24"/>
        <v>0</v>
      </c>
      <c r="BA19" s="50">
        <f t="shared" si="25"/>
        <v>0</v>
      </c>
      <c r="BB19" s="51">
        <f t="shared" si="26"/>
        <v>0</v>
      </c>
      <c r="BC19" s="51" t="str">
        <f t="shared" si="17"/>
        <v/>
      </c>
      <c r="BD19" s="26" t="str">
        <f t="shared" si="18"/>
        <v/>
      </c>
      <c r="BE19" s="26">
        <f t="shared" si="19"/>
        <v>0</v>
      </c>
      <c r="BF19" s="52">
        <f t="shared" si="8"/>
        <v>0</v>
      </c>
      <c r="BG19" s="26">
        <v>2</v>
      </c>
      <c r="BH19" s="26"/>
      <c r="BI19" s="26"/>
      <c r="BJ19" s="26"/>
      <c r="BK19" s="26"/>
      <c r="BL19" s="26"/>
      <c r="BM19" s="26"/>
      <c r="BN19" s="26"/>
      <c r="BO19" s="26"/>
      <c r="BP19" s="26"/>
      <c r="BQ19" s="25"/>
      <c r="BR19" s="25"/>
      <c r="BS19" s="25"/>
      <c r="BT19" s="24"/>
      <c r="BU19" s="24"/>
      <c r="BV19" s="24"/>
    </row>
    <row r="20" spans="2:74" ht="12.75" customHeight="1">
      <c r="B20" s="101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3"/>
      <c r="AA20" s="104"/>
      <c r="AB20" s="105"/>
      <c r="AC20" s="106"/>
      <c r="AD20" s="107"/>
      <c r="AE20" s="108"/>
      <c r="AF20" s="108"/>
      <c r="AG20" s="108"/>
      <c r="AH20" s="108"/>
      <c r="AI20" s="109"/>
      <c r="AJ20" s="109"/>
      <c r="AK20" s="109"/>
      <c r="AL20" s="109"/>
      <c r="AM20" s="109"/>
      <c r="AN20" s="110" t="str">
        <f t="shared" si="0"/>
        <v/>
      </c>
      <c r="AO20" s="111"/>
      <c r="AP20" s="112"/>
      <c r="AQ20" s="113"/>
      <c r="AR20" s="114"/>
      <c r="AS20" s="114"/>
      <c r="AT20" s="115" t="str">
        <f t="shared" si="9"/>
        <v>FUT</v>
      </c>
      <c r="AU20" s="116"/>
      <c r="AV20" s="47" t="str">
        <f t="shared" si="20"/>
        <v/>
      </c>
      <c r="AW20" s="48">
        <f t="shared" si="21"/>
        <v>0</v>
      </c>
      <c r="AX20" s="48">
        <f t="shared" si="22"/>
        <v>0</v>
      </c>
      <c r="AY20" s="49">
        <f t="shared" si="23"/>
        <v>0</v>
      </c>
      <c r="AZ20" s="49">
        <f t="shared" si="24"/>
        <v>0</v>
      </c>
      <c r="BA20" s="50">
        <f t="shared" si="25"/>
        <v>0</v>
      </c>
      <c r="BB20" s="51">
        <f t="shared" si="26"/>
        <v>0</v>
      </c>
      <c r="BC20" s="51" t="str">
        <f t="shared" si="17"/>
        <v/>
      </c>
      <c r="BD20" s="26" t="str">
        <f t="shared" si="18"/>
        <v/>
      </c>
      <c r="BE20" s="26">
        <f t="shared" si="19"/>
        <v>0</v>
      </c>
      <c r="BF20" s="52">
        <f t="shared" si="8"/>
        <v>0</v>
      </c>
      <c r="BG20" s="26">
        <v>2</v>
      </c>
      <c r="BH20" s="26"/>
      <c r="BI20" s="26"/>
      <c r="BJ20" s="26"/>
      <c r="BK20" s="26"/>
      <c r="BL20" s="26"/>
      <c r="BM20" s="26"/>
      <c r="BN20" s="26"/>
      <c r="BO20" s="26"/>
      <c r="BP20" s="26"/>
      <c r="BQ20" s="25"/>
      <c r="BR20" s="25"/>
      <c r="BS20" s="25"/>
      <c r="BT20" s="24"/>
      <c r="BU20" s="24"/>
      <c r="BV20" s="24"/>
    </row>
    <row r="21" spans="2:74" ht="12.75" customHeight="1">
      <c r="B21" s="101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3"/>
      <c r="AA21" s="104"/>
      <c r="AB21" s="105"/>
      <c r="AC21" s="106"/>
      <c r="AD21" s="107"/>
      <c r="AE21" s="108"/>
      <c r="AF21" s="108"/>
      <c r="AG21" s="108"/>
      <c r="AH21" s="108"/>
      <c r="AI21" s="109"/>
      <c r="AJ21" s="109"/>
      <c r="AK21" s="109"/>
      <c r="AL21" s="109"/>
      <c r="AM21" s="109"/>
      <c r="AN21" s="110" t="str">
        <f t="shared" si="0"/>
        <v/>
      </c>
      <c r="AO21" s="111"/>
      <c r="AP21" s="112"/>
      <c r="AQ21" s="113"/>
      <c r="AR21" s="114"/>
      <c r="AS21" s="114"/>
      <c r="AT21" s="115" t="str">
        <f t="shared" si="9"/>
        <v>FUT</v>
      </c>
      <c r="AU21" s="116"/>
      <c r="AV21" s="47" t="str">
        <f t="shared" si="20"/>
        <v/>
      </c>
      <c r="AW21" s="48">
        <f t="shared" si="21"/>
        <v>0</v>
      </c>
      <c r="AX21" s="48">
        <f t="shared" si="22"/>
        <v>0</v>
      </c>
      <c r="AY21" s="49">
        <f t="shared" si="23"/>
        <v>0</v>
      </c>
      <c r="AZ21" s="49">
        <f t="shared" si="24"/>
        <v>0</v>
      </c>
      <c r="BA21" s="50">
        <f t="shared" si="25"/>
        <v>0</v>
      </c>
      <c r="BB21" s="51">
        <f t="shared" si="26"/>
        <v>0</v>
      </c>
      <c r="BC21" s="51" t="str">
        <f t="shared" si="17"/>
        <v/>
      </c>
      <c r="BD21" s="26" t="str">
        <f t="shared" si="18"/>
        <v/>
      </c>
      <c r="BE21" s="26">
        <f t="shared" si="19"/>
        <v>0</v>
      </c>
      <c r="BF21" s="52">
        <f t="shared" si="8"/>
        <v>0</v>
      </c>
      <c r="BG21" s="26">
        <v>2</v>
      </c>
      <c r="BH21" s="26"/>
      <c r="BI21" s="26"/>
      <c r="BJ21" s="26"/>
      <c r="BK21" s="26"/>
      <c r="BL21" s="26"/>
      <c r="BM21" s="26"/>
      <c r="BN21" s="26"/>
      <c r="BO21" s="26"/>
      <c r="BP21" s="26"/>
      <c r="BQ21" s="25"/>
      <c r="BR21" s="25"/>
      <c r="BS21" s="25"/>
      <c r="BT21" s="24"/>
      <c r="BU21" s="24"/>
      <c r="BV21" s="24"/>
    </row>
    <row r="22" spans="2:74" ht="12.75" customHeight="1">
      <c r="B22" s="101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3"/>
      <c r="AA22" s="104"/>
      <c r="AB22" s="105"/>
      <c r="AC22" s="106"/>
      <c r="AD22" s="107"/>
      <c r="AE22" s="108"/>
      <c r="AF22" s="108"/>
      <c r="AG22" s="108"/>
      <c r="AH22" s="108"/>
      <c r="AI22" s="109"/>
      <c r="AJ22" s="109"/>
      <c r="AK22" s="109"/>
      <c r="AL22" s="109"/>
      <c r="AM22" s="109"/>
      <c r="AN22" s="110" t="str">
        <f t="shared" si="0"/>
        <v/>
      </c>
      <c r="AO22" s="111"/>
      <c r="AP22" s="112"/>
      <c r="AQ22" s="113"/>
      <c r="AR22" s="114"/>
      <c r="AS22" s="114"/>
      <c r="AT22" s="115" t="str">
        <f t="shared" si="9"/>
        <v>FUT</v>
      </c>
      <c r="AU22" s="116"/>
      <c r="AV22" s="47" t="str">
        <f t="shared" si="20"/>
        <v/>
      </c>
      <c r="AW22" s="48">
        <f t="shared" si="21"/>
        <v>0</v>
      </c>
      <c r="AX22" s="48">
        <f t="shared" si="22"/>
        <v>0</v>
      </c>
      <c r="AY22" s="49">
        <f t="shared" si="23"/>
        <v>0</v>
      </c>
      <c r="AZ22" s="49">
        <f t="shared" si="24"/>
        <v>0</v>
      </c>
      <c r="BA22" s="50">
        <f t="shared" si="25"/>
        <v>0</v>
      </c>
      <c r="BB22" s="51">
        <f t="shared" si="26"/>
        <v>0</v>
      </c>
      <c r="BC22" s="51" t="str">
        <f t="shared" si="17"/>
        <v/>
      </c>
      <c r="BD22" s="26" t="str">
        <f t="shared" si="18"/>
        <v/>
      </c>
      <c r="BE22" s="26">
        <f t="shared" si="19"/>
        <v>0</v>
      </c>
      <c r="BF22" s="52">
        <f t="shared" si="8"/>
        <v>0</v>
      </c>
      <c r="BG22" s="26">
        <v>2</v>
      </c>
      <c r="BH22" s="26"/>
      <c r="BI22" s="26"/>
      <c r="BJ22" s="26"/>
      <c r="BK22" s="26"/>
      <c r="BL22" s="26"/>
      <c r="BM22" s="26"/>
      <c r="BN22" s="26"/>
      <c r="BO22" s="26"/>
      <c r="BP22" s="26"/>
      <c r="BQ22" s="25"/>
      <c r="BR22" s="25"/>
      <c r="BS22" s="25"/>
      <c r="BT22" s="24"/>
      <c r="BU22" s="24"/>
      <c r="BV22" s="24"/>
    </row>
    <row r="23" spans="2:74" ht="12.75" customHeight="1">
      <c r="B23" s="101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3"/>
      <c r="AA23" s="104"/>
      <c r="AB23" s="105"/>
      <c r="AC23" s="106"/>
      <c r="AD23" s="107"/>
      <c r="AE23" s="108"/>
      <c r="AF23" s="108"/>
      <c r="AG23" s="108"/>
      <c r="AH23" s="108"/>
      <c r="AI23" s="109"/>
      <c r="AJ23" s="109"/>
      <c r="AK23" s="109"/>
      <c r="AL23" s="109"/>
      <c r="AM23" s="109"/>
      <c r="AN23" s="110" t="str">
        <f t="shared" si="0"/>
        <v/>
      </c>
      <c r="AO23" s="111"/>
      <c r="AP23" s="112"/>
      <c r="AQ23" s="113"/>
      <c r="AR23" s="114"/>
      <c r="AS23" s="114"/>
      <c r="AT23" s="115" t="str">
        <f t="shared" si="9"/>
        <v>FUT</v>
      </c>
      <c r="AU23" s="116"/>
      <c r="AV23" s="47" t="str">
        <f t="shared" si="20"/>
        <v/>
      </c>
      <c r="AW23" s="48">
        <f t="shared" si="21"/>
        <v>0</v>
      </c>
      <c r="AX23" s="48">
        <f t="shared" si="22"/>
        <v>0</v>
      </c>
      <c r="AY23" s="49">
        <f t="shared" si="23"/>
        <v>0</v>
      </c>
      <c r="AZ23" s="49">
        <f t="shared" si="24"/>
        <v>0</v>
      </c>
      <c r="BA23" s="50">
        <f t="shared" si="25"/>
        <v>0</v>
      </c>
      <c r="BB23" s="51">
        <f t="shared" si="26"/>
        <v>0</v>
      </c>
      <c r="BC23" s="51" t="str">
        <f t="shared" si="17"/>
        <v/>
      </c>
      <c r="BD23" s="26" t="str">
        <f t="shared" si="18"/>
        <v/>
      </c>
      <c r="BE23" s="26">
        <f t="shared" si="19"/>
        <v>0</v>
      </c>
      <c r="BF23" s="52">
        <f t="shared" si="8"/>
        <v>0</v>
      </c>
      <c r="BG23" s="26">
        <v>2</v>
      </c>
      <c r="BH23" s="26"/>
      <c r="BI23" s="26"/>
      <c r="BJ23" s="26"/>
      <c r="BK23" s="26"/>
      <c r="BL23" s="26"/>
      <c r="BM23" s="26"/>
      <c r="BN23" s="26"/>
      <c r="BO23" s="26"/>
      <c r="BP23" s="26"/>
      <c r="BQ23" s="25"/>
      <c r="BR23" s="25"/>
      <c r="BS23" s="25"/>
      <c r="BT23" s="24"/>
      <c r="BU23" s="24"/>
      <c r="BV23" s="24"/>
    </row>
    <row r="24" spans="2:74" ht="12.75" customHeight="1">
      <c r="B24" s="101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3"/>
      <c r="AA24" s="104"/>
      <c r="AB24" s="105"/>
      <c r="AC24" s="106"/>
      <c r="AD24" s="107"/>
      <c r="AE24" s="108"/>
      <c r="AF24" s="108"/>
      <c r="AG24" s="108"/>
      <c r="AH24" s="108"/>
      <c r="AI24" s="109"/>
      <c r="AJ24" s="109"/>
      <c r="AK24" s="109"/>
      <c r="AL24" s="109"/>
      <c r="AM24" s="109"/>
      <c r="AN24" s="110" t="str">
        <f t="shared" si="0"/>
        <v/>
      </c>
      <c r="AO24" s="111"/>
      <c r="AP24" s="112"/>
      <c r="AQ24" s="113"/>
      <c r="AR24" s="114"/>
      <c r="AS24" s="114"/>
      <c r="AT24" s="115" t="str">
        <f>IF(OR(ISBLANK(AD24),AND(AN24=0,AQ24=0)),"FUT",IF(AQ24=1,"ENC",AN24-AQ24))</f>
        <v>FUT</v>
      </c>
      <c r="AU24" s="116"/>
      <c r="AV24" s="47" t="str">
        <f t="shared" si="20"/>
        <v/>
      </c>
      <c r="AW24" s="48">
        <f t="shared" si="21"/>
        <v>0</v>
      </c>
      <c r="AX24" s="48">
        <f t="shared" si="22"/>
        <v>0</v>
      </c>
      <c r="AY24" s="49">
        <f t="shared" si="23"/>
        <v>0</v>
      </c>
      <c r="AZ24" s="49">
        <f t="shared" si="24"/>
        <v>0</v>
      </c>
      <c r="BA24" s="50">
        <f t="shared" si="25"/>
        <v>0</v>
      </c>
      <c r="BB24" s="51">
        <f t="shared" si="26"/>
        <v>0</v>
      </c>
      <c r="BC24" s="51" t="str">
        <f t="shared" si="17"/>
        <v/>
      </c>
      <c r="BD24" s="26" t="str">
        <f t="shared" si="18"/>
        <v/>
      </c>
      <c r="BE24" s="26">
        <f t="shared" si="19"/>
        <v>0</v>
      </c>
      <c r="BF24" s="52">
        <f t="shared" si="8"/>
        <v>0</v>
      </c>
      <c r="BG24" s="26">
        <v>2</v>
      </c>
      <c r="BH24" s="26"/>
      <c r="BI24" s="26"/>
      <c r="BJ24" s="26"/>
      <c r="BK24" s="26"/>
      <c r="BL24" s="26"/>
      <c r="BM24" s="26"/>
      <c r="BN24" s="26"/>
      <c r="BO24" s="26"/>
      <c r="BP24" s="26"/>
      <c r="BQ24" s="25"/>
      <c r="BR24" s="25"/>
      <c r="BS24" s="25"/>
      <c r="BT24" s="24"/>
      <c r="BU24" s="24"/>
      <c r="BV24" s="24"/>
    </row>
    <row r="25" spans="2:74" ht="12.75" customHeight="1">
      <c r="B25" s="101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3"/>
      <c r="AA25" s="104"/>
      <c r="AB25" s="105"/>
      <c r="AC25" s="106"/>
      <c r="AD25" s="107"/>
      <c r="AE25" s="108"/>
      <c r="AF25" s="108"/>
      <c r="AG25" s="108"/>
      <c r="AH25" s="108"/>
      <c r="AI25" s="109"/>
      <c r="AJ25" s="109"/>
      <c r="AK25" s="109"/>
      <c r="AL25" s="109"/>
      <c r="AM25" s="109"/>
      <c r="AN25" s="110" t="str">
        <f t="shared" si="0"/>
        <v/>
      </c>
      <c r="AO25" s="111"/>
      <c r="AP25" s="112"/>
      <c r="AQ25" s="113"/>
      <c r="AR25" s="114"/>
      <c r="AS25" s="114"/>
      <c r="AT25" s="115" t="str">
        <f>IF(OR(ISBLANK(AD25),AND(AN25=0,AQ25=0)),"FUT",IF(AQ25=1,"ENC",AN25-AQ25))</f>
        <v>FUT</v>
      </c>
      <c r="AU25" s="116"/>
      <c r="AV25" s="47" t="str">
        <f t="shared" si="20"/>
        <v/>
      </c>
      <c r="AW25" s="48">
        <f t="shared" si="21"/>
        <v>0</v>
      </c>
      <c r="AX25" s="48">
        <f t="shared" si="22"/>
        <v>0</v>
      </c>
      <c r="AY25" s="49">
        <f t="shared" si="23"/>
        <v>0</v>
      </c>
      <c r="AZ25" s="49">
        <f t="shared" si="24"/>
        <v>0</v>
      </c>
      <c r="BA25" s="50">
        <f t="shared" si="25"/>
        <v>0</v>
      </c>
      <c r="BB25" s="51">
        <f t="shared" si="26"/>
        <v>0</v>
      </c>
      <c r="BC25" s="51" t="str">
        <f t="shared" si="17"/>
        <v/>
      </c>
      <c r="BD25" s="26" t="str">
        <f t="shared" si="18"/>
        <v/>
      </c>
      <c r="BE25" s="26">
        <f t="shared" si="19"/>
        <v>0</v>
      </c>
      <c r="BF25" s="52">
        <f t="shared" si="8"/>
        <v>0</v>
      </c>
      <c r="BG25" s="26">
        <v>2</v>
      </c>
      <c r="BH25" s="26"/>
      <c r="BI25" s="26"/>
      <c r="BJ25" s="26"/>
      <c r="BK25" s="26"/>
      <c r="BL25" s="26"/>
      <c r="BM25" s="26"/>
      <c r="BN25" s="26"/>
      <c r="BO25" s="26"/>
      <c r="BP25" s="26"/>
      <c r="BQ25" s="25"/>
      <c r="BR25" s="25"/>
      <c r="BS25" s="25"/>
      <c r="BT25" s="24"/>
      <c r="BU25" s="24"/>
      <c r="BV25" s="24"/>
    </row>
    <row r="26" spans="2:74" ht="12.75" customHeight="1">
      <c r="B26" s="101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3"/>
      <c r="AA26" s="104"/>
      <c r="AB26" s="105"/>
      <c r="AC26" s="106"/>
      <c r="AD26" s="107"/>
      <c r="AE26" s="108"/>
      <c r="AF26" s="108"/>
      <c r="AG26" s="108"/>
      <c r="AH26" s="108"/>
      <c r="AI26" s="109"/>
      <c r="AJ26" s="109"/>
      <c r="AK26" s="109"/>
      <c r="AL26" s="109"/>
      <c r="AM26" s="109"/>
      <c r="AN26" s="110" t="str">
        <f t="shared" si="0"/>
        <v/>
      </c>
      <c r="AO26" s="111"/>
      <c r="AP26" s="112"/>
      <c r="AQ26" s="113"/>
      <c r="AR26" s="114"/>
      <c r="AS26" s="114"/>
      <c r="AT26" s="115" t="str">
        <f>IF(OR(ISBLANK(AD26),AND(AN26=0,AQ26=0)),"FUT",IF(AQ26=1,"ENC",AN26-AQ26))</f>
        <v>FUT</v>
      </c>
      <c r="AU26" s="116"/>
      <c r="AV26" s="47" t="str">
        <f t="shared" si="20"/>
        <v/>
      </c>
      <c r="AW26" s="48">
        <f t="shared" si="21"/>
        <v>0</v>
      </c>
      <c r="AX26" s="48">
        <f t="shared" si="22"/>
        <v>0</v>
      </c>
      <c r="AY26" s="49">
        <f t="shared" si="23"/>
        <v>0</v>
      </c>
      <c r="AZ26" s="49">
        <f t="shared" si="24"/>
        <v>0</v>
      </c>
      <c r="BA26" s="50">
        <f t="shared" si="25"/>
        <v>0</v>
      </c>
      <c r="BB26" s="51">
        <f t="shared" si="26"/>
        <v>0</v>
      </c>
      <c r="BC26" s="51" t="str">
        <f t="shared" si="17"/>
        <v/>
      </c>
      <c r="BD26" s="26" t="str">
        <f t="shared" si="18"/>
        <v/>
      </c>
      <c r="BE26" s="26">
        <f t="shared" si="19"/>
        <v>0</v>
      </c>
      <c r="BF26" s="52">
        <f t="shared" si="8"/>
        <v>0</v>
      </c>
      <c r="BG26" s="26">
        <v>2</v>
      </c>
      <c r="BH26" s="26"/>
      <c r="BI26" s="26"/>
      <c r="BJ26" s="26"/>
      <c r="BK26" s="26"/>
      <c r="BL26" s="26"/>
      <c r="BM26" s="26"/>
      <c r="BN26" s="26"/>
      <c r="BO26" s="26"/>
      <c r="BP26" s="26"/>
      <c r="BQ26" s="25"/>
      <c r="BR26" s="25"/>
      <c r="BS26" s="25"/>
      <c r="BT26" s="24"/>
      <c r="BU26" s="24"/>
      <c r="BV26" s="24"/>
    </row>
    <row r="27" spans="2:74" ht="12.75" customHeight="1">
      <c r="B27" s="101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3"/>
      <c r="AA27" s="104"/>
      <c r="AB27" s="105"/>
      <c r="AC27" s="106"/>
      <c r="AD27" s="107"/>
      <c r="AE27" s="108"/>
      <c r="AF27" s="108"/>
      <c r="AG27" s="108"/>
      <c r="AH27" s="108"/>
      <c r="AI27" s="109"/>
      <c r="AJ27" s="109"/>
      <c r="AK27" s="109"/>
      <c r="AL27" s="109"/>
      <c r="AM27" s="109"/>
      <c r="AN27" s="110" t="str">
        <f t="shared" si="0"/>
        <v/>
      </c>
      <c r="AO27" s="111"/>
      <c r="AP27" s="112"/>
      <c r="AQ27" s="113"/>
      <c r="AR27" s="114"/>
      <c r="AS27" s="114"/>
      <c r="AT27" s="115" t="str">
        <f>IF(OR(ISBLANK(AD27),AND(AN27=0,AQ27=0)),"FUT",IF(AQ27=1,"ENC",AN27-AQ27))</f>
        <v>FUT</v>
      </c>
      <c r="AU27" s="116"/>
      <c r="AV27" s="47" t="str">
        <f t="shared" si="20"/>
        <v/>
      </c>
      <c r="AW27" s="48">
        <f t="shared" si="21"/>
        <v>0</v>
      </c>
      <c r="AX27" s="48">
        <f t="shared" si="22"/>
        <v>0</v>
      </c>
      <c r="AY27" s="49">
        <f t="shared" si="23"/>
        <v>0</v>
      </c>
      <c r="AZ27" s="49">
        <f t="shared" si="24"/>
        <v>0</v>
      </c>
      <c r="BA27" s="50">
        <f t="shared" si="25"/>
        <v>0</v>
      </c>
      <c r="BB27" s="51">
        <f t="shared" si="26"/>
        <v>0</v>
      </c>
      <c r="BC27" s="51" t="str">
        <f t="shared" si="17"/>
        <v/>
      </c>
      <c r="BD27" s="26" t="str">
        <f t="shared" si="18"/>
        <v/>
      </c>
      <c r="BE27" s="26">
        <f t="shared" si="19"/>
        <v>0</v>
      </c>
      <c r="BF27" s="52">
        <f t="shared" si="8"/>
        <v>0</v>
      </c>
      <c r="BG27" s="26">
        <v>2</v>
      </c>
      <c r="BH27" s="26"/>
      <c r="BI27" s="26"/>
      <c r="BJ27" s="26"/>
      <c r="BK27" s="26"/>
      <c r="BL27" s="26"/>
      <c r="BM27" s="26"/>
      <c r="BN27" s="26"/>
      <c r="BO27" s="26"/>
      <c r="BP27" s="26"/>
      <c r="BQ27" s="25"/>
      <c r="BR27" s="25"/>
      <c r="BS27" s="25"/>
      <c r="BT27" s="24"/>
      <c r="BU27" s="24"/>
      <c r="BV27" s="24"/>
    </row>
    <row r="28" spans="2:74" ht="12.75" customHeight="1">
      <c r="B28" s="101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3"/>
      <c r="AA28" s="104"/>
      <c r="AB28" s="105"/>
      <c r="AC28" s="106"/>
      <c r="AD28" s="107"/>
      <c r="AE28" s="108"/>
      <c r="AF28" s="108"/>
      <c r="AG28" s="108"/>
      <c r="AH28" s="108"/>
      <c r="AI28" s="109"/>
      <c r="AJ28" s="109"/>
      <c r="AK28" s="109"/>
      <c r="AL28" s="109"/>
      <c r="AM28" s="109"/>
      <c r="AN28" s="110" t="str">
        <f t="shared" si="0"/>
        <v/>
      </c>
      <c r="AO28" s="111"/>
      <c r="AP28" s="112"/>
      <c r="AQ28" s="113"/>
      <c r="AR28" s="114"/>
      <c r="AS28" s="114"/>
      <c r="AT28" s="115" t="str">
        <f>IF(OR(ISBLANK(AD28),AND(AN28=0,AQ28=0)),"FUT",IF(AQ28=1,"ENC",AN28-AQ28))</f>
        <v>FUT</v>
      </c>
      <c r="AU28" s="116"/>
      <c r="AV28" s="47" t="str">
        <f t="shared" si="20"/>
        <v/>
      </c>
      <c r="AW28" s="48">
        <f t="shared" si="21"/>
        <v>0</v>
      </c>
      <c r="AX28" s="48">
        <f t="shared" si="22"/>
        <v>0</v>
      </c>
      <c r="AY28" s="49">
        <f t="shared" si="23"/>
        <v>0</v>
      </c>
      <c r="AZ28" s="49">
        <f t="shared" si="24"/>
        <v>0</v>
      </c>
      <c r="BA28" s="50">
        <f t="shared" si="25"/>
        <v>0</v>
      </c>
      <c r="BB28" s="51">
        <f t="shared" si="26"/>
        <v>0</v>
      </c>
      <c r="BC28" s="51" t="str">
        <f t="shared" si="17"/>
        <v/>
      </c>
      <c r="BD28" s="26" t="str">
        <f t="shared" si="18"/>
        <v/>
      </c>
      <c r="BE28" s="26">
        <f t="shared" si="19"/>
        <v>0</v>
      </c>
      <c r="BF28" s="52">
        <f t="shared" si="8"/>
        <v>0</v>
      </c>
      <c r="BG28" s="26">
        <v>2</v>
      </c>
      <c r="BH28" s="26"/>
      <c r="BI28" s="26"/>
      <c r="BJ28" s="26"/>
      <c r="BK28" s="26"/>
      <c r="BL28" s="26"/>
      <c r="BM28" s="26"/>
      <c r="BN28" s="26"/>
      <c r="BO28" s="26"/>
      <c r="BP28" s="26"/>
      <c r="BQ28" s="25"/>
      <c r="BR28" s="25"/>
      <c r="BS28" s="25"/>
      <c r="BT28" s="24"/>
      <c r="BU28" s="24"/>
      <c r="BV28" s="24"/>
    </row>
    <row r="29" spans="2:74" ht="12.75" customHeight="1">
      <c r="B29" s="101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3"/>
      <c r="AA29" s="104"/>
      <c r="AB29" s="105"/>
      <c r="AC29" s="106"/>
      <c r="AD29" s="107"/>
      <c r="AE29" s="108"/>
      <c r="AF29" s="108"/>
      <c r="AG29" s="108"/>
      <c r="AH29" s="108"/>
      <c r="AI29" s="109"/>
      <c r="AJ29" s="109"/>
      <c r="AK29" s="109"/>
      <c r="AL29" s="109"/>
      <c r="AM29" s="109"/>
      <c r="AN29" s="110" t="str">
        <f t="shared" si="0"/>
        <v/>
      </c>
      <c r="AO29" s="111"/>
      <c r="AP29" s="112"/>
      <c r="AQ29" s="113"/>
      <c r="AR29" s="114"/>
      <c r="AS29" s="114"/>
      <c r="AT29" s="115" t="str">
        <f t="shared" si="9"/>
        <v>FUT</v>
      </c>
      <c r="AU29" s="116"/>
      <c r="AV29" s="47" t="str">
        <f t="shared" si="20"/>
        <v/>
      </c>
      <c r="AW29" s="48">
        <f t="shared" si="21"/>
        <v>0</v>
      </c>
      <c r="AX29" s="48">
        <f t="shared" si="22"/>
        <v>0</v>
      </c>
      <c r="AY29" s="49">
        <f t="shared" si="23"/>
        <v>0</v>
      </c>
      <c r="AZ29" s="49">
        <f t="shared" si="24"/>
        <v>0</v>
      </c>
      <c r="BA29" s="50">
        <f t="shared" si="25"/>
        <v>0</v>
      </c>
      <c r="BB29" s="51">
        <f t="shared" si="26"/>
        <v>0</v>
      </c>
      <c r="BC29" s="51" t="str">
        <f t="shared" si="17"/>
        <v/>
      </c>
      <c r="BD29" s="26" t="str">
        <f t="shared" si="18"/>
        <v/>
      </c>
      <c r="BE29" s="26">
        <f t="shared" si="19"/>
        <v>0</v>
      </c>
      <c r="BF29" s="52">
        <f t="shared" si="8"/>
        <v>0</v>
      </c>
      <c r="BG29" s="26">
        <v>2</v>
      </c>
      <c r="BH29" s="26"/>
      <c r="BI29" s="26"/>
      <c r="BJ29" s="26"/>
      <c r="BK29" s="26"/>
      <c r="BL29" s="26"/>
      <c r="BM29" s="26"/>
      <c r="BN29" s="26"/>
      <c r="BO29" s="26"/>
      <c r="BP29" s="26"/>
      <c r="BQ29" s="25"/>
      <c r="BR29" s="25"/>
      <c r="BS29" s="25"/>
      <c r="BT29" s="24"/>
      <c r="BU29" s="24"/>
      <c r="BV29" s="24"/>
    </row>
    <row r="30" spans="2:74" ht="12.75" customHeight="1">
      <c r="B30" s="101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3"/>
      <c r="AA30" s="104"/>
      <c r="AB30" s="105"/>
      <c r="AC30" s="106"/>
      <c r="AD30" s="107"/>
      <c r="AE30" s="108"/>
      <c r="AF30" s="108"/>
      <c r="AG30" s="108"/>
      <c r="AH30" s="108"/>
      <c r="AI30" s="109"/>
      <c r="AJ30" s="109"/>
      <c r="AK30" s="109"/>
      <c r="AL30" s="109"/>
      <c r="AM30" s="109"/>
      <c r="AN30" s="110" t="str">
        <f t="shared" si="0"/>
        <v/>
      </c>
      <c r="AO30" s="111"/>
      <c r="AP30" s="112"/>
      <c r="AQ30" s="113"/>
      <c r="AR30" s="114"/>
      <c r="AS30" s="114"/>
      <c r="AT30" s="115" t="str">
        <f t="shared" si="9"/>
        <v>FUT</v>
      </c>
      <c r="AU30" s="116"/>
      <c r="AV30" s="47" t="str">
        <f t="shared" si="20"/>
        <v/>
      </c>
      <c r="AW30" s="48">
        <f t="shared" si="21"/>
        <v>0</v>
      </c>
      <c r="AX30" s="48">
        <f t="shared" si="22"/>
        <v>0</v>
      </c>
      <c r="AY30" s="49">
        <f t="shared" si="23"/>
        <v>0</v>
      </c>
      <c r="AZ30" s="49">
        <f t="shared" si="24"/>
        <v>0</v>
      </c>
      <c r="BA30" s="50">
        <f t="shared" si="25"/>
        <v>0</v>
      </c>
      <c r="BB30" s="51">
        <f t="shared" si="26"/>
        <v>0</v>
      </c>
      <c r="BC30" s="51" t="str">
        <f t="shared" si="17"/>
        <v/>
      </c>
      <c r="BD30" s="26" t="str">
        <f t="shared" si="18"/>
        <v/>
      </c>
      <c r="BE30" s="26">
        <f t="shared" si="19"/>
        <v>0</v>
      </c>
      <c r="BF30" s="52">
        <f t="shared" si="8"/>
        <v>0</v>
      </c>
      <c r="BG30" s="26">
        <v>2</v>
      </c>
      <c r="BH30" s="26"/>
      <c r="BI30" s="26"/>
      <c r="BJ30" s="26"/>
      <c r="BK30" s="26"/>
      <c r="BL30" s="26"/>
      <c r="BM30" s="26"/>
      <c r="BN30" s="26"/>
      <c r="BO30" s="26"/>
      <c r="BP30" s="26"/>
      <c r="BQ30" s="25"/>
      <c r="BR30" s="25"/>
      <c r="BS30" s="25"/>
      <c r="BT30" s="24"/>
      <c r="BU30" s="24"/>
      <c r="BV30" s="24"/>
    </row>
    <row r="31" spans="2:74" ht="12.75" customHeight="1">
      <c r="B31" s="101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3"/>
      <c r="AA31" s="104"/>
      <c r="AB31" s="105"/>
      <c r="AC31" s="106"/>
      <c r="AD31" s="107"/>
      <c r="AE31" s="108"/>
      <c r="AF31" s="108"/>
      <c r="AG31" s="108"/>
      <c r="AH31" s="108"/>
      <c r="AI31" s="109"/>
      <c r="AJ31" s="109"/>
      <c r="AK31" s="109"/>
      <c r="AL31" s="109"/>
      <c r="AM31" s="109"/>
      <c r="AN31" s="110" t="str">
        <f t="shared" si="0"/>
        <v/>
      </c>
      <c r="AO31" s="111"/>
      <c r="AP31" s="112"/>
      <c r="AQ31" s="113"/>
      <c r="AR31" s="114"/>
      <c r="AS31" s="114"/>
      <c r="AT31" s="115" t="str">
        <f t="shared" si="9"/>
        <v>FUT</v>
      </c>
      <c r="AU31" s="116"/>
      <c r="AV31" s="47" t="str">
        <f t="shared" si="20"/>
        <v/>
      </c>
      <c r="AW31" s="48">
        <f t="shared" si="21"/>
        <v>0</v>
      </c>
      <c r="AX31" s="48">
        <f t="shared" si="22"/>
        <v>0</v>
      </c>
      <c r="AY31" s="49">
        <f t="shared" si="23"/>
        <v>0</v>
      </c>
      <c r="AZ31" s="49">
        <f t="shared" si="24"/>
        <v>0</v>
      </c>
      <c r="BA31" s="50">
        <f t="shared" si="25"/>
        <v>0</v>
      </c>
      <c r="BB31" s="51">
        <f t="shared" si="26"/>
        <v>0</v>
      </c>
      <c r="BC31" s="51" t="str">
        <f t="shared" si="17"/>
        <v/>
      </c>
      <c r="BD31" s="26" t="str">
        <f t="shared" si="18"/>
        <v/>
      </c>
      <c r="BE31" s="26">
        <f t="shared" si="19"/>
        <v>0</v>
      </c>
      <c r="BF31" s="52">
        <f t="shared" si="8"/>
        <v>0</v>
      </c>
      <c r="BG31" s="26">
        <v>2</v>
      </c>
      <c r="BH31" s="26"/>
      <c r="BI31" s="26"/>
      <c r="BJ31" s="26"/>
      <c r="BK31" s="26"/>
      <c r="BL31" s="26"/>
      <c r="BM31" s="26"/>
      <c r="BN31" s="26"/>
      <c r="BO31" s="26"/>
      <c r="BP31" s="26"/>
      <c r="BQ31" s="25"/>
      <c r="BR31" s="25"/>
      <c r="BS31" s="25"/>
      <c r="BT31" s="24"/>
      <c r="BU31" s="24"/>
      <c r="BV31" s="24"/>
    </row>
    <row r="32" spans="2:74" ht="12.75" customHeight="1">
      <c r="B32" s="101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3"/>
      <c r="AA32" s="104"/>
      <c r="AB32" s="105"/>
      <c r="AC32" s="106"/>
      <c r="AD32" s="107"/>
      <c r="AE32" s="108"/>
      <c r="AF32" s="108"/>
      <c r="AG32" s="108"/>
      <c r="AH32" s="108"/>
      <c r="AI32" s="109"/>
      <c r="AJ32" s="109"/>
      <c r="AK32" s="109"/>
      <c r="AL32" s="109"/>
      <c r="AM32" s="109"/>
      <c r="AN32" s="110" t="str">
        <f t="shared" si="0"/>
        <v/>
      </c>
      <c r="AO32" s="111"/>
      <c r="AP32" s="112"/>
      <c r="AQ32" s="113"/>
      <c r="AR32" s="114"/>
      <c r="AS32" s="114"/>
      <c r="AT32" s="115" t="str">
        <f t="shared" si="9"/>
        <v>FUT</v>
      </c>
      <c r="AU32" s="116"/>
      <c r="AV32" s="47" t="str">
        <f t="shared" si="20"/>
        <v/>
      </c>
      <c r="AW32" s="48">
        <f t="shared" si="21"/>
        <v>0</v>
      </c>
      <c r="AX32" s="48">
        <f t="shared" si="22"/>
        <v>0</v>
      </c>
      <c r="AY32" s="49">
        <f t="shared" si="23"/>
        <v>0</v>
      </c>
      <c r="AZ32" s="49">
        <f t="shared" si="24"/>
        <v>0</v>
      </c>
      <c r="BA32" s="50">
        <f t="shared" si="25"/>
        <v>0</v>
      </c>
      <c r="BB32" s="51">
        <f t="shared" si="26"/>
        <v>0</v>
      </c>
      <c r="BC32" s="51" t="str">
        <f t="shared" si="17"/>
        <v/>
      </c>
      <c r="BD32" s="26" t="str">
        <f t="shared" si="18"/>
        <v/>
      </c>
      <c r="BE32" s="26">
        <f t="shared" si="19"/>
        <v>0</v>
      </c>
      <c r="BF32" s="52">
        <f t="shared" si="8"/>
        <v>0</v>
      </c>
      <c r="BG32" s="26">
        <v>2</v>
      </c>
      <c r="BH32" s="26"/>
      <c r="BI32" s="26"/>
      <c r="BJ32" s="26"/>
      <c r="BK32" s="26"/>
      <c r="BL32" s="26"/>
      <c r="BM32" s="26"/>
      <c r="BN32" s="26"/>
      <c r="BO32" s="26"/>
      <c r="BP32" s="26"/>
      <c r="BQ32" s="25"/>
      <c r="BR32" s="25"/>
      <c r="BS32" s="25"/>
      <c r="BT32" s="24"/>
      <c r="BU32" s="24"/>
      <c r="BV32" s="24"/>
    </row>
    <row r="33" spans="2:74" ht="12.75" customHeight="1">
      <c r="B33" s="101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3"/>
      <c r="AA33" s="104"/>
      <c r="AB33" s="105"/>
      <c r="AC33" s="106"/>
      <c r="AD33" s="107"/>
      <c r="AE33" s="108"/>
      <c r="AF33" s="108"/>
      <c r="AG33" s="108"/>
      <c r="AH33" s="108"/>
      <c r="AI33" s="109"/>
      <c r="AJ33" s="109"/>
      <c r="AK33" s="109"/>
      <c r="AL33" s="109"/>
      <c r="AM33" s="109"/>
      <c r="AN33" s="110" t="str">
        <f t="shared" si="0"/>
        <v/>
      </c>
      <c r="AO33" s="111"/>
      <c r="AP33" s="112"/>
      <c r="AQ33" s="113"/>
      <c r="AR33" s="114"/>
      <c r="AS33" s="114"/>
      <c r="AT33" s="115" t="str">
        <f t="shared" si="9"/>
        <v>FUT</v>
      </c>
      <c r="AU33" s="116"/>
      <c r="AV33" s="47" t="str">
        <f t="shared" si="20"/>
        <v/>
      </c>
      <c r="AW33" s="48">
        <f t="shared" si="21"/>
        <v>0</v>
      </c>
      <c r="AX33" s="48">
        <f t="shared" si="22"/>
        <v>0</v>
      </c>
      <c r="AY33" s="49">
        <f t="shared" si="23"/>
        <v>0</v>
      </c>
      <c r="AZ33" s="49">
        <f t="shared" si="24"/>
        <v>0</v>
      </c>
      <c r="BA33" s="50">
        <f t="shared" si="25"/>
        <v>0</v>
      </c>
      <c r="BB33" s="51">
        <f t="shared" si="26"/>
        <v>0</v>
      </c>
      <c r="BC33" s="51" t="str">
        <f t="shared" si="17"/>
        <v/>
      </c>
      <c r="BD33" s="26" t="str">
        <f t="shared" si="18"/>
        <v/>
      </c>
      <c r="BE33" s="26">
        <f t="shared" si="19"/>
        <v>0</v>
      </c>
      <c r="BF33" s="52">
        <f t="shared" si="8"/>
        <v>0</v>
      </c>
      <c r="BG33" s="26">
        <v>2</v>
      </c>
      <c r="BH33" s="26"/>
      <c r="BI33" s="26"/>
      <c r="BJ33" s="26"/>
      <c r="BK33" s="26"/>
      <c r="BL33" s="26"/>
      <c r="BM33" s="26"/>
      <c r="BN33" s="26"/>
      <c r="BO33" s="26"/>
      <c r="BP33" s="26"/>
      <c r="BQ33" s="25"/>
      <c r="BR33" s="25"/>
      <c r="BS33" s="25"/>
      <c r="BT33" s="24"/>
      <c r="BU33" s="24"/>
      <c r="BV33" s="24"/>
    </row>
    <row r="34" spans="2:74" ht="12.75" customHeight="1">
      <c r="B34" s="101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3"/>
      <c r="AA34" s="104"/>
      <c r="AB34" s="105"/>
      <c r="AC34" s="106"/>
      <c r="AD34" s="107"/>
      <c r="AE34" s="108"/>
      <c r="AF34" s="108"/>
      <c r="AG34" s="108"/>
      <c r="AH34" s="108"/>
      <c r="AI34" s="109"/>
      <c r="AJ34" s="109"/>
      <c r="AK34" s="109"/>
      <c r="AL34" s="109"/>
      <c r="AM34" s="109"/>
      <c r="AN34" s="110" t="str">
        <f t="shared" si="0"/>
        <v/>
      </c>
      <c r="AO34" s="111"/>
      <c r="AP34" s="112"/>
      <c r="AQ34" s="113"/>
      <c r="AR34" s="114"/>
      <c r="AS34" s="114"/>
      <c r="AT34" s="115" t="str">
        <f t="shared" si="9"/>
        <v>FUT</v>
      </c>
      <c r="AU34" s="116"/>
      <c r="AV34" s="47" t="str">
        <f t="shared" si="20"/>
        <v/>
      </c>
      <c r="AW34" s="48">
        <f t="shared" si="21"/>
        <v>0</v>
      </c>
      <c r="AX34" s="48">
        <f t="shared" si="22"/>
        <v>0</v>
      </c>
      <c r="AY34" s="49">
        <f t="shared" si="23"/>
        <v>0</v>
      </c>
      <c r="AZ34" s="49">
        <f t="shared" si="24"/>
        <v>0</v>
      </c>
      <c r="BA34" s="50">
        <f t="shared" si="25"/>
        <v>0</v>
      </c>
      <c r="BB34" s="51">
        <f t="shared" si="26"/>
        <v>0</v>
      </c>
      <c r="BC34" s="51" t="str">
        <f t="shared" si="17"/>
        <v/>
      </c>
      <c r="BD34" s="26" t="str">
        <f t="shared" si="18"/>
        <v/>
      </c>
      <c r="BE34" s="26">
        <f t="shared" si="19"/>
        <v>0</v>
      </c>
      <c r="BF34" s="52">
        <f t="shared" si="8"/>
        <v>0</v>
      </c>
      <c r="BG34" s="26">
        <v>2</v>
      </c>
      <c r="BH34" s="26"/>
      <c r="BI34" s="26"/>
      <c r="BJ34" s="26"/>
      <c r="BK34" s="26"/>
      <c r="BL34" s="26"/>
      <c r="BM34" s="26"/>
      <c r="BN34" s="26"/>
      <c r="BO34" s="26"/>
      <c r="BP34" s="26"/>
      <c r="BQ34" s="25"/>
      <c r="BR34" s="25"/>
      <c r="BS34" s="25"/>
      <c r="BT34" s="24"/>
      <c r="BU34" s="24"/>
      <c r="BV34" s="24"/>
    </row>
    <row r="35" spans="2:74" ht="12.75" customHeight="1">
      <c r="B35" s="101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3"/>
      <c r="AA35" s="104"/>
      <c r="AB35" s="105"/>
      <c r="AC35" s="106"/>
      <c r="AD35" s="107"/>
      <c r="AE35" s="108"/>
      <c r="AF35" s="108"/>
      <c r="AG35" s="108"/>
      <c r="AH35" s="108"/>
      <c r="AI35" s="109"/>
      <c r="AJ35" s="109"/>
      <c r="AK35" s="109"/>
      <c r="AL35" s="109"/>
      <c r="AM35" s="109"/>
      <c r="AN35" s="110" t="str">
        <f t="shared" si="0"/>
        <v/>
      </c>
      <c r="AO35" s="111"/>
      <c r="AP35" s="112"/>
      <c r="AQ35" s="113"/>
      <c r="AR35" s="114"/>
      <c r="AS35" s="114"/>
      <c r="AT35" s="115" t="str">
        <f t="shared" si="9"/>
        <v>FUT</v>
      </c>
      <c r="AU35" s="116"/>
      <c r="AV35" s="47" t="str">
        <f t="shared" si="20"/>
        <v/>
      </c>
      <c r="AW35" s="48">
        <f t="shared" si="21"/>
        <v>0</v>
      </c>
      <c r="AX35" s="48">
        <f t="shared" si="22"/>
        <v>0</v>
      </c>
      <c r="AY35" s="49">
        <f t="shared" si="23"/>
        <v>0</v>
      </c>
      <c r="AZ35" s="49">
        <f t="shared" si="24"/>
        <v>0</v>
      </c>
      <c r="BA35" s="50">
        <f t="shared" si="25"/>
        <v>0</v>
      </c>
      <c r="BB35" s="51">
        <f t="shared" si="26"/>
        <v>0</v>
      </c>
      <c r="BC35" s="51" t="str">
        <f t="shared" si="17"/>
        <v/>
      </c>
      <c r="BD35" s="26" t="str">
        <f t="shared" si="18"/>
        <v/>
      </c>
      <c r="BE35" s="26">
        <f t="shared" si="19"/>
        <v>0</v>
      </c>
      <c r="BF35" s="52">
        <f t="shared" si="8"/>
        <v>0</v>
      </c>
      <c r="BG35" s="26">
        <v>2</v>
      </c>
      <c r="BH35" s="26"/>
      <c r="BI35" s="26"/>
      <c r="BJ35" s="26"/>
      <c r="BK35" s="26"/>
      <c r="BL35" s="26"/>
      <c r="BM35" s="26"/>
      <c r="BN35" s="26"/>
      <c r="BO35" s="26"/>
      <c r="BP35" s="26"/>
      <c r="BQ35" s="25"/>
      <c r="BR35" s="25"/>
      <c r="BS35" s="25"/>
      <c r="BT35" s="24"/>
      <c r="BU35" s="24"/>
      <c r="BV35" s="24"/>
    </row>
    <row r="36" spans="2:74" ht="12.75" customHeight="1">
      <c r="B36" s="101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3"/>
      <c r="AA36" s="104"/>
      <c r="AB36" s="105"/>
      <c r="AC36" s="106"/>
      <c r="AD36" s="107"/>
      <c r="AE36" s="108"/>
      <c r="AF36" s="108"/>
      <c r="AG36" s="108"/>
      <c r="AH36" s="108"/>
      <c r="AI36" s="109"/>
      <c r="AJ36" s="109"/>
      <c r="AK36" s="109"/>
      <c r="AL36" s="109"/>
      <c r="AM36" s="109"/>
      <c r="AN36" s="110" t="str">
        <f t="shared" si="0"/>
        <v/>
      </c>
      <c r="AO36" s="111"/>
      <c r="AP36" s="112"/>
      <c r="AQ36" s="113"/>
      <c r="AR36" s="114"/>
      <c r="AS36" s="114"/>
      <c r="AT36" s="115" t="str">
        <f t="shared" si="9"/>
        <v>FUT</v>
      </c>
      <c r="AU36" s="116"/>
      <c r="AV36" s="47" t="str">
        <f t="shared" si="20"/>
        <v/>
      </c>
      <c r="AW36" s="48">
        <f t="shared" si="21"/>
        <v>0</v>
      </c>
      <c r="AX36" s="48">
        <f t="shared" si="22"/>
        <v>0</v>
      </c>
      <c r="AY36" s="49">
        <f t="shared" si="23"/>
        <v>0</v>
      </c>
      <c r="AZ36" s="49">
        <f t="shared" si="24"/>
        <v>0</v>
      </c>
      <c r="BA36" s="50">
        <f t="shared" si="25"/>
        <v>0</v>
      </c>
      <c r="BB36" s="51">
        <f t="shared" si="26"/>
        <v>0</v>
      </c>
      <c r="BC36" s="51" t="str">
        <f t="shared" si="17"/>
        <v/>
      </c>
      <c r="BD36" s="26" t="str">
        <f t="shared" si="18"/>
        <v/>
      </c>
      <c r="BE36" s="26">
        <f t="shared" si="19"/>
        <v>0</v>
      </c>
      <c r="BF36" s="52">
        <f t="shared" si="8"/>
        <v>0</v>
      </c>
      <c r="BG36" s="26">
        <v>2</v>
      </c>
      <c r="BH36" s="26"/>
      <c r="BI36" s="26"/>
      <c r="BJ36" s="26"/>
      <c r="BK36" s="26"/>
      <c r="BL36" s="26"/>
      <c r="BM36" s="26"/>
      <c r="BN36" s="26"/>
      <c r="BO36" s="26"/>
      <c r="BP36" s="26"/>
      <c r="BQ36" s="25"/>
      <c r="BR36" s="25"/>
      <c r="BS36" s="25"/>
      <c r="BT36" s="24"/>
      <c r="BU36" s="24"/>
      <c r="BV36" s="24"/>
    </row>
    <row r="37" spans="2:74" ht="12.75" customHeight="1">
      <c r="B37" s="101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3"/>
      <c r="AA37" s="104"/>
      <c r="AB37" s="105"/>
      <c r="AC37" s="106"/>
      <c r="AD37" s="107"/>
      <c r="AE37" s="108"/>
      <c r="AF37" s="108"/>
      <c r="AG37" s="108"/>
      <c r="AH37" s="108"/>
      <c r="AI37" s="109"/>
      <c r="AJ37" s="109"/>
      <c r="AK37" s="109"/>
      <c r="AL37" s="109"/>
      <c r="AM37" s="109"/>
      <c r="AN37" s="110" t="str">
        <f t="shared" si="0"/>
        <v/>
      </c>
      <c r="AO37" s="111"/>
      <c r="AP37" s="112"/>
      <c r="AQ37" s="113"/>
      <c r="AR37" s="114"/>
      <c r="AS37" s="114"/>
      <c r="AT37" s="115" t="str">
        <f t="shared" si="9"/>
        <v>FUT</v>
      </c>
      <c r="AU37" s="116"/>
      <c r="AV37" s="47" t="str">
        <f t="shared" si="20"/>
        <v/>
      </c>
      <c r="AW37" s="48">
        <f t="shared" si="21"/>
        <v>0</v>
      </c>
      <c r="AX37" s="48">
        <f t="shared" si="22"/>
        <v>0</v>
      </c>
      <c r="AY37" s="49">
        <f t="shared" si="23"/>
        <v>0</v>
      </c>
      <c r="AZ37" s="49">
        <f t="shared" si="24"/>
        <v>0</v>
      </c>
      <c r="BA37" s="50">
        <f t="shared" si="25"/>
        <v>0</v>
      </c>
      <c r="BB37" s="51">
        <f t="shared" si="26"/>
        <v>0</v>
      </c>
      <c r="BC37" s="51" t="str">
        <f t="shared" si="17"/>
        <v/>
      </c>
      <c r="BD37" s="26" t="str">
        <f t="shared" si="18"/>
        <v/>
      </c>
      <c r="BE37" s="26">
        <f t="shared" si="19"/>
        <v>0</v>
      </c>
      <c r="BF37" s="52">
        <f t="shared" si="8"/>
        <v>0</v>
      </c>
      <c r="BG37" s="26">
        <v>2</v>
      </c>
      <c r="BH37" s="26"/>
      <c r="BI37" s="26"/>
      <c r="BJ37" s="26"/>
      <c r="BK37" s="26"/>
      <c r="BL37" s="26"/>
      <c r="BM37" s="26"/>
      <c r="BN37" s="26"/>
      <c r="BO37" s="26"/>
      <c r="BP37" s="26"/>
      <c r="BQ37" s="25"/>
      <c r="BR37" s="25"/>
      <c r="BS37" s="25"/>
      <c r="BT37" s="24"/>
      <c r="BU37" s="24"/>
      <c r="BV37" s="24"/>
    </row>
    <row r="38" spans="2:74" ht="12.75" customHeight="1"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3"/>
      <c r="AA38" s="104"/>
      <c r="AB38" s="105"/>
      <c r="AC38" s="106"/>
      <c r="AD38" s="107"/>
      <c r="AE38" s="108"/>
      <c r="AF38" s="108"/>
      <c r="AG38" s="108"/>
      <c r="AH38" s="108"/>
      <c r="AI38" s="109"/>
      <c r="AJ38" s="109"/>
      <c r="AK38" s="109"/>
      <c r="AL38" s="109"/>
      <c r="AM38" s="109"/>
      <c r="AN38" s="110" t="str">
        <f t="shared" si="0"/>
        <v/>
      </c>
      <c r="AO38" s="111"/>
      <c r="AP38" s="112"/>
      <c r="AQ38" s="113"/>
      <c r="AR38" s="114"/>
      <c r="AS38" s="114"/>
      <c r="AT38" s="115" t="str">
        <f t="shared" si="9"/>
        <v>FUT</v>
      </c>
      <c r="AU38" s="116"/>
      <c r="AV38" s="47" t="str">
        <f t="shared" si="20"/>
        <v/>
      </c>
      <c r="AW38" s="48">
        <f t="shared" si="21"/>
        <v>0</v>
      </c>
      <c r="AX38" s="48">
        <f t="shared" si="22"/>
        <v>0</v>
      </c>
      <c r="AY38" s="49">
        <f t="shared" si="23"/>
        <v>0</v>
      </c>
      <c r="AZ38" s="49">
        <f t="shared" si="24"/>
        <v>0</v>
      </c>
      <c r="BA38" s="50">
        <f t="shared" si="25"/>
        <v>0</v>
      </c>
      <c r="BB38" s="51">
        <f t="shared" si="26"/>
        <v>0</v>
      </c>
      <c r="BC38" s="51" t="str">
        <f t="shared" si="17"/>
        <v/>
      </c>
      <c r="BD38" s="26" t="str">
        <f t="shared" si="18"/>
        <v/>
      </c>
      <c r="BE38" s="26">
        <f t="shared" si="19"/>
        <v>0</v>
      </c>
      <c r="BF38" s="52">
        <f t="shared" si="8"/>
        <v>0</v>
      </c>
      <c r="BG38" s="26">
        <v>2</v>
      </c>
      <c r="BH38" s="26"/>
      <c r="BI38" s="26"/>
      <c r="BJ38" s="26"/>
      <c r="BK38" s="26"/>
      <c r="BL38" s="26"/>
      <c r="BM38" s="26"/>
      <c r="BN38" s="26"/>
      <c r="BO38" s="26"/>
      <c r="BP38" s="26"/>
      <c r="BQ38" s="25"/>
      <c r="BR38" s="25"/>
      <c r="BS38" s="25"/>
      <c r="BT38" s="24"/>
      <c r="BU38" s="24"/>
      <c r="BV38" s="24"/>
    </row>
    <row r="39" spans="2:74" ht="12.75" customHeight="1">
      <c r="B39" s="101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3"/>
      <c r="AA39" s="104"/>
      <c r="AB39" s="105"/>
      <c r="AC39" s="106"/>
      <c r="AD39" s="107"/>
      <c r="AE39" s="108"/>
      <c r="AF39" s="108"/>
      <c r="AG39" s="108"/>
      <c r="AH39" s="108"/>
      <c r="AI39" s="109"/>
      <c r="AJ39" s="109"/>
      <c r="AK39" s="109"/>
      <c r="AL39" s="109"/>
      <c r="AM39" s="109"/>
      <c r="AN39" s="110" t="str">
        <f t="shared" ref="AN39:AN46" si="27">IF(IF(ISBLANK(AD39),"",IF(ROUND(($R$3-AD39)/(AI39-AD39),2)&gt;=1,1,ROUND(($R$3-AD39)/(AI39-AD39),2)))&lt;0,0,IF(ISBLANK(AD39),"",IF(ROUND(($R$3-AD39)/(AI39-AD39),2)&gt;=1,1,ROUND(($R$3-AD39)/(AI39-AD39),2))))</f>
        <v/>
      </c>
      <c r="AO39" s="111"/>
      <c r="AP39" s="112"/>
      <c r="AQ39" s="113"/>
      <c r="AR39" s="114"/>
      <c r="AS39" s="114"/>
      <c r="AT39" s="115" t="str">
        <f t="shared" si="9"/>
        <v>FUT</v>
      </c>
      <c r="AU39" s="116"/>
      <c r="AV39" s="47" t="str">
        <f t="shared" si="20"/>
        <v/>
      </c>
      <c r="AW39" s="48">
        <f t="shared" si="21"/>
        <v>0</v>
      </c>
      <c r="AX39" s="48">
        <f t="shared" si="22"/>
        <v>0</v>
      </c>
      <c r="AY39" s="49">
        <f t="shared" si="23"/>
        <v>0</v>
      </c>
      <c r="AZ39" s="49">
        <f t="shared" si="24"/>
        <v>0</v>
      </c>
      <c r="BA39" s="50">
        <f t="shared" si="25"/>
        <v>0</v>
      </c>
      <c r="BB39" s="51">
        <f t="shared" si="26"/>
        <v>0</v>
      </c>
      <c r="BC39" s="51" t="str">
        <f t="shared" si="17"/>
        <v/>
      </c>
      <c r="BD39" s="26" t="str">
        <f t="shared" si="18"/>
        <v/>
      </c>
      <c r="BE39" s="26">
        <f t="shared" si="19"/>
        <v>0</v>
      </c>
      <c r="BF39" s="52">
        <f t="shared" si="8"/>
        <v>0</v>
      </c>
      <c r="BG39" s="26">
        <v>2</v>
      </c>
      <c r="BH39" s="26"/>
      <c r="BI39" s="26"/>
      <c r="BJ39" s="26"/>
      <c r="BK39" s="26"/>
      <c r="BL39" s="26"/>
      <c r="BM39" s="26"/>
      <c r="BN39" s="26"/>
      <c r="BO39" s="26"/>
      <c r="BP39" s="26"/>
      <c r="BQ39" s="25"/>
      <c r="BR39" s="25"/>
      <c r="BS39" s="25"/>
      <c r="BT39" s="24"/>
      <c r="BU39" s="24"/>
      <c r="BV39" s="24"/>
    </row>
    <row r="40" spans="2:74" ht="12.75" customHeight="1">
      <c r="B40" s="101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3"/>
      <c r="AA40" s="104"/>
      <c r="AB40" s="105"/>
      <c r="AC40" s="106"/>
      <c r="AD40" s="107"/>
      <c r="AE40" s="108"/>
      <c r="AF40" s="108"/>
      <c r="AG40" s="108"/>
      <c r="AH40" s="108"/>
      <c r="AI40" s="109"/>
      <c r="AJ40" s="109"/>
      <c r="AK40" s="109"/>
      <c r="AL40" s="109"/>
      <c r="AM40" s="109"/>
      <c r="AN40" s="110" t="str">
        <f t="shared" si="27"/>
        <v/>
      </c>
      <c r="AO40" s="111"/>
      <c r="AP40" s="112"/>
      <c r="AQ40" s="113"/>
      <c r="AR40" s="114"/>
      <c r="AS40" s="114"/>
      <c r="AT40" s="115" t="str">
        <f t="shared" si="9"/>
        <v>FUT</v>
      </c>
      <c r="AU40" s="116"/>
      <c r="AV40" s="47" t="str">
        <f t="shared" si="20"/>
        <v/>
      </c>
      <c r="AW40" s="48">
        <f t="shared" si="21"/>
        <v>0</v>
      </c>
      <c r="AX40" s="48">
        <f t="shared" si="22"/>
        <v>0</v>
      </c>
      <c r="AY40" s="49">
        <f t="shared" si="23"/>
        <v>0</v>
      </c>
      <c r="AZ40" s="49">
        <f t="shared" si="24"/>
        <v>0</v>
      </c>
      <c r="BA40" s="50">
        <f t="shared" si="25"/>
        <v>0</v>
      </c>
      <c r="BB40" s="51">
        <f t="shared" si="26"/>
        <v>0</v>
      </c>
      <c r="BC40" s="51" t="str">
        <f t="shared" si="17"/>
        <v/>
      </c>
      <c r="BD40" s="26" t="str">
        <f t="shared" si="18"/>
        <v/>
      </c>
      <c r="BE40" s="26">
        <f t="shared" si="19"/>
        <v>0</v>
      </c>
      <c r="BF40" s="52">
        <f t="shared" si="8"/>
        <v>0</v>
      </c>
      <c r="BG40" s="26">
        <v>2</v>
      </c>
      <c r="BH40" s="26"/>
      <c r="BI40" s="26"/>
      <c r="BJ40" s="26"/>
      <c r="BK40" s="26"/>
      <c r="BL40" s="26"/>
      <c r="BM40" s="26"/>
      <c r="BN40" s="26"/>
      <c r="BO40" s="26"/>
      <c r="BP40" s="26"/>
      <c r="BQ40" s="25"/>
      <c r="BR40" s="25"/>
      <c r="BS40" s="25"/>
      <c r="BT40" s="24"/>
      <c r="BU40" s="24"/>
      <c r="BV40" s="24"/>
    </row>
    <row r="41" spans="2:74" ht="12.75" customHeight="1">
      <c r="B41" s="101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3"/>
      <c r="AA41" s="104"/>
      <c r="AB41" s="105"/>
      <c r="AC41" s="106"/>
      <c r="AD41" s="107"/>
      <c r="AE41" s="108"/>
      <c r="AF41" s="108"/>
      <c r="AG41" s="108"/>
      <c r="AH41" s="108"/>
      <c r="AI41" s="109"/>
      <c r="AJ41" s="109"/>
      <c r="AK41" s="109"/>
      <c r="AL41" s="109"/>
      <c r="AM41" s="109"/>
      <c r="AN41" s="110" t="str">
        <f t="shared" si="27"/>
        <v/>
      </c>
      <c r="AO41" s="111"/>
      <c r="AP41" s="112"/>
      <c r="AQ41" s="113"/>
      <c r="AR41" s="114"/>
      <c r="AS41" s="114"/>
      <c r="AT41" s="115" t="str">
        <f>IF(OR(ISBLANK(AD41),AND(AN41=0,AQ41=0)),"FUT",IF(AQ41=1,"ENC",AN41-AQ41))</f>
        <v>FUT</v>
      </c>
      <c r="AU41" s="116"/>
      <c r="AV41" s="47" t="str">
        <f t="shared" si="20"/>
        <v/>
      </c>
      <c r="AW41" s="48">
        <f t="shared" si="21"/>
        <v>0</v>
      </c>
      <c r="AX41" s="48">
        <f t="shared" si="22"/>
        <v>0</v>
      </c>
      <c r="AY41" s="49">
        <f t="shared" si="23"/>
        <v>0</v>
      </c>
      <c r="AZ41" s="49">
        <f t="shared" si="24"/>
        <v>0</v>
      </c>
      <c r="BA41" s="50">
        <f t="shared" si="25"/>
        <v>0</v>
      </c>
      <c r="BB41" s="51">
        <f t="shared" si="26"/>
        <v>0</v>
      </c>
      <c r="BC41" s="51" t="str">
        <f t="shared" si="17"/>
        <v/>
      </c>
      <c r="BD41" s="26" t="str">
        <f t="shared" si="18"/>
        <v/>
      </c>
      <c r="BE41" s="26">
        <f t="shared" si="19"/>
        <v>0</v>
      </c>
      <c r="BF41" s="52">
        <f t="shared" si="8"/>
        <v>0</v>
      </c>
      <c r="BG41" s="26">
        <v>2</v>
      </c>
      <c r="BH41" s="26"/>
      <c r="BI41" s="26"/>
      <c r="BJ41" s="26"/>
      <c r="BK41" s="26"/>
      <c r="BL41" s="26"/>
      <c r="BM41" s="26"/>
      <c r="BN41" s="26"/>
      <c r="BO41" s="26"/>
      <c r="BP41" s="26"/>
      <c r="BQ41" s="25"/>
      <c r="BR41" s="25"/>
      <c r="BS41" s="25"/>
      <c r="BT41" s="24"/>
      <c r="BU41" s="24"/>
      <c r="BV41" s="24"/>
    </row>
    <row r="42" spans="2:74" ht="12.75" customHeight="1">
      <c r="B42" s="101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3"/>
      <c r="AA42" s="104"/>
      <c r="AB42" s="105"/>
      <c r="AC42" s="106"/>
      <c r="AD42" s="107"/>
      <c r="AE42" s="108"/>
      <c r="AF42" s="108"/>
      <c r="AG42" s="108"/>
      <c r="AH42" s="108"/>
      <c r="AI42" s="109"/>
      <c r="AJ42" s="109"/>
      <c r="AK42" s="109"/>
      <c r="AL42" s="109"/>
      <c r="AM42" s="109"/>
      <c r="AN42" s="110" t="str">
        <f t="shared" si="27"/>
        <v/>
      </c>
      <c r="AO42" s="111"/>
      <c r="AP42" s="112"/>
      <c r="AQ42" s="113"/>
      <c r="AR42" s="114"/>
      <c r="AS42" s="114"/>
      <c r="AT42" s="115" t="str">
        <f t="shared" si="9"/>
        <v>FUT</v>
      </c>
      <c r="AU42" s="116"/>
      <c r="AV42" s="47" t="str">
        <f t="shared" si="20"/>
        <v/>
      </c>
      <c r="AW42" s="48">
        <f t="shared" si="21"/>
        <v>0</v>
      </c>
      <c r="AX42" s="48">
        <f t="shared" si="22"/>
        <v>0</v>
      </c>
      <c r="AY42" s="49">
        <f t="shared" si="23"/>
        <v>0</v>
      </c>
      <c r="AZ42" s="49">
        <f t="shared" si="24"/>
        <v>0</v>
      </c>
      <c r="BA42" s="50">
        <f t="shared" si="25"/>
        <v>0</v>
      </c>
      <c r="BB42" s="51">
        <f t="shared" si="26"/>
        <v>0</v>
      </c>
      <c r="BC42" s="51" t="str">
        <f t="shared" si="17"/>
        <v/>
      </c>
      <c r="BD42" s="26" t="str">
        <f t="shared" si="18"/>
        <v/>
      </c>
      <c r="BE42" s="26">
        <f t="shared" si="19"/>
        <v>0</v>
      </c>
      <c r="BF42" s="52">
        <f t="shared" si="8"/>
        <v>0</v>
      </c>
      <c r="BG42" s="26">
        <v>2</v>
      </c>
      <c r="BH42" s="26"/>
      <c r="BI42" s="26"/>
      <c r="BJ42" s="26"/>
      <c r="BK42" s="26"/>
      <c r="BL42" s="26"/>
      <c r="BM42" s="26"/>
      <c r="BN42" s="26"/>
      <c r="BO42" s="26"/>
      <c r="BP42" s="26"/>
      <c r="BQ42" s="25"/>
      <c r="BR42" s="25"/>
      <c r="BS42" s="25"/>
      <c r="BT42" s="24"/>
      <c r="BU42" s="24"/>
      <c r="BV42" s="24"/>
    </row>
    <row r="43" spans="2:74" ht="12.75" customHeight="1">
      <c r="B43" s="101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3"/>
      <c r="AA43" s="104"/>
      <c r="AB43" s="105"/>
      <c r="AC43" s="106"/>
      <c r="AD43" s="107"/>
      <c r="AE43" s="108"/>
      <c r="AF43" s="108"/>
      <c r="AG43" s="108"/>
      <c r="AH43" s="108"/>
      <c r="AI43" s="109"/>
      <c r="AJ43" s="109"/>
      <c r="AK43" s="109"/>
      <c r="AL43" s="109"/>
      <c r="AM43" s="109"/>
      <c r="AN43" s="110" t="str">
        <f t="shared" si="27"/>
        <v/>
      </c>
      <c r="AO43" s="111"/>
      <c r="AP43" s="112"/>
      <c r="AQ43" s="113"/>
      <c r="AR43" s="114"/>
      <c r="AS43" s="114"/>
      <c r="AT43" s="115" t="str">
        <f>IF(OR(ISBLANK(AD43),AND(AN43=0,AQ43=0)),"FUT",IF(AQ43=1,"ENC",AN43-AQ43))</f>
        <v>FUT</v>
      </c>
      <c r="AU43" s="116"/>
      <c r="AV43" s="47" t="str">
        <f t="shared" si="20"/>
        <v/>
      </c>
      <c r="AW43" s="48">
        <f t="shared" si="21"/>
        <v>0</v>
      </c>
      <c r="AX43" s="48">
        <f t="shared" si="22"/>
        <v>0</v>
      </c>
      <c r="AY43" s="49">
        <f t="shared" si="23"/>
        <v>0</v>
      </c>
      <c r="AZ43" s="49">
        <f t="shared" si="24"/>
        <v>0</v>
      </c>
      <c r="BA43" s="50">
        <f t="shared" si="25"/>
        <v>0</v>
      </c>
      <c r="BB43" s="51">
        <f t="shared" si="26"/>
        <v>0</v>
      </c>
      <c r="BC43" s="51" t="str">
        <f t="shared" si="17"/>
        <v/>
      </c>
      <c r="BD43" s="26" t="str">
        <f t="shared" si="18"/>
        <v/>
      </c>
      <c r="BE43" s="26">
        <f t="shared" si="19"/>
        <v>0</v>
      </c>
      <c r="BF43" s="52">
        <f t="shared" si="8"/>
        <v>0</v>
      </c>
      <c r="BG43" s="26">
        <v>2</v>
      </c>
      <c r="BH43" s="26"/>
      <c r="BI43" s="26"/>
      <c r="BJ43" s="26"/>
      <c r="BK43" s="26"/>
      <c r="BL43" s="26"/>
      <c r="BM43" s="26"/>
      <c r="BN43" s="26"/>
      <c r="BO43" s="26"/>
      <c r="BP43" s="26"/>
      <c r="BQ43" s="25"/>
      <c r="BR43" s="25"/>
      <c r="BS43" s="25"/>
      <c r="BT43" s="24"/>
      <c r="BU43" s="24"/>
      <c r="BV43" s="24"/>
    </row>
    <row r="44" spans="2:74" ht="12.75" customHeight="1">
      <c r="B44" s="101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3"/>
      <c r="AA44" s="104"/>
      <c r="AB44" s="105"/>
      <c r="AC44" s="106"/>
      <c r="AD44" s="107"/>
      <c r="AE44" s="108"/>
      <c r="AF44" s="108"/>
      <c r="AG44" s="108"/>
      <c r="AH44" s="108"/>
      <c r="AI44" s="109"/>
      <c r="AJ44" s="109"/>
      <c r="AK44" s="109"/>
      <c r="AL44" s="109"/>
      <c r="AM44" s="109"/>
      <c r="AN44" s="110" t="str">
        <f t="shared" si="27"/>
        <v/>
      </c>
      <c r="AO44" s="111"/>
      <c r="AP44" s="112"/>
      <c r="AQ44" s="113"/>
      <c r="AR44" s="114"/>
      <c r="AS44" s="114"/>
      <c r="AT44" s="115" t="str">
        <f t="shared" si="9"/>
        <v>FUT</v>
      </c>
      <c r="AU44" s="116"/>
      <c r="AV44" s="47" t="str">
        <f t="shared" si="20"/>
        <v/>
      </c>
      <c r="AW44" s="48">
        <f t="shared" si="21"/>
        <v>0</v>
      </c>
      <c r="AX44" s="48">
        <f t="shared" si="22"/>
        <v>0</v>
      </c>
      <c r="AY44" s="49">
        <f t="shared" si="23"/>
        <v>0</v>
      </c>
      <c r="AZ44" s="49">
        <f t="shared" si="24"/>
        <v>0</v>
      </c>
      <c r="BA44" s="50">
        <f t="shared" si="25"/>
        <v>0</v>
      </c>
      <c r="BB44" s="51">
        <f t="shared" si="26"/>
        <v>0</v>
      </c>
      <c r="BC44" s="51" t="str">
        <f t="shared" si="17"/>
        <v/>
      </c>
      <c r="BD44" s="26" t="str">
        <f t="shared" si="18"/>
        <v/>
      </c>
      <c r="BE44" s="26">
        <f t="shared" si="19"/>
        <v>0</v>
      </c>
      <c r="BF44" s="52">
        <f t="shared" si="8"/>
        <v>0</v>
      </c>
      <c r="BG44" s="26">
        <v>2</v>
      </c>
      <c r="BH44" s="26"/>
      <c r="BI44" s="26"/>
      <c r="BJ44" s="26"/>
      <c r="BK44" s="26"/>
      <c r="BL44" s="26"/>
      <c r="BM44" s="26"/>
      <c r="BN44" s="26"/>
      <c r="BO44" s="26"/>
      <c r="BP44" s="26"/>
      <c r="BQ44" s="25"/>
      <c r="BR44" s="25"/>
      <c r="BS44" s="25"/>
      <c r="BT44" s="24"/>
      <c r="BU44" s="24"/>
      <c r="BV44" s="24"/>
    </row>
    <row r="45" spans="2:74" ht="12.75" customHeight="1">
      <c r="B45" s="101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3"/>
      <c r="AA45" s="104"/>
      <c r="AB45" s="105"/>
      <c r="AC45" s="106"/>
      <c r="AD45" s="107"/>
      <c r="AE45" s="108"/>
      <c r="AF45" s="108"/>
      <c r="AG45" s="108"/>
      <c r="AH45" s="108"/>
      <c r="AI45" s="109"/>
      <c r="AJ45" s="109"/>
      <c r="AK45" s="109"/>
      <c r="AL45" s="109"/>
      <c r="AM45" s="109"/>
      <c r="AN45" s="110" t="str">
        <f t="shared" si="27"/>
        <v/>
      </c>
      <c r="AO45" s="111"/>
      <c r="AP45" s="112"/>
      <c r="AQ45" s="113"/>
      <c r="AR45" s="114"/>
      <c r="AS45" s="114"/>
      <c r="AT45" s="115" t="str">
        <f t="shared" si="9"/>
        <v>FUT</v>
      </c>
      <c r="AU45" s="116"/>
      <c r="AV45" s="47" t="str">
        <f t="shared" si="20"/>
        <v/>
      </c>
      <c r="AW45" s="48">
        <f t="shared" si="21"/>
        <v>0</v>
      </c>
      <c r="AX45" s="48">
        <f t="shared" si="22"/>
        <v>0</v>
      </c>
      <c r="AY45" s="49">
        <f t="shared" si="23"/>
        <v>0</v>
      </c>
      <c r="AZ45" s="49">
        <f t="shared" si="24"/>
        <v>0</v>
      </c>
      <c r="BA45" s="50">
        <f t="shared" si="25"/>
        <v>0</v>
      </c>
      <c r="BB45" s="51">
        <f t="shared" si="26"/>
        <v>0</v>
      </c>
      <c r="BC45" s="51" t="str">
        <f t="shared" si="17"/>
        <v/>
      </c>
      <c r="BD45" s="26" t="str">
        <f t="shared" si="18"/>
        <v/>
      </c>
      <c r="BE45" s="26">
        <f t="shared" si="19"/>
        <v>0</v>
      </c>
      <c r="BF45" s="52">
        <f t="shared" si="8"/>
        <v>0</v>
      </c>
      <c r="BG45" s="26">
        <v>2</v>
      </c>
      <c r="BH45" s="26"/>
      <c r="BI45" s="26"/>
      <c r="BJ45" s="26"/>
      <c r="BK45" s="26"/>
      <c r="BL45" s="26"/>
      <c r="BM45" s="26"/>
      <c r="BN45" s="26"/>
      <c r="BO45" s="26"/>
      <c r="BP45" s="26"/>
      <c r="BQ45" s="25"/>
      <c r="BR45" s="25"/>
      <c r="BS45" s="25"/>
      <c r="BT45" s="24"/>
      <c r="BU45" s="24"/>
      <c r="BV45" s="24"/>
    </row>
    <row r="46" spans="2:74" ht="12.75" customHeight="1">
      <c r="B46" s="101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3"/>
      <c r="AA46" s="104"/>
      <c r="AB46" s="105"/>
      <c r="AC46" s="106"/>
      <c r="AD46" s="107"/>
      <c r="AE46" s="108"/>
      <c r="AF46" s="108"/>
      <c r="AG46" s="108"/>
      <c r="AH46" s="108"/>
      <c r="AI46" s="109"/>
      <c r="AJ46" s="109"/>
      <c r="AK46" s="109"/>
      <c r="AL46" s="109"/>
      <c r="AM46" s="109"/>
      <c r="AN46" s="110" t="str">
        <f t="shared" si="27"/>
        <v/>
      </c>
      <c r="AO46" s="111"/>
      <c r="AP46" s="112"/>
      <c r="AQ46" s="113"/>
      <c r="AR46" s="114"/>
      <c r="AS46" s="114"/>
      <c r="AT46" s="115" t="str">
        <f t="shared" si="9"/>
        <v>FUT</v>
      </c>
      <c r="AU46" s="116"/>
      <c r="AV46" s="47" t="str">
        <f t="shared" si="20"/>
        <v/>
      </c>
      <c r="AW46" s="48">
        <f t="shared" si="21"/>
        <v>0</v>
      </c>
      <c r="AX46" s="48">
        <f t="shared" si="22"/>
        <v>0</v>
      </c>
      <c r="AY46" s="49">
        <f t="shared" si="23"/>
        <v>0</v>
      </c>
      <c r="AZ46" s="49">
        <f t="shared" si="24"/>
        <v>0</v>
      </c>
      <c r="BA46" s="50">
        <f t="shared" si="25"/>
        <v>0</v>
      </c>
      <c r="BB46" s="51">
        <f t="shared" si="26"/>
        <v>0</v>
      </c>
      <c r="BC46" s="51" t="str">
        <f t="shared" si="17"/>
        <v/>
      </c>
      <c r="BD46" s="26" t="str">
        <f t="shared" si="18"/>
        <v/>
      </c>
      <c r="BE46" s="26">
        <f t="shared" si="19"/>
        <v>0</v>
      </c>
      <c r="BF46" s="52">
        <f t="shared" si="8"/>
        <v>0</v>
      </c>
      <c r="BG46" s="26">
        <v>2</v>
      </c>
      <c r="BH46" s="26"/>
      <c r="BI46" s="26"/>
      <c r="BJ46" s="26"/>
      <c r="BK46" s="26"/>
      <c r="BL46" s="26"/>
      <c r="BM46" s="26"/>
      <c r="BN46" s="26"/>
      <c r="BO46" s="26"/>
      <c r="BP46" s="26"/>
      <c r="BQ46" s="25"/>
      <c r="BR46" s="25"/>
      <c r="BS46" s="25"/>
      <c r="BT46" s="24"/>
      <c r="BU46" s="24"/>
      <c r="BV46" s="24"/>
    </row>
    <row r="47" spans="2:74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100"/>
      <c r="AE47" s="100"/>
      <c r="AF47" s="100"/>
      <c r="AV47" s="27"/>
      <c r="AW47" s="28"/>
      <c r="AX47" s="28"/>
      <c r="AY47" s="24"/>
    </row>
    <row r="48" spans="2:74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100"/>
      <c r="AE48" s="100"/>
      <c r="AF48" s="100"/>
      <c r="AV48" s="27"/>
      <c r="AW48" s="28"/>
      <c r="AX48" s="28"/>
      <c r="AY48" s="24"/>
    </row>
    <row r="49" spans="2:51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100"/>
      <c r="AE49" s="100"/>
      <c r="AF49" s="100"/>
      <c r="AV49" s="27"/>
      <c r="AW49" s="28"/>
      <c r="AX49" s="28"/>
      <c r="AY49" s="24"/>
    </row>
    <row r="50" spans="2:51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100"/>
      <c r="AE50" s="100"/>
      <c r="AF50" s="100"/>
      <c r="AV50" s="27"/>
      <c r="AW50" s="28"/>
      <c r="AX50" s="28"/>
      <c r="AY50" s="24"/>
    </row>
    <row r="51" spans="2:51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100"/>
      <c r="AE51" s="100"/>
      <c r="AF51" s="100"/>
      <c r="AV51" s="27"/>
      <c r="AW51" s="28"/>
      <c r="AX51" s="28"/>
      <c r="AY51" s="24"/>
    </row>
    <row r="52" spans="2:51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100"/>
      <c r="AE52" s="100"/>
      <c r="AF52" s="100"/>
      <c r="AV52" s="27"/>
      <c r="AW52" s="28"/>
      <c r="AX52" s="28"/>
      <c r="AY52" s="24"/>
    </row>
    <row r="53" spans="2:51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100"/>
      <c r="AE53" s="100"/>
      <c r="AF53" s="100"/>
      <c r="AV53" s="27"/>
      <c r="AW53" s="28"/>
      <c r="AX53" s="28"/>
      <c r="AY53" s="24"/>
    </row>
    <row r="54" spans="2:51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100"/>
      <c r="AE54" s="100"/>
      <c r="AF54" s="100"/>
      <c r="AV54" s="27"/>
      <c r="AW54" s="28"/>
      <c r="AX54" s="28"/>
      <c r="AY54" s="24"/>
    </row>
    <row r="55" spans="2:51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100"/>
      <c r="AE55" s="100"/>
      <c r="AF55" s="100"/>
      <c r="AV55" s="27"/>
      <c r="AW55" s="28"/>
      <c r="AX55" s="28"/>
      <c r="AY55" s="24"/>
    </row>
    <row r="56" spans="2:51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100"/>
      <c r="AE56" s="100"/>
      <c r="AF56" s="100"/>
      <c r="AV56" s="27"/>
      <c r="AW56" s="28"/>
      <c r="AX56" s="28"/>
      <c r="AY56" s="24"/>
    </row>
    <row r="57" spans="2:51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100"/>
      <c r="AE57" s="100"/>
      <c r="AF57" s="100"/>
      <c r="AV57" s="27"/>
      <c r="AW57" s="28"/>
      <c r="AX57" s="28"/>
      <c r="AY57" s="24"/>
    </row>
    <row r="58" spans="2:51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100"/>
      <c r="AE58" s="100"/>
      <c r="AF58" s="100"/>
      <c r="AV58" s="27"/>
      <c r="AW58" s="28"/>
      <c r="AX58" s="28"/>
      <c r="AY58" s="24"/>
    </row>
    <row r="59" spans="2:51">
      <c r="AV59" s="27"/>
      <c r="AW59" s="28"/>
      <c r="AX59" s="28"/>
      <c r="AY59" s="24"/>
    </row>
    <row r="60" spans="2:51">
      <c r="AV60" s="27"/>
      <c r="AW60" s="28"/>
      <c r="AX60" s="28"/>
      <c r="AY60" s="24"/>
    </row>
    <row r="61" spans="2:51">
      <c r="AV61" s="27"/>
      <c r="AW61" s="28"/>
      <c r="AX61" s="28"/>
      <c r="AY61" s="24"/>
    </row>
    <row r="62" spans="2:51">
      <c r="AV62" s="27"/>
      <c r="AW62" s="28"/>
      <c r="AX62" s="28"/>
      <c r="AY62" s="24"/>
    </row>
    <row r="63" spans="2:51">
      <c r="AV63" s="27"/>
      <c r="AW63" s="28"/>
      <c r="AX63" s="28"/>
      <c r="AY63" s="24"/>
    </row>
    <row r="64" spans="2:51">
      <c r="AV64" s="27"/>
      <c r="AW64" s="28"/>
      <c r="AX64" s="28"/>
      <c r="AY64" s="24"/>
    </row>
    <row r="65" spans="48:51">
      <c r="AV65" s="27"/>
      <c r="AW65" s="28"/>
      <c r="AX65" s="28"/>
      <c r="AY65" s="24"/>
    </row>
    <row r="66" spans="48:51">
      <c r="AV66" s="27"/>
      <c r="AW66" s="28"/>
      <c r="AX66" s="28"/>
      <c r="AY66" s="24"/>
    </row>
    <row r="67" spans="48:51">
      <c r="AV67" s="27"/>
      <c r="AW67" s="28"/>
      <c r="AX67" s="28"/>
      <c r="AY67" s="24"/>
    </row>
    <row r="68" spans="48:51">
      <c r="AV68" s="27"/>
      <c r="AW68" s="28"/>
      <c r="AX68" s="28"/>
      <c r="AY68" s="24"/>
    </row>
    <row r="69" spans="48:51">
      <c r="AV69" s="27"/>
      <c r="AW69" s="28"/>
      <c r="AX69" s="28"/>
      <c r="AY69" s="24"/>
    </row>
    <row r="70" spans="48:51">
      <c r="AV70" s="27"/>
      <c r="AW70" s="28"/>
      <c r="AX70" s="28"/>
      <c r="AY70" s="24"/>
    </row>
    <row r="71" spans="48:51">
      <c r="AV71" s="27"/>
      <c r="AW71" s="28"/>
      <c r="AX71" s="28"/>
      <c r="AY71" s="24"/>
    </row>
    <row r="72" spans="48:51">
      <c r="AV72" s="27"/>
      <c r="AW72" s="28"/>
      <c r="AX72" s="28"/>
      <c r="AY72" s="24"/>
    </row>
    <row r="73" spans="48:51">
      <c r="AV73" s="27"/>
      <c r="AW73" s="28"/>
      <c r="AX73" s="28"/>
      <c r="AY73" s="24"/>
    </row>
    <row r="74" spans="48:51">
      <c r="AV74" s="27"/>
      <c r="AW74" s="28"/>
      <c r="AX74" s="28"/>
      <c r="AY74" s="24"/>
    </row>
    <row r="75" spans="48:51">
      <c r="AV75" s="27"/>
      <c r="AW75" s="28"/>
      <c r="AX75" s="28"/>
      <c r="AY75" s="24"/>
    </row>
    <row r="76" spans="48:51">
      <c r="AV76" s="27"/>
      <c r="AW76" s="28"/>
      <c r="AX76" s="28"/>
      <c r="AY76" s="24"/>
    </row>
    <row r="77" spans="48:51">
      <c r="AV77" s="27"/>
      <c r="AW77" s="28"/>
      <c r="AX77" s="28"/>
      <c r="AY77" s="24"/>
    </row>
    <row r="78" spans="48:51">
      <c r="AV78" s="27"/>
      <c r="AW78" s="28"/>
      <c r="AX78" s="28"/>
      <c r="AY78" s="24"/>
    </row>
    <row r="79" spans="48:51">
      <c r="AV79" s="27"/>
      <c r="AW79" s="28"/>
      <c r="AX79" s="28"/>
      <c r="AY79" s="24"/>
    </row>
    <row r="80" spans="48:51">
      <c r="AV80" s="27"/>
      <c r="AW80" s="28"/>
      <c r="AX80" s="28"/>
      <c r="AY80" s="24"/>
    </row>
    <row r="81" spans="48:51">
      <c r="AV81" s="27"/>
      <c r="AW81" s="28"/>
      <c r="AX81" s="28"/>
      <c r="AY81" s="24"/>
    </row>
    <row r="82" spans="48:51">
      <c r="AV82" s="27"/>
      <c r="AW82" s="28"/>
      <c r="AX82" s="28"/>
      <c r="AY82" s="24"/>
    </row>
    <row r="83" spans="48:51">
      <c r="AV83" s="27"/>
      <c r="AW83" s="28"/>
      <c r="AX83" s="28"/>
      <c r="AY83" s="24"/>
    </row>
    <row r="84" spans="48:51">
      <c r="AV84" s="27"/>
      <c r="AW84" s="28"/>
      <c r="AX84" s="28"/>
      <c r="AY84" s="24"/>
    </row>
    <row r="85" spans="48:51">
      <c r="AV85" s="27"/>
      <c r="AW85" s="28"/>
      <c r="AX85" s="28"/>
      <c r="AY85" s="24"/>
    </row>
    <row r="86" spans="48:51">
      <c r="AV86" s="27"/>
      <c r="AW86" s="28"/>
      <c r="AX86" s="28"/>
      <c r="AY86" s="24"/>
    </row>
    <row r="87" spans="48:51">
      <c r="AV87" s="27"/>
      <c r="AW87" s="28"/>
      <c r="AX87" s="28"/>
      <c r="AY87" s="24"/>
    </row>
    <row r="88" spans="48:51">
      <c r="AV88" s="27"/>
      <c r="AW88" s="28"/>
      <c r="AX88" s="28"/>
      <c r="AY88" s="24"/>
    </row>
    <row r="89" spans="48:51">
      <c r="AV89" s="27"/>
      <c r="AW89" s="28"/>
      <c r="AX89" s="28"/>
      <c r="AY89" s="24"/>
    </row>
    <row r="90" spans="48:51">
      <c r="AV90" s="27"/>
      <c r="AW90" s="28"/>
      <c r="AX90" s="28"/>
      <c r="AY90" s="24"/>
    </row>
    <row r="91" spans="48:51">
      <c r="AV91" s="27"/>
      <c r="AW91" s="28"/>
      <c r="AX91" s="28"/>
      <c r="AY91" s="24"/>
    </row>
    <row r="92" spans="48:51">
      <c r="AV92" s="27"/>
      <c r="AW92" s="28"/>
      <c r="AX92" s="28"/>
      <c r="AY92" s="24"/>
    </row>
    <row r="93" spans="48:51">
      <c r="AV93" s="27"/>
      <c r="AW93" s="28"/>
      <c r="AX93" s="28"/>
      <c r="AY93" s="24"/>
    </row>
    <row r="94" spans="48:51">
      <c r="AV94" s="27"/>
      <c r="AW94" s="28"/>
      <c r="AX94" s="28"/>
      <c r="AY94" s="24"/>
    </row>
    <row r="95" spans="48:51">
      <c r="AV95" s="27"/>
      <c r="AW95" s="28"/>
      <c r="AX95" s="28"/>
      <c r="AY95" s="24"/>
    </row>
    <row r="96" spans="48:51">
      <c r="AV96" s="27"/>
      <c r="AW96" s="28"/>
      <c r="AX96" s="28"/>
      <c r="AY96" s="24"/>
    </row>
    <row r="97" spans="48:51">
      <c r="AV97" s="27"/>
      <c r="AW97" s="28"/>
      <c r="AX97" s="28"/>
      <c r="AY97" s="24"/>
    </row>
    <row r="98" spans="48:51">
      <c r="AV98" s="27"/>
      <c r="AW98" s="28"/>
      <c r="AX98" s="28"/>
      <c r="AY98" s="24"/>
    </row>
    <row r="99" spans="48:51">
      <c r="AV99" s="27"/>
      <c r="AW99" s="28"/>
      <c r="AX99" s="28"/>
      <c r="AY99" s="24"/>
    </row>
    <row r="100" spans="48:51">
      <c r="AV100" s="27"/>
      <c r="AW100" s="28"/>
      <c r="AX100" s="28"/>
      <c r="AY100" s="24"/>
    </row>
    <row r="101" spans="48:51">
      <c r="AV101" s="27"/>
      <c r="AW101" s="28"/>
      <c r="AX101" s="28"/>
      <c r="AY101" s="24"/>
    </row>
    <row r="102" spans="48:51">
      <c r="AV102" s="27"/>
      <c r="AW102" s="28"/>
      <c r="AX102" s="28"/>
      <c r="AY102" s="24"/>
    </row>
    <row r="103" spans="48:51">
      <c r="AV103" s="27"/>
      <c r="AW103" s="28"/>
      <c r="AX103" s="28"/>
      <c r="AY103" s="24"/>
    </row>
    <row r="104" spans="48:51">
      <c r="AV104" s="27"/>
      <c r="AW104" s="28"/>
      <c r="AX104" s="28"/>
      <c r="AY104" s="24"/>
    </row>
    <row r="105" spans="48:51">
      <c r="AV105" s="27"/>
      <c r="AW105" s="28"/>
      <c r="AX105" s="28"/>
      <c r="AY105" s="24"/>
    </row>
    <row r="106" spans="48:51">
      <c r="AV106" s="27"/>
      <c r="AW106" s="28"/>
      <c r="AX106" s="28"/>
      <c r="AY106" s="24"/>
    </row>
    <row r="107" spans="48:51">
      <c r="AV107" s="27"/>
      <c r="AW107" s="28"/>
      <c r="AX107" s="28"/>
      <c r="AY107" s="24"/>
    </row>
    <row r="108" spans="48:51">
      <c r="AV108" s="27"/>
      <c r="AW108" s="28"/>
      <c r="AX108" s="28"/>
      <c r="AY108" s="24"/>
    </row>
    <row r="109" spans="48:51">
      <c r="AV109" s="27"/>
      <c r="AW109" s="28"/>
      <c r="AX109" s="28"/>
      <c r="AY109" s="24"/>
    </row>
    <row r="110" spans="48:51">
      <c r="AV110" s="27"/>
      <c r="AW110" s="28"/>
      <c r="AX110" s="28"/>
      <c r="AY110" s="24"/>
    </row>
    <row r="111" spans="48:51">
      <c r="AV111" s="27"/>
      <c r="AW111" s="28"/>
      <c r="AX111" s="28"/>
      <c r="AY111" s="24"/>
    </row>
    <row r="112" spans="48:51">
      <c r="AV112" s="27"/>
      <c r="AW112" s="28"/>
      <c r="AX112" s="28"/>
      <c r="AY112" s="24"/>
    </row>
    <row r="113" spans="48:51">
      <c r="AV113" s="27"/>
      <c r="AW113" s="28"/>
      <c r="AX113" s="28"/>
      <c r="AY113" s="24"/>
    </row>
    <row r="114" spans="48:51">
      <c r="AV114" s="27"/>
      <c r="AW114" s="28"/>
      <c r="AX114" s="28"/>
      <c r="AY114" s="24"/>
    </row>
    <row r="115" spans="48:51">
      <c r="AV115" s="27"/>
      <c r="AW115" s="28"/>
      <c r="AX115" s="28"/>
      <c r="AY115" s="24"/>
    </row>
    <row r="116" spans="48:51">
      <c r="AV116" s="27"/>
      <c r="AW116" s="28"/>
      <c r="AX116" s="28"/>
      <c r="AY116" s="24"/>
    </row>
    <row r="117" spans="48:51">
      <c r="AV117" s="27"/>
      <c r="AW117" s="28"/>
      <c r="AX117" s="28"/>
      <c r="AY117" s="24"/>
    </row>
    <row r="118" spans="48:51">
      <c r="AV118" s="27"/>
      <c r="AW118" s="28"/>
      <c r="AX118" s="28"/>
      <c r="AY118" s="24"/>
    </row>
    <row r="119" spans="48:51">
      <c r="AV119" s="27"/>
      <c r="AW119" s="28"/>
      <c r="AX119" s="28"/>
      <c r="AY119" s="24"/>
    </row>
  </sheetData>
  <sheetProtection selectLockedCells="1"/>
  <mergeCells count="291">
    <mergeCell ref="B3:P3"/>
    <mergeCell ref="B7:P7"/>
    <mergeCell ref="AB4:AH4"/>
    <mergeCell ref="AH5:AJ5"/>
    <mergeCell ref="AH6:AJ6"/>
    <mergeCell ref="R6:U6"/>
    <mergeCell ref="R7:U7"/>
    <mergeCell ref="V7:Z7"/>
    <mergeCell ref="R3:Z3"/>
    <mergeCell ref="AB7:AJ7"/>
    <mergeCell ref="AB6:AG6"/>
    <mergeCell ref="AB5:AG5"/>
    <mergeCell ref="V6:Z6"/>
    <mergeCell ref="AL3:BS7"/>
    <mergeCell ref="AT12:AU12"/>
    <mergeCell ref="B13:Z13"/>
    <mergeCell ref="AA13:AC13"/>
    <mergeCell ref="AD13:AH13"/>
    <mergeCell ref="AI13:AM13"/>
    <mergeCell ref="AN13:AP13"/>
    <mergeCell ref="AT14:AU14"/>
    <mergeCell ref="B11:Z11"/>
    <mergeCell ref="AA11:AC11"/>
    <mergeCell ref="AD11:AH11"/>
    <mergeCell ref="AI11:AM11"/>
    <mergeCell ref="AN11:AP11"/>
    <mergeCell ref="AQ13:AS13"/>
    <mergeCell ref="AT13:AU13"/>
    <mergeCell ref="B12:Z12"/>
    <mergeCell ref="AA12:AC12"/>
    <mergeCell ref="AD12:AH12"/>
    <mergeCell ref="AI12:AM12"/>
    <mergeCell ref="AN12:AP12"/>
    <mergeCell ref="AQ12:AS12"/>
    <mergeCell ref="AQ11:AS11"/>
    <mergeCell ref="AT11:AU11"/>
    <mergeCell ref="B5:P5"/>
    <mergeCell ref="B15:Z15"/>
    <mergeCell ref="AA15:AC15"/>
    <mergeCell ref="AD15:AH15"/>
    <mergeCell ref="AI15:AM15"/>
    <mergeCell ref="AN15:AP15"/>
    <mergeCell ref="AQ15:AS15"/>
    <mergeCell ref="AT15:AU15"/>
    <mergeCell ref="B14:Z14"/>
    <mergeCell ref="AA14:AC14"/>
    <mergeCell ref="AD14:AH14"/>
    <mergeCell ref="AI14:AM14"/>
    <mergeCell ref="AN14:AP14"/>
    <mergeCell ref="AQ14:AS14"/>
    <mergeCell ref="AQ17:AS17"/>
    <mergeCell ref="AT17:AU17"/>
    <mergeCell ref="B16:Z16"/>
    <mergeCell ref="AA16:AC16"/>
    <mergeCell ref="AD16:AH16"/>
    <mergeCell ref="AI16:AM16"/>
    <mergeCell ref="AN16:AP16"/>
    <mergeCell ref="AQ16:AS16"/>
    <mergeCell ref="AD18:AH18"/>
    <mergeCell ref="AI18:AM18"/>
    <mergeCell ref="AN18:AP18"/>
    <mergeCell ref="AQ18:AS18"/>
    <mergeCell ref="AT16:AU16"/>
    <mergeCell ref="B17:Z17"/>
    <mergeCell ref="AA17:AC17"/>
    <mergeCell ref="AD17:AH17"/>
    <mergeCell ref="AI17:AM17"/>
    <mergeCell ref="AN17:AP17"/>
    <mergeCell ref="AT18:AU18"/>
    <mergeCell ref="B19:Z19"/>
    <mergeCell ref="AA19:AC19"/>
    <mergeCell ref="AD19:AH19"/>
    <mergeCell ref="AI19:AM19"/>
    <mergeCell ref="AN19:AP19"/>
    <mergeCell ref="AQ19:AS19"/>
    <mergeCell ref="AT19:AU19"/>
    <mergeCell ref="B18:Z18"/>
    <mergeCell ref="AA18:AC18"/>
    <mergeCell ref="AQ21:AS21"/>
    <mergeCell ref="AT21:AU21"/>
    <mergeCell ref="B20:Z20"/>
    <mergeCell ref="AA20:AC20"/>
    <mergeCell ref="AD20:AH20"/>
    <mergeCell ref="AI20:AM20"/>
    <mergeCell ref="AN20:AP20"/>
    <mergeCell ref="AQ20:AS20"/>
    <mergeCell ref="AD22:AH22"/>
    <mergeCell ref="AI22:AM22"/>
    <mergeCell ref="AN22:AP22"/>
    <mergeCell ref="AQ22:AS22"/>
    <mergeCell ref="AT20:AU20"/>
    <mergeCell ref="B21:Z21"/>
    <mergeCell ref="AA21:AC21"/>
    <mergeCell ref="AD21:AH21"/>
    <mergeCell ref="AI21:AM21"/>
    <mergeCell ref="AN21:AP21"/>
    <mergeCell ref="AT22:AU22"/>
    <mergeCell ref="B23:Z23"/>
    <mergeCell ref="AA23:AC23"/>
    <mergeCell ref="AD23:AH23"/>
    <mergeCell ref="AI23:AM23"/>
    <mergeCell ref="AN23:AP23"/>
    <mergeCell ref="AQ23:AS23"/>
    <mergeCell ref="AT23:AU23"/>
    <mergeCell ref="B22:Z22"/>
    <mergeCell ref="AA22:AC22"/>
    <mergeCell ref="AQ25:AS25"/>
    <mergeCell ref="AT25:AU25"/>
    <mergeCell ref="B24:Z24"/>
    <mergeCell ref="AA24:AC24"/>
    <mergeCell ref="AD24:AH24"/>
    <mergeCell ref="AI24:AM24"/>
    <mergeCell ref="AN24:AP24"/>
    <mergeCell ref="AQ24:AS24"/>
    <mergeCell ref="AD26:AH26"/>
    <mergeCell ref="AI26:AM26"/>
    <mergeCell ref="AN26:AP26"/>
    <mergeCell ref="AQ26:AS26"/>
    <mergeCell ref="AT24:AU24"/>
    <mergeCell ref="B25:Z25"/>
    <mergeCell ref="AA25:AC25"/>
    <mergeCell ref="AD25:AH25"/>
    <mergeCell ref="AI25:AM25"/>
    <mergeCell ref="AN25:AP25"/>
    <mergeCell ref="AT26:AU26"/>
    <mergeCell ref="B27:Z27"/>
    <mergeCell ref="AA27:AC27"/>
    <mergeCell ref="AD27:AH27"/>
    <mergeCell ref="AI27:AM27"/>
    <mergeCell ref="AN27:AP27"/>
    <mergeCell ref="AQ27:AS27"/>
    <mergeCell ref="AT27:AU27"/>
    <mergeCell ref="B26:Z26"/>
    <mergeCell ref="AA26:AC26"/>
    <mergeCell ref="AQ29:AS29"/>
    <mergeCell ref="AT29:AU29"/>
    <mergeCell ref="B28:Z28"/>
    <mergeCell ref="AA28:AC28"/>
    <mergeCell ref="AD28:AH28"/>
    <mergeCell ref="AI28:AM28"/>
    <mergeCell ref="AN28:AP28"/>
    <mergeCell ref="AQ28:AS28"/>
    <mergeCell ref="AD30:AH30"/>
    <mergeCell ref="AI30:AM30"/>
    <mergeCell ref="AN30:AP30"/>
    <mergeCell ref="AQ30:AS30"/>
    <mergeCell ref="AT28:AU28"/>
    <mergeCell ref="B29:Z29"/>
    <mergeCell ref="AA29:AC29"/>
    <mergeCell ref="AD29:AH29"/>
    <mergeCell ref="AI29:AM29"/>
    <mergeCell ref="AN29:AP29"/>
    <mergeCell ref="AT30:AU30"/>
    <mergeCell ref="B31:Z31"/>
    <mergeCell ref="AA31:AC31"/>
    <mergeCell ref="AD31:AH31"/>
    <mergeCell ref="AI31:AM31"/>
    <mergeCell ref="AN31:AP31"/>
    <mergeCell ref="AQ31:AS31"/>
    <mergeCell ref="AT31:AU31"/>
    <mergeCell ref="B30:Z30"/>
    <mergeCell ref="AA30:AC30"/>
    <mergeCell ref="AQ33:AS33"/>
    <mergeCell ref="AT33:AU33"/>
    <mergeCell ref="B32:Z32"/>
    <mergeCell ref="AA32:AC32"/>
    <mergeCell ref="AD32:AH32"/>
    <mergeCell ref="AI32:AM32"/>
    <mergeCell ref="AN32:AP32"/>
    <mergeCell ref="AQ32:AS32"/>
    <mergeCell ref="AD34:AH34"/>
    <mergeCell ref="AI34:AM34"/>
    <mergeCell ref="AN34:AP34"/>
    <mergeCell ref="AQ34:AS34"/>
    <mergeCell ref="AT32:AU32"/>
    <mergeCell ref="B33:Z33"/>
    <mergeCell ref="AA33:AC33"/>
    <mergeCell ref="AD33:AH33"/>
    <mergeCell ref="AI33:AM33"/>
    <mergeCell ref="AN33:AP33"/>
    <mergeCell ref="AT34:AU34"/>
    <mergeCell ref="B35:Z35"/>
    <mergeCell ref="AA35:AC35"/>
    <mergeCell ref="AD35:AH35"/>
    <mergeCell ref="AI35:AM35"/>
    <mergeCell ref="AN35:AP35"/>
    <mergeCell ref="AQ35:AS35"/>
    <mergeCell ref="AT35:AU35"/>
    <mergeCell ref="B34:Z34"/>
    <mergeCell ref="AA34:AC34"/>
    <mergeCell ref="AQ37:AS37"/>
    <mergeCell ref="AT37:AU37"/>
    <mergeCell ref="B36:Z36"/>
    <mergeCell ref="AA36:AC36"/>
    <mergeCell ref="AD36:AH36"/>
    <mergeCell ref="AI36:AM36"/>
    <mergeCell ref="AN36:AP36"/>
    <mergeCell ref="AQ36:AS36"/>
    <mergeCell ref="AD38:AH38"/>
    <mergeCell ref="AI38:AM38"/>
    <mergeCell ref="AN38:AP38"/>
    <mergeCell ref="AQ38:AS38"/>
    <mergeCell ref="AT36:AU36"/>
    <mergeCell ref="B37:Z37"/>
    <mergeCell ref="AA37:AC37"/>
    <mergeCell ref="AD37:AH37"/>
    <mergeCell ref="AI37:AM37"/>
    <mergeCell ref="AN37:AP37"/>
    <mergeCell ref="AT38:AU38"/>
    <mergeCell ref="B38:Z38"/>
    <mergeCell ref="AA38:AC38"/>
    <mergeCell ref="B40:Z40"/>
    <mergeCell ref="AA40:AC40"/>
    <mergeCell ref="AD40:AH40"/>
    <mergeCell ref="AI40:AM40"/>
    <mergeCell ref="AQ40:AS40"/>
    <mergeCell ref="AN39:AP39"/>
    <mergeCell ref="AN40:AP40"/>
    <mergeCell ref="AN41:AP41"/>
    <mergeCell ref="AT40:AU40"/>
    <mergeCell ref="B41:Z41"/>
    <mergeCell ref="AA41:AC41"/>
    <mergeCell ref="AD41:AH41"/>
    <mergeCell ref="AI41:AM41"/>
    <mergeCell ref="AD42:AH42"/>
    <mergeCell ref="AI42:AM42"/>
    <mergeCell ref="AQ42:AS42"/>
    <mergeCell ref="AN43:AP43"/>
    <mergeCell ref="AN44:AP44"/>
    <mergeCell ref="AN45:AP45"/>
    <mergeCell ref="AT42:AU42"/>
    <mergeCell ref="B39:Z39"/>
    <mergeCell ref="AA39:AC39"/>
    <mergeCell ref="AD39:AH39"/>
    <mergeCell ref="AI39:AM39"/>
    <mergeCell ref="AQ39:AS39"/>
    <mergeCell ref="AT39:AU39"/>
    <mergeCell ref="AN42:AP42"/>
    <mergeCell ref="B43:Z43"/>
    <mergeCell ref="AA43:AC43"/>
    <mergeCell ref="AD43:AH43"/>
    <mergeCell ref="AI43:AM43"/>
    <mergeCell ref="AQ43:AS43"/>
    <mergeCell ref="AT43:AU43"/>
    <mergeCell ref="B42:Z42"/>
    <mergeCell ref="AA42:AC42"/>
    <mergeCell ref="AQ41:AS41"/>
    <mergeCell ref="AT41:AU41"/>
    <mergeCell ref="AI46:AM46"/>
    <mergeCell ref="AN46:AP46"/>
    <mergeCell ref="AQ46:AS46"/>
    <mergeCell ref="AT44:AU44"/>
    <mergeCell ref="B45:Z45"/>
    <mergeCell ref="AA45:AC45"/>
    <mergeCell ref="AD45:AH45"/>
    <mergeCell ref="AI45:AM45"/>
    <mergeCell ref="AQ45:AS45"/>
    <mergeCell ref="AT46:AU46"/>
    <mergeCell ref="AT45:AU45"/>
    <mergeCell ref="B44:Z44"/>
    <mergeCell ref="AA44:AC44"/>
    <mergeCell ref="AD44:AH44"/>
    <mergeCell ref="AI44:AM44"/>
    <mergeCell ref="AQ44:AS44"/>
    <mergeCell ref="B47:AC47"/>
    <mergeCell ref="AD47:AF47"/>
    <mergeCell ref="B48:AC48"/>
    <mergeCell ref="AD48:AF48"/>
    <mergeCell ref="B49:AC49"/>
    <mergeCell ref="AD49:AF49"/>
    <mergeCell ref="B46:Z46"/>
    <mergeCell ref="AA46:AC46"/>
    <mergeCell ref="AD46:AH46"/>
    <mergeCell ref="B55:AC55"/>
    <mergeCell ref="AD55:AF55"/>
    <mergeCell ref="B56:AC56"/>
    <mergeCell ref="AD56:AF56"/>
    <mergeCell ref="B57:AC57"/>
    <mergeCell ref="AD57:AF57"/>
    <mergeCell ref="B58:AC58"/>
    <mergeCell ref="AD58:AF58"/>
    <mergeCell ref="B50:AC50"/>
    <mergeCell ref="AD50:AF50"/>
    <mergeCell ref="B51:AC51"/>
    <mergeCell ref="AD51:AF51"/>
    <mergeCell ref="B52:AC52"/>
    <mergeCell ref="AD52:AF52"/>
    <mergeCell ref="B53:AC53"/>
    <mergeCell ref="AD53:AF53"/>
    <mergeCell ref="B54:AC54"/>
    <mergeCell ref="AD54:AF54"/>
  </mergeCells>
  <conditionalFormatting sqref="AT12:AU46 AB7">
    <cfRule type="cellIs" dxfId="9" priority="41" stopIfTrue="1" operator="equal">
      <formula>"ENC"</formula>
    </cfRule>
    <cfRule type="cellIs" dxfId="8" priority="42" operator="equal">
      <formula>"FUT"</formula>
    </cfRule>
    <cfRule type="cellIs" dxfId="7" priority="43" operator="lessThanOrEqual">
      <formula>0.005</formula>
    </cfRule>
    <cfRule type="cellIs" dxfId="6" priority="44" operator="between">
      <formula>0.005</formula>
      <formula>0.1</formula>
    </cfRule>
    <cfRule type="cellIs" dxfId="5" priority="45" operator="greaterThan">
      <formula>0.1</formula>
    </cfRule>
  </conditionalFormatting>
  <dataValidations count="1">
    <dataValidation type="list" allowBlank="1" showInputMessage="1" showErrorMessage="1" sqref="AA12:AC46">
      <formula1>"zero, low, medium, high"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80" orientation="landscape" r:id="rId1"/>
  <customProperties>
    <customPr name="CarbonoXMLID" r:id="rId2"/>
  </customPropertie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O119"/>
  <sheetViews>
    <sheetView showGridLines="0" showRowColHeaders="0" zoomScaleNormal="100" workbookViewId="0">
      <selection activeCell="B3" sqref="B3:P3"/>
    </sheetView>
  </sheetViews>
  <sheetFormatPr defaultColWidth="8.81640625" defaultRowHeight="13"/>
  <cols>
    <col min="1" max="147" width="2.1796875" style="10" customWidth="1"/>
    <col min="148" max="16384" width="8.81640625" style="10"/>
  </cols>
  <sheetData>
    <row r="1" spans="1:145" ht="12.75" customHeight="1">
      <c r="A1" s="9"/>
      <c r="AB1" s="9"/>
      <c r="AC1" s="9"/>
      <c r="AD1" s="9"/>
      <c r="AE1" s="9"/>
      <c r="AF1" s="9"/>
      <c r="AG1" s="9"/>
      <c r="AH1" s="9"/>
      <c r="AI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</row>
    <row r="2" spans="1:145" ht="12.75" customHeight="1">
      <c r="A2" s="9"/>
      <c r="B2" s="12" t="s">
        <v>24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R2" s="11" t="s">
        <v>27</v>
      </c>
      <c r="S2" s="11"/>
      <c r="T2" s="11"/>
      <c r="U2" s="11"/>
      <c r="V2" s="11"/>
      <c r="W2" s="11"/>
      <c r="X2" s="11"/>
      <c r="Y2" s="11"/>
      <c r="Z2" s="11"/>
      <c r="AB2" s="9"/>
      <c r="AC2" s="9"/>
      <c r="AD2" s="9"/>
      <c r="AE2" s="9"/>
      <c r="AF2" s="9"/>
      <c r="AG2" s="9"/>
      <c r="AH2" s="9"/>
      <c r="AI2" s="9"/>
      <c r="AL2" s="10" t="s">
        <v>33</v>
      </c>
    </row>
    <row r="3" spans="1:145" ht="12.75" customHeight="1">
      <c r="A3" s="9"/>
      <c r="B3" s="129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1"/>
      <c r="R3" s="133"/>
      <c r="S3" s="134"/>
      <c r="T3" s="134"/>
      <c r="U3" s="134"/>
      <c r="V3" s="134"/>
      <c r="W3" s="134"/>
      <c r="X3" s="134"/>
      <c r="Y3" s="134"/>
      <c r="Z3" s="135"/>
      <c r="AB3" s="9"/>
      <c r="AC3" s="9"/>
      <c r="AD3" s="9"/>
      <c r="AE3" s="9"/>
      <c r="AF3" s="9"/>
      <c r="AG3" s="9"/>
      <c r="AH3" s="9"/>
      <c r="AI3" s="9"/>
      <c r="AL3" s="117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  <c r="BO3" s="118"/>
      <c r="BP3" s="118"/>
      <c r="BQ3" s="118"/>
      <c r="BR3" s="118"/>
      <c r="BS3" s="119"/>
    </row>
    <row r="4" spans="1:145" ht="12.75" customHeight="1" thickBot="1">
      <c r="A4" s="9"/>
      <c r="B4" s="12" t="s">
        <v>25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AA4" s="9"/>
      <c r="AB4" s="132" t="s">
        <v>32</v>
      </c>
      <c r="AC4" s="132"/>
      <c r="AD4" s="132"/>
      <c r="AE4" s="132"/>
      <c r="AF4" s="132"/>
      <c r="AG4" s="132"/>
      <c r="AH4" s="132"/>
      <c r="AL4" s="120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1"/>
      <c r="BR4" s="121"/>
      <c r="BS4" s="122"/>
      <c r="CM4" s="14"/>
      <c r="CN4" s="14"/>
      <c r="CO4" s="14"/>
      <c r="CP4" s="14"/>
    </row>
    <row r="5" spans="1:145" ht="12.75" customHeight="1" thickBot="1">
      <c r="A5" s="9"/>
      <c r="B5" s="129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1"/>
      <c r="R5" s="29" t="s">
        <v>28</v>
      </c>
      <c r="S5" s="9"/>
      <c r="T5" s="30"/>
      <c r="Y5" s="9"/>
      <c r="Z5" s="16"/>
      <c r="AB5" s="78" t="s">
        <v>31</v>
      </c>
      <c r="AC5" s="79"/>
      <c r="AD5" s="79"/>
      <c r="AE5" s="79"/>
      <c r="AF5" s="79"/>
      <c r="AG5" s="79"/>
      <c r="AH5" s="80" t="e">
        <f>SUM(BD12:BD46)/SUM(BC12:BC46)</f>
        <v>#DIV/0!</v>
      </c>
      <c r="AI5" s="80"/>
      <c r="AJ5" s="81"/>
      <c r="AL5" s="120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2"/>
    </row>
    <row r="6" spans="1:145" ht="12.75" customHeight="1" thickBot="1">
      <c r="A6" s="9"/>
      <c r="B6" s="12" t="s">
        <v>26</v>
      </c>
      <c r="C6" s="9"/>
      <c r="D6" s="9"/>
      <c r="E6" s="9"/>
      <c r="F6" s="9"/>
      <c r="G6" s="9"/>
      <c r="H6" s="9"/>
      <c r="I6" s="9"/>
      <c r="M6" s="15"/>
      <c r="R6" s="86" t="s">
        <v>29</v>
      </c>
      <c r="S6" s="87"/>
      <c r="T6" s="87"/>
      <c r="U6" s="87"/>
      <c r="V6" s="88">
        <f>MIN(AD12:AH46)</f>
        <v>0</v>
      </c>
      <c r="W6" s="88"/>
      <c r="X6" s="88"/>
      <c r="Y6" s="88"/>
      <c r="Z6" s="89"/>
      <c r="AB6" s="82" t="s">
        <v>35</v>
      </c>
      <c r="AC6" s="83"/>
      <c r="AD6" s="83"/>
      <c r="AE6" s="83"/>
      <c r="AF6" s="83"/>
      <c r="AG6" s="83"/>
      <c r="AH6" s="84" t="e">
        <f>SUM(BE12:BE46)/SUM(BC12:BC46)</f>
        <v>#DIV/0!</v>
      </c>
      <c r="AI6" s="84"/>
      <c r="AJ6" s="85"/>
      <c r="AL6" s="120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2"/>
    </row>
    <row r="7" spans="1:145" ht="12.75" customHeight="1" thickBot="1">
      <c r="A7" s="9"/>
      <c r="B7" s="129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1"/>
      <c r="R7" s="92" t="s">
        <v>30</v>
      </c>
      <c r="S7" s="93"/>
      <c r="T7" s="93"/>
      <c r="U7" s="93"/>
      <c r="V7" s="94">
        <f>MAX(AI12:AM46)</f>
        <v>0</v>
      </c>
      <c r="W7" s="94"/>
      <c r="X7" s="94"/>
      <c r="Y7" s="94"/>
      <c r="Z7" s="95"/>
      <c r="AB7" s="96" t="e">
        <f>IF(AH6=1,"ENC",AH5-AH6)</f>
        <v>#DIV/0!</v>
      </c>
      <c r="AC7" s="97"/>
      <c r="AD7" s="97"/>
      <c r="AE7" s="97"/>
      <c r="AF7" s="97"/>
      <c r="AG7" s="97"/>
      <c r="AH7" s="97"/>
      <c r="AI7" s="97"/>
      <c r="AJ7" s="98"/>
      <c r="AL7" s="123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5"/>
    </row>
    <row r="8" spans="1:145" s="15" customFormat="1" ht="12.75" customHeight="1">
      <c r="A8" s="1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</row>
    <row r="9" spans="1:145" s="15" customFormat="1" ht="12.75" customHeight="1">
      <c r="A9" s="1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8"/>
      <c r="BC9" s="17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</row>
    <row r="10" spans="1:145" ht="12.75" customHeight="1">
      <c r="A10" s="9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8"/>
      <c r="BC10" s="12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</row>
    <row r="11" spans="1:145" ht="12.75" customHeight="1">
      <c r="B11" s="126" t="s">
        <v>34</v>
      </c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7" t="s">
        <v>59</v>
      </c>
      <c r="AB11" s="127"/>
      <c r="AC11" s="127"/>
      <c r="AD11" s="128" t="s">
        <v>29</v>
      </c>
      <c r="AE11" s="128"/>
      <c r="AF11" s="128"/>
      <c r="AG11" s="128"/>
      <c r="AH11" s="128"/>
      <c r="AI11" s="128" t="s">
        <v>30</v>
      </c>
      <c r="AJ11" s="128"/>
      <c r="AK11" s="128"/>
      <c r="AL11" s="128"/>
      <c r="AM11" s="128"/>
      <c r="AN11" s="127" t="s">
        <v>31</v>
      </c>
      <c r="AO11" s="127"/>
      <c r="AP11" s="127"/>
      <c r="AQ11" s="127" t="s">
        <v>36</v>
      </c>
      <c r="AR11" s="127"/>
      <c r="AS11" s="127"/>
      <c r="AT11" s="127" t="s">
        <v>3</v>
      </c>
      <c r="AU11" s="127"/>
      <c r="AV11" s="20" t="s">
        <v>10</v>
      </c>
      <c r="AW11" s="20" t="s">
        <v>9</v>
      </c>
      <c r="AX11" s="20" t="s">
        <v>8</v>
      </c>
      <c r="AY11" s="20" t="s">
        <v>7</v>
      </c>
      <c r="AZ11" s="20" t="s">
        <v>6</v>
      </c>
      <c r="BA11" s="21" t="s">
        <v>5</v>
      </c>
      <c r="BB11" s="20" t="s">
        <v>4</v>
      </c>
      <c r="BC11" s="20" t="s">
        <v>13</v>
      </c>
      <c r="BD11" s="20" t="s">
        <v>12</v>
      </c>
      <c r="BE11" s="20" t="s">
        <v>11</v>
      </c>
      <c r="BF11" s="20" t="s">
        <v>21</v>
      </c>
      <c r="BG11" s="20" t="s">
        <v>22</v>
      </c>
      <c r="BH11" s="22"/>
      <c r="BI11" s="22"/>
      <c r="BJ11" s="22"/>
      <c r="BK11" s="22"/>
      <c r="BL11" s="22"/>
      <c r="BM11" s="22"/>
      <c r="BN11" s="22"/>
      <c r="BO11" s="22"/>
      <c r="BP11" s="22"/>
      <c r="BQ11" s="20"/>
      <c r="BR11" s="20"/>
      <c r="BS11" s="20"/>
      <c r="BT11" s="20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19"/>
    </row>
    <row r="12" spans="1:145" s="24" customFormat="1" ht="12.7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3"/>
      <c r="AA12" s="104"/>
      <c r="AB12" s="105"/>
      <c r="AC12" s="106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10" t="str">
        <f t="shared" ref="AN12:AN46" si="0">IF(IF(ISBLANK(AD12),"",IF(ROUND(($R$3-AD12)/(AI12-AD12),2)&gt;=1,1,ROUND(($R$3-AD12)/(AI12-AD12),2)))&lt;0,0,IF(ISBLANK(AD12),"",IF(ROUND(($R$3-AD12)/(AI12-AD12),2)&gt;=1,1,ROUND(($R$3-AD12)/(AI12-AD12),2))))</f>
        <v/>
      </c>
      <c r="AO12" s="111"/>
      <c r="AP12" s="112"/>
      <c r="AQ12" s="113"/>
      <c r="AR12" s="114"/>
      <c r="AS12" s="114"/>
      <c r="AT12" s="115" t="str">
        <f>IF(OR(ISBLANK(AD12),AND(AN12=0,AQ12=0)),"FUT",IF(AQ12=1,"ENC",AN12-AQ12))</f>
        <v>FUT</v>
      </c>
      <c r="AU12" s="116"/>
      <c r="AV12" s="47" t="str">
        <f t="shared" ref="AV12:AV46" si="1">IF(ISBLANK(AD12),"",AD12)</f>
        <v/>
      </c>
      <c r="AW12" s="48">
        <f t="shared" ref="AW12:AW46" si="2">IF(ISBLANK(AD12),0,IF(AN12&gt;=AQ12,IF((AN12-AQ12)&gt;0.1,(AN12-AQ12)*(AI12-AD12),0),0))</f>
        <v>0</v>
      </c>
      <c r="AX12" s="48">
        <f t="shared" ref="AX12:AX46" si="3">IF(ISBLANK(AD12),0,IF(AN12&gt;=AQ12,IF((AN12-AQ12)&gt;0.1,0,(AN12-AQ12)*(AI12-AD12)),0))</f>
        <v>0</v>
      </c>
      <c r="AY12" s="49">
        <f t="shared" ref="AY12:AY46" si="4">IF(ISBLANK(AD12),0,IF(AQ12&gt;=AN12,(AQ12-AN12)*(AI12-AD12),0))</f>
        <v>0</v>
      </c>
      <c r="AZ12" s="49">
        <f t="shared" ref="AZ12:AZ46" si="5">IF(ISBLANK(AD12),0,IF(AQ12&lt;=AN12,AQ12*(AI12-AD12),AN12*(AI12-AD12)))</f>
        <v>0</v>
      </c>
      <c r="BA12" s="50">
        <f t="shared" ref="BA12:BA46" si="6">AI12-AD12-SUM(AW12:AZ12)</f>
        <v>0</v>
      </c>
      <c r="BB12" s="51">
        <f t="shared" ref="BB12:BB46" si="7">(AI12-AD12)-SUM(AW12:BA12)</f>
        <v>0</v>
      </c>
      <c r="BC12" s="51" t="str">
        <f>IF(ISBLANK(AD12),"",(AI12-AD12)*IF(AA12="zero",0,IF(AA12="low",1,IF(AA12="medium",2,IF(AA12="high",3,FALSE)))))</f>
        <v/>
      </c>
      <c r="BD12" s="26" t="str">
        <f>IF(ISBLANK(AD12),"",(AI12-AD12)*IF(AA12="zero",0,IF(AA12="low",1,IF(AA12="medium",2,IF(AA12="high",3,FALSE))))*AN12)</f>
        <v/>
      </c>
      <c r="BE12" s="26">
        <f>(AI12-AD12)*IF(AA12="zero",0,IF(AA12="low",1,IF(AA12="medium",2,IF(AA12="high",3,FALSE))))*AQ12</f>
        <v>0</v>
      </c>
      <c r="BF12" s="52">
        <f t="shared" ref="BF12:BF46" si="8">$R$3</f>
        <v>0</v>
      </c>
      <c r="BG12" s="26">
        <v>2</v>
      </c>
      <c r="BH12" s="26"/>
      <c r="BI12" s="26"/>
      <c r="BJ12" s="26"/>
      <c r="BK12" s="26"/>
      <c r="BL12" s="26"/>
      <c r="BM12" s="26"/>
      <c r="BN12" s="26"/>
      <c r="BO12" s="26"/>
      <c r="BP12" s="26"/>
      <c r="BQ12" s="25"/>
      <c r="BR12" s="25"/>
      <c r="BS12" s="25"/>
    </row>
    <row r="13" spans="1:145" s="24" customFormat="1" ht="12.75" customHeight="1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3"/>
      <c r="AA13" s="104"/>
      <c r="AB13" s="105"/>
      <c r="AC13" s="106"/>
      <c r="AD13" s="107"/>
      <c r="AE13" s="108"/>
      <c r="AF13" s="108"/>
      <c r="AG13" s="108"/>
      <c r="AH13" s="108"/>
      <c r="AI13" s="109"/>
      <c r="AJ13" s="109"/>
      <c r="AK13" s="109"/>
      <c r="AL13" s="109"/>
      <c r="AM13" s="109"/>
      <c r="AN13" s="110" t="str">
        <f>IF(IF(ISBLANK(AD13),"",IF(ROUND(($R$3-AD13)/(AI13-AD13),2)&gt;=1,1,ROUND(($R$3-AD13)/(AI13-AD13),2)))&lt;0,0,IF(ISBLANK(AD13),"",IF(ROUND(($R$3-AD13)/(AI13-AD13),2)&gt;=1,1,ROUND(($R$3-AD13)/(AI13-AD13),2))))</f>
        <v/>
      </c>
      <c r="AO13" s="111"/>
      <c r="AP13" s="112"/>
      <c r="AQ13" s="113"/>
      <c r="AR13" s="114"/>
      <c r="AS13" s="114"/>
      <c r="AT13" s="115" t="str">
        <f t="shared" ref="AT13:AT46" si="9">IF(OR(ISBLANK(AD13),AND(AN13=0,AQ13=0)),"FUT",IF(AQ13=1,"ENC",AN13-AQ13))</f>
        <v>FUT</v>
      </c>
      <c r="AU13" s="116"/>
      <c r="AV13" s="47" t="str">
        <f t="shared" si="1"/>
        <v/>
      </c>
      <c r="AW13" s="48">
        <f t="shared" si="2"/>
        <v>0</v>
      </c>
      <c r="AX13" s="48">
        <f t="shared" si="3"/>
        <v>0</v>
      </c>
      <c r="AY13" s="49">
        <f t="shared" si="4"/>
        <v>0</v>
      </c>
      <c r="AZ13" s="49">
        <f t="shared" si="5"/>
        <v>0</v>
      </c>
      <c r="BA13" s="50">
        <f t="shared" si="6"/>
        <v>0</v>
      </c>
      <c r="BB13" s="51">
        <f t="shared" si="7"/>
        <v>0</v>
      </c>
      <c r="BC13" s="51" t="str">
        <f t="shared" ref="BC13:BC46" si="10">IF(ISBLANK(AD13),"",(AI13-AD13)*IF(AA13="zero",0,IF(AA13="low",1,IF(AA13="medium",2,IF(AA13="high",3,FALSE)))))</f>
        <v/>
      </c>
      <c r="BD13" s="26" t="str">
        <f t="shared" ref="BD13:BD46" si="11">IF(ISBLANK(AD13),"",(AI13-AD13)*IF(AA13="zero",0,IF(AA13="low",1,IF(AA13="medium",2,IF(AA13="high",3,FALSE))))*AN13)</f>
        <v/>
      </c>
      <c r="BE13" s="26">
        <f t="shared" ref="BE13:BE46" si="12">(AI13-AD13)*IF(AA13="zero",0,IF(AA13="low",1,IF(AA13="medium",2,IF(AA13="high",3,FALSE))))*AQ13</f>
        <v>0</v>
      </c>
      <c r="BF13" s="52">
        <f t="shared" si="8"/>
        <v>0</v>
      </c>
      <c r="BG13" s="26">
        <v>2</v>
      </c>
      <c r="BH13" s="26"/>
      <c r="BI13" s="26"/>
      <c r="BJ13" s="26"/>
      <c r="BK13" s="26"/>
      <c r="BL13" s="26"/>
      <c r="BM13" s="26"/>
      <c r="BN13" s="26"/>
      <c r="BO13" s="26"/>
      <c r="BP13" s="26"/>
      <c r="BQ13" s="25"/>
      <c r="BR13" s="25"/>
      <c r="BS13" s="25"/>
    </row>
    <row r="14" spans="1:145" s="24" customFormat="1" ht="12.75" customHeight="1">
      <c r="B14" s="101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3"/>
      <c r="AA14" s="104"/>
      <c r="AB14" s="105"/>
      <c r="AC14" s="106"/>
      <c r="AD14" s="107"/>
      <c r="AE14" s="108"/>
      <c r="AF14" s="108"/>
      <c r="AG14" s="108"/>
      <c r="AH14" s="108"/>
      <c r="AI14" s="109"/>
      <c r="AJ14" s="109"/>
      <c r="AK14" s="109"/>
      <c r="AL14" s="109"/>
      <c r="AM14" s="109"/>
      <c r="AN14" s="110" t="str">
        <f t="shared" si="0"/>
        <v/>
      </c>
      <c r="AO14" s="111"/>
      <c r="AP14" s="112"/>
      <c r="AQ14" s="113"/>
      <c r="AR14" s="114"/>
      <c r="AS14" s="114"/>
      <c r="AT14" s="115" t="str">
        <f t="shared" si="9"/>
        <v>FUT</v>
      </c>
      <c r="AU14" s="116"/>
      <c r="AV14" s="47" t="str">
        <f t="shared" si="1"/>
        <v/>
      </c>
      <c r="AW14" s="48">
        <f t="shared" si="2"/>
        <v>0</v>
      </c>
      <c r="AX14" s="48">
        <f t="shared" si="3"/>
        <v>0</v>
      </c>
      <c r="AY14" s="49">
        <f t="shared" si="4"/>
        <v>0</v>
      </c>
      <c r="AZ14" s="49">
        <f t="shared" si="5"/>
        <v>0</v>
      </c>
      <c r="BA14" s="50">
        <f t="shared" si="6"/>
        <v>0</v>
      </c>
      <c r="BB14" s="51">
        <f t="shared" si="7"/>
        <v>0</v>
      </c>
      <c r="BC14" s="51" t="str">
        <f t="shared" si="10"/>
        <v/>
      </c>
      <c r="BD14" s="26" t="str">
        <f t="shared" si="11"/>
        <v/>
      </c>
      <c r="BE14" s="26">
        <f t="shared" si="12"/>
        <v>0</v>
      </c>
      <c r="BF14" s="52">
        <f t="shared" si="8"/>
        <v>0</v>
      </c>
      <c r="BG14" s="26">
        <v>2</v>
      </c>
      <c r="BH14" s="26"/>
      <c r="BI14" s="26"/>
      <c r="BJ14" s="26"/>
      <c r="BK14" s="26"/>
      <c r="BL14" s="26"/>
      <c r="BM14" s="26"/>
      <c r="BN14" s="26"/>
      <c r="BO14" s="26"/>
      <c r="BP14" s="26"/>
      <c r="BQ14" s="25"/>
      <c r="BR14" s="25"/>
      <c r="BS14" s="25"/>
    </row>
    <row r="15" spans="1:145" s="24" customFormat="1" ht="12.75" customHeight="1">
      <c r="B15" s="101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3"/>
      <c r="AA15" s="104"/>
      <c r="AB15" s="105"/>
      <c r="AC15" s="106"/>
      <c r="AD15" s="107"/>
      <c r="AE15" s="108"/>
      <c r="AF15" s="108"/>
      <c r="AG15" s="108"/>
      <c r="AH15" s="108"/>
      <c r="AI15" s="109"/>
      <c r="AJ15" s="109"/>
      <c r="AK15" s="109"/>
      <c r="AL15" s="109"/>
      <c r="AM15" s="109"/>
      <c r="AN15" s="110" t="str">
        <f t="shared" si="0"/>
        <v/>
      </c>
      <c r="AO15" s="111"/>
      <c r="AP15" s="112"/>
      <c r="AQ15" s="113"/>
      <c r="AR15" s="114"/>
      <c r="AS15" s="114"/>
      <c r="AT15" s="115" t="str">
        <f t="shared" si="9"/>
        <v>FUT</v>
      </c>
      <c r="AU15" s="116"/>
      <c r="AV15" s="47" t="str">
        <f t="shared" si="1"/>
        <v/>
      </c>
      <c r="AW15" s="48">
        <f t="shared" si="2"/>
        <v>0</v>
      </c>
      <c r="AX15" s="48">
        <f t="shared" si="3"/>
        <v>0</v>
      </c>
      <c r="AY15" s="49">
        <f t="shared" si="4"/>
        <v>0</v>
      </c>
      <c r="AZ15" s="49">
        <f t="shared" si="5"/>
        <v>0</v>
      </c>
      <c r="BA15" s="50">
        <f t="shared" si="6"/>
        <v>0</v>
      </c>
      <c r="BB15" s="51">
        <f t="shared" si="7"/>
        <v>0</v>
      </c>
      <c r="BC15" s="51" t="str">
        <f t="shared" si="10"/>
        <v/>
      </c>
      <c r="BD15" s="26" t="str">
        <f t="shared" si="11"/>
        <v/>
      </c>
      <c r="BE15" s="26">
        <f t="shared" si="12"/>
        <v>0</v>
      </c>
      <c r="BF15" s="52">
        <f t="shared" si="8"/>
        <v>0</v>
      </c>
      <c r="BG15" s="26">
        <v>2</v>
      </c>
      <c r="BH15" s="26"/>
      <c r="BI15" s="26"/>
      <c r="BJ15" s="26"/>
      <c r="BK15" s="26"/>
      <c r="BL15" s="26"/>
      <c r="BM15" s="26"/>
      <c r="BN15" s="26"/>
      <c r="BO15" s="26"/>
      <c r="BP15" s="26"/>
      <c r="BQ15" s="25"/>
      <c r="BR15" s="25"/>
      <c r="BS15" s="25"/>
    </row>
    <row r="16" spans="1:145" s="24" customFormat="1" ht="12.75" customHeight="1">
      <c r="B16" s="101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3"/>
      <c r="AA16" s="104"/>
      <c r="AB16" s="105"/>
      <c r="AC16" s="106"/>
      <c r="AD16" s="107"/>
      <c r="AE16" s="108"/>
      <c r="AF16" s="108"/>
      <c r="AG16" s="108"/>
      <c r="AH16" s="108"/>
      <c r="AI16" s="109"/>
      <c r="AJ16" s="109"/>
      <c r="AK16" s="109"/>
      <c r="AL16" s="109"/>
      <c r="AM16" s="109"/>
      <c r="AN16" s="110" t="str">
        <f t="shared" si="0"/>
        <v/>
      </c>
      <c r="AO16" s="111"/>
      <c r="AP16" s="112"/>
      <c r="AQ16" s="113"/>
      <c r="AR16" s="114"/>
      <c r="AS16" s="114"/>
      <c r="AT16" s="115" t="str">
        <f t="shared" si="9"/>
        <v>FUT</v>
      </c>
      <c r="AU16" s="116"/>
      <c r="AV16" s="47" t="str">
        <f t="shared" si="1"/>
        <v/>
      </c>
      <c r="AW16" s="48">
        <f t="shared" si="2"/>
        <v>0</v>
      </c>
      <c r="AX16" s="48">
        <f t="shared" si="3"/>
        <v>0</v>
      </c>
      <c r="AY16" s="49">
        <f t="shared" si="4"/>
        <v>0</v>
      </c>
      <c r="AZ16" s="49">
        <f t="shared" si="5"/>
        <v>0</v>
      </c>
      <c r="BA16" s="50">
        <f t="shared" si="6"/>
        <v>0</v>
      </c>
      <c r="BB16" s="51">
        <f t="shared" si="7"/>
        <v>0</v>
      </c>
      <c r="BC16" s="51" t="str">
        <f t="shared" si="10"/>
        <v/>
      </c>
      <c r="BD16" s="26" t="str">
        <f t="shared" si="11"/>
        <v/>
      </c>
      <c r="BE16" s="26">
        <f t="shared" si="12"/>
        <v>0</v>
      </c>
      <c r="BF16" s="52">
        <f t="shared" si="8"/>
        <v>0</v>
      </c>
      <c r="BG16" s="26">
        <v>2</v>
      </c>
      <c r="BH16" s="26"/>
      <c r="BI16" s="26"/>
      <c r="BJ16" s="26"/>
      <c r="BK16" s="26"/>
      <c r="BL16" s="26"/>
      <c r="BM16" s="26"/>
      <c r="BN16" s="26"/>
      <c r="BO16" s="26"/>
      <c r="BP16" s="26"/>
      <c r="BQ16" s="25"/>
      <c r="BR16" s="25"/>
      <c r="BS16" s="25"/>
    </row>
    <row r="17" spans="2:74" s="24" customFormat="1" ht="12.75" customHeight="1">
      <c r="B17" s="101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3"/>
      <c r="AA17" s="104"/>
      <c r="AB17" s="105"/>
      <c r="AC17" s="106"/>
      <c r="AD17" s="107"/>
      <c r="AE17" s="108"/>
      <c r="AF17" s="108"/>
      <c r="AG17" s="108"/>
      <c r="AH17" s="108"/>
      <c r="AI17" s="109"/>
      <c r="AJ17" s="109"/>
      <c r="AK17" s="109"/>
      <c r="AL17" s="109"/>
      <c r="AM17" s="109"/>
      <c r="AN17" s="110" t="str">
        <f t="shared" si="0"/>
        <v/>
      </c>
      <c r="AO17" s="111"/>
      <c r="AP17" s="112"/>
      <c r="AQ17" s="113"/>
      <c r="AR17" s="114"/>
      <c r="AS17" s="114"/>
      <c r="AT17" s="115" t="str">
        <f t="shared" si="9"/>
        <v>FUT</v>
      </c>
      <c r="AU17" s="116"/>
      <c r="AV17" s="47" t="str">
        <f t="shared" si="1"/>
        <v/>
      </c>
      <c r="AW17" s="48">
        <f t="shared" si="2"/>
        <v>0</v>
      </c>
      <c r="AX17" s="48">
        <f t="shared" si="3"/>
        <v>0</v>
      </c>
      <c r="AY17" s="49">
        <f t="shared" si="4"/>
        <v>0</v>
      </c>
      <c r="AZ17" s="49">
        <f t="shared" si="5"/>
        <v>0</v>
      </c>
      <c r="BA17" s="50">
        <f t="shared" si="6"/>
        <v>0</v>
      </c>
      <c r="BB17" s="51">
        <f t="shared" si="7"/>
        <v>0</v>
      </c>
      <c r="BC17" s="51" t="str">
        <f t="shared" si="10"/>
        <v/>
      </c>
      <c r="BD17" s="26" t="str">
        <f t="shared" si="11"/>
        <v/>
      </c>
      <c r="BE17" s="26">
        <f t="shared" si="12"/>
        <v>0</v>
      </c>
      <c r="BF17" s="52">
        <f t="shared" si="8"/>
        <v>0</v>
      </c>
      <c r="BG17" s="26">
        <v>2</v>
      </c>
      <c r="BH17" s="26"/>
      <c r="BI17" s="26"/>
      <c r="BJ17" s="26"/>
      <c r="BK17" s="26"/>
      <c r="BL17" s="26"/>
      <c r="BM17" s="26"/>
      <c r="BN17" s="26"/>
      <c r="BO17" s="26"/>
      <c r="BP17" s="26"/>
      <c r="BQ17" s="25"/>
      <c r="BR17" s="25"/>
      <c r="BS17" s="25"/>
    </row>
    <row r="18" spans="2:74" ht="12.75" customHeight="1">
      <c r="B18" s="101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3"/>
      <c r="AA18" s="104"/>
      <c r="AB18" s="105"/>
      <c r="AC18" s="106"/>
      <c r="AD18" s="107"/>
      <c r="AE18" s="108"/>
      <c r="AF18" s="108"/>
      <c r="AG18" s="108"/>
      <c r="AH18" s="108"/>
      <c r="AI18" s="109"/>
      <c r="AJ18" s="109"/>
      <c r="AK18" s="109"/>
      <c r="AL18" s="109"/>
      <c r="AM18" s="109"/>
      <c r="AN18" s="110" t="str">
        <f t="shared" si="0"/>
        <v/>
      </c>
      <c r="AO18" s="111"/>
      <c r="AP18" s="112"/>
      <c r="AQ18" s="113"/>
      <c r="AR18" s="114"/>
      <c r="AS18" s="114"/>
      <c r="AT18" s="115" t="str">
        <f t="shared" si="9"/>
        <v>FUT</v>
      </c>
      <c r="AU18" s="116"/>
      <c r="AV18" s="47" t="str">
        <f t="shared" si="1"/>
        <v/>
      </c>
      <c r="AW18" s="48">
        <f t="shared" si="2"/>
        <v>0</v>
      </c>
      <c r="AX18" s="48">
        <f t="shared" si="3"/>
        <v>0</v>
      </c>
      <c r="AY18" s="49">
        <f t="shared" si="4"/>
        <v>0</v>
      </c>
      <c r="AZ18" s="49">
        <f t="shared" si="5"/>
        <v>0</v>
      </c>
      <c r="BA18" s="50">
        <f t="shared" si="6"/>
        <v>0</v>
      </c>
      <c r="BB18" s="51">
        <f t="shared" si="7"/>
        <v>0</v>
      </c>
      <c r="BC18" s="51" t="str">
        <f t="shared" si="10"/>
        <v/>
      </c>
      <c r="BD18" s="26" t="str">
        <f t="shared" si="11"/>
        <v/>
      </c>
      <c r="BE18" s="26">
        <f t="shared" si="12"/>
        <v>0</v>
      </c>
      <c r="BF18" s="52">
        <f t="shared" si="8"/>
        <v>0</v>
      </c>
      <c r="BG18" s="26">
        <v>2</v>
      </c>
      <c r="BH18" s="26"/>
      <c r="BI18" s="26"/>
      <c r="BJ18" s="26"/>
      <c r="BK18" s="26"/>
      <c r="BL18" s="26"/>
      <c r="BM18" s="26"/>
      <c r="BN18" s="26"/>
      <c r="BO18" s="26"/>
      <c r="BP18" s="26"/>
      <c r="BQ18" s="25"/>
      <c r="BR18" s="25"/>
      <c r="BS18" s="25"/>
      <c r="BT18" s="24"/>
      <c r="BU18" s="24"/>
      <c r="BV18" s="24"/>
    </row>
    <row r="19" spans="2:74" ht="12.75" customHeight="1">
      <c r="B19" s="101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3"/>
      <c r="AA19" s="104"/>
      <c r="AB19" s="105"/>
      <c r="AC19" s="106"/>
      <c r="AD19" s="107"/>
      <c r="AE19" s="108"/>
      <c r="AF19" s="108"/>
      <c r="AG19" s="108"/>
      <c r="AH19" s="108"/>
      <c r="AI19" s="109"/>
      <c r="AJ19" s="109"/>
      <c r="AK19" s="109"/>
      <c r="AL19" s="109"/>
      <c r="AM19" s="109"/>
      <c r="AN19" s="110" t="str">
        <f t="shared" si="0"/>
        <v/>
      </c>
      <c r="AO19" s="111"/>
      <c r="AP19" s="112"/>
      <c r="AQ19" s="113"/>
      <c r="AR19" s="114"/>
      <c r="AS19" s="114"/>
      <c r="AT19" s="115" t="str">
        <f t="shared" si="9"/>
        <v>FUT</v>
      </c>
      <c r="AU19" s="116"/>
      <c r="AV19" s="47" t="str">
        <f t="shared" si="1"/>
        <v/>
      </c>
      <c r="AW19" s="48">
        <f t="shared" si="2"/>
        <v>0</v>
      </c>
      <c r="AX19" s="48">
        <f t="shared" si="3"/>
        <v>0</v>
      </c>
      <c r="AY19" s="49">
        <f t="shared" si="4"/>
        <v>0</v>
      </c>
      <c r="AZ19" s="49">
        <f t="shared" si="5"/>
        <v>0</v>
      </c>
      <c r="BA19" s="50">
        <f t="shared" si="6"/>
        <v>0</v>
      </c>
      <c r="BB19" s="51">
        <f t="shared" si="7"/>
        <v>0</v>
      </c>
      <c r="BC19" s="51" t="str">
        <f t="shared" si="10"/>
        <v/>
      </c>
      <c r="BD19" s="26" t="str">
        <f t="shared" si="11"/>
        <v/>
      </c>
      <c r="BE19" s="26">
        <f t="shared" si="12"/>
        <v>0</v>
      </c>
      <c r="BF19" s="52">
        <f t="shared" si="8"/>
        <v>0</v>
      </c>
      <c r="BG19" s="26">
        <v>2</v>
      </c>
      <c r="BH19" s="26"/>
      <c r="BI19" s="26"/>
      <c r="BJ19" s="26"/>
      <c r="BK19" s="26"/>
      <c r="BL19" s="26"/>
      <c r="BM19" s="26"/>
      <c r="BN19" s="26"/>
      <c r="BO19" s="26"/>
      <c r="BP19" s="26"/>
      <c r="BQ19" s="25"/>
      <c r="BR19" s="25"/>
      <c r="BS19" s="25"/>
      <c r="BT19" s="24"/>
      <c r="BU19" s="24"/>
      <c r="BV19" s="24"/>
    </row>
    <row r="20" spans="2:74" ht="12.75" customHeight="1">
      <c r="B20" s="101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3"/>
      <c r="AA20" s="104"/>
      <c r="AB20" s="105"/>
      <c r="AC20" s="106"/>
      <c r="AD20" s="107"/>
      <c r="AE20" s="108"/>
      <c r="AF20" s="108"/>
      <c r="AG20" s="108"/>
      <c r="AH20" s="108"/>
      <c r="AI20" s="109"/>
      <c r="AJ20" s="109"/>
      <c r="AK20" s="109"/>
      <c r="AL20" s="109"/>
      <c r="AM20" s="109"/>
      <c r="AN20" s="110" t="str">
        <f t="shared" si="0"/>
        <v/>
      </c>
      <c r="AO20" s="111"/>
      <c r="AP20" s="112"/>
      <c r="AQ20" s="113"/>
      <c r="AR20" s="114"/>
      <c r="AS20" s="114"/>
      <c r="AT20" s="115" t="str">
        <f t="shared" si="9"/>
        <v>FUT</v>
      </c>
      <c r="AU20" s="116"/>
      <c r="AV20" s="47" t="str">
        <f t="shared" si="1"/>
        <v/>
      </c>
      <c r="AW20" s="48">
        <f t="shared" si="2"/>
        <v>0</v>
      </c>
      <c r="AX20" s="48">
        <f t="shared" si="3"/>
        <v>0</v>
      </c>
      <c r="AY20" s="49">
        <f t="shared" si="4"/>
        <v>0</v>
      </c>
      <c r="AZ20" s="49">
        <f t="shared" si="5"/>
        <v>0</v>
      </c>
      <c r="BA20" s="50">
        <f t="shared" si="6"/>
        <v>0</v>
      </c>
      <c r="BB20" s="51">
        <f t="shared" si="7"/>
        <v>0</v>
      </c>
      <c r="BC20" s="51" t="str">
        <f t="shared" si="10"/>
        <v/>
      </c>
      <c r="BD20" s="26" t="str">
        <f t="shared" si="11"/>
        <v/>
      </c>
      <c r="BE20" s="26">
        <f t="shared" si="12"/>
        <v>0</v>
      </c>
      <c r="BF20" s="52">
        <f t="shared" si="8"/>
        <v>0</v>
      </c>
      <c r="BG20" s="26">
        <v>2</v>
      </c>
      <c r="BH20" s="26"/>
      <c r="BI20" s="26"/>
      <c r="BJ20" s="26"/>
      <c r="BK20" s="26"/>
      <c r="BL20" s="26"/>
      <c r="BM20" s="26"/>
      <c r="BN20" s="26"/>
      <c r="BO20" s="26"/>
      <c r="BP20" s="26"/>
      <c r="BQ20" s="25"/>
      <c r="BR20" s="25"/>
      <c r="BS20" s="25"/>
      <c r="BT20" s="24"/>
      <c r="BU20" s="24"/>
      <c r="BV20" s="24"/>
    </row>
    <row r="21" spans="2:74" ht="12.75" customHeight="1">
      <c r="B21" s="101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3"/>
      <c r="AA21" s="104"/>
      <c r="AB21" s="105"/>
      <c r="AC21" s="106"/>
      <c r="AD21" s="107"/>
      <c r="AE21" s="108"/>
      <c r="AF21" s="108"/>
      <c r="AG21" s="108"/>
      <c r="AH21" s="108"/>
      <c r="AI21" s="109"/>
      <c r="AJ21" s="109"/>
      <c r="AK21" s="109"/>
      <c r="AL21" s="109"/>
      <c r="AM21" s="109"/>
      <c r="AN21" s="110" t="str">
        <f t="shared" si="0"/>
        <v/>
      </c>
      <c r="AO21" s="111"/>
      <c r="AP21" s="112"/>
      <c r="AQ21" s="113"/>
      <c r="AR21" s="114"/>
      <c r="AS21" s="114"/>
      <c r="AT21" s="115" t="str">
        <f t="shared" si="9"/>
        <v>FUT</v>
      </c>
      <c r="AU21" s="116"/>
      <c r="AV21" s="47" t="str">
        <f t="shared" si="1"/>
        <v/>
      </c>
      <c r="AW21" s="48">
        <f t="shared" si="2"/>
        <v>0</v>
      </c>
      <c r="AX21" s="48">
        <f t="shared" si="3"/>
        <v>0</v>
      </c>
      <c r="AY21" s="49">
        <f t="shared" si="4"/>
        <v>0</v>
      </c>
      <c r="AZ21" s="49">
        <f t="shared" si="5"/>
        <v>0</v>
      </c>
      <c r="BA21" s="50">
        <f t="shared" si="6"/>
        <v>0</v>
      </c>
      <c r="BB21" s="51">
        <f t="shared" si="7"/>
        <v>0</v>
      </c>
      <c r="BC21" s="51" t="str">
        <f t="shared" si="10"/>
        <v/>
      </c>
      <c r="BD21" s="26" t="str">
        <f t="shared" si="11"/>
        <v/>
      </c>
      <c r="BE21" s="26">
        <f t="shared" si="12"/>
        <v>0</v>
      </c>
      <c r="BF21" s="52">
        <f t="shared" si="8"/>
        <v>0</v>
      </c>
      <c r="BG21" s="26">
        <v>2</v>
      </c>
      <c r="BH21" s="26"/>
      <c r="BI21" s="26"/>
      <c r="BJ21" s="26"/>
      <c r="BK21" s="26"/>
      <c r="BL21" s="26"/>
      <c r="BM21" s="26"/>
      <c r="BN21" s="26"/>
      <c r="BO21" s="26"/>
      <c r="BP21" s="26"/>
      <c r="BQ21" s="25"/>
      <c r="BR21" s="25"/>
      <c r="BS21" s="25"/>
      <c r="BT21" s="24"/>
      <c r="BU21" s="24"/>
      <c r="BV21" s="24"/>
    </row>
    <row r="22" spans="2:74" ht="12.75" customHeight="1">
      <c r="B22" s="101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3"/>
      <c r="AA22" s="104"/>
      <c r="AB22" s="105"/>
      <c r="AC22" s="106"/>
      <c r="AD22" s="107"/>
      <c r="AE22" s="108"/>
      <c r="AF22" s="108"/>
      <c r="AG22" s="108"/>
      <c r="AH22" s="108"/>
      <c r="AI22" s="109"/>
      <c r="AJ22" s="109"/>
      <c r="AK22" s="109"/>
      <c r="AL22" s="109"/>
      <c r="AM22" s="109"/>
      <c r="AN22" s="110" t="str">
        <f t="shared" si="0"/>
        <v/>
      </c>
      <c r="AO22" s="111"/>
      <c r="AP22" s="112"/>
      <c r="AQ22" s="113"/>
      <c r="AR22" s="114"/>
      <c r="AS22" s="114"/>
      <c r="AT22" s="115" t="str">
        <f t="shared" si="9"/>
        <v>FUT</v>
      </c>
      <c r="AU22" s="116"/>
      <c r="AV22" s="47" t="str">
        <f t="shared" si="1"/>
        <v/>
      </c>
      <c r="AW22" s="48">
        <f t="shared" si="2"/>
        <v>0</v>
      </c>
      <c r="AX22" s="48">
        <f t="shared" si="3"/>
        <v>0</v>
      </c>
      <c r="AY22" s="49">
        <f t="shared" si="4"/>
        <v>0</v>
      </c>
      <c r="AZ22" s="49">
        <f t="shared" si="5"/>
        <v>0</v>
      </c>
      <c r="BA22" s="50">
        <f t="shared" si="6"/>
        <v>0</v>
      </c>
      <c r="BB22" s="51">
        <f t="shared" si="7"/>
        <v>0</v>
      </c>
      <c r="BC22" s="51" t="str">
        <f t="shared" si="10"/>
        <v/>
      </c>
      <c r="BD22" s="26" t="str">
        <f t="shared" si="11"/>
        <v/>
      </c>
      <c r="BE22" s="26">
        <f t="shared" si="12"/>
        <v>0</v>
      </c>
      <c r="BF22" s="52">
        <f t="shared" si="8"/>
        <v>0</v>
      </c>
      <c r="BG22" s="26">
        <v>2</v>
      </c>
      <c r="BH22" s="26"/>
      <c r="BI22" s="26"/>
      <c r="BJ22" s="26"/>
      <c r="BK22" s="26"/>
      <c r="BL22" s="26"/>
      <c r="BM22" s="26"/>
      <c r="BN22" s="26"/>
      <c r="BO22" s="26"/>
      <c r="BP22" s="26"/>
      <c r="BQ22" s="25"/>
      <c r="BR22" s="25"/>
      <c r="BS22" s="25"/>
      <c r="BT22" s="24"/>
      <c r="BU22" s="24"/>
      <c r="BV22" s="24"/>
    </row>
    <row r="23" spans="2:74" ht="12.75" customHeight="1">
      <c r="B23" s="101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3"/>
      <c r="AA23" s="104"/>
      <c r="AB23" s="105"/>
      <c r="AC23" s="106"/>
      <c r="AD23" s="107"/>
      <c r="AE23" s="108"/>
      <c r="AF23" s="108"/>
      <c r="AG23" s="108"/>
      <c r="AH23" s="108"/>
      <c r="AI23" s="109"/>
      <c r="AJ23" s="109"/>
      <c r="AK23" s="109"/>
      <c r="AL23" s="109"/>
      <c r="AM23" s="109"/>
      <c r="AN23" s="110" t="str">
        <f t="shared" si="0"/>
        <v/>
      </c>
      <c r="AO23" s="111"/>
      <c r="AP23" s="112"/>
      <c r="AQ23" s="113"/>
      <c r="AR23" s="114"/>
      <c r="AS23" s="114"/>
      <c r="AT23" s="115" t="str">
        <f t="shared" si="9"/>
        <v>FUT</v>
      </c>
      <c r="AU23" s="116"/>
      <c r="AV23" s="47" t="str">
        <f t="shared" si="1"/>
        <v/>
      </c>
      <c r="AW23" s="48">
        <f t="shared" si="2"/>
        <v>0</v>
      </c>
      <c r="AX23" s="48">
        <f t="shared" si="3"/>
        <v>0</v>
      </c>
      <c r="AY23" s="49">
        <f t="shared" si="4"/>
        <v>0</v>
      </c>
      <c r="AZ23" s="49">
        <f t="shared" si="5"/>
        <v>0</v>
      </c>
      <c r="BA23" s="50">
        <f t="shared" si="6"/>
        <v>0</v>
      </c>
      <c r="BB23" s="51">
        <f t="shared" si="7"/>
        <v>0</v>
      </c>
      <c r="BC23" s="51" t="str">
        <f t="shared" si="10"/>
        <v/>
      </c>
      <c r="BD23" s="26" t="str">
        <f t="shared" si="11"/>
        <v/>
      </c>
      <c r="BE23" s="26">
        <f t="shared" si="12"/>
        <v>0</v>
      </c>
      <c r="BF23" s="52">
        <f t="shared" si="8"/>
        <v>0</v>
      </c>
      <c r="BG23" s="26">
        <v>2</v>
      </c>
      <c r="BH23" s="26"/>
      <c r="BI23" s="26"/>
      <c r="BJ23" s="26"/>
      <c r="BK23" s="26"/>
      <c r="BL23" s="26"/>
      <c r="BM23" s="26"/>
      <c r="BN23" s="26"/>
      <c r="BO23" s="26"/>
      <c r="BP23" s="26"/>
      <c r="BQ23" s="25"/>
      <c r="BR23" s="25"/>
      <c r="BS23" s="25"/>
      <c r="BT23" s="24"/>
      <c r="BU23" s="24"/>
      <c r="BV23" s="24"/>
    </row>
    <row r="24" spans="2:74" ht="12.75" customHeight="1">
      <c r="B24" s="101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3"/>
      <c r="AA24" s="104"/>
      <c r="AB24" s="105"/>
      <c r="AC24" s="106"/>
      <c r="AD24" s="107"/>
      <c r="AE24" s="108"/>
      <c r="AF24" s="108"/>
      <c r="AG24" s="108"/>
      <c r="AH24" s="108"/>
      <c r="AI24" s="109"/>
      <c r="AJ24" s="109"/>
      <c r="AK24" s="109"/>
      <c r="AL24" s="109"/>
      <c r="AM24" s="109"/>
      <c r="AN24" s="110" t="str">
        <f t="shared" si="0"/>
        <v/>
      </c>
      <c r="AO24" s="111"/>
      <c r="AP24" s="112"/>
      <c r="AQ24" s="113"/>
      <c r="AR24" s="114"/>
      <c r="AS24" s="114"/>
      <c r="AT24" s="115" t="str">
        <f>IF(OR(ISBLANK(AD24),AND(AN24=0,AQ24=0)),"FUT",IF(AQ24=1,"ENC",AN24-AQ24))</f>
        <v>FUT</v>
      </c>
      <c r="AU24" s="116"/>
      <c r="AV24" s="47" t="str">
        <f t="shared" si="1"/>
        <v/>
      </c>
      <c r="AW24" s="48">
        <f t="shared" si="2"/>
        <v>0</v>
      </c>
      <c r="AX24" s="48">
        <f t="shared" si="3"/>
        <v>0</v>
      </c>
      <c r="AY24" s="49">
        <f t="shared" si="4"/>
        <v>0</v>
      </c>
      <c r="AZ24" s="49">
        <f t="shared" si="5"/>
        <v>0</v>
      </c>
      <c r="BA24" s="50">
        <f t="shared" si="6"/>
        <v>0</v>
      </c>
      <c r="BB24" s="51">
        <f t="shared" si="7"/>
        <v>0</v>
      </c>
      <c r="BC24" s="51" t="str">
        <f t="shared" si="10"/>
        <v/>
      </c>
      <c r="BD24" s="26" t="str">
        <f t="shared" si="11"/>
        <v/>
      </c>
      <c r="BE24" s="26">
        <f t="shared" si="12"/>
        <v>0</v>
      </c>
      <c r="BF24" s="52">
        <f t="shared" si="8"/>
        <v>0</v>
      </c>
      <c r="BG24" s="26">
        <v>2</v>
      </c>
      <c r="BH24" s="26"/>
      <c r="BI24" s="26"/>
      <c r="BJ24" s="26"/>
      <c r="BK24" s="26"/>
      <c r="BL24" s="26"/>
      <c r="BM24" s="26"/>
      <c r="BN24" s="26"/>
      <c r="BO24" s="26"/>
      <c r="BP24" s="26"/>
      <c r="BQ24" s="25"/>
      <c r="BR24" s="25"/>
      <c r="BS24" s="25"/>
      <c r="BT24" s="24"/>
      <c r="BU24" s="24"/>
      <c r="BV24" s="24"/>
    </row>
    <row r="25" spans="2:74" ht="12.75" customHeight="1">
      <c r="B25" s="101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3"/>
      <c r="AA25" s="104"/>
      <c r="AB25" s="105"/>
      <c r="AC25" s="106"/>
      <c r="AD25" s="107"/>
      <c r="AE25" s="108"/>
      <c r="AF25" s="108"/>
      <c r="AG25" s="108"/>
      <c r="AH25" s="108"/>
      <c r="AI25" s="109"/>
      <c r="AJ25" s="109"/>
      <c r="AK25" s="109"/>
      <c r="AL25" s="109"/>
      <c r="AM25" s="109"/>
      <c r="AN25" s="110" t="str">
        <f t="shared" si="0"/>
        <v/>
      </c>
      <c r="AO25" s="111"/>
      <c r="AP25" s="112"/>
      <c r="AQ25" s="113"/>
      <c r="AR25" s="114"/>
      <c r="AS25" s="114"/>
      <c r="AT25" s="115" t="str">
        <f>IF(OR(ISBLANK(AD25),AND(AN25=0,AQ25=0)),"FUT",IF(AQ25=1,"ENC",AN25-AQ25))</f>
        <v>FUT</v>
      </c>
      <c r="AU25" s="116"/>
      <c r="AV25" s="47" t="str">
        <f t="shared" si="1"/>
        <v/>
      </c>
      <c r="AW25" s="48">
        <f t="shared" si="2"/>
        <v>0</v>
      </c>
      <c r="AX25" s="48">
        <f t="shared" si="3"/>
        <v>0</v>
      </c>
      <c r="AY25" s="49">
        <f t="shared" si="4"/>
        <v>0</v>
      </c>
      <c r="AZ25" s="49">
        <f t="shared" si="5"/>
        <v>0</v>
      </c>
      <c r="BA25" s="50">
        <f t="shared" si="6"/>
        <v>0</v>
      </c>
      <c r="BB25" s="51">
        <f t="shared" si="7"/>
        <v>0</v>
      </c>
      <c r="BC25" s="51" t="str">
        <f t="shared" si="10"/>
        <v/>
      </c>
      <c r="BD25" s="26" t="str">
        <f t="shared" si="11"/>
        <v/>
      </c>
      <c r="BE25" s="26">
        <f t="shared" si="12"/>
        <v>0</v>
      </c>
      <c r="BF25" s="52">
        <f t="shared" si="8"/>
        <v>0</v>
      </c>
      <c r="BG25" s="26">
        <v>2</v>
      </c>
      <c r="BH25" s="26"/>
      <c r="BI25" s="26"/>
      <c r="BJ25" s="26"/>
      <c r="BK25" s="26"/>
      <c r="BL25" s="26"/>
      <c r="BM25" s="26"/>
      <c r="BN25" s="26"/>
      <c r="BO25" s="26"/>
      <c r="BP25" s="26"/>
      <c r="BQ25" s="25"/>
      <c r="BR25" s="25"/>
      <c r="BS25" s="25"/>
      <c r="BT25" s="24"/>
      <c r="BU25" s="24"/>
      <c r="BV25" s="24"/>
    </row>
    <row r="26" spans="2:74" ht="12.75" customHeight="1">
      <c r="B26" s="101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3"/>
      <c r="AA26" s="104"/>
      <c r="AB26" s="105"/>
      <c r="AC26" s="106"/>
      <c r="AD26" s="107"/>
      <c r="AE26" s="108"/>
      <c r="AF26" s="108"/>
      <c r="AG26" s="108"/>
      <c r="AH26" s="108"/>
      <c r="AI26" s="109"/>
      <c r="AJ26" s="109"/>
      <c r="AK26" s="109"/>
      <c r="AL26" s="109"/>
      <c r="AM26" s="109"/>
      <c r="AN26" s="110" t="str">
        <f t="shared" si="0"/>
        <v/>
      </c>
      <c r="AO26" s="111"/>
      <c r="AP26" s="112"/>
      <c r="AQ26" s="113"/>
      <c r="AR26" s="114"/>
      <c r="AS26" s="114"/>
      <c r="AT26" s="115" t="str">
        <f>IF(OR(ISBLANK(AD26),AND(AN26=0,AQ26=0)),"FUT",IF(AQ26=1,"ENC",AN26-AQ26))</f>
        <v>FUT</v>
      </c>
      <c r="AU26" s="116"/>
      <c r="AV26" s="47" t="str">
        <f t="shared" si="1"/>
        <v/>
      </c>
      <c r="AW26" s="48">
        <f t="shared" si="2"/>
        <v>0</v>
      </c>
      <c r="AX26" s="48">
        <f t="shared" si="3"/>
        <v>0</v>
      </c>
      <c r="AY26" s="49">
        <f t="shared" si="4"/>
        <v>0</v>
      </c>
      <c r="AZ26" s="49">
        <f t="shared" si="5"/>
        <v>0</v>
      </c>
      <c r="BA26" s="50">
        <f t="shared" si="6"/>
        <v>0</v>
      </c>
      <c r="BB26" s="51">
        <f t="shared" si="7"/>
        <v>0</v>
      </c>
      <c r="BC26" s="51" t="str">
        <f t="shared" si="10"/>
        <v/>
      </c>
      <c r="BD26" s="26" t="str">
        <f t="shared" si="11"/>
        <v/>
      </c>
      <c r="BE26" s="26">
        <f t="shared" si="12"/>
        <v>0</v>
      </c>
      <c r="BF26" s="52">
        <f t="shared" si="8"/>
        <v>0</v>
      </c>
      <c r="BG26" s="26">
        <v>2</v>
      </c>
      <c r="BH26" s="26"/>
      <c r="BI26" s="26"/>
      <c r="BJ26" s="26"/>
      <c r="BK26" s="26"/>
      <c r="BL26" s="26"/>
      <c r="BM26" s="26"/>
      <c r="BN26" s="26"/>
      <c r="BO26" s="26"/>
      <c r="BP26" s="26"/>
      <c r="BQ26" s="25"/>
      <c r="BR26" s="25"/>
      <c r="BS26" s="25"/>
      <c r="BT26" s="24"/>
      <c r="BU26" s="24"/>
      <c r="BV26" s="24"/>
    </row>
    <row r="27" spans="2:74" ht="12.75" customHeight="1">
      <c r="B27" s="101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3"/>
      <c r="AA27" s="104"/>
      <c r="AB27" s="105"/>
      <c r="AC27" s="106"/>
      <c r="AD27" s="107"/>
      <c r="AE27" s="108"/>
      <c r="AF27" s="108"/>
      <c r="AG27" s="108"/>
      <c r="AH27" s="108"/>
      <c r="AI27" s="109"/>
      <c r="AJ27" s="109"/>
      <c r="AK27" s="109"/>
      <c r="AL27" s="109"/>
      <c r="AM27" s="109"/>
      <c r="AN27" s="110" t="str">
        <f t="shared" si="0"/>
        <v/>
      </c>
      <c r="AO27" s="111"/>
      <c r="AP27" s="112"/>
      <c r="AQ27" s="113"/>
      <c r="AR27" s="114"/>
      <c r="AS27" s="114"/>
      <c r="AT27" s="115" t="str">
        <f>IF(OR(ISBLANK(AD27),AND(AN27=0,AQ27=0)),"FUT",IF(AQ27=1,"ENC",AN27-AQ27))</f>
        <v>FUT</v>
      </c>
      <c r="AU27" s="116"/>
      <c r="AV27" s="47" t="str">
        <f t="shared" si="1"/>
        <v/>
      </c>
      <c r="AW27" s="48">
        <f t="shared" si="2"/>
        <v>0</v>
      </c>
      <c r="AX27" s="48">
        <f t="shared" si="3"/>
        <v>0</v>
      </c>
      <c r="AY27" s="49">
        <f t="shared" si="4"/>
        <v>0</v>
      </c>
      <c r="AZ27" s="49">
        <f t="shared" si="5"/>
        <v>0</v>
      </c>
      <c r="BA27" s="50">
        <f t="shared" si="6"/>
        <v>0</v>
      </c>
      <c r="BB27" s="51">
        <f t="shared" si="7"/>
        <v>0</v>
      </c>
      <c r="BC27" s="51" t="str">
        <f t="shared" si="10"/>
        <v/>
      </c>
      <c r="BD27" s="26" t="str">
        <f t="shared" si="11"/>
        <v/>
      </c>
      <c r="BE27" s="26">
        <f t="shared" si="12"/>
        <v>0</v>
      </c>
      <c r="BF27" s="52">
        <f t="shared" si="8"/>
        <v>0</v>
      </c>
      <c r="BG27" s="26">
        <v>2</v>
      </c>
      <c r="BH27" s="26"/>
      <c r="BI27" s="26"/>
      <c r="BJ27" s="26"/>
      <c r="BK27" s="26"/>
      <c r="BL27" s="26"/>
      <c r="BM27" s="26"/>
      <c r="BN27" s="26"/>
      <c r="BO27" s="26"/>
      <c r="BP27" s="26"/>
      <c r="BQ27" s="25"/>
      <c r="BR27" s="25"/>
      <c r="BS27" s="25"/>
      <c r="BT27" s="24"/>
      <c r="BU27" s="24"/>
      <c r="BV27" s="24"/>
    </row>
    <row r="28" spans="2:74" ht="12.75" customHeight="1">
      <c r="B28" s="101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3"/>
      <c r="AA28" s="104"/>
      <c r="AB28" s="105"/>
      <c r="AC28" s="106"/>
      <c r="AD28" s="107"/>
      <c r="AE28" s="108"/>
      <c r="AF28" s="108"/>
      <c r="AG28" s="108"/>
      <c r="AH28" s="108"/>
      <c r="AI28" s="109"/>
      <c r="AJ28" s="109"/>
      <c r="AK28" s="109"/>
      <c r="AL28" s="109"/>
      <c r="AM28" s="109"/>
      <c r="AN28" s="110" t="str">
        <f t="shared" si="0"/>
        <v/>
      </c>
      <c r="AO28" s="111"/>
      <c r="AP28" s="112"/>
      <c r="AQ28" s="113"/>
      <c r="AR28" s="114"/>
      <c r="AS28" s="114"/>
      <c r="AT28" s="115" t="str">
        <f>IF(OR(ISBLANK(AD28),AND(AN28=0,AQ28=0)),"FUT",IF(AQ28=1,"ENC",AN28-AQ28))</f>
        <v>FUT</v>
      </c>
      <c r="AU28" s="116"/>
      <c r="AV28" s="47" t="str">
        <f t="shared" si="1"/>
        <v/>
      </c>
      <c r="AW28" s="48">
        <f t="shared" si="2"/>
        <v>0</v>
      </c>
      <c r="AX28" s="48">
        <f t="shared" si="3"/>
        <v>0</v>
      </c>
      <c r="AY28" s="49">
        <f t="shared" si="4"/>
        <v>0</v>
      </c>
      <c r="AZ28" s="49">
        <f t="shared" si="5"/>
        <v>0</v>
      </c>
      <c r="BA28" s="50">
        <f t="shared" si="6"/>
        <v>0</v>
      </c>
      <c r="BB28" s="51">
        <f t="shared" si="7"/>
        <v>0</v>
      </c>
      <c r="BC28" s="51" t="str">
        <f t="shared" si="10"/>
        <v/>
      </c>
      <c r="BD28" s="26" t="str">
        <f t="shared" si="11"/>
        <v/>
      </c>
      <c r="BE28" s="26">
        <f t="shared" si="12"/>
        <v>0</v>
      </c>
      <c r="BF28" s="52">
        <f t="shared" si="8"/>
        <v>0</v>
      </c>
      <c r="BG28" s="26">
        <v>2</v>
      </c>
      <c r="BH28" s="26"/>
      <c r="BI28" s="26"/>
      <c r="BJ28" s="26"/>
      <c r="BK28" s="26"/>
      <c r="BL28" s="26"/>
      <c r="BM28" s="26"/>
      <c r="BN28" s="26"/>
      <c r="BO28" s="26"/>
      <c r="BP28" s="26"/>
      <c r="BQ28" s="25"/>
      <c r="BR28" s="25"/>
      <c r="BS28" s="25"/>
      <c r="BT28" s="24"/>
      <c r="BU28" s="24"/>
      <c r="BV28" s="24"/>
    </row>
    <row r="29" spans="2:74" ht="12.75" customHeight="1">
      <c r="B29" s="101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3"/>
      <c r="AA29" s="104"/>
      <c r="AB29" s="105"/>
      <c r="AC29" s="106"/>
      <c r="AD29" s="107"/>
      <c r="AE29" s="108"/>
      <c r="AF29" s="108"/>
      <c r="AG29" s="108"/>
      <c r="AH29" s="108"/>
      <c r="AI29" s="109"/>
      <c r="AJ29" s="109"/>
      <c r="AK29" s="109"/>
      <c r="AL29" s="109"/>
      <c r="AM29" s="109"/>
      <c r="AN29" s="110" t="str">
        <f t="shared" si="0"/>
        <v/>
      </c>
      <c r="AO29" s="111"/>
      <c r="AP29" s="112"/>
      <c r="AQ29" s="113"/>
      <c r="AR29" s="114"/>
      <c r="AS29" s="114"/>
      <c r="AT29" s="115" t="str">
        <f t="shared" si="9"/>
        <v>FUT</v>
      </c>
      <c r="AU29" s="116"/>
      <c r="AV29" s="47" t="str">
        <f t="shared" si="1"/>
        <v/>
      </c>
      <c r="AW29" s="48">
        <f t="shared" si="2"/>
        <v>0</v>
      </c>
      <c r="AX29" s="48">
        <f t="shared" si="3"/>
        <v>0</v>
      </c>
      <c r="AY29" s="49">
        <f t="shared" si="4"/>
        <v>0</v>
      </c>
      <c r="AZ29" s="49">
        <f t="shared" si="5"/>
        <v>0</v>
      </c>
      <c r="BA29" s="50">
        <f t="shared" si="6"/>
        <v>0</v>
      </c>
      <c r="BB29" s="51">
        <f t="shared" si="7"/>
        <v>0</v>
      </c>
      <c r="BC29" s="51" t="str">
        <f t="shared" si="10"/>
        <v/>
      </c>
      <c r="BD29" s="26" t="str">
        <f t="shared" si="11"/>
        <v/>
      </c>
      <c r="BE29" s="26">
        <f t="shared" si="12"/>
        <v>0</v>
      </c>
      <c r="BF29" s="52">
        <f t="shared" si="8"/>
        <v>0</v>
      </c>
      <c r="BG29" s="26">
        <v>2</v>
      </c>
      <c r="BH29" s="26"/>
      <c r="BI29" s="26"/>
      <c r="BJ29" s="26"/>
      <c r="BK29" s="26"/>
      <c r="BL29" s="26"/>
      <c r="BM29" s="26"/>
      <c r="BN29" s="26"/>
      <c r="BO29" s="26"/>
      <c r="BP29" s="26"/>
      <c r="BQ29" s="25"/>
      <c r="BR29" s="25"/>
      <c r="BS29" s="25"/>
      <c r="BT29" s="24"/>
      <c r="BU29" s="24"/>
      <c r="BV29" s="24"/>
    </row>
    <row r="30" spans="2:74" ht="12.75" customHeight="1">
      <c r="B30" s="101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3"/>
      <c r="AA30" s="104"/>
      <c r="AB30" s="105"/>
      <c r="AC30" s="106"/>
      <c r="AD30" s="107"/>
      <c r="AE30" s="108"/>
      <c r="AF30" s="108"/>
      <c r="AG30" s="108"/>
      <c r="AH30" s="108"/>
      <c r="AI30" s="109"/>
      <c r="AJ30" s="109"/>
      <c r="AK30" s="109"/>
      <c r="AL30" s="109"/>
      <c r="AM30" s="109"/>
      <c r="AN30" s="110" t="str">
        <f t="shared" si="0"/>
        <v/>
      </c>
      <c r="AO30" s="111"/>
      <c r="AP30" s="112"/>
      <c r="AQ30" s="113"/>
      <c r="AR30" s="114"/>
      <c r="AS30" s="114"/>
      <c r="AT30" s="115" t="str">
        <f t="shared" si="9"/>
        <v>FUT</v>
      </c>
      <c r="AU30" s="116"/>
      <c r="AV30" s="47" t="str">
        <f t="shared" si="1"/>
        <v/>
      </c>
      <c r="AW30" s="48">
        <f t="shared" si="2"/>
        <v>0</v>
      </c>
      <c r="AX30" s="48">
        <f t="shared" si="3"/>
        <v>0</v>
      </c>
      <c r="AY30" s="49">
        <f t="shared" si="4"/>
        <v>0</v>
      </c>
      <c r="AZ30" s="49">
        <f t="shared" si="5"/>
        <v>0</v>
      </c>
      <c r="BA30" s="50">
        <f t="shared" si="6"/>
        <v>0</v>
      </c>
      <c r="BB30" s="51">
        <f t="shared" si="7"/>
        <v>0</v>
      </c>
      <c r="BC30" s="51" t="str">
        <f t="shared" si="10"/>
        <v/>
      </c>
      <c r="BD30" s="26" t="str">
        <f t="shared" si="11"/>
        <v/>
      </c>
      <c r="BE30" s="26">
        <f t="shared" si="12"/>
        <v>0</v>
      </c>
      <c r="BF30" s="52">
        <f t="shared" si="8"/>
        <v>0</v>
      </c>
      <c r="BG30" s="26">
        <v>2</v>
      </c>
      <c r="BH30" s="26"/>
      <c r="BI30" s="26"/>
      <c r="BJ30" s="26"/>
      <c r="BK30" s="26"/>
      <c r="BL30" s="26"/>
      <c r="BM30" s="26"/>
      <c r="BN30" s="26"/>
      <c r="BO30" s="26"/>
      <c r="BP30" s="26"/>
      <c r="BQ30" s="25"/>
      <c r="BR30" s="25"/>
      <c r="BS30" s="25"/>
      <c r="BT30" s="24"/>
      <c r="BU30" s="24"/>
      <c r="BV30" s="24"/>
    </row>
    <row r="31" spans="2:74" ht="12.75" customHeight="1">
      <c r="B31" s="101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3"/>
      <c r="AA31" s="104"/>
      <c r="AB31" s="105"/>
      <c r="AC31" s="106"/>
      <c r="AD31" s="107"/>
      <c r="AE31" s="108"/>
      <c r="AF31" s="108"/>
      <c r="AG31" s="108"/>
      <c r="AH31" s="108"/>
      <c r="AI31" s="109"/>
      <c r="AJ31" s="109"/>
      <c r="AK31" s="109"/>
      <c r="AL31" s="109"/>
      <c r="AM31" s="109"/>
      <c r="AN31" s="110" t="str">
        <f t="shared" si="0"/>
        <v/>
      </c>
      <c r="AO31" s="111"/>
      <c r="AP31" s="112"/>
      <c r="AQ31" s="113"/>
      <c r="AR31" s="114"/>
      <c r="AS31" s="114"/>
      <c r="AT31" s="115" t="str">
        <f t="shared" si="9"/>
        <v>FUT</v>
      </c>
      <c r="AU31" s="116"/>
      <c r="AV31" s="47" t="str">
        <f t="shared" si="1"/>
        <v/>
      </c>
      <c r="AW31" s="48">
        <f t="shared" si="2"/>
        <v>0</v>
      </c>
      <c r="AX31" s="48">
        <f t="shared" si="3"/>
        <v>0</v>
      </c>
      <c r="AY31" s="49">
        <f t="shared" si="4"/>
        <v>0</v>
      </c>
      <c r="AZ31" s="49">
        <f t="shared" si="5"/>
        <v>0</v>
      </c>
      <c r="BA31" s="50">
        <f t="shared" si="6"/>
        <v>0</v>
      </c>
      <c r="BB31" s="51">
        <f t="shared" si="7"/>
        <v>0</v>
      </c>
      <c r="BC31" s="51" t="str">
        <f t="shared" si="10"/>
        <v/>
      </c>
      <c r="BD31" s="26" t="str">
        <f t="shared" si="11"/>
        <v/>
      </c>
      <c r="BE31" s="26">
        <f t="shared" si="12"/>
        <v>0</v>
      </c>
      <c r="BF31" s="52">
        <f t="shared" si="8"/>
        <v>0</v>
      </c>
      <c r="BG31" s="26">
        <v>2</v>
      </c>
      <c r="BH31" s="26"/>
      <c r="BI31" s="26"/>
      <c r="BJ31" s="26"/>
      <c r="BK31" s="26"/>
      <c r="BL31" s="26"/>
      <c r="BM31" s="26"/>
      <c r="BN31" s="26"/>
      <c r="BO31" s="26"/>
      <c r="BP31" s="26"/>
      <c r="BQ31" s="25"/>
      <c r="BR31" s="25"/>
      <c r="BS31" s="25"/>
      <c r="BT31" s="24"/>
      <c r="BU31" s="24"/>
      <c r="BV31" s="24"/>
    </row>
    <row r="32" spans="2:74" ht="12.75" customHeight="1">
      <c r="B32" s="101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3"/>
      <c r="AA32" s="104"/>
      <c r="AB32" s="105"/>
      <c r="AC32" s="106"/>
      <c r="AD32" s="107"/>
      <c r="AE32" s="108"/>
      <c r="AF32" s="108"/>
      <c r="AG32" s="108"/>
      <c r="AH32" s="108"/>
      <c r="AI32" s="109"/>
      <c r="AJ32" s="109"/>
      <c r="AK32" s="109"/>
      <c r="AL32" s="109"/>
      <c r="AM32" s="109"/>
      <c r="AN32" s="110" t="str">
        <f t="shared" si="0"/>
        <v/>
      </c>
      <c r="AO32" s="111"/>
      <c r="AP32" s="112"/>
      <c r="AQ32" s="113"/>
      <c r="AR32" s="114"/>
      <c r="AS32" s="114"/>
      <c r="AT32" s="115" t="str">
        <f t="shared" si="9"/>
        <v>FUT</v>
      </c>
      <c r="AU32" s="116"/>
      <c r="AV32" s="47" t="str">
        <f t="shared" si="1"/>
        <v/>
      </c>
      <c r="AW32" s="48">
        <f t="shared" si="2"/>
        <v>0</v>
      </c>
      <c r="AX32" s="48">
        <f t="shared" si="3"/>
        <v>0</v>
      </c>
      <c r="AY32" s="49">
        <f t="shared" si="4"/>
        <v>0</v>
      </c>
      <c r="AZ32" s="49">
        <f t="shared" si="5"/>
        <v>0</v>
      </c>
      <c r="BA32" s="50">
        <f t="shared" si="6"/>
        <v>0</v>
      </c>
      <c r="BB32" s="51">
        <f t="shared" si="7"/>
        <v>0</v>
      </c>
      <c r="BC32" s="51" t="str">
        <f t="shared" si="10"/>
        <v/>
      </c>
      <c r="BD32" s="26" t="str">
        <f t="shared" si="11"/>
        <v/>
      </c>
      <c r="BE32" s="26">
        <f t="shared" si="12"/>
        <v>0</v>
      </c>
      <c r="BF32" s="52">
        <f t="shared" si="8"/>
        <v>0</v>
      </c>
      <c r="BG32" s="26">
        <v>2</v>
      </c>
      <c r="BH32" s="26"/>
      <c r="BI32" s="26"/>
      <c r="BJ32" s="26"/>
      <c r="BK32" s="26"/>
      <c r="BL32" s="26"/>
      <c r="BM32" s="26"/>
      <c r="BN32" s="26"/>
      <c r="BO32" s="26"/>
      <c r="BP32" s="26"/>
      <c r="BQ32" s="25"/>
      <c r="BR32" s="25"/>
      <c r="BS32" s="25"/>
      <c r="BT32" s="24"/>
      <c r="BU32" s="24"/>
      <c r="BV32" s="24"/>
    </row>
    <row r="33" spans="2:74" ht="12.75" customHeight="1">
      <c r="B33" s="101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3"/>
      <c r="AA33" s="104"/>
      <c r="AB33" s="105"/>
      <c r="AC33" s="106"/>
      <c r="AD33" s="107"/>
      <c r="AE33" s="108"/>
      <c r="AF33" s="108"/>
      <c r="AG33" s="108"/>
      <c r="AH33" s="108"/>
      <c r="AI33" s="109"/>
      <c r="AJ33" s="109"/>
      <c r="AK33" s="109"/>
      <c r="AL33" s="109"/>
      <c r="AM33" s="109"/>
      <c r="AN33" s="110" t="str">
        <f t="shared" si="0"/>
        <v/>
      </c>
      <c r="AO33" s="111"/>
      <c r="AP33" s="112"/>
      <c r="AQ33" s="113"/>
      <c r="AR33" s="114"/>
      <c r="AS33" s="114"/>
      <c r="AT33" s="115" t="str">
        <f t="shared" si="9"/>
        <v>FUT</v>
      </c>
      <c r="AU33" s="116"/>
      <c r="AV33" s="47" t="str">
        <f t="shared" si="1"/>
        <v/>
      </c>
      <c r="AW33" s="48">
        <f t="shared" si="2"/>
        <v>0</v>
      </c>
      <c r="AX33" s="48">
        <f t="shared" si="3"/>
        <v>0</v>
      </c>
      <c r="AY33" s="49">
        <f t="shared" si="4"/>
        <v>0</v>
      </c>
      <c r="AZ33" s="49">
        <f t="shared" si="5"/>
        <v>0</v>
      </c>
      <c r="BA33" s="50">
        <f t="shared" si="6"/>
        <v>0</v>
      </c>
      <c r="BB33" s="51">
        <f t="shared" si="7"/>
        <v>0</v>
      </c>
      <c r="BC33" s="51" t="str">
        <f t="shared" si="10"/>
        <v/>
      </c>
      <c r="BD33" s="26" t="str">
        <f t="shared" si="11"/>
        <v/>
      </c>
      <c r="BE33" s="26">
        <f t="shared" si="12"/>
        <v>0</v>
      </c>
      <c r="BF33" s="52">
        <f t="shared" si="8"/>
        <v>0</v>
      </c>
      <c r="BG33" s="26">
        <v>2</v>
      </c>
      <c r="BH33" s="26"/>
      <c r="BI33" s="26"/>
      <c r="BJ33" s="26"/>
      <c r="BK33" s="26"/>
      <c r="BL33" s="26"/>
      <c r="BM33" s="26"/>
      <c r="BN33" s="26"/>
      <c r="BO33" s="26"/>
      <c r="BP33" s="26"/>
      <c r="BQ33" s="25"/>
      <c r="BR33" s="25"/>
      <c r="BS33" s="25"/>
      <c r="BT33" s="24"/>
      <c r="BU33" s="24"/>
      <c r="BV33" s="24"/>
    </row>
    <row r="34" spans="2:74" ht="12.75" customHeight="1">
      <c r="B34" s="101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3"/>
      <c r="AA34" s="104"/>
      <c r="AB34" s="105"/>
      <c r="AC34" s="106"/>
      <c r="AD34" s="107"/>
      <c r="AE34" s="108"/>
      <c r="AF34" s="108"/>
      <c r="AG34" s="108"/>
      <c r="AH34" s="108"/>
      <c r="AI34" s="109"/>
      <c r="AJ34" s="109"/>
      <c r="AK34" s="109"/>
      <c r="AL34" s="109"/>
      <c r="AM34" s="109"/>
      <c r="AN34" s="110" t="str">
        <f t="shared" si="0"/>
        <v/>
      </c>
      <c r="AO34" s="111"/>
      <c r="AP34" s="112"/>
      <c r="AQ34" s="113"/>
      <c r="AR34" s="114"/>
      <c r="AS34" s="114"/>
      <c r="AT34" s="115" t="str">
        <f t="shared" si="9"/>
        <v>FUT</v>
      </c>
      <c r="AU34" s="116"/>
      <c r="AV34" s="47" t="str">
        <f t="shared" si="1"/>
        <v/>
      </c>
      <c r="AW34" s="48">
        <f t="shared" si="2"/>
        <v>0</v>
      </c>
      <c r="AX34" s="48">
        <f t="shared" si="3"/>
        <v>0</v>
      </c>
      <c r="AY34" s="49">
        <f t="shared" si="4"/>
        <v>0</v>
      </c>
      <c r="AZ34" s="49">
        <f t="shared" si="5"/>
        <v>0</v>
      </c>
      <c r="BA34" s="50">
        <f t="shared" si="6"/>
        <v>0</v>
      </c>
      <c r="BB34" s="51">
        <f t="shared" si="7"/>
        <v>0</v>
      </c>
      <c r="BC34" s="51" t="str">
        <f t="shared" si="10"/>
        <v/>
      </c>
      <c r="BD34" s="26" t="str">
        <f t="shared" si="11"/>
        <v/>
      </c>
      <c r="BE34" s="26">
        <f t="shared" si="12"/>
        <v>0</v>
      </c>
      <c r="BF34" s="52">
        <f t="shared" si="8"/>
        <v>0</v>
      </c>
      <c r="BG34" s="26">
        <v>2</v>
      </c>
      <c r="BH34" s="26"/>
      <c r="BI34" s="26"/>
      <c r="BJ34" s="26"/>
      <c r="BK34" s="26"/>
      <c r="BL34" s="26"/>
      <c r="BM34" s="26"/>
      <c r="BN34" s="26"/>
      <c r="BO34" s="26"/>
      <c r="BP34" s="26"/>
      <c r="BQ34" s="25"/>
      <c r="BR34" s="25"/>
      <c r="BS34" s="25"/>
      <c r="BT34" s="24"/>
      <c r="BU34" s="24"/>
      <c r="BV34" s="24"/>
    </row>
    <row r="35" spans="2:74" ht="12.75" customHeight="1">
      <c r="B35" s="101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3"/>
      <c r="AA35" s="104"/>
      <c r="AB35" s="105"/>
      <c r="AC35" s="106"/>
      <c r="AD35" s="107"/>
      <c r="AE35" s="108"/>
      <c r="AF35" s="108"/>
      <c r="AG35" s="108"/>
      <c r="AH35" s="108"/>
      <c r="AI35" s="109"/>
      <c r="AJ35" s="109"/>
      <c r="AK35" s="109"/>
      <c r="AL35" s="109"/>
      <c r="AM35" s="109"/>
      <c r="AN35" s="110" t="str">
        <f t="shared" si="0"/>
        <v/>
      </c>
      <c r="AO35" s="111"/>
      <c r="AP35" s="112"/>
      <c r="AQ35" s="113"/>
      <c r="AR35" s="114"/>
      <c r="AS35" s="114"/>
      <c r="AT35" s="115" t="str">
        <f t="shared" si="9"/>
        <v>FUT</v>
      </c>
      <c r="AU35" s="116"/>
      <c r="AV35" s="47" t="str">
        <f t="shared" si="1"/>
        <v/>
      </c>
      <c r="AW35" s="48">
        <f t="shared" si="2"/>
        <v>0</v>
      </c>
      <c r="AX35" s="48">
        <f t="shared" si="3"/>
        <v>0</v>
      </c>
      <c r="AY35" s="49">
        <f t="shared" si="4"/>
        <v>0</v>
      </c>
      <c r="AZ35" s="49">
        <f t="shared" si="5"/>
        <v>0</v>
      </c>
      <c r="BA35" s="50">
        <f t="shared" si="6"/>
        <v>0</v>
      </c>
      <c r="BB35" s="51">
        <f t="shared" si="7"/>
        <v>0</v>
      </c>
      <c r="BC35" s="51" t="str">
        <f t="shared" si="10"/>
        <v/>
      </c>
      <c r="BD35" s="26" t="str">
        <f t="shared" si="11"/>
        <v/>
      </c>
      <c r="BE35" s="26">
        <f t="shared" si="12"/>
        <v>0</v>
      </c>
      <c r="BF35" s="52">
        <f t="shared" si="8"/>
        <v>0</v>
      </c>
      <c r="BG35" s="26">
        <v>2</v>
      </c>
      <c r="BH35" s="26"/>
      <c r="BI35" s="26"/>
      <c r="BJ35" s="26"/>
      <c r="BK35" s="26"/>
      <c r="BL35" s="26"/>
      <c r="BM35" s="26"/>
      <c r="BN35" s="26"/>
      <c r="BO35" s="26"/>
      <c r="BP35" s="26"/>
      <c r="BQ35" s="25"/>
      <c r="BR35" s="25"/>
      <c r="BS35" s="25"/>
      <c r="BT35" s="24"/>
      <c r="BU35" s="24"/>
      <c r="BV35" s="24"/>
    </row>
    <row r="36" spans="2:74" ht="12.75" customHeight="1">
      <c r="B36" s="101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3"/>
      <c r="AA36" s="104"/>
      <c r="AB36" s="105"/>
      <c r="AC36" s="106"/>
      <c r="AD36" s="107"/>
      <c r="AE36" s="108"/>
      <c r="AF36" s="108"/>
      <c r="AG36" s="108"/>
      <c r="AH36" s="108"/>
      <c r="AI36" s="109"/>
      <c r="AJ36" s="109"/>
      <c r="AK36" s="109"/>
      <c r="AL36" s="109"/>
      <c r="AM36" s="109"/>
      <c r="AN36" s="110" t="str">
        <f t="shared" si="0"/>
        <v/>
      </c>
      <c r="AO36" s="111"/>
      <c r="AP36" s="112"/>
      <c r="AQ36" s="113"/>
      <c r="AR36" s="114"/>
      <c r="AS36" s="114"/>
      <c r="AT36" s="115" t="str">
        <f t="shared" si="9"/>
        <v>FUT</v>
      </c>
      <c r="AU36" s="116"/>
      <c r="AV36" s="47" t="str">
        <f t="shared" si="1"/>
        <v/>
      </c>
      <c r="AW36" s="48">
        <f t="shared" si="2"/>
        <v>0</v>
      </c>
      <c r="AX36" s="48">
        <f t="shared" si="3"/>
        <v>0</v>
      </c>
      <c r="AY36" s="49">
        <f t="shared" si="4"/>
        <v>0</v>
      </c>
      <c r="AZ36" s="49">
        <f t="shared" si="5"/>
        <v>0</v>
      </c>
      <c r="BA36" s="50">
        <f t="shared" si="6"/>
        <v>0</v>
      </c>
      <c r="BB36" s="51">
        <f t="shared" si="7"/>
        <v>0</v>
      </c>
      <c r="BC36" s="51" t="str">
        <f t="shared" si="10"/>
        <v/>
      </c>
      <c r="BD36" s="26" t="str">
        <f t="shared" si="11"/>
        <v/>
      </c>
      <c r="BE36" s="26">
        <f t="shared" si="12"/>
        <v>0</v>
      </c>
      <c r="BF36" s="52">
        <f t="shared" si="8"/>
        <v>0</v>
      </c>
      <c r="BG36" s="26">
        <v>2</v>
      </c>
      <c r="BH36" s="26"/>
      <c r="BI36" s="26"/>
      <c r="BJ36" s="26"/>
      <c r="BK36" s="26"/>
      <c r="BL36" s="26"/>
      <c r="BM36" s="26"/>
      <c r="BN36" s="26"/>
      <c r="BO36" s="26"/>
      <c r="BP36" s="26"/>
      <c r="BQ36" s="25"/>
      <c r="BR36" s="25"/>
      <c r="BS36" s="25"/>
      <c r="BT36" s="24"/>
      <c r="BU36" s="24"/>
      <c r="BV36" s="24"/>
    </row>
    <row r="37" spans="2:74" ht="12.75" customHeight="1">
      <c r="B37" s="101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3"/>
      <c r="AA37" s="104"/>
      <c r="AB37" s="105"/>
      <c r="AC37" s="106"/>
      <c r="AD37" s="107"/>
      <c r="AE37" s="108"/>
      <c r="AF37" s="108"/>
      <c r="AG37" s="108"/>
      <c r="AH37" s="108"/>
      <c r="AI37" s="109"/>
      <c r="AJ37" s="109"/>
      <c r="AK37" s="109"/>
      <c r="AL37" s="109"/>
      <c r="AM37" s="109"/>
      <c r="AN37" s="110" t="str">
        <f t="shared" si="0"/>
        <v/>
      </c>
      <c r="AO37" s="111"/>
      <c r="AP37" s="112"/>
      <c r="AQ37" s="113"/>
      <c r="AR37" s="114"/>
      <c r="AS37" s="114"/>
      <c r="AT37" s="115" t="str">
        <f t="shared" si="9"/>
        <v>FUT</v>
      </c>
      <c r="AU37" s="116"/>
      <c r="AV37" s="47" t="str">
        <f t="shared" si="1"/>
        <v/>
      </c>
      <c r="AW37" s="48">
        <f t="shared" si="2"/>
        <v>0</v>
      </c>
      <c r="AX37" s="48">
        <f t="shared" si="3"/>
        <v>0</v>
      </c>
      <c r="AY37" s="49">
        <f t="shared" si="4"/>
        <v>0</v>
      </c>
      <c r="AZ37" s="49">
        <f t="shared" si="5"/>
        <v>0</v>
      </c>
      <c r="BA37" s="50">
        <f t="shared" si="6"/>
        <v>0</v>
      </c>
      <c r="BB37" s="51">
        <f t="shared" si="7"/>
        <v>0</v>
      </c>
      <c r="BC37" s="51" t="str">
        <f t="shared" si="10"/>
        <v/>
      </c>
      <c r="BD37" s="26" t="str">
        <f t="shared" si="11"/>
        <v/>
      </c>
      <c r="BE37" s="26">
        <f t="shared" si="12"/>
        <v>0</v>
      </c>
      <c r="BF37" s="52">
        <f t="shared" si="8"/>
        <v>0</v>
      </c>
      <c r="BG37" s="26">
        <v>2</v>
      </c>
      <c r="BH37" s="26"/>
      <c r="BI37" s="26"/>
      <c r="BJ37" s="26"/>
      <c r="BK37" s="26"/>
      <c r="BL37" s="26"/>
      <c r="BM37" s="26"/>
      <c r="BN37" s="26"/>
      <c r="BO37" s="26"/>
      <c r="BP37" s="26"/>
      <c r="BQ37" s="25"/>
      <c r="BR37" s="25"/>
      <c r="BS37" s="25"/>
      <c r="BT37" s="24"/>
      <c r="BU37" s="24"/>
      <c r="BV37" s="24"/>
    </row>
    <row r="38" spans="2:74" ht="12.75" customHeight="1"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3"/>
      <c r="AA38" s="104"/>
      <c r="AB38" s="105"/>
      <c r="AC38" s="106"/>
      <c r="AD38" s="107"/>
      <c r="AE38" s="108"/>
      <c r="AF38" s="108"/>
      <c r="AG38" s="108"/>
      <c r="AH38" s="108"/>
      <c r="AI38" s="109"/>
      <c r="AJ38" s="109"/>
      <c r="AK38" s="109"/>
      <c r="AL38" s="109"/>
      <c r="AM38" s="109"/>
      <c r="AN38" s="110" t="str">
        <f t="shared" si="0"/>
        <v/>
      </c>
      <c r="AO38" s="111"/>
      <c r="AP38" s="112"/>
      <c r="AQ38" s="113"/>
      <c r="AR38" s="114"/>
      <c r="AS38" s="114"/>
      <c r="AT38" s="115" t="str">
        <f t="shared" si="9"/>
        <v>FUT</v>
      </c>
      <c r="AU38" s="116"/>
      <c r="AV38" s="47" t="str">
        <f t="shared" si="1"/>
        <v/>
      </c>
      <c r="AW38" s="48">
        <f t="shared" si="2"/>
        <v>0</v>
      </c>
      <c r="AX38" s="48">
        <f t="shared" si="3"/>
        <v>0</v>
      </c>
      <c r="AY38" s="49">
        <f t="shared" si="4"/>
        <v>0</v>
      </c>
      <c r="AZ38" s="49">
        <f t="shared" si="5"/>
        <v>0</v>
      </c>
      <c r="BA38" s="50">
        <f t="shared" si="6"/>
        <v>0</v>
      </c>
      <c r="BB38" s="51">
        <f t="shared" si="7"/>
        <v>0</v>
      </c>
      <c r="BC38" s="51" t="str">
        <f t="shared" si="10"/>
        <v/>
      </c>
      <c r="BD38" s="26" t="str">
        <f t="shared" si="11"/>
        <v/>
      </c>
      <c r="BE38" s="26">
        <f t="shared" si="12"/>
        <v>0</v>
      </c>
      <c r="BF38" s="52">
        <f t="shared" si="8"/>
        <v>0</v>
      </c>
      <c r="BG38" s="26">
        <v>2</v>
      </c>
      <c r="BH38" s="26"/>
      <c r="BI38" s="26"/>
      <c r="BJ38" s="26"/>
      <c r="BK38" s="26"/>
      <c r="BL38" s="26"/>
      <c r="BM38" s="26"/>
      <c r="BN38" s="26"/>
      <c r="BO38" s="26"/>
      <c r="BP38" s="26"/>
      <c r="BQ38" s="25"/>
      <c r="BR38" s="25"/>
      <c r="BS38" s="25"/>
      <c r="BT38" s="24"/>
      <c r="BU38" s="24"/>
      <c r="BV38" s="24"/>
    </row>
    <row r="39" spans="2:74" ht="12.75" customHeight="1">
      <c r="B39" s="101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3"/>
      <c r="AA39" s="104"/>
      <c r="AB39" s="105"/>
      <c r="AC39" s="106"/>
      <c r="AD39" s="107"/>
      <c r="AE39" s="108"/>
      <c r="AF39" s="108"/>
      <c r="AG39" s="108"/>
      <c r="AH39" s="108"/>
      <c r="AI39" s="109"/>
      <c r="AJ39" s="109"/>
      <c r="AK39" s="109"/>
      <c r="AL39" s="109"/>
      <c r="AM39" s="109"/>
      <c r="AN39" s="110" t="str">
        <f t="shared" si="0"/>
        <v/>
      </c>
      <c r="AO39" s="111"/>
      <c r="AP39" s="112"/>
      <c r="AQ39" s="113"/>
      <c r="AR39" s="114"/>
      <c r="AS39" s="114"/>
      <c r="AT39" s="115" t="str">
        <f t="shared" si="9"/>
        <v>FUT</v>
      </c>
      <c r="AU39" s="116"/>
      <c r="AV39" s="47" t="str">
        <f t="shared" si="1"/>
        <v/>
      </c>
      <c r="AW39" s="48">
        <f t="shared" si="2"/>
        <v>0</v>
      </c>
      <c r="AX39" s="48">
        <f t="shared" si="3"/>
        <v>0</v>
      </c>
      <c r="AY39" s="49">
        <f t="shared" si="4"/>
        <v>0</v>
      </c>
      <c r="AZ39" s="49">
        <f t="shared" si="5"/>
        <v>0</v>
      </c>
      <c r="BA39" s="50">
        <f t="shared" si="6"/>
        <v>0</v>
      </c>
      <c r="BB39" s="51">
        <f t="shared" si="7"/>
        <v>0</v>
      </c>
      <c r="BC39" s="51" t="str">
        <f t="shared" si="10"/>
        <v/>
      </c>
      <c r="BD39" s="26" t="str">
        <f t="shared" si="11"/>
        <v/>
      </c>
      <c r="BE39" s="26">
        <f t="shared" si="12"/>
        <v>0</v>
      </c>
      <c r="BF39" s="52">
        <f t="shared" si="8"/>
        <v>0</v>
      </c>
      <c r="BG39" s="26">
        <v>2</v>
      </c>
      <c r="BH39" s="26"/>
      <c r="BI39" s="26"/>
      <c r="BJ39" s="26"/>
      <c r="BK39" s="26"/>
      <c r="BL39" s="26"/>
      <c r="BM39" s="26"/>
      <c r="BN39" s="26"/>
      <c r="BO39" s="26"/>
      <c r="BP39" s="26"/>
      <c r="BQ39" s="25"/>
      <c r="BR39" s="25"/>
      <c r="BS39" s="25"/>
      <c r="BT39" s="24"/>
      <c r="BU39" s="24"/>
      <c r="BV39" s="24"/>
    </row>
    <row r="40" spans="2:74" ht="12.75" customHeight="1">
      <c r="B40" s="101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3"/>
      <c r="AA40" s="104"/>
      <c r="AB40" s="105"/>
      <c r="AC40" s="106"/>
      <c r="AD40" s="107"/>
      <c r="AE40" s="108"/>
      <c r="AF40" s="108"/>
      <c r="AG40" s="108"/>
      <c r="AH40" s="108"/>
      <c r="AI40" s="109"/>
      <c r="AJ40" s="109"/>
      <c r="AK40" s="109"/>
      <c r="AL40" s="109"/>
      <c r="AM40" s="109"/>
      <c r="AN40" s="110" t="str">
        <f t="shared" si="0"/>
        <v/>
      </c>
      <c r="AO40" s="111"/>
      <c r="AP40" s="112"/>
      <c r="AQ40" s="113"/>
      <c r="AR40" s="114"/>
      <c r="AS40" s="114"/>
      <c r="AT40" s="115" t="str">
        <f t="shared" si="9"/>
        <v>FUT</v>
      </c>
      <c r="AU40" s="116"/>
      <c r="AV40" s="47" t="str">
        <f t="shared" si="1"/>
        <v/>
      </c>
      <c r="AW40" s="48">
        <f t="shared" si="2"/>
        <v>0</v>
      </c>
      <c r="AX40" s="48">
        <f t="shared" si="3"/>
        <v>0</v>
      </c>
      <c r="AY40" s="49">
        <f t="shared" si="4"/>
        <v>0</v>
      </c>
      <c r="AZ40" s="49">
        <f t="shared" si="5"/>
        <v>0</v>
      </c>
      <c r="BA40" s="50">
        <f t="shared" si="6"/>
        <v>0</v>
      </c>
      <c r="BB40" s="51">
        <f t="shared" si="7"/>
        <v>0</v>
      </c>
      <c r="BC40" s="51" t="str">
        <f t="shared" si="10"/>
        <v/>
      </c>
      <c r="BD40" s="26" t="str">
        <f t="shared" si="11"/>
        <v/>
      </c>
      <c r="BE40" s="26">
        <f t="shared" si="12"/>
        <v>0</v>
      </c>
      <c r="BF40" s="52">
        <f t="shared" si="8"/>
        <v>0</v>
      </c>
      <c r="BG40" s="26">
        <v>2</v>
      </c>
      <c r="BH40" s="26"/>
      <c r="BI40" s="26"/>
      <c r="BJ40" s="26"/>
      <c r="BK40" s="26"/>
      <c r="BL40" s="26"/>
      <c r="BM40" s="26"/>
      <c r="BN40" s="26"/>
      <c r="BO40" s="26"/>
      <c r="BP40" s="26"/>
      <c r="BQ40" s="25"/>
      <c r="BR40" s="25"/>
      <c r="BS40" s="25"/>
      <c r="BT40" s="24"/>
      <c r="BU40" s="24"/>
      <c r="BV40" s="24"/>
    </row>
    <row r="41" spans="2:74" ht="12.75" customHeight="1">
      <c r="B41" s="101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3"/>
      <c r="AA41" s="104"/>
      <c r="AB41" s="105"/>
      <c r="AC41" s="106"/>
      <c r="AD41" s="107"/>
      <c r="AE41" s="108"/>
      <c r="AF41" s="108"/>
      <c r="AG41" s="108"/>
      <c r="AH41" s="108"/>
      <c r="AI41" s="109"/>
      <c r="AJ41" s="109"/>
      <c r="AK41" s="109"/>
      <c r="AL41" s="109"/>
      <c r="AM41" s="109"/>
      <c r="AN41" s="110" t="str">
        <f t="shared" si="0"/>
        <v/>
      </c>
      <c r="AO41" s="111"/>
      <c r="AP41" s="112"/>
      <c r="AQ41" s="113"/>
      <c r="AR41" s="114"/>
      <c r="AS41" s="114"/>
      <c r="AT41" s="115" t="str">
        <f>IF(OR(ISBLANK(AD41),AND(AN41=0,AQ41=0)),"FUT",IF(AQ41=1,"ENC",AN41-AQ41))</f>
        <v>FUT</v>
      </c>
      <c r="AU41" s="116"/>
      <c r="AV41" s="47" t="str">
        <f t="shared" si="1"/>
        <v/>
      </c>
      <c r="AW41" s="48">
        <f t="shared" si="2"/>
        <v>0</v>
      </c>
      <c r="AX41" s="48">
        <f t="shared" si="3"/>
        <v>0</v>
      </c>
      <c r="AY41" s="49">
        <f t="shared" si="4"/>
        <v>0</v>
      </c>
      <c r="AZ41" s="49">
        <f t="shared" si="5"/>
        <v>0</v>
      </c>
      <c r="BA41" s="50">
        <f t="shared" si="6"/>
        <v>0</v>
      </c>
      <c r="BB41" s="51">
        <f t="shared" si="7"/>
        <v>0</v>
      </c>
      <c r="BC41" s="51" t="str">
        <f t="shared" si="10"/>
        <v/>
      </c>
      <c r="BD41" s="26" t="str">
        <f t="shared" si="11"/>
        <v/>
      </c>
      <c r="BE41" s="26">
        <f t="shared" si="12"/>
        <v>0</v>
      </c>
      <c r="BF41" s="52">
        <f t="shared" si="8"/>
        <v>0</v>
      </c>
      <c r="BG41" s="26">
        <v>2</v>
      </c>
      <c r="BH41" s="26"/>
      <c r="BI41" s="26"/>
      <c r="BJ41" s="26"/>
      <c r="BK41" s="26"/>
      <c r="BL41" s="26"/>
      <c r="BM41" s="26"/>
      <c r="BN41" s="26"/>
      <c r="BO41" s="26"/>
      <c r="BP41" s="26"/>
      <c r="BQ41" s="25"/>
      <c r="BR41" s="25"/>
      <c r="BS41" s="25"/>
      <c r="BT41" s="24"/>
      <c r="BU41" s="24"/>
      <c r="BV41" s="24"/>
    </row>
    <row r="42" spans="2:74" ht="12.75" customHeight="1">
      <c r="B42" s="101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3"/>
      <c r="AA42" s="104"/>
      <c r="AB42" s="105"/>
      <c r="AC42" s="106"/>
      <c r="AD42" s="107"/>
      <c r="AE42" s="108"/>
      <c r="AF42" s="108"/>
      <c r="AG42" s="108"/>
      <c r="AH42" s="108"/>
      <c r="AI42" s="109"/>
      <c r="AJ42" s="109"/>
      <c r="AK42" s="109"/>
      <c r="AL42" s="109"/>
      <c r="AM42" s="109"/>
      <c r="AN42" s="110" t="str">
        <f t="shared" si="0"/>
        <v/>
      </c>
      <c r="AO42" s="111"/>
      <c r="AP42" s="112"/>
      <c r="AQ42" s="113"/>
      <c r="AR42" s="114"/>
      <c r="AS42" s="114"/>
      <c r="AT42" s="115" t="str">
        <f t="shared" si="9"/>
        <v>FUT</v>
      </c>
      <c r="AU42" s="116"/>
      <c r="AV42" s="47" t="str">
        <f t="shared" si="1"/>
        <v/>
      </c>
      <c r="AW42" s="48">
        <f t="shared" si="2"/>
        <v>0</v>
      </c>
      <c r="AX42" s="48">
        <f t="shared" si="3"/>
        <v>0</v>
      </c>
      <c r="AY42" s="49">
        <f t="shared" si="4"/>
        <v>0</v>
      </c>
      <c r="AZ42" s="49">
        <f t="shared" si="5"/>
        <v>0</v>
      </c>
      <c r="BA42" s="50">
        <f t="shared" si="6"/>
        <v>0</v>
      </c>
      <c r="BB42" s="51">
        <f t="shared" si="7"/>
        <v>0</v>
      </c>
      <c r="BC42" s="51" t="str">
        <f t="shared" si="10"/>
        <v/>
      </c>
      <c r="BD42" s="26" t="str">
        <f t="shared" si="11"/>
        <v/>
      </c>
      <c r="BE42" s="26">
        <f t="shared" si="12"/>
        <v>0</v>
      </c>
      <c r="BF42" s="52">
        <f t="shared" si="8"/>
        <v>0</v>
      </c>
      <c r="BG42" s="26">
        <v>2</v>
      </c>
      <c r="BH42" s="26"/>
      <c r="BI42" s="26"/>
      <c r="BJ42" s="26"/>
      <c r="BK42" s="26"/>
      <c r="BL42" s="26"/>
      <c r="BM42" s="26"/>
      <c r="BN42" s="26"/>
      <c r="BO42" s="26"/>
      <c r="BP42" s="26"/>
      <c r="BQ42" s="25"/>
      <c r="BR42" s="25"/>
      <c r="BS42" s="25"/>
      <c r="BT42" s="24"/>
      <c r="BU42" s="24"/>
      <c r="BV42" s="24"/>
    </row>
    <row r="43" spans="2:74" ht="12.75" customHeight="1">
      <c r="B43" s="101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3"/>
      <c r="AA43" s="104"/>
      <c r="AB43" s="105"/>
      <c r="AC43" s="106"/>
      <c r="AD43" s="107"/>
      <c r="AE43" s="108"/>
      <c r="AF43" s="108"/>
      <c r="AG43" s="108"/>
      <c r="AH43" s="108"/>
      <c r="AI43" s="109"/>
      <c r="AJ43" s="109"/>
      <c r="AK43" s="109"/>
      <c r="AL43" s="109"/>
      <c r="AM43" s="109"/>
      <c r="AN43" s="110" t="str">
        <f t="shared" si="0"/>
        <v/>
      </c>
      <c r="AO43" s="111"/>
      <c r="AP43" s="112"/>
      <c r="AQ43" s="113"/>
      <c r="AR43" s="114"/>
      <c r="AS43" s="114"/>
      <c r="AT43" s="115" t="str">
        <f>IF(OR(ISBLANK(AD43),AND(AN43=0,AQ43=0)),"FUT",IF(AQ43=1,"ENC",AN43-AQ43))</f>
        <v>FUT</v>
      </c>
      <c r="AU43" s="116"/>
      <c r="AV43" s="47" t="str">
        <f t="shared" si="1"/>
        <v/>
      </c>
      <c r="AW43" s="48">
        <f t="shared" si="2"/>
        <v>0</v>
      </c>
      <c r="AX43" s="48">
        <f t="shared" si="3"/>
        <v>0</v>
      </c>
      <c r="AY43" s="49">
        <f t="shared" si="4"/>
        <v>0</v>
      </c>
      <c r="AZ43" s="49">
        <f t="shared" si="5"/>
        <v>0</v>
      </c>
      <c r="BA43" s="50">
        <f t="shared" si="6"/>
        <v>0</v>
      </c>
      <c r="BB43" s="51">
        <f t="shared" si="7"/>
        <v>0</v>
      </c>
      <c r="BC43" s="51" t="str">
        <f t="shared" si="10"/>
        <v/>
      </c>
      <c r="BD43" s="26" t="str">
        <f t="shared" si="11"/>
        <v/>
      </c>
      <c r="BE43" s="26">
        <f t="shared" si="12"/>
        <v>0</v>
      </c>
      <c r="BF43" s="52">
        <f t="shared" si="8"/>
        <v>0</v>
      </c>
      <c r="BG43" s="26">
        <v>2</v>
      </c>
      <c r="BH43" s="26"/>
      <c r="BI43" s="26"/>
      <c r="BJ43" s="26"/>
      <c r="BK43" s="26"/>
      <c r="BL43" s="26"/>
      <c r="BM43" s="26"/>
      <c r="BN43" s="26"/>
      <c r="BO43" s="26"/>
      <c r="BP43" s="26"/>
      <c r="BQ43" s="25"/>
      <c r="BR43" s="25"/>
      <c r="BS43" s="25"/>
      <c r="BT43" s="24"/>
      <c r="BU43" s="24"/>
      <c r="BV43" s="24"/>
    </row>
    <row r="44" spans="2:74" ht="12.75" customHeight="1">
      <c r="B44" s="101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3"/>
      <c r="AA44" s="104"/>
      <c r="AB44" s="105"/>
      <c r="AC44" s="106"/>
      <c r="AD44" s="107"/>
      <c r="AE44" s="108"/>
      <c r="AF44" s="108"/>
      <c r="AG44" s="108"/>
      <c r="AH44" s="108"/>
      <c r="AI44" s="109"/>
      <c r="AJ44" s="109"/>
      <c r="AK44" s="109"/>
      <c r="AL44" s="109"/>
      <c r="AM44" s="109"/>
      <c r="AN44" s="110" t="str">
        <f t="shared" si="0"/>
        <v/>
      </c>
      <c r="AO44" s="111"/>
      <c r="AP44" s="112"/>
      <c r="AQ44" s="113"/>
      <c r="AR44" s="114"/>
      <c r="AS44" s="114"/>
      <c r="AT44" s="115" t="str">
        <f t="shared" si="9"/>
        <v>FUT</v>
      </c>
      <c r="AU44" s="116"/>
      <c r="AV44" s="47" t="str">
        <f t="shared" si="1"/>
        <v/>
      </c>
      <c r="AW44" s="48">
        <f t="shared" si="2"/>
        <v>0</v>
      </c>
      <c r="AX44" s="48">
        <f t="shared" si="3"/>
        <v>0</v>
      </c>
      <c r="AY44" s="49">
        <f t="shared" si="4"/>
        <v>0</v>
      </c>
      <c r="AZ44" s="49">
        <f t="shared" si="5"/>
        <v>0</v>
      </c>
      <c r="BA44" s="50">
        <f t="shared" si="6"/>
        <v>0</v>
      </c>
      <c r="BB44" s="51">
        <f t="shared" si="7"/>
        <v>0</v>
      </c>
      <c r="BC44" s="51" t="str">
        <f t="shared" si="10"/>
        <v/>
      </c>
      <c r="BD44" s="26" t="str">
        <f t="shared" si="11"/>
        <v/>
      </c>
      <c r="BE44" s="26">
        <f t="shared" si="12"/>
        <v>0</v>
      </c>
      <c r="BF44" s="52">
        <f t="shared" si="8"/>
        <v>0</v>
      </c>
      <c r="BG44" s="26">
        <v>2</v>
      </c>
      <c r="BH44" s="26"/>
      <c r="BI44" s="26"/>
      <c r="BJ44" s="26"/>
      <c r="BK44" s="26"/>
      <c r="BL44" s="26"/>
      <c r="BM44" s="26"/>
      <c r="BN44" s="26"/>
      <c r="BO44" s="26"/>
      <c r="BP44" s="26"/>
      <c r="BQ44" s="25"/>
      <c r="BR44" s="25"/>
      <c r="BS44" s="25"/>
      <c r="BT44" s="24"/>
      <c r="BU44" s="24"/>
      <c r="BV44" s="24"/>
    </row>
    <row r="45" spans="2:74" ht="12.75" customHeight="1">
      <c r="B45" s="101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3"/>
      <c r="AA45" s="104"/>
      <c r="AB45" s="105"/>
      <c r="AC45" s="106"/>
      <c r="AD45" s="107"/>
      <c r="AE45" s="108"/>
      <c r="AF45" s="108"/>
      <c r="AG45" s="108"/>
      <c r="AH45" s="108"/>
      <c r="AI45" s="109"/>
      <c r="AJ45" s="109"/>
      <c r="AK45" s="109"/>
      <c r="AL45" s="109"/>
      <c r="AM45" s="109"/>
      <c r="AN45" s="110" t="str">
        <f t="shared" si="0"/>
        <v/>
      </c>
      <c r="AO45" s="111"/>
      <c r="AP45" s="112"/>
      <c r="AQ45" s="113"/>
      <c r="AR45" s="114"/>
      <c r="AS45" s="114"/>
      <c r="AT45" s="115" t="str">
        <f t="shared" si="9"/>
        <v>FUT</v>
      </c>
      <c r="AU45" s="116"/>
      <c r="AV45" s="47" t="str">
        <f t="shared" si="1"/>
        <v/>
      </c>
      <c r="AW45" s="48">
        <f t="shared" si="2"/>
        <v>0</v>
      </c>
      <c r="AX45" s="48">
        <f t="shared" si="3"/>
        <v>0</v>
      </c>
      <c r="AY45" s="49">
        <f t="shared" si="4"/>
        <v>0</v>
      </c>
      <c r="AZ45" s="49">
        <f t="shared" si="5"/>
        <v>0</v>
      </c>
      <c r="BA45" s="50">
        <f t="shared" si="6"/>
        <v>0</v>
      </c>
      <c r="BB45" s="51">
        <f t="shared" si="7"/>
        <v>0</v>
      </c>
      <c r="BC45" s="51" t="str">
        <f t="shared" si="10"/>
        <v/>
      </c>
      <c r="BD45" s="26" t="str">
        <f t="shared" si="11"/>
        <v/>
      </c>
      <c r="BE45" s="26">
        <f t="shared" si="12"/>
        <v>0</v>
      </c>
      <c r="BF45" s="52">
        <f t="shared" si="8"/>
        <v>0</v>
      </c>
      <c r="BG45" s="26">
        <v>2</v>
      </c>
      <c r="BH45" s="26"/>
      <c r="BI45" s="26"/>
      <c r="BJ45" s="26"/>
      <c r="BK45" s="26"/>
      <c r="BL45" s="26"/>
      <c r="BM45" s="26"/>
      <c r="BN45" s="26"/>
      <c r="BO45" s="26"/>
      <c r="BP45" s="26"/>
      <c r="BQ45" s="25"/>
      <c r="BR45" s="25"/>
      <c r="BS45" s="25"/>
      <c r="BT45" s="24"/>
      <c r="BU45" s="24"/>
      <c r="BV45" s="24"/>
    </row>
    <row r="46" spans="2:74" ht="12.75" customHeight="1">
      <c r="B46" s="101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3"/>
      <c r="AA46" s="104"/>
      <c r="AB46" s="105"/>
      <c r="AC46" s="106"/>
      <c r="AD46" s="107"/>
      <c r="AE46" s="108"/>
      <c r="AF46" s="108"/>
      <c r="AG46" s="108"/>
      <c r="AH46" s="108"/>
      <c r="AI46" s="109"/>
      <c r="AJ46" s="109"/>
      <c r="AK46" s="109"/>
      <c r="AL46" s="109"/>
      <c r="AM46" s="109"/>
      <c r="AN46" s="110" t="str">
        <f t="shared" si="0"/>
        <v/>
      </c>
      <c r="AO46" s="111"/>
      <c r="AP46" s="112"/>
      <c r="AQ46" s="113"/>
      <c r="AR46" s="114"/>
      <c r="AS46" s="114"/>
      <c r="AT46" s="115" t="str">
        <f t="shared" si="9"/>
        <v>FUT</v>
      </c>
      <c r="AU46" s="116"/>
      <c r="AV46" s="47" t="str">
        <f t="shared" si="1"/>
        <v/>
      </c>
      <c r="AW46" s="48">
        <f t="shared" si="2"/>
        <v>0</v>
      </c>
      <c r="AX46" s="48">
        <f t="shared" si="3"/>
        <v>0</v>
      </c>
      <c r="AY46" s="49">
        <f t="shared" si="4"/>
        <v>0</v>
      </c>
      <c r="AZ46" s="49">
        <f t="shared" si="5"/>
        <v>0</v>
      </c>
      <c r="BA46" s="50">
        <f t="shared" si="6"/>
        <v>0</v>
      </c>
      <c r="BB46" s="51">
        <f t="shared" si="7"/>
        <v>0</v>
      </c>
      <c r="BC46" s="51" t="str">
        <f t="shared" si="10"/>
        <v/>
      </c>
      <c r="BD46" s="26" t="str">
        <f t="shared" si="11"/>
        <v/>
      </c>
      <c r="BE46" s="26">
        <f t="shared" si="12"/>
        <v>0</v>
      </c>
      <c r="BF46" s="52">
        <f t="shared" si="8"/>
        <v>0</v>
      </c>
      <c r="BG46" s="26">
        <v>2</v>
      </c>
      <c r="BH46" s="26"/>
      <c r="BI46" s="26"/>
      <c r="BJ46" s="26"/>
      <c r="BK46" s="26"/>
      <c r="BL46" s="26"/>
      <c r="BM46" s="26"/>
      <c r="BN46" s="26"/>
      <c r="BO46" s="26"/>
      <c r="BP46" s="26"/>
      <c r="BQ46" s="25"/>
      <c r="BR46" s="25"/>
      <c r="BS46" s="25"/>
      <c r="BT46" s="24"/>
      <c r="BU46" s="24"/>
      <c r="BV46" s="24"/>
    </row>
    <row r="47" spans="2:74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100"/>
      <c r="AE47" s="100"/>
      <c r="AF47" s="100"/>
      <c r="AV47" s="27"/>
      <c r="AW47" s="28"/>
      <c r="AX47" s="28"/>
      <c r="AY47" s="24"/>
    </row>
    <row r="48" spans="2:74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100"/>
      <c r="AE48" s="100"/>
      <c r="AF48" s="100"/>
      <c r="AV48" s="27"/>
      <c r="AW48" s="28"/>
      <c r="AX48" s="28"/>
      <c r="AY48" s="24"/>
    </row>
    <row r="49" spans="2:51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100"/>
      <c r="AE49" s="100"/>
      <c r="AF49" s="100"/>
      <c r="AV49" s="27"/>
      <c r="AW49" s="28"/>
      <c r="AX49" s="28"/>
      <c r="AY49" s="24"/>
    </row>
    <row r="50" spans="2:51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100"/>
      <c r="AE50" s="100"/>
      <c r="AF50" s="100"/>
      <c r="AV50" s="27"/>
      <c r="AW50" s="28"/>
      <c r="AX50" s="28"/>
      <c r="AY50" s="24"/>
    </row>
    <row r="51" spans="2:51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100"/>
      <c r="AE51" s="100"/>
      <c r="AF51" s="100"/>
      <c r="AV51" s="27"/>
      <c r="AW51" s="28"/>
      <c r="AX51" s="28"/>
      <c r="AY51" s="24"/>
    </row>
    <row r="52" spans="2:51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100"/>
      <c r="AE52" s="100"/>
      <c r="AF52" s="100"/>
      <c r="AV52" s="27"/>
      <c r="AW52" s="28"/>
      <c r="AX52" s="28"/>
      <c r="AY52" s="24"/>
    </row>
    <row r="53" spans="2:51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100"/>
      <c r="AE53" s="100"/>
      <c r="AF53" s="100"/>
      <c r="AV53" s="27"/>
      <c r="AW53" s="28"/>
      <c r="AX53" s="28"/>
      <c r="AY53" s="24"/>
    </row>
    <row r="54" spans="2:51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100"/>
      <c r="AE54" s="100"/>
      <c r="AF54" s="100"/>
      <c r="AV54" s="27"/>
      <c r="AW54" s="28"/>
      <c r="AX54" s="28"/>
      <c r="AY54" s="24"/>
    </row>
    <row r="55" spans="2:51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100"/>
      <c r="AE55" s="100"/>
      <c r="AF55" s="100"/>
      <c r="AV55" s="27"/>
      <c r="AW55" s="28"/>
      <c r="AX55" s="28"/>
      <c r="AY55" s="24"/>
    </row>
    <row r="56" spans="2:51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100"/>
      <c r="AE56" s="100"/>
      <c r="AF56" s="100"/>
      <c r="AV56" s="27"/>
      <c r="AW56" s="28"/>
      <c r="AX56" s="28"/>
      <c r="AY56" s="24"/>
    </row>
    <row r="57" spans="2:51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100"/>
      <c r="AE57" s="100"/>
      <c r="AF57" s="100"/>
      <c r="AV57" s="27"/>
      <c r="AW57" s="28"/>
      <c r="AX57" s="28"/>
      <c r="AY57" s="24"/>
    </row>
    <row r="58" spans="2:51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100"/>
      <c r="AE58" s="100"/>
      <c r="AF58" s="100"/>
      <c r="AV58" s="27"/>
      <c r="AW58" s="28"/>
      <c r="AX58" s="28"/>
      <c r="AY58" s="24"/>
    </row>
    <row r="59" spans="2:51">
      <c r="AV59" s="27"/>
      <c r="AW59" s="28"/>
      <c r="AX59" s="28"/>
      <c r="AY59" s="24"/>
    </row>
    <row r="60" spans="2:51">
      <c r="AV60" s="27"/>
      <c r="AW60" s="28"/>
      <c r="AX60" s="28"/>
      <c r="AY60" s="24"/>
    </row>
    <row r="61" spans="2:51">
      <c r="AV61" s="27"/>
      <c r="AW61" s="28"/>
      <c r="AX61" s="28"/>
      <c r="AY61" s="24"/>
    </row>
    <row r="62" spans="2:51">
      <c r="AV62" s="27"/>
      <c r="AW62" s="28"/>
      <c r="AX62" s="28"/>
      <c r="AY62" s="24"/>
    </row>
    <row r="63" spans="2:51">
      <c r="AV63" s="27"/>
      <c r="AW63" s="28"/>
      <c r="AX63" s="28"/>
      <c r="AY63" s="24"/>
    </row>
    <row r="64" spans="2:51">
      <c r="AV64" s="27"/>
      <c r="AW64" s="28"/>
      <c r="AX64" s="28"/>
      <c r="AY64" s="24"/>
    </row>
    <row r="65" spans="48:51">
      <c r="AV65" s="27"/>
      <c r="AW65" s="28"/>
      <c r="AX65" s="28"/>
      <c r="AY65" s="24"/>
    </row>
    <row r="66" spans="48:51">
      <c r="AV66" s="27"/>
      <c r="AW66" s="28"/>
      <c r="AX66" s="28"/>
      <c r="AY66" s="24"/>
    </row>
    <row r="67" spans="48:51">
      <c r="AV67" s="27"/>
      <c r="AW67" s="28"/>
      <c r="AX67" s="28"/>
      <c r="AY67" s="24"/>
    </row>
    <row r="68" spans="48:51">
      <c r="AV68" s="27"/>
      <c r="AW68" s="28"/>
      <c r="AX68" s="28"/>
      <c r="AY68" s="24"/>
    </row>
    <row r="69" spans="48:51">
      <c r="AV69" s="27"/>
      <c r="AW69" s="28"/>
      <c r="AX69" s="28"/>
      <c r="AY69" s="24"/>
    </row>
    <row r="70" spans="48:51">
      <c r="AV70" s="27"/>
      <c r="AW70" s="28"/>
      <c r="AX70" s="28"/>
      <c r="AY70" s="24"/>
    </row>
    <row r="71" spans="48:51">
      <c r="AV71" s="27"/>
      <c r="AW71" s="28"/>
      <c r="AX71" s="28"/>
      <c r="AY71" s="24"/>
    </row>
    <row r="72" spans="48:51">
      <c r="AV72" s="27"/>
      <c r="AW72" s="28"/>
      <c r="AX72" s="28"/>
      <c r="AY72" s="24"/>
    </row>
    <row r="73" spans="48:51">
      <c r="AV73" s="27"/>
      <c r="AW73" s="28"/>
      <c r="AX73" s="28"/>
      <c r="AY73" s="24"/>
    </row>
    <row r="74" spans="48:51">
      <c r="AV74" s="27"/>
      <c r="AW74" s="28"/>
      <c r="AX74" s="28"/>
      <c r="AY74" s="24"/>
    </row>
    <row r="75" spans="48:51">
      <c r="AV75" s="27"/>
      <c r="AW75" s="28"/>
      <c r="AX75" s="28"/>
      <c r="AY75" s="24"/>
    </row>
    <row r="76" spans="48:51">
      <c r="AV76" s="27"/>
      <c r="AW76" s="28"/>
      <c r="AX76" s="28"/>
      <c r="AY76" s="24"/>
    </row>
    <row r="77" spans="48:51">
      <c r="AV77" s="27"/>
      <c r="AW77" s="28"/>
      <c r="AX77" s="28"/>
      <c r="AY77" s="24"/>
    </row>
    <row r="78" spans="48:51">
      <c r="AV78" s="27"/>
      <c r="AW78" s="28"/>
      <c r="AX78" s="28"/>
      <c r="AY78" s="24"/>
    </row>
    <row r="79" spans="48:51">
      <c r="AV79" s="27"/>
      <c r="AW79" s="28"/>
      <c r="AX79" s="28"/>
      <c r="AY79" s="24"/>
    </row>
    <row r="80" spans="48:51">
      <c r="AV80" s="27"/>
      <c r="AW80" s="28"/>
      <c r="AX80" s="28"/>
      <c r="AY80" s="24"/>
    </row>
    <row r="81" spans="48:51">
      <c r="AV81" s="27"/>
      <c r="AW81" s="28"/>
      <c r="AX81" s="28"/>
      <c r="AY81" s="24"/>
    </row>
    <row r="82" spans="48:51">
      <c r="AV82" s="27"/>
      <c r="AW82" s="28"/>
      <c r="AX82" s="28"/>
      <c r="AY82" s="24"/>
    </row>
    <row r="83" spans="48:51">
      <c r="AV83" s="27"/>
      <c r="AW83" s="28"/>
      <c r="AX83" s="28"/>
      <c r="AY83" s="24"/>
    </row>
    <row r="84" spans="48:51">
      <c r="AV84" s="27"/>
      <c r="AW84" s="28"/>
      <c r="AX84" s="28"/>
      <c r="AY84" s="24"/>
    </row>
    <row r="85" spans="48:51">
      <c r="AV85" s="27"/>
      <c r="AW85" s="28"/>
      <c r="AX85" s="28"/>
      <c r="AY85" s="24"/>
    </row>
    <row r="86" spans="48:51">
      <c r="AV86" s="27"/>
      <c r="AW86" s="28"/>
      <c r="AX86" s="28"/>
      <c r="AY86" s="24"/>
    </row>
    <row r="87" spans="48:51">
      <c r="AV87" s="27"/>
      <c r="AW87" s="28"/>
      <c r="AX87" s="28"/>
      <c r="AY87" s="24"/>
    </row>
    <row r="88" spans="48:51">
      <c r="AV88" s="27"/>
      <c r="AW88" s="28"/>
      <c r="AX88" s="28"/>
      <c r="AY88" s="24"/>
    </row>
    <row r="89" spans="48:51">
      <c r="AV89" s="27"/>
      <c r="AW89" s="28"/>
      <c r="AX89" s="28"/>
      <c r="AY89" s="24"/>
    </row>
    <row r="90" spans="48:51">
      <c r="AV90" s="27"/>
      <c r="AW90" s="28"/>
      <c r="AX90" s="28"/>
      <c r="AY90" s="24"/>
    </row>
    <row r="91" spans="48:51">
      <c r="AV91" s="27"/>
      <c r="AW91" s="28"/>
      <c r="AX91" s="28"/>
      <c r="AY91" s="24"/>
    </row>
    <row r="92" spans="48:51">
      <c r="AV92" s="27"/>
      <c r="AW92" s="28"/>
      <c r="AX92" s="28"/>
      <c r="AY92" s="24"/>
    </row>
    <row r="93" spans="48:51">
      <c r="AV93" s="27"/>
      <c r="AW93" s="28"/>
      <c r="AX93" s="28"/>
      <c r="AY93" s="24"/>
    </row>
    <row r="94" spans="48:51">
      <c r="AV94" s="27"/>
      <c r="AW94" s="28"/>
      <c r="AX94" s="28"/>
      <c r="AY94" s="24"/>
    </row>
    <row r="95" spans="48:51">
      <c r="AV95" s="27"/>
      <c r="AW95" s="28"/>
      <c r="AX95" s="28"/>
      <c r="AY95" s="24"/>
    </row>
    <row r="96" spans="48:51">
      <c r="AV96" s="27"/>
      <c r="AW96" s="28"/>
      <c r="AX96" s="28"/>
      <c r="AY96" s="24"/>
    </row>
    <row r="97" spans="48:51">
      <c r="AV97" s="27"/>
      <c r="AW97" s="28"/>
      <c r="AX97" s="28"/>
      <c r="AY97" s="24"/>
    </row>
    <row r="98" spans="48:51">
      <c r="AV98" s="27"/>
      <c r="AW98" s="28"/>
      <c r="AX98" s="28"/>
      <c r="AY98" s="24"/>
    </row>
    <row r="99" spans="48:51">
      <c r="AV99" s="27"/>
      <c r="AW99" s="28"/>
      <c r="AX99" s="28"/>
      <c r="AY99" s="24"/>
    </row>
    <row r="100" spans="48:51">
      <c r="AV100" s="27"/>
      <c r="AW100" s="28"/>
      <c r="AX100" s="28"/>
      <c r="AY100" s="24"/>
    </row>
    <row r="101" spans="48:51">
      <c r="AV101" s="27"/>
      <c r="AW101" s="28"/>
      <c r="AX101" s="28"/>
      <c r="AY101" s="24"/>
    </row>
    <row r="102" spans="48:51">
      <c r="AV102" s="27"/>
      <c r="AW102" s="28"/>
      <c r="AX102" s="28"/>
      <c r="AY102" s="24"/>
    </row>
    <row r="103" spans="48:51">
      <c r="AV103" s="27"/>
      <c r="AW103" s="28"/>
      <c r="AX103" s="28"/>
      <c r="AY103" s="24"/>
    </row>
    <row r="104" spans="48:51">
      <c r="AV104" s="27"/>
      <c r="AW104" s="28"/>
      <c r="AX104" s="28"/>
      <c r="AY104" s="24"/>
    </row>
    <row r="105" spans="48:51">
      <c r="AV105" s="27"/>
      <c r="AW105" s="28"/>
      <c r="AX105" s="28"/>
      <c r="AY105" s="24"/>
    </row>
    <row r="106" spans="48:51">
      <c r="AV106" s="27"/>
      <c r="AW106" s="28"/>
      <c r="AX106" s="28"/>
      <c r="AY106" s="24"/>
    </row>
    <row r="107" spans="48:51">
      <c r="AV107" s="27"/>
      <c r="AW107" s="28"/>
      <c r="AX107" s="28"/>
      <c r="AY107" s="24"/>
    </row>
    <row r="108" spans="48:51">
      <c r="AV108" s="27"/>
      <c r="AW108" s="28"/>
      <c r="AX108" s="28"/>
      <c r="AY108" s="24"/>
    </row>
    <row r="109" spans="48:51">
      <c r="AV109" s="27"/>
      <c r="AW109" s="28"/>
      <c r="AX109" s="28"/>
      <c r="AY109" s="24"/>
    </row>
    <row r="110" spans="48:51">
      <c r="AV110" s="27"/>
      <c r="AW110" s="28"/>
      <c r="AX110" s="28"/>
      <c r="AY110" s="24"/>
    </row>
    <row r="111" spans="48:51">
      <c r="AV111" s="27"/>
      <c r="AW111" s="28"/>
      <c r="AX111" s="28"/>
      <c r="AY111" s="24"/>
    </row>
    <row r="112" spans="48:51">
      <c r="AV112" s="27"/>
      <c r="AW112" s="28"/>
      <c r="AX112" s="28"/>
      <c r="AY112" s="24"/>
    </row>
    <row r="113" spans="48:51">
      <c r="AV113" s="27"/>
      <c r="AW113" s="28"/>
      <c r="AX113" s="28"/>
      <c r="AY113" s="24"/>
    </row>
    <row r="114" spans="48:51">
      <c r="AV114" s="27"/>
      <c r="AW114" s="28"/>
      <c r="AX114" s="28"/>
      <c r="AY114" s="24"/>
    </row>
    <row r="115" spans="48:51">
      <c r="AV115" s="27"/>
      <c r="AW115" s="28"/>
      <c r="AX115" s="28"/>
      <c r="AY115" s="24"/>
    </row>
    <row r="116" spans="48:51">
      <c r="AV116" s="27"/>
      <c r="AW116" s="28"/>
      <c r="AX116" s="28"/>
      <c r="AY116" s="24"/>
    </row>
    <row r="117" spans="48:51">
      <c r="AV117" s="27"/>
      <c r="AW117" s="28"/>
      <c r="AX117" s="28"/>
      <c r="AY117" s="24"/>
    </row>
    <row r="118" spans="48:51">
      <c r="AV118" s="27"/>
      <c r="AW118" s="28"/>
      <c r="AX118" s="28"/>
      <c r="AY118" s="24"/>
    </row>
    <row r="119" spans="48:51">
      <c r="AV119" s="27"/>
      <c r="AW119" s="28"/>
      <c r="AX119" s="28"/>
      <c r="AY119" s="24"/>
    </row>
  </sheetData>
  <sheetProtection selectLockedCells="1"/>
  <mergeCells count="291">
    <mergeCell ref="B3:P3"/>
    <mergeCell ref="R3:Z3"/>
    <mergeCell ref="AL3:BS7"/>
    <mergeCell ref="AB4:AH4"/>
    <mergeCell ref="B5:P5"/>
    <mergeCell ref="AB5:AG5"/>
    <mergeCell ref="AH5:AJ5"/>
    <mergeCell ref="R6:U6"/>
    <mergeCell ref="V6:Z6"/>
    <mergeCell ref="AB6:AG6"/>
    <mergeCell ref="AH6:AJ6"/>
    <mergeCell ref="B7:P7"/>
    <mergeCell ref="R7:U7"/>
    <mergeCell ref="V7:Z7"/>
    <mergeCell ref="AB7:AJ7"/>
    <mergeCell ref="B11:Z11"/>
    <mergeCell ref="AA11:AC11"/>
    <mergeCell ref="AD11:AH11"/>
    <mergeCell ref="AI11:AM11"/>
    <mergeCell ref="AN11:AP11"/>
    <mergeCell ref="AQ11:AS11"/>
    <mergeCell ref="AT11:AU11"/>
    <mergeCell ref="B12:Z12"/>
    <mergeCell ref="AA12:AC12"/>
    <mergeCell ref="AD12:AH12"/>
    <mergeCell ref="AI12:AM12"/>
    <mergeCell ref="AN12:AP12"/>
    <mergeCell ref="AQ12:AS12"/>
    <mergeCell ref="AT12:AU12"/>
    <mergeCell ref="AT13:AU13"/>
    <mergeCell ref="B14:Z14"/>
    <mergeCell ref="AA14:AC14"/>
    <mergeCell ref="AD14:AH14"/>
    <mergeCell ref="AI14:AM14"/>
    <mergeCell ref="AN14:AP14"/>
    <mergeCell ref="AQ14:AS14"/>
    <mergeCell ref="AT14:AU14"/>
    <mergeCell ref="B13:Z13"/>
    <mergeCell ref="AA13:AC13"/>
    <mergeCell ref="AD13:AH13"/>
    <mergeCell ref="AI13:AM13"/>
    <mergeCell ref="AN13:AP13"/>
    <mergeCell ref="AQ13:AS13"/>
    <mergeCell ref="AT15:AU15"/>
    <mergeCell ref="B16:Z16"/>
    <mergeCell ref="AA16:AC16"/>
    <mergeCell ref="AD16:AH16"/>
    <mergeCell ref="AI16:AM16"/>
    <mergeCell ref="AN16:AP16"/>
    <mergeCell ref="AQ16:AS16"/>
    <mergeCell ref="AT16:AU16"/>
    <mergeCell ref="B15:Z15"/>
    <mergeCell ref="AA15:AC15"/>
    <mergeCell ref="AD15:AH15"/>
    <mergeCell ref="AI15:AM15"/>
    <mergeCell ref="AN15:AP15"/>
    <mergeCell ref="AQ15:AS15"/>
    <mergeCell ref="AT17:AU17"/>
    <mergeCell ref="B18:Z18"/>
    <mergeCell ref="AA18:AC18"/>
    <mergeCell ref="AD18:AH18"/>
    <mergeCell ref="AI18:AM18"/>
    <mergeCell ref="AN18:AP18"/>
    <mergeCell ref="AQ18:AS18"/>
    <mergeCell ref="AT18:AU18"/>
    <mergeCell ref="B17:Z17"/>
    <mergeCell ref="AA17:AC17"/>
    <mergeCell ref="AD17:AH17"/>
    <mergeCell ref="AI17:AM17"/>
    <mergeCell ref="AN17:AP17"/>
    <mergeCell ref="AQ17:AS17"/>
    <mergeCell ref="AT19:AU19"/>
    <mergeCell ref="B20:Z20"/>
    <mergeCell ref="AA20:AC20"/>
    <mergeCell ref="AD20:AH20"/>
    <mergeCell ref="AI20:AM20"/>
    <mergeCell ref="AN20:AP20"/>
    <mergeCell ref="AQ20:AS20"/>
    <mergeCell ref="AT20:AU20"/>
    <mergeCell ref="B19:Z19"/>
    <mergeCell ref="AA19:AC19"/>
    <mergeCell ref="AD19:AH19"/>
    <mergeCell ref="AI19:AM19"/>
    <mergeCell ref="AN19:AP19"/>
    <mergeCell ref="AQ19:AS19"/>
    <mergeCell ref="AT21:AU21"/>
    <mergeCell ref="B22:Z22"/>
    <mergeCell ref="AA22:AC22"/>
    <mergeCell ref="AD22:AH22"/>
    <mergeCell ref="AI22:AM22"/>
    <mergeCell ref="AN22:AP22"/>
    <mergeCell ref="AQ22:AS22"/>
    <mergeCell ref="AT22:AU22"/>
    <mergeCell ref="B21:Z21"/>
    <mergeCell ref="AA21:AC21"/>
    <mergeCell ref="AD21:AH21"/>
    <mergeCell ref="AI21:AM21"/>
    <mergeCell ref="AN21:AP21"/>
    <mergeCell ref="AQ21:AS21"/>
    <mergeCell ref="AT23:AU23"/>
    <mergeCell ref="B24:Z24"/>
    <mergeCell ref="AA24:AC24"/>
    <mergeCell ref="AD24:AH24"/>
    <mergeCell ref="AI24:AM24"/>
    <mergeCell ref="AN24:AP24"/>
    <mergeCell ref="AQ24:AS24"/>
    <mergeCell ref="AT24:AU24"/>
    <mergeCell ref="B23:Z23"/>
    <mergeCell ref="AA23:AC23"/>
    <mergeCell ref="AD23:AH23"/>
    <mergeCell ref="AI23:AM23"/>
    <mergeCell ref="AN23:AP23"/>
    <mergeCell ref="AQ23:AS23"/>
    <mergeCell ref="AT25:AU25"/>
    <mergeCell ref="B26:Z26"/>
    <mergeCell ref="AA26:AC26"/>
    <mergeCell ref="AD26:AH26"/>
    <mergeCell ref="AI26:AM26"/>
    <mergeCell ref="AN26:AP26"/>
    <mergeCell ref="AQ26:AS26"/>
    <mergeCell ref="AT26:AU26"/>
    <mergeCell ref="B25:Z25"/>
    <mergeCell ref="AA25:AC25"/>
    <mergeCell ref="AD25:AH25"/>
    <mergeCell ref="AI25:AM25"/>
    <mergeCell ref="AN25:AP25"/>
    <mergeCell ref="AQ25:AS25"/>
    <mergeCell ref="AT27:AU27"/>
    <mergeCell ref="B28:Z28"/>
    <mergeCell ref="AA28:AC28"/>
    <mergeCell ref="AD28:AH28"/>
    <mergeCell ref="AI28:AM28"/>
    <mergeCell ref="AN28:AP28"/>
    <mergeCell ref="AQ28:AS28"/>
    <mergeCell ref="AT28:AU28"/>
    <mergeCell ref="B27:Z27"/>
    <mergeCell ref="AA27:AC27"/>
    <mergeCell ref="AD27:AH27"/>
    <mergeCell ref="AI27:AM27"/>
    <mergeCell ref="AN27:AP27"/>
    <mergeCell ref="AQ27:AS27"/>
    <mergeCell ref="AT29:AU29"/>
    <mergeCell ref="B30:Z30"/>
    <mergeCell ref="AA30:AC30"/>
    <mergeCell ref="AD30:AH30"/>
    <mergeCell ref="AI30:AM30"/>
    <mergeCell ref="AN30:AP30"/>
    <mergeCell ref="AQ30:AS30"/>
    <mergeCell ref="AT30:AU30"/>
    <mergeCell ref="B29:Z29"/>
    <mergeCell ref="AA29:AC29"/>
    <mergeCell ref="AD29:AH29"/>
    <mergeCell ref="AI29:AM29"/>
    <mergeCell ref="AN29:AP29"/>
    <mergeCell ref="AQ29:AS29"/>
    <mergeCell ref="AT31:AU31"/>
    <mergeCell ref="B32:Z32"/>
    <mergeCell ref="AA32:AC32"/>
    <mergeCell ref="AD32:AH32"/>
    <mergeCell ref="AI32:AM32"/>
    <mergeCell ref="AN32:AP32"/>
    <mergeCell ref="AQ32:AS32"/>
    <mergeCell ref="AT32:AU32"/>
    <mergeCell ref="B31:Z31"/>
    <mergeCell ref="AA31:AC31"/>
    <mergeCell ref="AD31:AH31"/>
    <mergeCell ref="AI31:AM31"/>
    <mergeCell ref="AN31:AP31"/>
    <mergeCell ref="AQ31:AS31"/>
    <mergeCell ref="AT33:AU33"/>
    <mergeCell ref="B34:Z34"/>
    <mergeCell ref="AA34:AC34"/>
    <mergeCell ref="AD34:AH34"/>
    <mergeCell ref="AI34:AM34"/>
    <mergeCell ref="AN34:AP34"/>
    <mergeCell ref="AQ34:AS34"/>
    <mergeCell ref="AT34:AU34"/>
    <mergeCell ref="B33:Z33"/>
    <mergeCell ref="AA33:AC33"/>
    <mergeCell ref="AD33:AH33"/>
    <mergeCell ref="AI33:AM33"/>
    <mergeCell ref="AN33:AP33"/>
    <mergeCell ref="AQ33:AS33"/>
    <mergeCell ref="AT35:AU35"/>
    <mergeCell ref="B36:Z36"/>
    <mergeCell ref="AA36:AC36"/>
    <mergeCell ref="AD36:AH36"/>
    <mergeCell ref="AI36:AM36"/>
    <mergeCell ref="AN36:AP36"/>
    <mergeCell ref="AQ36:AS36"/>
    <mergeCell ref="AT36:AU36"/>
    <mergeCell ref="B35:Z35"/>
    <mergeCell ref="AA35:AC35"/>
    <mergeCell ref="AD35:AH35"/>
    <mergeCell ref="AI35:AM35"/>
    <mergeCell ref="AN35:AP35"/>
    <mergeCell ref="AQ35:AS35"/>
    <mergeCell ref="AT37:AU37"/>
    <mergeCell ref="B38:Z38"/>
    <mergeCell ref="AA38:AC38"/>
    <mergeCell ref="AD38:AH38"/>
    <mergeCell ref="AI38:AM38"/>
    <mergeCell ref="AN38:AP38"/>
    <mergeCell ref="AQ38:AS38"/>
    <mergeCell ref="AT38:AU38"/>
    <mergeCell ref="B37:Z37"/>
    <mergeCell ref="AA37:AC37"/>
    <mergeCell ref="AD37:AH37"/>
    <mergeCell ref="AI37:AM37"/>
    <mergeCell ref="AN37:AP37"/>
    <mergeCell ref="AQ37:AS37"/>
    <mergeCell ref="AT39:AU39"/>
    <mergeCell ref="B40:Z40"/>
    <mergeCell ref="AA40:AC40"/>
    <mergeCell ref="AD40:AH40"/>
    <mergeCell ref="AI40:AM40"/>
    <mergeCell ref="AN40:AP40"/>
    <mergeCell ref="AQ40:AS40"/>
    <mergeCell ref="AT40:AU40"/>
    <mergeCell ref="B39:Z39"/>
    <mergeCell ref="AA39:AC39"/>
    <mergeCell ref="AD39:AH39"/>
    <mergeCell ref="AI39:AM39"/>
    <mergeCell ref="AN39:AP39"/>
    <mergeCell ref="AQ39:AS39"/>
    <mergeCell ref="AT41:AU41"/>
    <mergeCell ref="B42:Z42"/>
    <mergeCell ref="AA42:AC42"/>
    <mergeCell ref="AD42:AH42"/>
    <mergeCell ref="AI42:AM42"/>
    <mergeCell ref="AN42:AP42"/>
    <mergeCell ref="AQ42:AS42"/>
    <mergeCell ref="AT42:AU42"/>
    <mergeCell ref="B41:Z41"/>
    <mergeCell ref="AA41:AC41"/>
    <mergeCell ref="AD41:AH41"/>
    <mergeCell ref="AI41:AM41"/>
    <mergeCell ref="AN41:AP41"/>
    <mergeCell ref="AQ41:AS41"/>
    <mergeCell ref="AT43:AU43"/>
    <mergeCell ref="B44:Z44"/>
    <mergeCell ref="AA44:AC44"/>
    <mergeCell ref="AD44:AH44"/>
    <mergeCell ref="AI44:AM44"/>
    <mergeCell ref="AN44:AP44"/>
    <mergeCell ref="AQ44:AS44"/>
    <mergeCell ref="AT44:AU44"/>
    <mergeCell ref="B43:Z43"/>
    <mergeCell ref="AA43:AC43"/>
    <mergeCell ref="AD43:AH43"/>
    <mergeCell ref="AI43:AM43"/>
    <mergeCell ref="AN43:AP43"/>
    <mergeCell ref="AQ43:AS43"/>
    <mergeCell ref="AT45:AU45"/>
    <mergeCell ref="B46:Z46"/>
    <mergeCell ref="AA46:AC46"/>
    <mergeCell ref="AD46:AH46"/>
    <mergeCell ref="AI46:AM46"/>
    <mergeCell ref="AN46:AP46"/>
    <mergeCell ref="AQ46:AS46"/>
    <mergeCell ref="AT46:AU46"/>
    <mergeCell ref="B45:Z45"/>
    <mergeCell ref="AA45:AC45"/>
    <mergeCell ref="AD45:AH45"/>
    <mergeCell ref="AI45:AM45"/>
    <mergeCell ref="AN45:AP45"/>
    <mergeCell ref="AQ45:AS45"/>
    <mergeCell ref="B50:AC50"/>
    <mergeCell ref="AD50:AF50"/>
    <mergeCell ref="B51:AC51"/>
    <mergeCell ref="AD51:AF51"/>
    <mergeCell ref="B52:AC52"/>
    <mergeCell ref="AD52:AF52"/>
    <mergeCell ref="B47:AC47"/>
    <mergeCell ref="AD47:AF47"/>
    <mergeCell ref="B48:AC48"/>
    <mergeCell ref="AD48:AF48"/>
    <mergeCell ref="B49:AC49"/>
    <mergeCell ref="AD49:AF49"/>
    <mergeCell ref="B56:AC56"/>
    <mergeCell ref="AD56:AF56"/>
    <mergeCell ref="B57:AC57"/>
    <mergeCell ref="AD57:AF57"/>
    <mergeCell ref="B58:AC58"/>
    <mergeCell ref="AD58:AF58"/>
    <mergeCell ref="B53:AC53"/>
    <mergeCell ref="AD53:AF53"/>
    <mergeCell ref="B54:AC54"/>
    <mergeCell ref="AD54:AF54"/>
    <mergeCell ref="B55:AC55"/>
    <mergeCell ref="AD55:AF55"/>
  </mergeCells>
  <conditionalFormatting sqref="AT12:AU46 AB7">
    <cfRule type="cellIs" dxfId="4" priority="1" stopIfTrue="1" operator="equal">
      <formula>"ENC"</formula>
    </cfRule>
    <cfRule type="cellIs" dxfId="3" priority="2" operator="equal">
      <formula>"FUT"</formula>
    </cfRule>
    <cfRule type="cellIs" dxfId="2" priority="3" operator="lessThanOrEqual">
      <formula>0.005</formula>
    </cfRule>
    <cfRule type="cellIs" dxfId="1" priority="4" operator="between">
      <formula>0.005</formula>
      <formula>0.1</formula>
    </cfRule>
    <cfRule type="cellIs" dxfId="0" priority="5" operator="greaterThan">
      <formula>0.1</formula>
    </cfRule>
  </conditionalFormatting>
  <dataValidations count="1">
    <dataValidation type="list" allowBlank="1" showInputMessage="1" showErrorMessage="1" sqref="AA12:AC46">
      <formula1>"zero, low, medium, high"</formula1>
    </dataValidation>
  </dataValidation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80" orientation="landscape" r:id="rId1"/>
  <customProperties>
    <customPr name="CarbonoXMLID" r:id="rId2"/>
  </customPropertie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c a r b o n o _ d a t a > < o b j e c t _ d a t a > < r e a l _ i d > 0 < / r e a l _ i d > < i d > 0 < / i d > < t y p e > I t e m F i l e d I n f o F i e l d < / t y p e > < v a l u e / > < s h a p e I D > 0 < / s h a p e I D > < r a n g e > < t o p _ l e f t _ c e l l > < r o w > 3 < / r o w > < c o l u m n > 2 < / c o l u m n > < / t o p _ l e f t _ c e l l > < b o t t o m _ r i g h t _ c e l l > < r o w > 3 < / r o w > < c o l u m n > 1 6 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 N a m e 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< / i d > < t y p e > I t e m F i l e d I n f o F i e l d < / t y p e > < v a l u e / > < s h a p e I D > 0 < / s h a p e I D > < r a n g e > < t o p _ l e f t _ c e l l > < r o w > 5 < / r o w > < c o l u m n > 2 < / c o l u m n > < / t o p _ l e f t _ c e l l > < b o t t o m _ r i g h t _ c e l l > < r o w > 5 < / r o w > < c o l u m n > 1 6 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 W o r k f r o n t 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< / i d > < t y p e > I t e m F i l e d I n f o F i e l d < / t y p e > < v a l u e / > < s h a p e I D > 0 < / s h a p e I D > < r a n g e > < t o p _ l e f t _ c e l l > < r o w > 7 < / r o w > < c o l u m n > 2 < / c o l u m n > < / t o p _ l e f t _ c e l l > < b o t t o m _ r i g h t _ c e l l > < r o w > 7 < / r o w > < c o l u m n > 1 6 < / c o l u m n > < / b o t t o m _ r i g h t _ c e l l > < / r a n g e > < t y p e _ d a t a > < d a t a _ t y p e > F i e l d T y p e T e x t < / d a t a _ t y p e > < t y p e _ d e f i n i t i o n _ n a m e > W o r k f r o n t < / t y p e _ d e f i n i t i o n _ n a m e > < t y p e _ a t t r i b u t e _ n a m e > L e a d e r 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 3 < / i d > < t y p e > I t e m F i l e d I n f o F i e l d < / t y p e > < v a l u e / > < s h a p e I D > 0 < / s h a p e I D > < r a n g e > < t o p _ l e f t _ c e l l > < r o w > 3 < / r o w > < c o l u m n > 1 8 < / c o l u m n > < / t o p _ l e f t _ c e l l > < b o t t o m _ r i g h t _ c e l l > < r o w > 3 < / r o w > < c o l u m n > 2 6 < / c o l u m n > < / b o t t o m _ r i g h t _ c e l l > < / r a n g e > < t y p e _ d a t a > < d a t a _ t y p e > F i e l d T y p e D a t e T i m e < / d a t a _ t y p e > < t y p e _ d e f i n i t i o n _ n a m e > W o r k f r o n t < / t y p e _ d e f i n i t i o n _ n a m e > < t y p e _ a t t r i b u t e _ n a m e > U p d a t e D a t e 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 4 < / i d > < t y p e > I t e m F i l e d I n f o F i e l d < / t y p e > < v a l u e / > < s h a p e I D > 0 < / s h a p e I D > < r a n g e > < t o p _ l e f t _ c e l l > < r o w > 5 < / r o w > < c o l u m n > 3 4 < / c o l u m n > < / t o p _ l e f t _ c e l l > < b o t t o m _ r i g h t _ c e l l > < r o w > 5 < / r o w > < c o l u m n > 3 6 < / c o l u m n > < / b o t t o m _ r i g h t _ c e l l > < / r a n g e > < t y p e _ d a t a > < d a t a _ t y p e > F i e l d T y p e N u m b e r < / d a t a _ t y p e > < t y p e _ d e f i n i t i o n _ n a m e > W o r k f r o n t < / t y p e _ d e f i n i t i o n _ n a m e > < t y p e _ a t t r i b u t e _ n a m e > P r o g r P l a n 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 5 < / i d > < t y p e > I t e m F i l e d I n f o F i e l d < / t y p e > < v a l u e / > < s h a p e I D > 0 < / s h a p e I D > < r a n g e > < t o p _ l e f t _ c e l l > < r o w > 6 < / r o w > < c o l u m n > 3 4 < / c o l u m n > < / t o p _ l e f t _ c e l l > < b o t t o m _ r i g h t _ c e l l > < r o w > 6 < / r o w > < c o l u m n > 3 6 < / c o l u m n > < / b o t t o m _ r i g h t _ c e l l > < / r a n g e > < t y p e _ d a t a > < d a t a _ t y p e > F i e l d T y p e N u m b e r < / d a t a _ t y p e > < t y p e _ d e f i n i t i o n _ n a m e > W o r k f r o n t < / t y p e _ d e f i n i t i o n _ n a m e > < t y p e _ a t t r i b u t e _ n a m e > P r o g r R e a l 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 6 < / i d > < t y p e > I t e m F i l e d I n f o F i e l d < / t y p e > < v a l u e / > < s h a p e I D > 0 < / s h a p e I D > < r a n g e > < t o p _ l e f t _ c e l l > < r o w > 7 < / r o w > < c o l u m n > 2 8 < / c o l u m n > < / t o p _ l e f t _ c e l l > < b o t t o m _ r i g h t _ c e l l > < r o w > 7 < / r o w > < c o l u m n > 3 6 < / c o l u m n > < / b o t t o m _ r i g h t _ c e l l > < / r a n g e > < t y p e _ d a t a > < d a t a _ t y p e > F i e l d T y p e N u m b e r < / d a t a _ t y p e > < t y p e _ d e f i n i t i o n _ n a m e > W o r k f r o n t < / t y p e _ d e f i n i t i o n _ n a m e > < t y p e _ a t t r i b u t e _ n a m e > S t a t u s 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 7 < / i d > < t y p e > I t e m F i l e d I n f o F i e l d < / t y p e > < v a l u e / > < s h a p e I D > 0 < / s h a p e I D > < r a n g e > < t o p _ l e f t _ c e l l > < r o w > 6 < / r o w > < c o l u m n > 2 2 < / c o l u m n > < / t o p _ l e f t _ c e l l > < b o t t o m _ r i g h t _ c e l l > < r o w > 6 < / r o w > < c o l u m n > 2 6 < / c o l u m n > < / b o t t o m _ r i g h t _ c e l l > < / r a n g e > < t y p e _ d a t a > < d a t a _ t y p e > F i e l d T y p e D a t e T i m e < / d a t a _ t y p e > < t y p e _ d e f i n i t i o n _ n a m e > W o r k f r o n t < / t y p e _ d e f i n i t i o n _ n a m e > < t y p e _ a t t r i b u t e _ n a m e > S t a r t 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 8 < / i d > < t y p e > I t e m F i l e d I n f o F i e l d < / t y p e > < v a l u e / > < s h a p e I D > 0 < / s h a p e I D > < r a n g e > < t o p _ l e f t _ c e l l > < r o w > 7 < / r o w > < c o l u m n > 2 2 < / c o l u m n > < / t o p _ l e f t _ c e l l > < b o t t o m _ r i g h t _ c e l l > < r o w > 7 < / r o w > < c o l u m n > 2 6 < / c o l u m n > < / b o t t o m _ r i g h t _ c e l l > < / r a n g e > < t y p e _ d a t a > < d a t a _ t y p e > F i e l d T y p e D a t e T i m e < / d a t a _ t y p e > < t y p e _ d e f i n i t i o n _ n a m e > W o r k f r o n t < / t y p e _ d e f i n i t i o n _ n a m e > < t y p e _ a t t r i b u t e _ n a m e > E n d 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 9 < / i d > < t y p e > I t e m F i l e d I n f o F i e l d < / t y p e > < v a l u e / > < s h a p e I D > 0 < / s h a p e I D > < r a n g e > < t o p _ l e f t _ c e l l > < r o w > 3 < / r o w > < c o l u m n > 3 8 < / c o l u m n > < / t o p _ l e f t _ c e l l > < b o t t o m _ r i g h t _ c e l l > < r o w > 7 < / r o w > < c o l u m n > 7 1 < / c o l u m n > < / b o t t o m _ r i g h t _ c e l l > < / r a n g e > < t y p e _ d a t a > < d a t a _ t y p e > F i e l d T y p e T e x t < / d a t a _ t y p e > < t y p e _ d e f i n i t i o n _ n a m e > W o r k f r o n t < / t y p e _ d e f i n i t i o n _ n a m e > < t y p e _ a t t r i b u t e _ n a m e > C o m m e n t 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 1 1 < / i d > < t y p e > I t e m F i l e d I n f o T a b l e < / t y p e > < v a l u e / > < s h a p e I D > 0 < / s h a p e I D > < r a n g e > < t o p _ l e f t _ c e l l > < r o w > 1 1 < / r o w > < c o l u m n > 2 < / c o l u m n > < / t o p _ l e f t _ c e l l > < b o t t o m _ r i g h t _ c e l l > < r o w > 4 6 < / r o w > < c o l u m n > 4 7 < / c o l u m n > < / b o t t o m _ r i g h t _ c e l l > < / r a n g e > < t y p e _ d a t a > < t y p e _ d e f i n i t i o n _ n a m e > A c t i v i t i e s < / t y p e _ d e f i n i t i o n _ n a m e > < t y p e _ a t t r i b u t e s > < t y p e _ a t t r i b u t e > < t y p e _ t a b l e > A c t i v D e s c r < / t y p e _ t a b l e > < l a b e l _ t a b l e > A t i v i d a d e s < / l a b e l _ t a b l e > < c o l u m n _ i n d e x > 0 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 A c t i v W h e i g h t < / t y p e _ t a b l e > < l a b e l _ t a b l e > P e s o < / l a b e l _ t a b l e > < c o l u m n _ i n d e x > 2 5 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 A c t i v S t a r t < / t y p e _ t a b l e > < l a b e l _ t a b l e > I n � c i o < / l a b e l _ t a b l e > < c o l u m n _ i n d e x > 2 8 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 A c t i v E n d < / t y p e _ t a b l e > < l a b e l _ t a b l e > F i m < / l a b e l _ t a b l e > < c o l u m n _ i n d e x > 3 3 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 A c t i v P r o g r P l a n < / t y p e _ t a b l e > < l a b e l _ t a b l e > P l a n o < / l a b e l _ t a b l e > < c o l u m n _ i n d e x > 3 8 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 A c t i v P r o g r R e a l < / t y p e _ t a b l e > < l a b e l _ t a b l e >   R e a l < / l a b e l _ t a b l e > < c o l u m n _ i n d e x > 4 1 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 A c t i v P r o g r S t a t < / t y p e _ t a b l e > < l a b e l _ t a b l e > S t a t u s < / l a b e l _ t a b l e > < c o l u m n _ i n d e x > 4 4 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/ c a r b o n o _ d a t a > 
</file>

<file path=customXml/item10.xml>��< ? x m l   v e r s i o n = " 1 . 0 "   e n c o d i n g = " u t f - 1 6 " ? > < c a r b o n o _ d a t a > < o b j e c t _ d a t a > < r e a l _ i d > 0 < / r e a l _ i d > < i d > 0 < / i d > < t y p e > I t e m F i l e d I n f o F i e l d < / t y p e > < v a l u e / > < s h a p e I D > 0 < / s h a p e I D > < r a n g e > < t o p _ l e f t _ c e l l > < r o w > 3 < / r o w > < c o l u m n > 2 < / c o l u m n > < / t o p _ l e f t _ c e l l > < b o t t o m _ r i g h t _ c e l l > < r o w > 3 < / r o w > < c o l u m n > 1 6 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 N a m e 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< / i d > < t y p e > I t e m F i l e d I n f o F i e l d < / t y p e > < v a l u e / > < s h a p e I D > 0 < / s h a p e I D > < r a n g e > < t o p _ l e f t _ c e l l > < r o w > 5 < / r o w > < c o l u m n > 2 < / c o l u m n > < / t o p _ l e f t _ c e l l > < b o t t o m _ r i g h t _ c e l l > < r o w > 5 < / r o w > < c o l u m n > 1 6 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 W o r k f r o n t 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< / i d > < t y p e > I t e m F i l e d I n f o F i e l d < / t y p e > < v a l u e / > < s h a p e I D > 0 < / s h a p e I D > < r a n g e > < t o p _ l e f t _ c e l l > < r o w > 7 < / r o w > < c o l u m n > 2 < / c o l u m n > < / t o p _ l e f t _ c e l l > < b o t t o m _ r i g h t _ c e l l > < r o w > 7 < / r o w > < c o l u m n > 1 6 < / c o l u m n > < / b o t t o m _ r i g h t _ c e l l > < / r a n g e > < t y p e _ d a t a > < d a t a _ t y p e > F i e l d T y p e T e x t < / d a t a _ t y p e > < t y p e _ d e f i n i t i o n _ n a m e > W o r k f r o n t < / t y p e _ d e f i n i t i o n _ n a m e > < t y p e _ a t t r i b u t e _ n a m e > L e a d e r 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 3 < / i d > < t y p e > I t e m F i l e d I n f o F i e l d < / t y p e > < v a l u e / > < s h a p e I D > 0 < / s h a p e I D > < r a n g e > < t o p _ l e f t _ c e l l > < r o w > 3 < / r o w > < c o l u m n > 1 8 < / c o l u m n > < / t o p _ l e f t _ c e l l > < b o t t o m _ r i g h t _ c e l l > < r o w > 3 < / r o w > < c o l u m n > 2 6 < / c o l u m n > < / b o t t o m _ r i g h t _ c e l l > < / r a n g e > < t y p e _ d a t a > < d a t a _ t y p e > F i e l d T y p e D a t e T i m e < / d a t a _ t y p e > < t y p e _ d e f i n i t i o n _ n a m e > W o r k f r o n t < / t y p e _ d e f i n i t i o n _ n a m e > < t y p e _ a t t r i b u t e _ n a m e > U p d a t e D a t e 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 4 < / i d > < t y p e > I t e m F i l e d I n f o F i e l d < / t y p e > < v a l u e / > < s h a p e I D > 0 < / s h a p e I D > < r a n g e > < t o p _ l e f t _ c e l l > < r o w > 5 < / r o w > < c o l u m n > 3 4 < / c o l u m n > < / t o p _ l e f t _ c e l l > < b o t t o m _ r i g h t _ c e l l > < r o w > 5 < / r o w > < c o l u m n > 3 6 < / c o l u m n > < / b o t t o m _ r i g h t _ c e l l > < / r a n g e > < t y p e _ d a t a > < d a t a _ t y p e > F i e l d T y p e N u m b e r < / d a t a _ t y p e > < t y p e _ d e f i n i t i o n _ n a m e > W o r k f r o n t < / t y p e _ d e f i n i t i o n _ n a m e > < t y p e _ a t t r i b u t e _ n a m e > P r o g r P l a n 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 5 < / i d > < t y p e > I t e m F i l e d I n f o F i e l d < / t y p e > < v a l u e / > < s h a p e I D > 0 < / s h a p e I D > < r a n g e > < t o p _ l e f t _ c e l l > < r o w > 6 < / r o w > < c o l u m n > 3 4 < / c o l u m n > < / t o p _ l e f t _ c e l l > < b o t t o m _ r i g h t _ c e l l > < r o w > 6 < / r o w > < c o l u m n > 3 6 < / c o l u m n > < / b o t t o m _ r i g h t _ c e l l > < / r a n g e > < t y p e _ d a t a > < d a t a _ t y p e > F i e l d T y p e N u m b e r < / d a t a _ t y p e > < t y p e _ d e f i n i t i o n _ n a m e > W o r k f r o n t < / t y p e _ d e f i n i t i o n _ n a m e > < t y p e _ a t t r i b u t e _ n a m e > P r o g r R e a l 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 6 < / i d > < t y p e > I t e m F i l e d I n f o F i e l d < / t y p e > < v a l u e / > < s h a p e I D > 0 < / s h a p e I D > < r a n g e > < t o p _ l e f t _ c e l l > < r o w > 7 < / r o w > < c o l u m n > 2 8 < / c o l u m n > < / t o p _ l e f t _ c e l l > < b o t t o m _ r i g h t _ c e l l > < r o w > 7 < / r o w > < c o l u m n > 3 6 < / c o l u m n > < / b o t t o m _ r i g h t _ c e l l > < / r a n g e > < t y p e _ d a t a > < d a t a _ t y p e > F i e l d T y p e N u m b e r < / d a t a _ t y p e > < t y p e _ d e f i n i t i o n _ n a m e > W o r k f r o n t < / t y p e _ d e f i n i t i o n _ n a m e > < t y p e _ a t t r i b u t e _ n a m e > S t a t u s 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 7 < / i d > < t y p e > I t e m F i l e d I n f o F i e l d < / t y p e > < v a l u e / > < s h a p e I D > 0 < / s h a p e I D > < r a n g e > < t o p _ l e f t _ c e l l > < r o w > 6 < / r o w > < c o l u m n > 2 2 < / c o l u m n > < / t o p _ l e f t _ c e l l > < b o t t o m _ r i g h t _ c e l l > < r o w > 6 < / r o w > < c o l u m n > 2 6 < / c o l u m n > < / b o t t o m _ r i g h t _ c e l l > < / r a n g e > < t y p e _ d a t a > < d a t a _ t y p e > F i e l d T y p e D a t e T i m e < / d a t a _ t y p e > < t y p e _ d e f i n i t i o n _ n a m e > W o r k f r o n t < / t y p e _ d e f i n i t i o n _ n a m e > < t y p e _ a t t r i b u t e _ n a m e > S t a r t 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 8 < / i d > < t y p e > I t e m F i l e d I n f o F i e l d < / t y p e > < v a l u e / > < s h a p e I D > 0 < / s h a p e I D > < r a n g e > < t o p _ l e f t _ c e l l > < r o w > 7 < / r o w > < c o l u m n > 2 2 < / c o l u m n > < / t o p _ l e f t _ c e l l > < b o t t o m _ r i g h t _ c e l l > < r o w > 7 < / r o w > < c o l u m n > 2 6 < / c o l u m n > < / b o t t o m _ r i g h t _ c e l l > < / r a n g e > < t y p e _ d a t a > < d a t a _ t y p e > F i e l d T y p e D a t e T i m e < / d a t a _ t y p e > < t y p e _ d e f i n i t i o n _ n a m e > W o r k f r o n t < / t y p e _ d e f i n i t i o n _ n a m e > < t y p e _ a t t r i b u t e _ n a m e > E n d 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 9 < / i d > < t y p e > I t e m F i l e d I n f o F i e l d < / t y p e > < v a l u e / > < s h a p e I D > 0 < / s h a p e I D > < r a n g e > < t o p _ l e f t _ c e l l > < r o w > 3 < / r o w > < c o l u m n > 3 8 < / c o l u m n > < / t o p _ l e f t _ c e l l > < b o t t o m _ r i g h t _ c e l l > < r o w > 7 < / r o w > < c o l u m n > 7 1 < / c o l u m n > < / b o t t o m _ r i g h t _ c e l l > < / r a n g e > < t y p e _ d a t a > < d a t a _ t y p e > F i e l d T y p e T e x t < / d a t a _ t y p e > < t y p e _ d e f i n i t i o n _ n a m e > W o r k f r o n t < / t y p e _ d e f i n i t i o n _ n a m e > < t y p e _ a t t r i b u t e _ n a m e > C o m m e n t 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 1 1 < / i d > < t y p e > I t e m F i l e d I n f o T a b l e < / t y p e > < v a l u e / > < s h a p e I D > 0 < / s h a p e I D > < r a n g e > < t o p _ l e f t _ c e l l > < r o w > 1 1 < / r o w > < c o l u m n > 2 < / c o l u m n > < / t o p _ l e f t _ c e l l > < b o t t o m _ r i g h t _ c e l l > < r o w > 4 6 < / r o w > < c o l u m n > 4 7 < / c o l u m n > < / b o t t o m _ r i g h t _ c e l l > < / r a n g e > < t y p e _ d a t a > < t y p e _ d e f i n i t i o n _ n a m e > A c t i v i t i e s < / t y p e _ d e f i n i t i o n _ n a m e > < t y p e _ a t t r i b u t e s > < t y p e _ a t t r i b u t e > < t y p e _ t a b l e > A c t i v D e s c r < / t y p e _ t a b l e > < l a b e l _ t a b l e > A c t i v i t i e s < / l a b e l _ t a b l e > < c o l u m n _ i n d e x > 0 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 A c t i v W h e i g h t < / t y p e _ t a b l e > < l a b e l _ t a b l e > W h e i g h t < / l a b e l _ t a b l e > < c o l u m n _ i n d e x > 2 5 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 A c t i v S t a r t < / t y p e _ t a b l e > < l a b e l _ t a b l e > S t a r t < / l a b e l _ t a b l e > < c o l u m n _ i n d e x > 2 8 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 A c t i v E n d < / t y p e _ t a b l e > < l a b e l _ t a b l e > E n d < / l a b e l _ t a b l e > < c o l u m n _ i n d e x > 3 3 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 A c t i v P r o g r P l a n < / t y p e _ t a b l e > < l a b e l _ t a b l e > P l a n < / l a b e l _ t a b l e > < c o l u m n _ i n d e x > 3 8 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 A c t i v P r o g r R e a l < / t y p e _ t a b l e > < l a b e l _ t a b l e >   R e a l . < / l a b e l _ t a b l e > < c o l u m n _ i n d e x > 4 1 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 A c t i v P r o g r S t a t < / t y p e _ t a b l e > < l a b e l _ t a b l e > S t a t u s < / l a b e l _ t a b l e > < c o l u m n _ i n d e x > 4 4 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o b j e c t _ d a t a > < r e a l _ i d > 0 < / r e a l _ i d > < i d > 1 2 < / i d > < t y p e > I t e m F i l e d I n f o F i e l d < / t y p e > < v a l u e / > < s h a p e I D > 0 < / s h a p e I D > < r a n g e > < t o p _ l e f t _ c e l l > < r o w > 3 < / r o w > < c o l u m n > 2 8 < / c o l u m n > < / t o p _ l e f t _ c e l l > < b o t t o m _ r i g h t _ c e l l > < r o w > 3 < / r o w > < c o l u m n > 3 6 < / c o l u m n > < / b o t t o m _ r i g h t _ c e l l > < / r a n g e > < t y p e _ d a t a > < d a t a _ t y p e > F i e l d T y p e D a t e T i m e < / d a t a _ t y p e > < t y p e _ d e f i n i t i o n _ n a m e > P r o j e t o < / t y p e _ d e f i n i t i o n _ n a m e > < t y p e _ a t t r i b u t e _ n a m e > D a t a P l a n o < / t y p e _ a t t r i b u t e _ n a m e > < c k b _ r e a d i n g > F a l s e < / c k b _ r e a d i n g > < r a n g e _ w a s _ m e r g e d > T r u e < / r a n g e _ w a s _ m e r g e d > < / t y p e _ d a t a > < / o b j e c t _ d a t a > < / c a r b o n o _ d a t a > 
</file>

<file path=customXml/item11.xml>��< ? x m l   v e r s i o n = " 1 . 0 "   e n c o d i n g = " u t f - 1 6 " ? > < c a r b o n o _ d a t a > < o b j e c t _ d a t a > < r e a l _ i d > 0 < / r e a l _ i d > < i d > 0 < / i d > < t y p e > I t e m F i l e d I n f o F i e l d < / t y p e > < v a l u e / > < s h a p e I D > 0 < / s h a p e I D > < r a n g e > < t o p _ l e f t _ c e l l > < r o w > 3 < / r o w > < c o l u m n > 2 < / c o l u m n > < / t o p _ l e f t _ c e l l > < b o t t o m _ r i g h t _ c e l l > < r o w > 3 < / r o w > < c o l u m n > 1 6 < / c o l u m n > < / b o t t o m _ r i g h t _ c e l l > < / r a n g e > < t y p e _ d a t a > < d a t a _ t y p e > F i e l d T y p e T e x t < / d a t a _ t y p e > < t y p e _ d e f i n i t i o n _ n a m e > P r o j e t o < / t y p e _ d e f i n i t i o n _ n a m e > < t y p e _ a t t r i b u t e _ n a m e > N o m e 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 1 < / i d > < t y p e > I t e m F i l e d I n f o F i e l d < / t y p e > < v a l u e / > < s h a p e I D > 0 < / s h a p e I D > < r a n g e > < t o p _ l e f t _ c e l l > < r o w > 5 < / r o w > < c o l u m n > 2 < / c o l u m n > < / t o p _ l e f t _ c e l l > < b o t t o m _ r i g h t _ c e l l > < r o w > 5 < / r o w > < c o l u m n > 1 6 < / c o l u m n > < / b o t t o m _ r i g h t _ c e l l > < / r a n g e > < t y p e _ d a t a > < d a t a _ t y p e > F i e l d T y p e T e x t < / d a t a _ t y p e > < t y p e _ d e f i n i t i o n _ n a m e > P r o j e t o < / t y p e _ d e f i n i t i o n _ n a m e > < t y p e _ a t t r i b u t e _ n a m e > F r e n t e 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< / i d > < t y p e > I t e m F i l e d I n f o F i e l d < / t y p e > < v a l u e / > < s h a p e I D > 0 < / s h a p e I D > < r a n g e > < t o p _ l e f t _ c e l l > < r o w > 7 < / r o w > < c o l u m n > 2 < / c o l u m n > < / t o p _ l e f t _ c e l l > < b o t t o m _ r i g h t _ c e l l > < r o w > 7 < / r o w > < c o l u m n > 1 6 < / c o l u m n > < / b o t t o m _ r i g h t _ c e l l > < / r a n g e > < t y p e _ d a t a > < d a t a _ t y p e > F i e l d T y p e T e x t < / d a t a _ t y p e > < t y p e _ d e f i n i t i o n _ n a m e > F r e n t e < / t y p e _ d e f i n i t i o n _ n a m e > < t y p e _ a t t r i b u t e _ n a m e > G e s t o r 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 3 < / i d > < t y p e > I t e m F i l e d I n f o F i e l d < / t y p e > < v a l u e / > < s h a p e I D > 0 < / s h a p e I D > < r a n g e > < t o p _ l e f t _ c e l l > < r o w > 3 < / r o w > < c o l u m n > 1 8 < / c o l u m n > < / t o p _ l e f t _ c e l l > < b o t t o m _ r i g h t _ c e l l > < r o w > 3 < / r o w > < c o l u m n > 2 6 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 D a t a A t u a l i z a c a o 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 4 < / i d > < t y p e > I t e m F i l e d I n f o F i e l d < / t y p e > < v a l u e / > < s h a p e I D > 0 < / s h a p e I D > < r a n g e > < t o p _ l e f t _ c e l l > < r o w > 5 < / r o w > < c o l u m n > 2 4 < / c o l u m n > < / t o p _ l e f t _ c e l l > < b o t t o m _ r i g h t _ c e l l > < r o w > 5 < / r o w > < c o l u m n > 2 6 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 P r o g r P l a n o 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 5 < / i d > < t y p e > I t e m F i l e d I n f o F i e l d < / t y p e > < v a l u e / > < s h a p e I D > 0 < / s h a p e I D > < r a n g e > < t o p _ l e f t _ c e l l > < r o w > 6 < / r o w > < c o l u m n > 2 4 < / c o l u m n > < / t o p _ l e f t _ c e l l > < b o t t o m _ r i g h t _ c e l l > < r o w > 6 < / r o w > < c o l u m n > 2 6 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 P r o g r R e a l 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 6 < / i d > < t y p e > I t e m F i l e d I n f o F i e l d < / t y p e > < v a l u e / > < s h a p e I D > 0 < / s h a p e I D > < r a n g e > < t o p _ l e f t _ c e l l > < r o w > 7 < / r o w > < c o l u m n > 1 8 < / c o l u m n > < / t o p _ l e f t _ c e l l > < b o t t o m _ r i g h t _ c e l l > < r o w > 7 < / r o w > < c o l u m n > 2 6 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 S t a t u s 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 7 < / i d > < t y p e > I t e m F i l e d I n f o F i e l d < / t y p e > < v a l u e / > < s h a p e I D > 0 < / s h a p e I D > < r a n g e > < t o p _ l e f t _ c e l l > < r o w > 6 < / r o w > < c o l u m n > 3 2 < / c o l u m n > < / t o p _ l e f t _ c e l l > < b o t t o m _ r i g h t _ c e l l > < r o w > 6 < / r o w > < c o l u m n > 3 6 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 I n i c i o 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 8 < / i d > < t y p e > I t e m F i l e d I n f o F i e l d < / t y p e > < v a l u e / > < s h a p e I D > 0 < / s h a p e I D > < r a n g e > < t o p _ l e f t _ c e l l > < r o w > 7 < / r o w > < c o l u m n > 3 2 < / c o l u m n > < / t o p _ l e f t _ c e l l > < b o t t o m _ r i g h t _ c e l l > < r o w > 7 < / r o w > < c o l u m n > 3 6 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 F i m 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 9 < / i d > < t y p e > I t e m F i l e d I n f o F i e l d < / t y p e > < v a l u e / > < s h a p e I D > 0 < / s h a p e I D > < r a n g e > < t o p _ l e f t _ c e l l > < r o w > 3 < / r o w > < c o l u m n > 3 8 < / c o l u m n > < / t o p _ l e f t _ c e l l > < b o t t o m _ r i g h t _ c e l l > < r o w > 7 < / r o w > < c o l u m n > 5 6 < / c o l u m n > < / b o t t o m _ r i g h t _ c e l l > < / r a n g e > < t y p e _ d a t a > < d a t a _ t y p e > F i e l d T y p e T e x t < / d a t a _ t y p e > < t y p e _ d e f i n i t i o n _ n a m e > F r e n t e < / t y p e _ d e f i n i t i o n _ n a m e > < t y p e _ a t t r i b u t e _ n a m e > C o m e n t a r i o 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 1 1 < / i d > < t y p e > I t e m F i l e d I n f o T a b l e < / t y p e > < v a l u e / > < s h a p e I D > 0 < / s h a p e I D > < r a n g e > < t o p _ l e f t _ c e l l > < r o w > 1 1 < / r o w > < c o l u m n > 2 < / c o l u m n > < / t o p _ l e f t _ c e l l > < b o t t o m _ r i g h t _ c e l l > < r o w > 4 6 < / r o w > < c o l u m n > 4 7 < / c o l u m n > < / b o t t o m _ r i g h t _ c e l l > < / r a n g e > < t y p e _ d a t a > < t y p e _ d e f i n i t i o n _ n a m e > A t i v i d a d e s < / t y p e _ d e f i n i t i o n _ n a m e > < t y p e _ a t t r i b u t e s > < t y p e _ a t t r i b u t e > < t y p e _ t a b l e > A t i v i d D e s c r < / t y p e _ t a b l e > < l a b e l _ t a b l e > A t i v i d a d e s < / l a b e l _ t a b l e > < c o l u m n _ i n d e x > 0 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 A t i v i d P e s o < / t y p e _ t a b l e > < l a b e l _ t a b l e > P e s o < / l a b e l _ t a b l e > < c o l u m n _ i n d e x > 2 5 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 A t i v i d I n i c i o < / t y p e _ t a b l e > < l a b e l _ t a b l e > I n � c i o < / l a b e l _ t a b l e > < c o l u m n _ i n d e x > 2 8 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 A t i v i d F i m < / t y p e _ t a b l e > < l a b e l _ t a b l e > F i m < / l a b e l _ t a b l e > < c o l u m n _ i n d e x > 3 3 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 A t i v i d P r o g r P l a n o < / t y p e _ t a b l e > < l a b e l _ t a b l e > P l a n o < / l a b e l _ t a b l e > < c o l u m n _ i n d e x > 3 8 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 A t i v i d P r o g r R e a l < / t y p e _ t a b l e > < l a b e l _ t a b l e >   R e a l < / l a b e l _ t a b l e > < c o l u m n _ i n d e x > 4 1 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 A t i v i d P r o g r S t a t < / t y p e _ t a b l e > < l a b e l _ t a b l e > S t a t u s < / l a b e l _ t a b l e > < c o l u m n _ i n d e x > 4 4 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/ c a r b o n o _ d a t a > 
</file>

<file path=customXml/item12.xml>��< ? x m l   v e r s i o n = " 1 . 0 "   e n c o d i n g = " u t f - 1 6 " ? > < c a r b o n o _ d a t a > < o b j e c t _ d a t a > < r e a l _ i d > 0 < / r e a l _ i d > < i d > 0 < / i d > < t y p e > I t e m F i l e d I n f o F i e l d < / t y p e > < v a l u e / > < s h a p e I D > 0 < / s h a p e I D > < r a n g e > < t o p _ l e f t _ c e l l > < r o w > 3 < / r o w > < c o l u m n > 2 < / c o l u m n > < / t o p _ l e f t _ c e l l > < b o t t o m _ r i g h t _ c e l l > < r o w > 3 < / r o w > < c o l u m n > 1 6 < / c o l u m n > < / b o t t o m _ r i g h t _ c e l l > < / r a n g e > < t y p e _ d a t a > < d a t a _ t y p e > F i e l d T y p e T e x t < / d a t a _ t y p e > < t y p e _ d e f i n i t i o n _ n a m e > P r o j e t o < / t y p e _ d e f i n i t i o n _ n a m e > < t y p e _ a t t r i b u t e _ n a m e > N o m e 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< / i d > < t y p e > I t e m F i l e d I n f o F i e l d < / t y p e > < v a l u e / > < s h a p e I D > 0 < / s h a p e I D > < r a n g e > < t o p _ l e f t _ c e l l > < r o w > 5 < / r o w > < c o l u m n > 2 < / c o l u m n > < / t o p _ l e f t _ c e l l > < b o t t o m _ r i g h t _ c e l l > < r o w > 5 < / r o w > < c o l u m n > 1 6 < / c o l u m n > < / b o t t o m _ r i g h t _ c e l l > < / r a n g e > < t y p e _ d a t a > < d a t a _ t y p e > F i e l d T y p e T e x t < / d a t a _ t y p e > < t y p e _ d e f i n i t i o n _ n a m e > P r o j e t o < / t y p e _ d e f i n i t i o n _ n a m e > < t y p e _ a t t r i b u t e _ n a m e > F r e n t e 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< / i d > < t y p e > I t e m F i l e d I n f o F i e l d < / t y p e > < v a l u e / > < s h a p e I D > 0 < / s h a p e I D > < r a n g e > < t o p _ l e f t _ c e l l > < r o w > 7 < / r o w > < c o l u m n > 2 < / c o l u m n > < / t o p _ l e f t _ c e l l > < b o t t o m _ r i g h t _ c e l l > < r o w > 7 < / r o w > < c o l u m n > 1 6 < / c o l u m n > < / b o t t o m _ r i g h t _ c e l l > < / r a n g e > < t y p e _ d a t a > < d a t a _ t y p e > F i e l d T y p e T e x t < / d a t a _ t y p e > < t y p e _ d e f i n i t i o n _ n a m e > F r e n t e < / t y p e _ d e f i n i t i o n _ n a m e > < t y p e _ a t t r i b u t e _ n a m e > G e s t o r 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 3 < / i d > < t y p e > I t e m F i l e d I n f o F i e l d < / t y p e > < v a l u e / > < s h a p e I D > 0 < / s h a p e I D > < r a n g e > < t o p _ l e f t _ c e l l > < r o w > 3 < / r o w > < c o l u m n > 1 8 < / c o l u m n > < / t o p _ l e f t _ c e l l > < b o t t o m _ r i g h t _ c e l l > < r o w > 3 < / r o w > < c o l u m n > 2 6 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 D a t a A t u a l i z a c a o 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 4 < / i d > < t y p e > I t e m F i l e d I n f o F i e l d < / t y p e > < v a l u e / > < s h a p e I D > 0 < / s h a p e I D > < r a n g e > < t o p _ l e f t _ c e l l > < r o w > 5 < / r o w > < c o l u m n > 2 4 < / c o l u m n > < / t o p _ l e f t _ c e l l > < b o t t o m _ r i g h t _ c e l l > < r o w > 5 < / r o w > < c o l u m n > 2 6 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 P r o g r P l a n o 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 5 < / i d > < t y p e > I t e m F i l e d I n f o F i e l d < / t y p e > < v a l u e / > < s h a p e I D > 0 < / s h a p e I D > < r a n g e > < t o p _ l e f t _ c e l l > < r o w > 6 < / r o w > < c o l u m n > 2 4 < / c o l u m n > < / t o p _ l e f t _ c e l l > < b o t t o m _ r i g h t _ c e l l > < r o w > 6 < / r o w > < c o l u m n > 2 6 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 P r o g r R e a l 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 6 < / i d > < t y p e > I t e m F i l e d I n f o F i e l d < / t y p e > < v a l u e / > < s h a p e I D > 0 < / s h a p e I D > < r a n g e > < t o p _ l e f t _ c e l l > < r o w > 7 < / r o w > < c o l u m n > 1 8 < / c o l u m n > < / t o p _ l e f t _ c e l l > < b o t t o m _ r i g h t _ c e l l > < r o w > 7 < / r o w > < c o l u m n > 2 6 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 S t a t u s 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 7 < / i d > < t y p e > I t e m F i l e d I n f o F i e l d < / t y p e > < v a l u e / > < s h a p e I D > 0 < / s h a p e I D > < r a n g e > < t o p _ l e f t _ c e l l > < r o w > 6 < / r o w > < c o l u m n > 3 2 < / c o l u m n > < / t o p _ l e f t _ c e l l > < b o t t o m _ r i g h t _ c e l l > < r o w > 6 < / r o w > < c o l u m n > 3 6 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 I n i c i o 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 8 < / i d > < t y p e > I t e m F i l e d I n f o F i e l d < / t y p e > < v a l u e / > < s h a p e I D > 0 < / s h a p e I D > < r a n g e > < t o p _ l e f t _ c e l l > < r o w > 7 < / r o w > < c o l u m n > 3 2 < / c o l u m n > < / t o p _ l e f t _ c e l l > < b o t t o m _ r i g h t _ c e l l > < r o w > 7 < / r o w > < c o l u m n > 3 6 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 F i m 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 9 < / i d > < t y p e > I t e m F i l e d I n f o F i e l d < / t y p e > < v a l u e / > < s h a p e I D > 0 < / s h a p e I D > < r a n g e > < t o p _ l e f t _ c e l l > < r o w > 3 < / r o w > < c o l u m n > 3 8 < / c o l u m n > < / t o p _ l e f t _ c e l l > < b o t t o m _ r i g h t _ c e l l > < r o w > 7 < / r o w > < c o l u m n > 5 6 < / c o l u m n > < / b o t t o m _ r i g h t _ c e l l > < / r a n g e > < t y p e _ d a t a > < d a t a _ t y p e > F i e l d T y p e T e x t < / d a t a _ t y p e > < t y p e _ d e f i n i t i o n _ n a m e > F r e n t e < / t y p e _ d e f i n i t i o n _ n a m e > < t y p e _ a t t r i b u t e _ n a m e > C o m e n t a r i o 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 1 1 < / i d > < t y p e > I t e m F i l e d I n f o T a b l e < / t y p e > < v a l u e / > < s h a p e I D > 0 < / s h a p e I D > < r a n g e > < t o p _ l e f t _ c e l l > < r o w > 1 1 < / r o w > < c o l u m n > 2 < / c o l u m n > < / t o p _ l e f t _ c e l l > < b o t t o m _ r i g h t _ c e l l > < r o w > 4 6 < / r o w > < c o l u m n > 4 7 < / c o l u m n > < / b o t t o m _ r i g h t _ c e l l > < / r a n g e > < t y p e _ d a t a > < t y p e _ d e f i n i t i o n _ n a m e > A t i v i d a d e s < / t y p e _ d e f i n i t i o n _ n a m e > < t y p e _ a t t r i b u t e s > < t y p e _ a t t r i b u t e > < t y p e _ t a b l e > A t i v i d D e s c r < / t y p e _ t a b l e > < l a b e l _ t a b l e > A t i v i d a d e s < / l a b e l _ t a b l e > < c o l u m n _ i n d e x > 0 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 A t i v i d P e s o < / t y p e _ t a b l e > < l a b e l _ t a b l e > P e s o < / l a b e l _ t a b l e > < c o l u m n _ i n d e x > 2 5 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 A t i v i d I n i c i o < / t y p e _ t a b l e > < l a b e l _ t a b l e > I n � c i o < / l a b e l _ t a b l e > < c o l u m n _ i n d e x > 2 8 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 A t i v i d F i m < / t y p e _ t a b l e > < l a b e l _ t a b l e > F i m < / l a b e l _ t a b l e > < c o l u m n _ i n d e x > 3 3 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 A t i v i d P r o g r P l a n o < / t y p e _ t a b l e > < l a b e l _ t a b l e > P l a n o < / l a b e l _ t a b l e > < c o l u m n _ i n d e x > 3 8 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 A t i v i d P r o g r R e a l < / t y p e _ t a b l e > < l a b e l _ t a b l e >   R e a l < / l a b e l _ t a b l e > < c o l u m n _ i n d e x > 4 1 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 A t i v i d P r o g r S t a t < / t y p e _ t a b l e > < l a b e l _ t a b l e > S t a t u s < / l a b e l _ t a b l e > < c o l u m n _ i n d e x > 4 4 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/ c a r b o n o _ d a t a > 
</file>

<file path=customXml/item13.xml>��< ? x m l   v e r s i o n = " 1 . 0 "   e n c o d i n g = " u t f - 1 6 " ? > < c a r b o n o _ d a t a > < o b j e c t _ d a t a > < r e a l _ i d > 0 < / r e a l _ i d > < i d > 0 < / i d > < t y p e > I t e m F i l e d I n f o F i e l d < / t y p e > < v a l u e / > < s h a p e I D > 0 < / s h a p e I D > < r a n g e > < t o p _ l e f t _ c e l l > < r o w > 3 < / r o w > < c o l u m n > 2 < / c o l u m n > < / t o p _ l e f t _ c e l l > < b o t t o m _ r i g h t _ c e l l > < r o w > 3 < / r o w > < c o l u m n > 1 6 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 N a m e 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< / i d > < t y p e > I t e m F i l e d I n f o F i e l d < / t y p e > < v a l u e / > < s h a p e I D > 0 < / s h a p e I D > < r a n g e > < t o p _ l e f t _ c e l l > < r o w > 5 < / r o w > < c o l u m n > 2 < / c o l u m n > < / t o p _ l e f t _ c e l l > < b o t t o m _ r i g h t _ c e l l > < r o w > 5 < / r o w > < c o l u m n > 1 6 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 W o r k f r o n t 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< / i d > < t y p e > I t e m F i l e d I n f o F i e l d < / t y p e > < v a l u e / > < s h a p e I D > 0 < / s h a p e I D > < r a n g e > < t o p _ l e f t _ c e l l > < r o w > 7 < / r o w > < c o l u m n > 2 < / c o l u m n > < / t o p _ l e f t _ c e l l > < b o t t o m _ r i g h t _ c e l l > < r o w > 7 < / r o w > < c o l u m n > 1 6 < / c o l u m n > < / b o t t o m _ r i g h t _ c e l l > < / r a n g e > < t y p e _ d a t a > < d a t a _ t y p e > F i e l d T y p e T e x t < / d a t a _ t y p e > < t y p e _ d e f i n i t i o n _ n a m e > W o r k f r o n t < / t y p e _ d e f i n i t i o n _ n a m e > < t y p e _ a t t r i b u t e _ n a m e > L e a d e r 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 3 < / i d > < t y p e > I t e m F i l e d I n f o F i e l d < / t y p e > < v a l u e / > < s h a p e I D > 0 < / s h a p e I D > < r a n g e > < t o p _ l e f t _ c e l l > < r o w > 3 < / r o w > < c o l u m n > 1 8 < / c o l u m n > < / t o p _ l e f t _ c e l l > < b o t t o m _ r i g h t _ c e l l > < r o w > 3 < / r o w > < c o l u m n > 2 6 < / c o l u m n > < / b o t t o m _ r i g h t _ c e l l > < / r a n g e > < t y p e _ d a t a > < d a t a _ t y p e > F i e l d T y p e D a t e T i m e < / d a t a _ t y p e > < t y p e _ d e f i n i t i o n _ n a m e > W o r k f r o n t < / t y p e _ d e f i n i t i o n _ n a m e > < t y p e _ a t t r i b u t e _ n a m e > U p d a t e D a t e 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 4 < / i d > < t y p e > I t e m F i l e d I n f o F i e l d < / t y p e > < v a l u e / > < s h a p e I D > 0 < / s h a p e I D > < r a n g e > < t o p _ l e f t _ c e l l > < r o w > 5 < / r o w > < c o l u m n > 3 4 < / c o l u m n > < / t o p _ l e f t _ c e l l > < b o t t o m _ r i g h t _ c e l l > < r o w > 5 < / r o w > < c o l u m n > 3 6 < / c o l u m n > < / b o t t o m _ r i g h t _ c e l l > < / r a n g e > < t y p e _ d a t a > < d a t a _ t y p e > F i e l d T y p e N u m b e r < / d a t a _ t y p e > < t y p e _ d e f i n i t i o n _ n a m e > W o r k f r o n t < / t y p e _ d e f i n i t i o n _ n a m e > < t y p e _ a t t r i b u t e _ n a m e > P r o g r P l a n 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 5 < / i d > < t y p e > I t e m F i l e d I n f o F i e l d < / t y p e > < v a l u e / > < s h a p e I D > 0 < / s h a p e I D > < r a n g e > < t o p _ l e f t _ c e l l > < r o w > 6 < / r o w > < c o l u m n > 3 4 < / c o l u m n > < / t o p _ l e f t _ c e l l > < b o t t o m _ r i g h t _ c e l l > < r o w > 6 < / r o w > < c o l u m n > 3 6 < / c o l u m n > < / b o t t o m _ r i g h t _ c e l l > < / r a n g e > < t y p e _ d a t a > < d a t a _ t y p e > F i e l d T y p e N u m b e r < / d a t a _ t y p e > < t y p e _ d e f i n i t i o n _ n a m e > W o r k f r o n t < / t y p e _ d e f i n i t i o n _ n a m e > < t y p e _ a t t r i b u t e _ n a m e > P r o g r R e a l 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 6 < / i d > < t y p e > I t e m F i l e d I n f o F i e l d < / t y p e > < v a l u e / > < s h a p e I D > 0 < / s h a p e I D > < r a n g e > < t o p _ l e f t _ c e l l > < r o w > 7 < / r o w > < c o l u m n > 2 8 < / c o l u m n > < / t o p _ l e f t _ c e l l > < b o t t o m _ r i g h t _ c e l l > < r o w > 7 < / r o w > < c o l u m n > 3 6 < / c o l u m n > < / b o t t o m _ r i g h t _ c e l l > < / r a n g e > < t y p e _ d a t a > < d a t a _ t y p e > F i e l d T y p e N u m b e r < / d a t a _ t y p e > < t y p e _ d e f i n i t i o n _ n a m e > W o r k f r o n t < / t y p e _ d e f i n i t i o n _ n a m e > < t y p e _ a t t r i b u t e _ n a m e > S t a t u s 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 7 < / i d > < t y p e > I t e m F i l e d I n f o F i e l d < / t y p e > < v a l u e / > < s h a p e I D > 0 < / s h a p e I D > < r a n g e > < t o p _ l e f t _ c e l l > < r o w > 6 < / r o w > < c o l u m n > 2 2 < / c o l u m n > < / t o p _ l e f t _ c e l l > < b o t t o m _ r i g h t _ c e l l > < r o w > 6 < / r o w > < c o l u m n > 2 6 < / c o l u m n > < / b o t t o m _ r i g h t _ c e l l > < / r a n g e > < t y p e _ d a t a > < d a t a _ t y p e > F i e l d T y p e D a t e T i m e < / d a t a _ t y p e > < t y p e _ d e f i n i t i o n _ n a m e > W o r k f r o n t < / t y p e _ d e f i n i t i o n _ n a m e > < t y p e _ a t t r i b u t e _ n a m e > S t a r t 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 8 < / i d > < t y p e > I t e m F i l e d I n f o F i e l d < / t y p e > < v a l u e / > < s h a p e I D > 0 < / s h a p e I D > < r a n g e > < t o p _ l e f t _ c e l l > < r o w > 7 < / r o w > < c o l u m n > 2 2 < / c o l u m n > < / t o p _ l e f t _ c e l l > < b o t t o m _ r i g h t _ c e l l > < r o w > 7 < / r o w > < c o l u m n > 2 6 < / c o l u m n > < / b o t t o m _ r i g h t _ c e l l > < / r a n g e > < t y p e _ d a t a > < d a t a _ t y p e > F i e l d T y p e D a t e T i m e < / d a t a _ t y p e > < t y p e _ d e f i n i t i o n _ n a m e > W o r k f r o n t < / t y p e _ d e f i n i t i o n _ n a m e > < t y p e _ a t t r i b u t e _ n a m e > E n d 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 9 < / i d > < t y p e > I t e m F i l e d I n f o F i e l d < / t y p e > < v a l u e / > < s h a p e I D > 0 < / s h a p e I D > < r a n g e > < t o p _ l e f t _ c e l l > < r o w > 3 < / r o w > < c o l u m n > 3 8 < / c o l u m n > < / t o p _ l e f t _ c e l l > < b o t t o m _ r i g h t _ c e l l > < r o w > 7 < / r o w > < c o l u m n > 7 1 < / c o l u m n > < / b o t t o m _ r i g h t _ c e l l > < / r a n g e > < t y p e _ d a t a > < d a t a _ t y p e > F i e l d T y p e T e x t < / d a t a _ t y p e > < t y p e _ d e f i n i t i o n _ n a m e > W o r k f r o n t < / t y p e _ d e f i n i t i o n _ n a m e > < t y p e _ a t t r i b u t e _ n a m e > C o m m e n t 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 1 1 < / i d > < t y p e > I t e m F i l e d I n f o T a b l e < / t y p e > < v a l u e / > < s h a p e I D > 0 < / s h a p e I D > < r a n g e > < t o p _ l e f t _ c e l l > < r o w > 1 1 < / r o w > < c o l u m n > 2 < / c o l u m n > < / t o p _ l e f t _ c e l l > < b o t t o m _ r i g h t _ c e l l > < r o w > 4 6 < / r o w > < c o l u m n > 4 7 < / c o l u m n > < / b o t t o m _ r i g h t _ c e l l > < / r a n g e > < t y p e _ d a t a > < t y p e _ d e f i n i t i o n _ n a m e > A c t i v i t i e s < / t y p e _ d e f i n i t i o n _ n a m e > < t y p e _ a t t r i b u t e s > < t y p e _ a t t r i b u t e > < t y p e _ t a b l e > A c t i v D e s c r < / t y p e _ t a b l e > < l a b e l _ t a b l e > A c t i v i t i e s < / l a b e l _ t a b l e > < c o l u m n _ i n d e x > 0 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 A c t i v W h e i g h t < / t y p e _ t a b l e > < l a b e l _ t a b l e > W h e i g h t < / l a b e l _ t a b l e > < c o l u m n _ i n d e x > 2 5 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 A c t i v S t a r t < / t y p e _ t a b l e > < l a b e l _ t a b l e > S t a r t < / l a b e l _ t a b l e > < c o l u m n _ i n d e x > 2 8 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 A c t i v E n d < / t y p e _ t a b l e > < l a b e l _ t a b l e > E n d < / l a b e l _ t a b l e > < c o l u m n _ i n d e x > 3 3 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 A c t i v P r o g r P l a n < / t y p e _ t a b l e > < l a b e l _ t a b l e > P l a n < / l a b e l _ t a b l e > < c o l u m n _ i n d e x > 3 8 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 A c t i v P r o g r R e a l < / t y p e _ t a b l e > < l a b e l _ t a b l e >   R e a l . < / l a b e l _ t a b l e > < c o l u m n _ i n d e x > 4 1 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 A c t i v P r o g r S t a t < / t y p e _ t a b l e > < l a b e l _ t a b l e > S t a t u s < / l a b e l _ t a b l e > < c o l u m n _ i n d e x > 4 4 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/ c a r b o n o _ d a t a > 
</file>

<file path=customXml/item14.xml>��< ? x m l   v e r s i o n = " 1 . 0 "   e n c o d i n g = " u t f - 1 6 " ? > < c a r b o n o _ d a t a > < o b j e c t _ d a t a > < r e a l _ i d > 0 < / r e a l _ i d > < i d > 0 < / i d > < t y p e > I t e m F i l e d I n f o F i e l d < / t y p e > < v a l u e / > < s h a p e I D > 0 < / s h a p e I D > < r a n g e > < t o p _ l e f t _ c e l l > < r o w > 3 < / r o w > < c o l u m n > 2 < / c o l u m n > < / t o p _ l e f t _ c e l l > < b o t t o m _ r i g h t _ c e l l > < r o w > 3 < / r o w > < c o l u m n > 1 6 < / c o l u m n > < / b o t t o m _ r i g h t _ c e l l > < / r a n g e > < t y p e _ d a t a > < d a t a _ t y p e > F i e l d T y p e T e x t < / d a t a _ t y p e > < t y p e _ d e f i n i t i o n _ n a m e > P r o j e t o < / t y p e _ d e f i n i t i o n _ n a m e > < t y p e _ a t t r i b u t e _ n a m e > N o m e 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 1 < / i d > < t y p e > I t e m F i l e d I n f o F i e l d < / t y p e > < v a l u e / > < s h a p e I D > 0 < / s h a p e I D > < r a n g e > < t o p _ l e f t _ c e l l > < r o w > 5 < / r o w > < c o l u m n > 2 < / c o l u m n > < / t o p _ l e f t _ c e l l > < b o t t o m _ r i g h t _ c e l l > < r o w > 5 < / r o w > < c o l u m n > 1 6 < / c o l u m n > < / b o t t o m _ r i g h t _ c e l l > < / r a n g e > < t y p e _ d a t a > < d a t a _ t y p e > F i e l d T y p e T e x t < / d a t a _ t y p e > < t y p e _ d e f i n i t i o n _ n a m e > P r o j e t o < / t y p e _ d e f i n i t i o n _ n a m e > < t y p e _ a t t r i b u t e _ n a m e > F r e n t e 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< / i d > < t y p e > I t e m F i l e d I n f o F i e l d < / t y p e > < v a l u e / > < s h a p e I D > 0 < / s h a p e I D > < r a n g e > < t o p _ l e f t _ c e l l > < r o w > 7 < / r o w > < c o l u m n > 2 < / c o l u m n > < / t o p _ l e f t _ c e l l > < b o t t o m _ r i g h t _ c e l l > < r o w > 7 < / r o w > < c o l u m n > 1 6 < / c o l u m n > < / b o t t o m _ r i g h t _ c e l l > < / r a n g e > < t y p e _ d a t a > < d a t a _ t y p e > F i e l d T y p e T e x t < / d a t a _ t y p e > < t y p e _ d e f i n i t i o n _ n a m e > F r e n t e < / t y p e _ d e f i n i t i o n _ n a m e > < t y p e _ a t t r i b u t e _ n a m e > G e s t o r 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 3 < / i d > < t y p e > I t e m F i l e d I n f o F i e l d < / t y p e > < v a l u e / > < s h a p e I D > 0 < / s h a p e I D > < r a n g e > < t o p _ l e f t _ c e l l > < r o w > 3 < / r o w > < c o l u m n > 1 8 < / c o l u m n > < / t o p _ l e f t _ c e l l > < b o t t o m _ r i g h t _ c e l l > < r o w > 3 < / r o w > < c o l u m n > 2 6 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 D a t a A t u a l i z a c a o 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 4 < / i d > < t y p e > I t e m F i l e d I n f o F i e l d < / t y p e > < v a l u e / > < s h a p e I D > 0 < / s h a p e I D > < r a n g e > < t o p _ l e f t _ c e l l > < r o w > 5 < / r o w > < c o l u m n > 2 4 < / c o l u m n > < / t o p _ l e f t _ c e l l > < b o t t o m _ r i g h t _ c e l l > < r o w > 5 < / r o w > < c o l u m n > 2 6 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 P r o g r P l a n o 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 5 < / i d > < t y p e > I t e m F i l e d I n f o F i e l d < / t y p e > < v a l u e / > < s h a p e I D > 0 < / s h a p e I D > < r a n g e > < t o p _ l e f t _ c e l l > < r o w > 6 < / r o w > < c o l u m n > 2 4 < / c o l u m n > < / t o p _ l e f t _ c e l l > < b o t t o m _ r i g h t _ c e l l > < r o w > 6 < / r o w > < c o l u m n > 2 6 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 P r o g r R e a l 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 6 < / i d > < t y p e > I t e m F i l e d I n f o F i e l d < / t y p e > < v a l u e / > < s h a p e I D > 0 < / s h a p e I D > < r a n g e > < t o p _ l e f t _ c e l l > < r o w > 7 < / r o w > < c o l u m n > 1 8 < / c o l u m n > < / t o p _ l e f t _ c e l l > < b o t t o m _ r i g h t _ c e l l > < r o w > 7 < / r o w > < c o l u m n > 2 6 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 S t a t u s 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 7 < / i d > < t y p e > I t e m F i l e d I n f o F i e l d < / t y p e > < v a l u e / > < s h a p e I D > 0 < / s h a p e I D > < r a n g e > < t o p _ l e f t _ c e l l > < r o w > 6 < / r o w > < c o l u m n > 3 2 < / c o l u m n > < / t o p _ l e f t _ c e l l > < b o t t o m _ r i g h t _ c e l l > < r o w > 6 < / r o w > < c o l u m n > 3 6 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 I n i c i o 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 8 < / i d > < t y p e > I t e m F i l e d I n f o F i e l d < / t y p e > < v a l u e / > < s h a p e I D > 0 < / s h a p e I D > < r a n g e > < t o p _ l e f t _ c e l l > < r o w > 7 < / r o w > < c o l u m n > 3 2 < / c o l u m n > < / t o p _ l e f t _ c e l l > < b o t t o m _ r i g h t _ c e l l > < r o w > 7 < / r o w > < c o l u m n > 3 6 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 F i m 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 9 < / i d > < t y p e > I t e m F i l e d I n f o F i e l d < / t y p e > < v a l u e / > < s h a p e I D > 0 < / s h a p e I D > < r a n g e > < t o p _ l e f t _ c e l l > < r o w > 3 < / r o w > < c o l u m n > 3 8 < / c o l u m n > < / t o p _ l e f t _ c e l l > < b o t t o m _ r i g h t _ c e l l > < r o w > 7 < / r o w > < c o l u m n > 5 6 < / c o l u m n > < / b o t t o m _ r i g h t _ c e l l > < / r a n g e > < t y p e _ d a t a > < d a t a _ t y p e > F i e l d T y p e T e x t < / d a t a _ t y p e > < t y p e _ d e f i n i t i o n _ n a m e > F r e n t e < / t y p e _ d e f i n i t i o n _ n a m e > < t y p e _ a t t r i b u t e _ n a m e > C o m e n t a r i o 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 1 1 < / i d > < t y p e > I t e m F i l e d I n f o T a b l e < / t y p e > < v a l u e / > < s h a p e I D > 0 < / s h a p e I D > < r a n g e > < t o p _ l e f t _ c e l l > < r o w > 1 1 < / r o w > < c o l u m n > 2 < / c o l u m n > < / t o p _ l e f t _ c e l l > < b o t t o m _ r i g h t _ c e l l > < r o w > 4 6 < / r o w > < c o l u m n > 4 7 < / c o l u m n > < / b o t t o m _ r i g h t _ c e l l > < / r a n g e > < t y p e _ d a t a > < t y p e _ d e f i n i t i o n _ n a m e > A t i v i d a d e s < / t y p e _ d e f i n i t i o n _ n a m e > < t y p e _ a t t r i b u t e s > < t y p e _ a t t r i b u t e > < t y p e _ t a b l e > A t i v i d D e s c r < / t y p e _ t a b l e > < l a b e l _ t a b l e > A t i v i d a d e s < / l a b e l _ t a b l e > < c o l u m n _ i n d e x > 0 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 A t i v i d P e s o < / t y p e _ t a b l e > < l a b e l _ t a b l e > P e s o < / l a b e l _ t a b l e > < c o l u m n _ i n d e x > 2 5 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 A t i v i d I n i c i o < / t y p e _ t a b l e > < l a b e l _ t a b l e > I n � c i o < / l a b e l _ t a b l e > < c o l u m n _ i n d e x > 2 8 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 A t i v i d F i m < / t y p e _ t a b l e > < l a b e l _ t a b l e > F i m < / l a b e l _ t a b l e > < c o l u m n _ i n d e x > 3 3 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 A t i v i d P r o g r P l a n o < / t y p e _ t a b l e > < l a b e l _ t a b l e > P l a n o < / l a b e l _ t a b l e > < c o l u m n _ i n d e x > 3 8 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 A t i v i d P r o g r R e a l < / t y p e _ t a b l e > < l a b e l _ t a b l e >   R e a l < / l a b e l _ t a b l e > < c o l u m n _ i n d e x > 4 1 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 A t i v i d P r o g r S t a t < / t y p e _ t a b l e > < l a b e l _ t a b l e > S t a t u s < / l a b e l _ t a b l e > < c o l u m n _ i n d e x > 4 4 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/ c a r b o n o _ d a t a > 
</file>

<file path=customXml/item15.xml>��< ? x m l   v e r s i o n = " 1 . 0 "   e n c o d i n g = " u t f - 1 6 " ? > < c a r b o n o _ d a t a > < o b j e c t _ d a t a > < r e a l _ i d > 0 < / r e a l _ i d > < i d > 0 < / i d > < t y p e > I t e m F i l e d I n f o F i e l d < / t y p e > < v a l u e / > < s h a p e I D > 0 < / s h a p e I D > < r a n g e > < t o p _ l e f t _ c e l l > < r o w > 3 < / r o w > < c o l u m n > 2 < / c o l u m n > < / t o p _ l e f t _ c e l l > < b o t t o m _ r i g h t _ c e l l > < r o w > 3 < / r o w > < c o l u m n > 1 6 < / c o l u m n > < / b o t t o m _ r i g h t _ c e l l > < / r a n g e > < t y p e _ d a t a > < d a t a _ t y p e > F i e l d T y p e T e x t < / d a t a _ t y p e > < t y p e _ d e f i n i t i o n _ n a m e > P r o j e t o < / t y p e _ d e f i n i t i o n _ n a m e > < t y p e _ a t t r i b u t e _ n a m e > N o m e 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< / i d > < t y p e > I t e m F i l e d I n f o F i e l d < / t y p e > < v a l u e / > < s h a p e I D > 0 < / s h a p e I D > < r a n g e > < t o p _ l e f t _ c e l l > < r o w > 5 < / r o w > < c o l u m n > 2 < / c o l u m n > < / t o p _ l e f t _ c e l l > < b o t t o m _ r i g h t _ c e l l > < r o w > 5 < / r o w > < c o l u m n > 1 6 < / c o l u m n > < / b o t t o m _ r i g h t _ c e l l > < / r a n g e > < t y p e _ d a t a > < d a t a _ t y p e > F i e l d T y p e T e x t < / d a t a _ t y p e > < t y p e _ d e f i n i t i o n _ n a m e > P r o j e t o < / t y p e _ d e f i n i t i o n _ n a m e > < t y p e _ a t t r i b u t e _ n a m e > F r e n t e 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< / i d > < t y p e > I t e m F i l e d I n f o F i e l d < / t y p e > < v a l u e / > < s h a p e I D > 0 < / s h a p e I D > < r a n g e > < t o p _ l e f t _ c e l l > < r o w > 7 < / r o w > < c o l u m n > 2 < / c o l u m n > < / t o p _ l e f t _ c e l l > < b o t t o m _ r i g h t _ c e l l > < r o w > 7 < / r o w > < c o l u m n > 1 6 < / c o l u m n > < / b o t t o m _ r i g h t _ c e l l > < / r a n g e > < t y p e _ d a t a > < d a t a _ t y p e > F i e l d T y p e T e x t < / d a t a _ t y p e > < t y p e _ d e f i n i t i o n _ n a m e > F r e n t e < / t y p e _ d e f i n i t i o n _ n a m e > < t y p e _ a t t r i b u t e _ n a m e > G e s t o r 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 3 < / i d > < t y p e > I t e m F i l e d I n f o F i e l d < / t y p e > < v a l u e / > < s h a p e I D > 0 < / s h a p e I D > < r a n g e > < t o p _ l e f t _ c e l l > < r o w > 3 < / r o w > < c o l u m n > 1 8 < / c o l u m n > < / t o p _ l e f t _ c e l l > < b o t t o m _ r i g h t _ c e l l > < r o w > 3 < / r o w > < c o l u m n > 2 6 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 D a t a A t u a l i z a c a o 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 4 < / i d > < t y p e > I t e m F i l e d I n f o F i e l d < / t y p e > < v a l u e / > < s h a p e I D > 0 < / s h a p e I D > < r a n g e > < t o p _ l e f t _ c e l l > < r o w > 5 < / r o w > < c o l u m n > 2 4 < / c o l u m n > < / t o p _ l e f t _ c e l l > < b o t t o m _ r i g h t _ c e l l > < r o w > 5 < / r o w > < c o l u m n > 2 6 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 P r o g r P l a n o 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 5 < / i d > < t y p e > I t e m F i l e d I n f o F i e l d < / t y p e > < v a l u e / > < s h a p e I D > 0 < / s h a p e I D > < r a n g e > < t o p _ l e f t _ c e l l > < r o w > 6 < / r o w > < c o l u m n > 2 4 < / c o l u m n > < / t o p _ l e f t _ c e l l > < b o t t o m _ r i g h t _ c e l l > < r o w > 6 < / r o w > < c o l u m n > 2 6 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 P r o g r R e a l 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 6 < / i d > < t y p e > I t e m F i l e d I n f o F i e l d < / t y p e > < v a l u e / > < s h a p e I D > 0 < / s h a p e I D > < r a n g e > < t o p _ l e f t _ c e l l > < r o w > 7 < / r o w > < c o l u m n > 1 8 < / c o l u m n > < / t o p _ l e f t _ c e l l > < b o t t o m _ r i g h t _ c e l l > < r o w > 7 < / r o w > < c o l u m n > 2 6 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 S t a t u s 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 7 < / i d > < t y p e > I t e m F i l e d I n f o F i e l d < / t y p e > < v a l u e / > < s h a p e I D > 0 < / s h a p e I D > < r a n g e > < t o p _ l e f t _ c e l l > < r o w > 6 < / r o w > < c o l u m n > 3 2 < / c o l u m n > < / t o p _ l e f t _ c e l l > < b o t t o m _ r i g h t _ c e l l > < r o w > 6 < / r o w > < c o l u m n > 3 6 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 I n i c i o 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 8 < / i d > < t y p e > I t e m F i l e d I n f o F i e l d < / t y p e > < v a l u e / > < s h a p e I D > 0 < / s h a p e I D > < r a n g e > < t o p _ l e f t _ c e l l > < r o w > 7 < / r o w > < c o l u m n > 3 2 < / c o l u m n > < / t o p _ l e f t _ c e l l > < b o t t o m _ r i g h t _ c e l l > < r o w > 7 < / r o w > < c o l u m n > 3 6 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 F i m 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 9 < / i d > < t y p e > I t e m F i l e d I n f o F i e l d < / t y p e > < v a l u e / > < s h a p e I D > 0 < / s h a p e I D > < r a n g e > < t o p _ l e f t _ c e l l > < r o w > 3 < / r o w > < c o l u m n > 3 8 < / c o l u m n > < / t o p _ l e f t _ c e l l > < b o t t o m _ r i g h t _ c e l l > < r o w > 7 < / r o w > < c o l u m n > 5 6 < / c o l u m n > < / b o t t o m _ r i g h t _ c e l l > < / r a n g e > < t y p e _ d a t a > < d a t a _ t y p e > F i e l d T y p e T e x t < / d a t a _ t y p e > < t y p e _ d e f i n i t i o n _ n a m e > F r e n t e < / t y p e _ d e f i n i t i o n _ n a m e > < t y p e _ a t t r i b u t e _ n a m e > C o m e n t a r i o 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 1 1 < / i d > < t y p e > I t e m F i l e d I n f o T a b l e < / t y p e > < v a l u e / > < s h a p e I D > 0 < / s h a p e I D > < r a n g e > < t o p _ l e f t _ c e l l > < r o w > 1 1 < / r o w > < c o l u m n > 2 < / c o l u m n > < / t o p _ l e f t _ c e l l > < b o t t o m _ r i g h t _ c e l l > < r o w > 4 6 < / r o w > < c o l u m n > 4 7 < / c o l u m n > < / b o t t o m _ r i g h t _ c e l l > < / r a n g e > < t y p e _ d a t a > < t y p e _ d e f i n i t i o n _ n a m e > A t i v i d a d e s < / t y p e _ d e f i n i t i o n _ n a m e > < t y p e _ a t t r i b u t e s > < t y p e _ a t t r i b u t e > < t y p e _ t a b l e > A t i v i d D e s c r < / t y p e _ t a b l e > < l a b e l _ t a b l e > A t i v i d a d e s < / l a b e l _ t a b l e > < c o l u m n _ i n d e x > 0 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 A t i v i d P e s o < / t y p e _ t a b l e > < l a b e l _ t a b l e > P e s o < / l a b e l _ t a b l e > < c o l u m n _ i n d e x > 2 5 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 A t i v i d I n i c i o < / t y p e _ t a b l e > < l a b e l _ t a b l e > I n � c i o < / l a b e l _ t a b l e > < c o l u m n _ i n d e x > 2 8 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 A t i v i d F i m < / t y p e _ t a b l e > < l a b e l _ t a b l e > F i m < / l a b e l _ t a b l e > < c o l u m n _ i n d e x > 3 3 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 A t i v i d P r o g r P l a n o < / t y p e _ t a b l e > < l a b e l _ t a b l e > P l a n o < / l a b e l _ t a b l e > < c o l u m n _ i n d e x > 3 8 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 A t i v i d P r o g r R e a l < / t y p e _ t a b l e > < l a b e l _ t a b l e >   R e a l < / l a b e l _ t a b l e > < c o l u m n _ i n d e x > 4 1 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 A t i v i d P r o g r S t a t < / t y p e _ t a b l e > < l a b e l _ t a b l e > S t a t u s < / l a b e l _ t a b l e > < c o l u m n _ i n d e x > 4 4 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/ c a r b o n o _ d a t a > 
</file>

<file path=customXml/item16.xml>��< ? x m l   v e r s i o n = " 1 . 0 "   e n c o d i n g = " u t f - 1 6 " ? > < c a r b o n o _ d a t a > < o b j e c t _ d a t a > < r e a l _ i d > 0 < / r e a l _ i d > < i d > 0 < / i d > < t y p e > I t e m F i l e d I n f o F i e l d < / t y p e > < v a l u e / > < s h a p e I D > 0 < / s h a p e I D > < r a n g e > < t o p _ l e f t _ c e l l > < r o w > 3 < / r o w > < c o l u m n > 2 < / c o l u m n > < / t o p _ l e f t _ c e l l > < b o t t o m _ r i g h t _ c e l l > < r o w > 3 < / r o w > < c o l u m n > 1 6 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 N a m e 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< / i d > < t y p e > I t e m F i l e d I n f o F i e l d < / t y p e > < v a l u e / > < s h a p e I D > 0 < / s h a p e I D > < r a n g e > < t o p _ l e f t _ c e l l > < r o w > 5 < / r o w > < c o l u m n > 2 < / c o l u m n > < / t o p _ l e f t _ c e l l > < b o t t o m _ r i g h t _ c e l l > < r o w > 5 < / r o w > < c o l u m n > 1 6 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 W o r k f r o n t 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< / i d > < t y p e > I t e m F i l e d I n f o F i e l d < / t y p e > < v a l u e / > < s h a p e I D > 0 < / s h a p e I D > < r a n g e > < t o p _ l e f t _ c e l l > < r o w > 7 < / r o w > < c o l u m n > 2 < / c o l u m n > < / t o p _ l e f t _ c e l l > < b o t t o m _ r i g h t _ c e l l > < r o w > 7 < / r o w > < c o l u m n > 1 6 < / c o l u m n > < / b o t t o m _ r i g h t _ c e l l > < / r a n g e > < t y p e _ d a t a > < d a t a _ t y p e > F i e l d T y p e T e x t < / d a t a _ t y p e > < t y p e _ d e f i n i t i o n _ n a m e > W o r k f r o n t < / t y p e _ d e f i n i t i o n _ n a m e > < t y p e _ a t t r i b u t e _ n a m e > L e a d e r 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 3 < / i d > < t y p e > I t e m F i l e d I n f o F i e l d < / t y p e > < v a l u e / > < s h a p e I D > 0 < / s h a p e I D > < r a n g e > < t o p _ l e f t _ c e l l > < r o w > 3 < / r o w > < c o l u m n > 1 8 < / c o l u m n > < / t o p _ l e f t _ c e l l > < b o t t o m _ r i g h t _ c e l l > < r o w > 3 < / r o w > < c o l u m n > 2 6 < / c o l u m n > < / b o t t o m _ r i g h t _ c e l l > < / r a n g e > < t y p e _ d a t a > < d a t a _ t y p e > F i e l d T y p e D a t e T i m e < / d a t a _ t y p e > < t y p e _ d e f i n i t i o n _ n a m e > W o r k f r o n t < / t y p e _ d e f i n i t i o n _ n a m e > < t y p e _ a t t r i b u t e _ n a m e > U p d a t e D a t e 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 4 < / i d > < t y p e > I t e m F i l e d I n f o F i e l d < / t y p e > < v a l u e / > < s h a p e I D > 0 < / s h a p e I D > < r a n g e > < t o p _ l e f t _ c e l l > < r o w > 5 < / r o w > < c o l u m n > 3 4 < / c o l u m n > < / t o p _ l e f t _ c e l l > < b o t t o m _ r i g h t _ c e l l > < r o w > 5 < / r o w > < c o l u m n > 3 6 < / c o l u m n > < / b o t t o m _ r i g h t _ c e l l > < / r a n g e > < t y p e _ d a t a > < d a t a _ t y p e > F i e l d T y p e N u m b e r < / d a t a _ t y p e > < t y p e _ d e f i n i t i o n _ n a m e > W o r k f r o n t < / t y p e _ d e f i n i t i o n _ n a m e > < t y p e _ a t t r i b u t e _ n a m e > P r o g r P l a n 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 5 < / i d > < t y p e > I t e m F i l e d I n f o F i e l d < / t y p e > < v a l u e / > < s h a p e I D > 0 < / s h a p e I D > < r a n g e > < t o p _ l e f t _ c e l l > < r o w > 6 < / r o w > < c o l u m n > 3 4 < / c o l u m n > < / t o p _ l e f t _ c e l l > < b o t t o m _ r i g h t _ c e l l > < r o w > 6 < / r o w > < c o l u m n > 3 6 < / c o l u m n > < / b o t t o m _ r i g h t _ c e l l > < / r a n g e > < t y p e _ d a t a > < d a t a _ t y p e > F i e l d T y p e N u m b e r < / d a t a _ t y p e > < t y p e _ d e f i n i t i o n _ n a m e > W o r k f r o n t < / t y p e _ d e f i n i t i o n _ n a m e > < t y p e _ a t t r i b u t e _ n a m e > P r o g r R e a l 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 6 < / i d > < t y p e > I t e m F i l e d I n f o F i e l d < / t y p e > < v a l u e / > < s h a p e I D > 0 < / s h a p e I D > < r a n g e > < t o p _ l e f t _ c e l l > < r o w > 7 < / r o w > < c o l u m n > 2 8 < / c o l u m n > < / t o p _ l e f t _ c e l l > < b o t t o m _ r i g h t _ c e l l > < r o w > 7 < / r o w > < c o l u m n > 3 6 < / c o l u m n > < / b o t t o m _ r i g h t _ c e l l > < / r a n g e > < t y p e _ d a t a > < d a t a _ t y p e > F i e l d T y p e N u m b e r < / d a t a _ t y p e > < t y p e _ d e f i n i t i o n _ n a m e > W o r k f r o n t < / t y p e _ d e f i n i t i o n _ n a m e > < t y p e _ a t t r i b u t e _ n a m e > S t a t u s 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 7 < / i d > < t y p e > I t e m F i l e d I n f o F i e l d < / t y p e > < v a l u e / > < s h a p e I D > 0 < / s h a p e I D > < r a n g e > < t o p _ l e f t _ c e l l > < r o w > 6 < / r o w > < c o l u m n > 2 2 < / c o l u m n > < / t o p _ l e f t _ c e l l > < b o t t o m _ r i g h t _ c e l l > < r o w > 6 < / r o w > < c o l u m n > 2 6 < / c o l u m n > < / b o t t o m _ r i g h t _ c e l l > < / r a n g e > < t y p e _ d a t a > < d a t a _ t y p e > F i e l d T y p e D a t e T i m e < / d a t a _ t y p e > < t y p e _ d e f i n i t i o n _ n a m e > W o r k f r o n t < / t y p e _ d e f i n i t i o n _ n a m e > < t y p e _ a t t r i b u t e _ n a m e > S t a r t 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 8 < / i d > < t y p e > I t e m F i l e d I n f o F i e l d < / t y p e > < v a l u e / > < s h a p e I D > 0 < / s h a p e I D > < r a n g e > < t o p _ l e f t _ c e l l > < r o w > 7 < / r o w > < c o l u m n > 2 2 < / c o l u m n > < / t o p _ l e f t _ c e l l > < b o t t o m _ r i g h t _ c e l l > < r o w > 7 < / r o w > < c o l u m n > 2 6 < / c o l u m n > < / b o t t o m _ r i g h t _ c e l l > < / r a n g e > < t y p e _ d a t a > < d a t a _ t y p e > F i e l d T y p e D a t e T i m e < / d a t a _ t y p e > < t y p e _ d e f i n i t i o n _ n a m e > W o r k f r o n t < / t y p e _ d e f i n i t i o n _ n a m e > < t y p e _ a t t r i b u t e _ n a m e > E n d 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 9 < / i d > < t y p e > I t e m F i l e d I n f o F i e l d < / t y p e > < v a l u e / > < s h a p e I D > 0 < / s h a p e I D > < r a n g e > < t o p _ l e f t _ c e l l > < r o w > 3 < / r o w > < c o l u m n > 3 8 < / c o l u m n > < / t o p _ l e f t _ c e l l > < b o t t o m _ r i g h t _ c e l l > < r o w > 7 < / r o w > < c o l u m n > 7 1 < / c o l u m n > < / b o t t o m _ r i g h t _ c e l l > < / r a n g e > < t y p e _ d a t a > < d a t a _ t y p e > F i e l d T y p e T e x t < / d a t a _ t y p e > < t y p e _ d e f i n i t i o n _ n a m e > W o r k f r o n t < / t y p e _ d e f i n i t i o n _ n a m e > < t y p e _ a t t r i b u t e _ n a m e > C o m m e n t 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 1 1 < / i d > < t y p e > I t e m F i l e d I n f o T a b l e < / t y p e > < v a l u e / > < s h a p e I D > 0 < / s h a p e I D > < r a n g e > < t o p _ l e f t _ c e l l > < r o w > 1 1 < / r o w > < c o l u m n > 2 < / c o l u m n > < / t o p _ l e f t _ c e l l > < b o t t o m _ r i g h t _ c e l l > < r o w > 4 6 < / r o w > < c o l u m n > 4 7 < / c o l u m n > < / b o t t o m _ r i g h t _ c e l l > < / r a n g e > < t y p e _ d a t a > < t y p e _ d e f i n i t i o n _ n a m e > A c t i v i t i e s < / t y p e _ d e f i n i t i o n _ n a m e > < t y p e _ a t t r i b u t e s > < t y p e _ a t t r i b u t e > < t y p e _ t a b l e > A c t i v D e s c r < / t y p e _ t a b l e > < l a b e l _ t a b l e > A c t i v i t i e s < / l a b e l _ t a b l e > < c o l u m n _ i n d e x > 0 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 A c t i v W e i g h t < / t y p e _ t a b l e > < l a b e l _ t a b l e > W e i g h t < / l a b e l _ t a b l e > < c o l u m n _ i n d e x > 2 5 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 A c t i v S t a r t < / t y p e _ t a b l e > < l a b e l _ t a b l e > S t a r t < / l a b e l _ t a b l e > < c o l u m n _ i n d e x > 2 8 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 A c t i v E n d < / t y p e _ t a b l e > < l a b e l _ t a b l e > E n d < / l a b e l _ t a b l e > < c o l u m n _ i n d e x > 3 3 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 A c t i v P r o g r P l a n < / t y p e _ t a b l e > < l a b e l _ t a b l e > P l a n < / l a b e l _ t a b l e > < c o l u m n _ i n d e x > 3 8 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 A c t i v P r o g r R e a l < / t y p e _ t a b l e > < l a b e l _ t a b l e >   R e a l . < / l a b e l _ t a b l e > < c o l u m n _ i n d e x > 4 1 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 A c t i v P r o g r S t a t < / t y p e _ t a b l e > < l a b e l _ t a b l e > S t a t u s < / l a b e l _ t a b l e > < c o l u m n _ i n d e x > 4 4 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/ c a r b o n o _ d a t a > 
</file>

<file path=customXml/item17.xml>��< ? x m l   v e r s i o n = " 1 . 0 "   e n c o d i n g = " u t f - 1 6 " ? > < c a r b o n o _ d a t a > < o b j e c t _ d a t a > < r e a l _ i d > 0 < / r e a l _ i d > < i d > 0 < / i d > < t y p e > I t e m F i l e d I n f o F i e l d < / t y p e > < v a l u e / > < s h a p e I D > 0 < / s h a p e I D > < r a n g e > < t o p _ l e f t _ c e l l > < r o w > 3 < / r o w > < c o l u m n > 2 < / c o l u m n > < / t o p _ l e f t _ c e l l > < b o t t o m _ r i g h t _ c e l l > < r o w > 3 < / r o w > < c o l u m n > 1 6 < / c o l u m n > < / b o t t o m _ r i g h t _ c e l l > < / r a n g e > < t y p e _ d a t a > < d a t a _ t y p e > F i e l d T y p e T e x t < / d a t a _ t y p e > < t y p e _ d e f i n i t i o n _ n a m e > P r o j e t o < / t y p e _ d e f i n i t i o n _ n a m e > < t y p e _ a t t r i b u t e _ n a m e > N o m e 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< / i d > < t y p e > I t e m F i l e d I n f o F i e l d < / t y p e > < v a l u e / > < s h a p e I D > 0 < / s h a p e I D > < r a n g e > < t o p _ l e f t _ c e l l > < r o w > 5 < / r o w > < c o l u m n > 2 < / c o l u m n > < / t o p _ l e f t _ c e l l > < b o t t o m _ r i g h t _ c e l l > < r o w > 5 < / r o w > < c o l u m n > 1 6 < / c o l u m n > < / b o t t o m _ r i g h t _ c e l l > < / r a n g e > < t y p e _ d a t a > < d a t a _ t y p e > F i e l d T y p e T e x t < / d a t a _ t y p e > < t y p e _ d e f i n i t i o n _ n a m e > P r o j e t o < / t y p e _ d e f i n i t i o n _ n a m e > < t y p e _ a t t r i b u t e _ n a m e > F r e n t e 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< / i d > < t y p e > I t e m F i l e d I n f o F i e l d < / t y p e > < v a l u e / > < s h a p e I D > 0 < / s h a p e I D > < r a n g e > < t o p _ l e f t _ c e l l > < r o w > 7 < / r o w > < c o l u m n > 2 < / c o l u m n > < / t o p _ l e f t _ c e l l > < b o t t o m _ r i g h t _ c e l l > < r o w > 7 < / r o w > < c o l u m n > 1 6 < / c o l u m n > < / b o t t o m _ r i g h t _ c e l l > < / r a n g e > < t y p e _ d a t a > < d a t a _ t y p e > F i e l d T y p e T e x t < / d a t a _ t y p e > < t y p e _ d e f i n i t i o n _ n a m e > F r e n t e < / t y p e _ d e f i n i t i o n _ n a m e > < t y p e _ a t t r i b u t e _ n a m e > G e s t o r 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 3 < / i d > < t y p e > I t e m F i l e d I n f o F i e l d < / t y p e > < v a l u e / > < s h a p e I D > 0 < / s h a p e I D > < r a n g e > < t o p _ l e f t _ c e l l > < r o w > 3 < / r o w > < c o l u m n > 1 8 < / c o l u m n > < / t o p _ l e f t _ c e l l > < b o t t o m _ r i g h t _ c e l l > < r o w > 3 < / r o w > < c o l u m n > 2 6 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 D a t a A t u a l i z a c a o 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 4 < / i d > < t y p e > I t e m F i l e d I n f o F i e l d < / t y p e > < v a l u e / > < s h a p e I D > 0 < / s h a p e I D > < r a n g e > < t o p _ l e f t _ c e l l > < r o w > 5 < / r o w > < c o l u m n > 3 4 < / c o l u m n > < / t o p _ l e f t _ c e l l > < b o t t o m _ r i g h t _ c e l l > < r o w > 5 < / r o w > < c o l u m n > 3 6 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 P r o g r P l a n o 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 5 < / i d > < t y p e > I t e m F i l e d I n f o F i e l d < / t y p e > < v a l u e / > < s h a p e I D > 0 < / s h a p e I D > < r a n g e > < t o p _ l e f t _ c e l l > < r o w > 6 < / r o w > < c o l u m n > 3 4 < / c o l u m n > < / t o p _ l e f t _ c e l l > < b o t t o m _ r i g h t _ c e l l > < r o w > 6 < / r o w > < c o l u m n > 3 6 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 P r o g r R e a l 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 6 < / i d > < t y p e > I t e m F i l e d I n f o F i e l d < / t y p e > < v a l u e / > < s h a p e I D > 0 < / s h a p e I D > < r a n g e > < t o p _ l e f t _ c e l l > < r o w > 7 < / r o w > < c o l u m n > 2 8 < / c o l u m n > < / t o p _ l e f t _ c e l l > < b o t t o m _ r i g h t _ c e l l > < r o w > 7 < / r o w > < c o l u m n > 3 6 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 S t a t u s 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 7 < / i d > < t y p e > I t e m F i l e d I n f o F i e l d < / t y p e > < v a l u e / > < s h a p e I D > 0 < / s h a p e I D > < r a n g e > < t o p _ l e f t _ c e l l > < r o w > 6 < / r o w > < c o l u m n > 2 2 < / c o l u m n > < / t o p _ l e f t _ c e l l > < b o t t o m _ r i g h t _ c e l l > < r o w > 6 < / r o w > < c o l u m n > 2 6 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 I n i c i o 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 8 < / i d > < t y p e > I t e m F i l e d I n f o F i e l d < / t y p e > < v a l u e / > < s h a p e I D > 0 < / s h a p e I D > < r a n g e > < t o p _ l e f t _ c e l l > < r o w > 7 < / r o w > < c o l u m n > 2 2 < / c o l u m n > < / t o p _ l e f t _ c e l l > < b o t t o m _ r i g h t _ c e l l > < r o w > 7 < / r o w > < c o l u m n > 2 6 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 F i m 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 9 < / i d > < t y p e > I t e m F i l e d I n f o F i e l d < / t y p e > < v a l u e / > < s h a p e I D > 0 < / s h a p e I D > < r a n g e > < t o p _ l e f t _ c e l l > < r o w > 3 < / r o w > < c o l u m n > 3 8 < / c o l u m n > < / t o p _ l e f t _ c e l l > < b o t t o m _ r i g h t _ c e l l > < r o w > 7 < / r o w > < c o l u m n > 7 1 < / c o l u m n > < / b o t t o m _ r i g h t _ c e l l > < / r a n g e > < t y p e _ d a t a > < d a t a _ t y p e > F i e l d T y p e T e x t < / d a t a _ t y p e > < t y p e _ d e f i n i t i o n _ n a m e > F r e n t e < / t y p e _ d e f i n i t i o n _ n a m e > < t y p e _ a t t r i b u t e _ n a m e > C o m e n t a r i o 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 1 1 < / i d > < t y p e > I t e m F i l e d I n f o T a b l e < / t y p e > < v a l u e / > < s h a p e I D > 0 < / s h a p e I D > < r a n g e > < t o p _ l e f t _ c e l l > < r o w > 1 1 < / r o w > < c o l u m n > 2 < / c o l u m n > < / t o p _ l e f t _ c e l l > < b o t t o m _ r i g h t _ c e l l > < r o w > 4 6 < / r o w > < c o l u m n > 4 7 < / c o l u m n > < / b o t t o m _ r i g h t _ c e l l > < / r a n g e > < t y p e _ d a t a > < t y p e _ d e f i n i t i o n _ n a m e > A t i v i d a d e s < / t y p e _ d e f i n i t i o n _ n a m e > < t y p e _ a t t r i b u t e s > < t y p e _ a t t r i b u t e > < t y p e _ t a b l e > A t i v i d D e s c r < / t y p e _ t a b l e > < l a b e l _ t a b l e > A t i v i d a d e s < / l a b e l _ t a b l e > < c o l u m n _ i n d e x > 0 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 A t i v i d P e s o < / t y p e _ t a b l e > < l a b e l _ t a b l e > P e s o < / l a b e l _ t a b l e > < c o l u m n _ i n d e x > 2 5 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 A t i v i d I n i c i o < / t y p e _ t a b l e > < l a b e l _ t a b l e > I n � c i o < / l a b e l _ t a b l e > < c o l u m n _ i n d e x > 2 8 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 A t i v i d F i m < / t y p e _ t a b l e > < l a b e l _ t a b l e > F i m < / l a b e l _ t a b l e > < c o l u m n _ i n d e x > 3 3 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 A t i v i d P r o g r P l a n o < / t y p e _ t a b l e > < l a b e l _ t a b l e > P l a n o < / l a b e l _ t a b l e > < c o l u m n _ i n d e x > 3 8 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 A t i v i d P r o g r R e a l < / t y p e _ t a b l e > < l a b e l _ t a b l e >   R e a l < / l a b e l _ t a b l e > < c o l u m n _ i n d e x > 4 1 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 A t i v i d P r o g r S t a t < / t y p e _ t a b l e > < l a b e l _ t a b l e > S t a t u s < / l a b e l _ t a b l e > < c o l u m n _ i n d e x > 4 4 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/ c a r b o n o _ d a t a > 
</file>

<file path=customXml/item18.xml>��< ? x m l   v e r s i o n = " 1 . 0 "   e n c o d i n g = " u t f - 1 6 " ? > < c a r b o n o _ d a t a > < o b j e c t _ d a t a > < r e a l _ i d > 0 < / r e a l _ i d > < i d > 0 < / i d > < t y p e > I t e m F i l e d I n f o F i e l d < / t y p e > < v a l u e / > < s h a p e I D > 0 < / s h a p e I D > < r a n g e > < t o p _ l e f t _ c e l l > < r o w > 3 < / r o w > < c o l u m n > 2 < / c o l u m n > < / t o p _ l e f t _ c e l l > < b o t t o m _ r i g h t _ c e l l > < r o w > 3 < / r o w > < c o l u m n > 1 6 < / c o l u m n > < / b o t t o m _ r i g h t _ c e l l > < / r a n g e > < t y p e _ d a t a > < d a t a _ t y p e > F i e l d T y p e T e x t < / d a t a _ t y p e > < t y p e _ d e f i n i t i o n _ n a m e > P r o j e t o < / t y p e _ d e f i n i t i o n _ n a m e > < t y p e _ a t t r i b u t e _ n a m e > N o m e 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< / i d > < t y p e > I t e m F i l e d I n f o F i e l d < / t y p e > < v a l u e / > < s h a p e I D > 0 < / s h a p e I D > < r a n g e > < t o p _ l e f t _ c e l l > < r o w > 5 < / r o w > < c o l u m n > 2 < / c o l u m n > < / t o p _ l e f t _ c e l l > < b o t t o m _ r i g h t _ c e l l > < r o w > 5 < / r o w > < c o l u m n > 1 6 < / c o l u m n > < / b o t t o m _ r i g h t _ c e l l > < / r a n g e > < t y p e _ d a t a > < d a t a _ t y p e > F i e l d T y p e T e x t < / d a t a _ t y p e > < t y p e _ d e f i n i t i o n _ n a m e > P r o j e t o < / t y p e _ d e f i n i t i o n _ n a m e > < t y p e _ a t t r i b u t e _ n a m e > F r e n t e 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< / i d > < t y p e > I t e m F i l e d I n f o F i e l d < / t y p e > < v a l u e / > < s h a p e I D > 0 < / s h a p e I D > < r a n g e > < t o p _ l e f t _ c e l l > < r o w > 7 < / r o w > < c o l u m n > 2 < / c o l u m n > < / t o p _ l e f t _ c e l l > < b o t t o m _ r i g h t _ c e l l > < r o w > 7 < / r o w > < c o l u m n > 1 6 < / c o l u m n > < / b o t t o m _ r i g h t _ c e l l > < / r a n g e > < t y p e _ d a t a > < d a t a _ t y p e > F i e l d T y p e T e x t < / d a t a _ t y p e > < t y p e _ d e f i n i t i o n _ n a m e > F r e n t e < / t y p e _ d e f i n i t i o n _ n a m e > < t y p e _ a t t r i b u t e _ n a m e > G e s t o r 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 3 < / i d > < t y p e > I t e m F i l e d I n f o F i e l d < / t y p e > < v a l u e / > < s h a p e I D > 0 < / s h a p e I D > < r a n g e > < t o p _ l e f t _ c e l l > < r o w > 3 < / r o w > < c o l u m n > 1 8 < / c o l u m n > < / t o p _ l e f t _ c e l l > < b o t t o m _ r i g h t _ c e l l > < r o w > 3 < / r o w > < c o l u m n > 2 6 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 D a t a A t u a l i z a c a o 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 4 < / i d > < t y p e > I t e m F i l e d I n f o F i e l d < / t y p e > < v a l u e / > < s h a p e I D > 0 < / s h a p e I D > < r a n g e > < t o p _ l e f t _ c e l l > < r o w > 5 < / r o w > < c o l u m n > 2 4 < / c o l u m n > < / t o p _ l e f t _ c e l l > < b o t t o m _ r i g h t _ c e l l > < r o w > 5 < / r o w > < c o l u m n > 2 6 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 P r o g r P l a n o 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 5 < / i d > < t y p e > I t e m F i l e d I n f o F i e l d < / t y p e > < v a l u e / > < s h a p e I D > 0 < / s h a p e I D > < r a n g e > < t o p _ l e f t _ c e l l > < r o w > 6 < / r o w > < c o l u m n > 2 4 < / c o l u m n > < / t o p _ l e f t _ c e l l > < b o t t o m _ r i g h t _ c e l l > < r o w > 6 < / r o w > < c o l u m n > 2 6 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 P r o g r R e a l 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 6 < / i d > < t y p e > I t e m F i l e d I n f o F i e l d < / t y p e > < v a l u e / > < s h a p e I D > 0 < / s h a p e I D > < r a n g e > < t o p _ l e f t _ c e l l > < r o w > 7 < / r o w > < c o l u m n > 1 8 < / c o l u m n > < / t o p _ l e f t _ c e l l > < b o t t o m _ r i g h t _ c e l l > < r o w > 7 < / r o w > < c o l u m n > 2 6 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 S t a t u s 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 7 < / i d > < t y p e > I t e m F i l e d I n f o F i e l d < / t y p e > < v a l u e / > < s h a p e I D > 0 < / s h a p e I D > < r a n g e > < t o p _ l e f t _ c e l l > < r o w > 6 < / r o w > < c o l u m n > 3 2 < / c o l u m n > < / t o p _ l e f t _ c e l l > < b o t t o m _ r i g h t _ c e l l > < r o w > 6 < / r o w > < c o l u m n > 3 6 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 I n i c i o 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 8 < / i d > < t y p e > I t e m F i l e d I n f o F i e l d < / t y p e > < v a l u e / > < s h a p e I D > 0 < / s h a p e I D > < r a n g e > < t o p _ l e f t _ c e l l > < r o w > 7 < / r o w > < c o l u m n > 3 2 < / c o l u m n > < / t o p _ l e f t _ c e l l > < b o t t o m _ r i g h t _ c e l l > < r o w > 7 < / r o w > < c o l u m n > 3 6 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 F i m 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 9 < / i d > < t y p e > I t e m F i l e d I n f o F i e l d < / t y p e > < v a l u e / > < s h a p e I D > 0 < / s h a p e I D > < r a n g e > < t o p _ l e f t _ c e l l > < r o w > 3 < / r o w > < c o l u m n > 3 8 < / c o l u m n > < / t o p _ l e f t _ c e l l > < b o t t o m _ r i g h t _ c e l l > < r o w > 7 < / r o w > < c o l u m n > 5 6 < / c o l u m n > < / b o t t o m _ r i g h t _ c e l l > < / r a n g e > < t y p e _ d a t a > < d a t a _ t y p e > F i e l d T y p e T e x t < / d a t a _ t y p e > < t y p e _ d e f i n i t i o n _ n a m e > F r e n t e < / t y p e _ d e f i n i t i o n _ n a m e > < t y p e _ a t t r i b u t e _ n a m e > C o m e n t a r i o 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 1 1 < / i d > < t y p e > I t e m F i l e d I n f o T a b l e < / t y p e > < v a l u e / > < s h a p e I D > 0 < / s h a p e I D > < r a n g e > < t o p _ l e f t _ c e l l > < r o w > 1 1 < / r o w > < c o l u m n > 2 < / c o l u m n > < / t o p _ l e f t _ c e l l > < b o t t o m _ r i g h t _ c e l l > < r o w > 4 6 < / r o w > < c o l u m n > 4 7 < / c o l u m n > < / b o t t o m _ r i g h t _ c e l l > < / r a n g e > < t y p e _ d a t a > < t y p e _ d e f i n i t i o n _ n a m e > A t i v i d a d e s < / t y p e _ d e f i n i t i o n _ n a m e > < t y p e _ a t t r i b u t e s > < t y p e _ a t t r i b u t e > < t y p e _ t a b l e > A t i v i d D e s c r < / t y p e _ t a b l e > < l a b e l _ t a b l e > A t i v i d a d e s < / l a b e l _ t a b l e > < c o l u m n _ i n d e x > 0 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 A t i v i d P e s o < / t y p e _ t a b l e > < l a b e l _ t a b l e > P e s o < / l a b e l _ t a b l e > < c o l u m n _ i n d e x > 2 5 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 A t i v i d I n i c i o < / t y p e _ t a b l e > < l a b e l _ t a b l e > I n � c i o < / l a b e l _ t a b l e > < c o l u m n _ i n d e x > 2 8 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 A t i v i d F i m < / t y p e _ t a b l e > < l a b e l _ t a b l e > F i m < / l a b e l _ t a b l e > < c o l u m n _ i n d e x > 3 3 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 A t i v i d P r o g r P l a n o < / t y p e _ t a b l e > < l a b e l _ t a b l e > P l a n o < / l a b e l _ t a b l e > < c o l u m n _ i n d e x > 3 8 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 A t i v i d P r o g r R e a l < / t y p e _ t a b l e > < l a b e l _ t a b l e >   R e a l < / l a b e l _ t a b l e > < c o l u m n _ i n d e x > 4 1 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 A t i v i d P r o g r S t a t < / t y p e _ t a b l e > < l a b e l _ t a b l e > S t a t u s < / l a b e l _ t a b l e > < c o l u m n _ i n d e x > 4 4 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/ c a r b o n o _ d a t a > 
</file>

<file path=customXml/item19.xml>��< ? x m l   v e r s i o n = " 1 . 0 "   e n c o d i n g = " u t f - 1 6 " ? > < c a r b o n o _ d a t a > < o b j e c t _ d a t a > < r e a l _ i d > 0 < / r e a l _ i d > < i d > 0 < / i d > < t y p e > I t e m F i l e d I n f o F i e l d < / t y p e > < v a l u e / > < s h a p e I D > 0 < / s h a p e I D > < r a n g e > < t o p _ l e f t _ c e l l > < r o w > 3 < / r o w > < c o l u m n > 2 < / c o l u m n > < / t o p _ l e f t _ c e l l > < b o t t o m _ r i g h t _ c e l l > < r o w > 3 < / r o w > < c o l u m n > 1 6 < / c o l u m n > < / b o t t o m _ r i g h t _ c e l l > < / r a n g e > < t y p e _ d a t a > < d a t a _ t y p e > F i e l d T y p e T e x t < / d a t a _ t y p e > < t y p e _ d e f i n i t i o n _ n a m e > P r o j e t o < / t y p e _ d e f i n i t i o n _ n a m e > < t y p e _ a t t r i b u t e _ n a m e > N o m e 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< / i d > < t y p e > I t e m F i l e d I n f o F i e l d < / t y p e > < v a l u e / > < s h a p e I D > 0 < / s h a p e I D > < r a n g e > < t o p _ l e f t _ c e l l > < r o w > 5 < / r o w > < c o l u m n > 2 < / c o l u m n > < / t o p _ l e f t _ c e l l > < b o t t o m _ r i g h t _ c e l l > < r o w > 5 < / r o w > < c o l u m n > 1 6 < / c o l u m n > < / b o t t o m _ r i g h t _ c e l l > < / r a n g e > < t y p e _ d a t a > < d a t a _ t y p e > F i e l d T y p e T e x t < / d a t a _ t y p e > < t y p e _ d e f i n i t i o n _ n a m e > P r o j e t o < / t y p e _ d e f i n i t i o n _ n a m e > < t y p e _ a t t r i b u t e _ n a m e > F r e n t e 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< / i d > < t y p e > I t e m F i l e d I n f o F i e l d < / t y p e > < v a l u e / > < s h a p e I D > 0 < / s h a p e I D > < r a n g e > < t o p _ l e f t _ c e l l > < r o w > 7 < / r o w > < c o l u m n > 2 < / c o l u m n > < / t o p _ l e f t _ c e l l > < b o t t o m _ r i g h t _ c e l l > < r o w > 7 < / r o w > < c o l u m n > 1 6 < / c o l u m n > < / b o t t o m _ r i g h t _ c e l l > < / r a n g e > < t y p e _ d a t a > < d a t a _ t y p e > F i e l d T y p e T e x t < / d a t a _ t y p e > < t y p e _ d e f i n i t i o n _ n a m e > F r e n t e < / t y p e _ d e f i n i t i o n _ n a m e > < t y p e _ a t t r i b u t e _ n a m e > G e s t o r 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 3 < / i d > < t y p e > I t e m F i l e d I n f o F i e l d < / t y p e > < v a l u e / > < s h a p e I D > 0 < / s h a p e I D > < r a n g e > < t o p _ l e f t _ c e l l > < r o w > 3 < / r o w > < c o l u m n > 1 8 < / c o l u m n > < / t o p _ l e f t _ c e l l > < b o t t o m _ r i g h t _ c e l l > < r o w > 3 < / r o w > < c o l u m n > 2 6 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 D a t a A t u a l i z a c a o 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 4 < / i d > < t y p e > I t e m F i l e d I n f o F i e l d < / t y p e > < v a l u e / > < s h a p e I D > 0 < / s h a p e I D > < r a n g e > < t o p _ l e f t _ c e l l > < r o w > 5 < / r o w > < c o l u m n > 2 4 < / c o l u m n > < / t o p _ l e f t _ c e l l > < b o t t o m _ r i g h t _ c e l l > < r o w > 5 < / r o w > < c o l u m n > 2 6 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 P r o g r P l a n o 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 5 < / i d > < t y p e > I t e m F i l e d I n f o F i e l d < / t y p e > < v a l u e / > < s h a p e I D > 0 < / s h a p e I D > < r a n g e > < t o p _ l e f t _ c e l l > < r o w > 6 < / r o w > < c o l u m n > 2 4 < / c o l u m n > < / t o p _ l e f t _ c e l l > < b o t t o m _ r i g h t _ c e l l > < r o w > 6 < / r o w > < c o l u m n > 2 6 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 P r o g r R e a l 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 6 < / i d > < t y p e > I t e m F i l e d I n f o F i e l d < / t y p e > < v a l u e / > < s h a p e I D > 0 < / s h a p e I D > < r a n g e > < t o p _ l e f t _ c e l l > < r o w > 7 < / r o w > < c o l u m n > 1 8 < / c o l u m n > < / t o p _ l e f t _ c e l l > < b o t t o m _ r i g h t _ c e l l > < r o w > 7 < / r o w > < c o l u m n > 2 6 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 S t a t u s 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 7 < / i d > < t y p e > I t e m F i l e d I n f o F i e l d < / t y p e > < v a l u e / > < s h a p e I D > 0 < / s h a p e I D > < r a n g e > < t o p _ l e f t _ c e l l > < r o w > 6 < / r o w > < c o l u m n > 3 2 < / c o l u m n > < / t o p _ l e f t _ c e l l > < b o t t o m _ r i g h t _ c e l l > < r o w > 6 < / r o w > < c o l u m n > 3 6 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 I n i c i o 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 8 < / i d > < t y p e > I t e m F i l e d I n f o F i e l d < / t y p e > < v a l u e / > < s h a p e I D > 0 < / s h a p e I D > < r a n g e > < t o p _ l e f t _ c e l l > < r o w > 7 < / r o w > < c o l u m n > 3 2 < / c o l u m n > < / t o p _ l e f t _ c e l l > < b o t t o m _ r i g h t _ c e l l > < r o w > 7 < / r o w > < c o l u m n > 3 6 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 F i m 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 9 < / i d > < t y p e > I t e m F i l e d I n f o F i e l d < / t y p e > < v a l u e / > < s h a p e I D > 0 < / s h a p e I D > < r a n g e > < t o p _ l e f t _ c e l l > < r o w > 3 < / r o w > < c o l u m n > 3 8 < / c o l u m n > < / t o p _ l e f t _ c e l l > < b o t t o m _ r i g h t _ c e l l > < r o w > 7 < / r o w > < c o l u m n > 5 6 < / c o l u m n > < / b o t t o m _ r i g h t _ c e l l > < / r a n g e > < t y p e _ d a t a > < d a t a _ t y p e > F i e l d T y p e T e x t < / d a t a _ t y p e > < t y p e _ d e f i n i t i o n _ n a m e > F r e n t e < / t y p e _ d e f i n i t i o n _ n a m e > < t y p e _ a t t r i b u t e _ n a m e > C o m e n t a r i o 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 1 1 < / i d > < t y p e > I t e m F i l e d I n f o T a b l e < / t y p e > < v a l u e / > < s h a p e I D > 0 < / s h a p e I D > < r a n g e > < t o p _ l e f t _ c e l l > < r o w > 1 1 < / r o w > < c o l u m n > 2 < / c o l u m n > < / t o p _ l e f t _ c e l l > < b o t t o m _ r i g h t _ c e l l > < r o w > 4 6 < / r o w > < c o l u m n > 4 7 < / c o l u m n > < / b o t t o m _ r i g h t _ c e l l > < / r a n g e > < t y p e _ d a t a > < t y p e _ d e f i n i t i o n _ n a m e > A t i v i d a d e s < / t y p e _ d e f i n i t i o n _ n a m e > < t y p e _ a t t r i b u t e s > < t y p e _ a t t r i b u t e > < t y p e _ t a b l e > A t i v i d D e s c r < / t y p e _ t a b l e > < l a b e l _ t a b l e > A t i v i d a d e s < / l a b e l _ t a b l e > < c o l u m n _ i n d e x > 0 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 A t i v i d P e s o < / t y p e _ t a b l e > < l a b e l _ t a b l e > P e s o < / l a b e l _ t a b l e > < c o l u m n _ i n d e x > 2 5 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 A t i v i d I n i c i o < / t y p e _ t a b l e > < l a b e l _ t a b l e > I n � c i o < / l a b e l _ t a b l e > < c o l u m n _ i n d e x > 2 8 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 A t i v i d F i m < / t y p e _ t a b l e > < l a b e l _ t a b l e > F i m < / l a b e l _ t a b l e > < c o l u m n _ i n d e x > 3 3 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 A t i v i d P r o g r P l a n o < / t y p e _ t a b l e > < l a b e l _ t a b l e > P l a n o < / l a b e l _ t a b l e > < c o l u m n _ i n d e x > 3 8 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 A t i v i d P r o g r R e a l < / t y p e _ t a b l e > < l a b e l _ t a b l e >   R e a l < / l a b e l _ t a b l e > < c o l u m n _ i n d e x > 4 1 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 A t i v i d P r o g r S t a t < / t y p e _ t a b l e > < l a b e l _ t a b l e > S t a t u s < / l a b e l _ t a b l e > < c o l u m n _ i n d e x > 4 4 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/ c a r b o n o _ d a t a > 
</file>

<file path=customXml/item2.xml>��< ? x m l   v e r s i o n = " 1 . 0 "   e n c o d i n g = " u t f - 1 6 " ? > < c a r b o n o _ d a t a > < o b j e c t _ d a t a > < r e a l _ i d > 0 < / r e a l _ i d > < i d > 0 < / i d > < t y p e > I t e m F i l e d I n f o F i e l d < / t y p e > < v a l u e / > < s h a p e I D > 0 < / s h a p e I D > < r a n g e > < t o p _ l e f t _ c e l l > < r o w > 3 < / r o w > < c o l u m n > 2 < / c o l u m n > < / t o p _ l e f t _ c e l l > < b o t t o m _ r i g h t _ c e l l > < r o w > 3 < / r o w > < c o l u m n > 1 6 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 N a m e 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< / i d > < t y p e > I t e m F i l e d I n f o F i e l d < / t y p e > < v a l u e / > < s h a p e I D > 0 < / s h a p e I D > < r a n g e > < t o p _ l e f t _ c e l l > < r o w > 5 < / r o w > < c o l u m n > 2 < / c o l u m n > < / t o p _ l e f t _ c e l l > < b o t t o m _ r i g h t _ c e l l > < r o w > 5 < / r o w > < c o l u m n > 1 6 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 W o r k f r o n t 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< / i d > < t y p e > I t e m F i l e d I n f o F i e l d < / t y p e > < v a l u e / > < s h a p e I D > 0 < / s h a p e I D > < r a n g e > < t o p _ l e f t _ c e l l > < r o w > 7 < / r o w > < c o l u m n > 2 < / c o l u m n > < / t o p _ l e f t _ c e l l > < b o t t o m _ r i g h t _ c e l l > < r o w > 7 < / r o w > < c o l u m n > 1 6 < / c o l u m n > < / b o t t o m _ r i g h t _ c e l l > < / r a n g e > < t y p e _ d a t a > < d a t a _ t y p e > F i e l d T y p e T e x t < / d a t a _ t y p e > < t y p e _ d e f i n i t i o n _ n a m e > W o r k f r o n t < / t y p e _ d e f i n i t i o n _ n a m e > < t y p e _ a t t r i b u t e _ n a m e > L e a d e r 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 3 < / i d > < t y p e > I t e m F i l e d I n f o F i e l d < / t y p e > < v a l u e / > < s h a p e I D > 0 < / s h a p e I D > < r a n g e > < t o p _ l e f t _ c e l l > < r o w > 3 < / r o w > < c o l u m n > 1 8 < / c o l u m n > < / t o p _ l e f t _ c e l l > < b o t t o m _ r i g h t _ c e l l > < r o w > 3 < / r o w > < c o l u m n > 2 6 < / c o l u m n > < / b o t t o m _ r i g h t _ c e l l > < / r a n g e > < t y p e _ d a t a > < d a t a _ t y p e > F i e l d T y p e D a t e T i m e < / d a t a _ t y p e > < t y p e _ d e f i n i t i o n _ n a m e > W o r k f r o n t < / t y p e _ d e f i n i t i o n _ n a m e > < t y p e _ a t t r i b u t e _ n a m e > U p d a t e D a t e 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 4 < / i d > < t y p e > I t e m F i l e d I n f o F i e l d < / t y p e > < v a l u e / > < s h a p e I D > 0 < / s h a p e I D > < r a n g e > < t o p _ l e f t _ c e l l > < r o w > 5 < / r o w > < c o l u m n > 3 4 < / c o l u m n > < / t o p _ l e f t _ c e l l > < b o t t o m _ r i g h t _ c e l l > < r o w > 5 < / r o w > < c o l u m n > 3 6 < / c o l u m n > < / b o t t o m _ r i g h t _ c e l l > < / r a n g e > < t y p e _ d a t a > < d a t a _ t y p e > F i e l d T y p e N u m b e r < / d a t a _ t y p e > < t y p e _ d e f i n i t i o n _ n a m e > W o r k f r o n t < / t y p e _ d e f i n i t i o n _ n a m e > < t y p e _ a t t r i b u t e _ n a m e > P r o g r P l a n 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 5 < / i d > < t y p e > I t e m F i l e d I n f o F i e l d < / t y p e > < v a l u e / > < s h a p e I D > 0 < / s h a p e I D > < r a n g e > < t o p _ l e f t _ c e l l > < r o w > 6 < / r o w > < c o l u m n > 3 4 < / c o l u m n > < / t o p _ l e f t _ c e l l > < b o t t o m _ r i g h t _ c e l l > < r o w > 6 < / r o w > < c o l u m n > 3 6 < / c o l u m n > < / b o t t o m _ r i g h t _ c e l l > < / r a n g e > < t y p e _ d a t a > < d a t a _ t y p e > F i e l d T y p e N u m b e r < / d a t a _ t y p e > < t y p e _ d e f i n i t i o n _ n a m e > W o r k f r o n t < / t y p e _ d e f i n i t i o n _ n a m e > < t y p e _ a t t r i b u t e _ n a m e > P r o g r R e a l 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 6 < / i d > < t y p e > I t e m F i l e d I n f o F i e l d < / t y p e > < v a l u e / > < s h a p e I D > 0 < / s h a p e I D > < r a n g e > < t o p _ l e f t _ c e l l > < r o w > 7 < / r o w > < c o l u m n > 2 8 < / c o l u m n > < / t o p _ l e f t _ c e l l > < b o t t o m _ r i g h t _ c e l l > < r o w > 7 < / r o w > < c o l u m n > 3 6 < / c o l u m n > < / b o t t o m _ r i g h t _ c e l l > < / r a n g e > < t y p e _ d a t a > < d a t a _ t y p e > F i e l d T y p e N u m b e r < / d a t a _ t y p e > < t y p e _ d e f i n i t i o n _ n a m e > W o r k f r o n t < / t y p e _ d e f i n i t i o n _ n a m e > < t y p e _ a t t r i b u t e _ n a m e > S t a t u s 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 7 < / i d > < t y p e > I t e m F i l e d I n f o F i e l d < / t y p e > < v a l u e / > < s h a p e I D > 0 < / s h a p e I D > < r a n g e > < t o p _ l e f t _ c e l l > < r o w > 6 < / r o w > < c o l u m n > 2 2 < / c o l u m n > < / t o p _ l e f t _ c e l l > < b o t t o m _ r i g h t _ c e l l > < r o w > 6 < / r o w > < c o l u m n > 2 6 < / c o l u m n > < / b o t t o m _ r i g h t _ c e l l > < / r a n g e > < t y p e _ d a t a > < d a t a _ t y p e > F i e l d T y p e D a t e T i m e < / d a t a _ t y p e > < t y p e _ d e f i n i t i o n _ n a m e > W o r k f r o n t < / t y p e _ d e f i n i t i o n _ n a m e > < t y p e _ a t t r i b u t e _ n a m e > S t a r t 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 8 < / i d > < t y p e > I t e m F i l e d I n f o F i e l d < / t y p e > < v a l u e / > < s h a p e I D > 0 < / s h a p e I D > < r a n g e > < t o p _ l e f t _ c e l l > < r o w > 7 < / r o w > < c o l u m n > 2 2 < / c o l u m n > < / t o p _ l e f t _ c e l l > < b o t t o m _ r i g h t _ c e l l > < r o w > 7 < / r o w > < c o l u m n > 2 6 < / c o l u m n > < / b o t t o m _ r i g h t _ c e l l > < / r a n g e > < t y p e _ d a t a > < d a t a _ t y p e > F i e l d T y p e D a t e T i m e < / d a t a _ t y p e > < t y p e _ d e f i n i t i o n _ n a m e > W o r k f r o n t < / t y p e _ d e f i n i t i o n _ n a m e > < t y p e _ a t t r i b u t e _ n a m e > E n d 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 9 < / i d > < t y p e > I t e m F i l e d I n f o F i e l d < / t y p e > < v a l u e / > < s h a p e I D > 0 < / s h a p e I D > < r a n g e > < t o p _ l e f t _ c e l l > < r o w > 3 < / r o w > < c o l u m n > 3 8 < / c o l u m n > < / t o p _ l e f t _ c e l l > < b o t t o m _ r i g h t _ c e l l > < r o w > 7 < / r o w > < c o l u m n > 7 1 < / c o l u m n > < / b o t t o m _ r i g h t _ c e l l > < / r a n g e > < t y p e _ d a t a > < d a t a _ t y p e > F i e l d T y p e T e x t < / d a t a _ t y p e > < t y p e _ d e f i n i t i o n _ n a m e > W o r k f r o n t < / t y p e _ d e f i n i t i o n _ n a m e > < t y p e _ a t t r i b u t e _ n a m e > C o m m e n t 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 1 1 < / i d > < t y p e > I t e m F i l e d I n f o T a b l e < / t y p e > < v a l u e / > < s h a p e I D > 0 < / s h a p e I D > < r a n g e > < t o p _ l e f t _ c e l l > < r o w > 1 1 < / r o w > < c o l u m n > 2 < / c o l u m n > < / t o p _ l e f t _ c e l l > < b o t t o m _ r i g h t _ c e l l > < r o w > 4 6 < / r o w > < c o l u m n > 4 7 < / c o l u m n > < / b o t t o m _ r i g h t _ c e l l > < / r a n g e > < t y p e _ d a t a > < t y p e _ d e f i n i t i o n _ n a m e > A c t i v i t i e s < / t y p e _ d e f i n i t i o n _ n a m e > < t y p e _ a t t r i b u t e s > < t y p e _ a t t r i b u t e > < t y p e _ t a b l e > A c t i v D e s c r < / t y p e _ t a b l e > < l a b e l _ t a b l e > A c t i v i t i e s < / l a b e l _ t a b l e > < c o l u m n _ i n d e x > 0 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 A c t i v W h e i g h t < / t y p e _ t a b l e > < l a b e l _ t a b l e > W h e i g h t < / l a b e l _ t a b l e > < c o l u m n _ i n d e x > 2 5 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 A c t i v S t a r t < / t y p e _ t a b l e > < l a b e l _ t a b l e > S t a r t < / l a b e l _ t a b l e > < c o l u m n _ i n d e x > 2 8 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 A c t i v E n d < / t y p e _ t a b l e > < l a b e l _ t a b l e > E n d < / l a b e l _ t a b l e > < c o l u m n _ i n d e x > 3 3 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 A c t i v P r o g r P l a n < / t y p e _ t a b l e > < l a b e l _ t a b l e > P l a n < / l a b e l _ t a b l e > < c o l u m n _ i n d e x > 3 8 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 A c t i v P r o g r R e a l < / t y p e _ t a b l e > < l a b e l _ t a b l e >   R e a l . < / l a b e l _ t a b l e > < c o l u m n _ i n d e x > 4 1 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 A c t i v P r o g r S t a t < / t y p e _ t a b l e > < l a b e l _ t a b l e > S t a t u s < / l a b e l _ t a b l e > < c o l u m n _ i n d e x > 4 4 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o b j e c t _ d a t a > < r e a l _ i d > 0 < / r e a l _ i d > < i d > 1 2 < / i d > < t y p e > I t e m F i l e d I n f o F i e l d < / t y p e > < v a l u e / > < s h a p e I D > 0 < / s h a p e I D > < r a n g e > < t o p _ l e f t _ c e l l > < r o w > 3 < / r o w > < c o l u m n > 2 8 < / c o l u m n > < / t o p _ l e f t _ c e l l > < b o t t o m _ r i g h t _ c e l l > < r o w > 3 < / r o w > < c o l u m n > 3 6 < / c o l u m n > < / b o t t o m _ r i g h t _ c e l l > < / r a n g e > < t y p e _ d a t a > < d a t a _ t y p e > F i e l d T y p e D a t e T i m e < / d a t a _ t y p e > < t y p e _ d e f i n i t i o n _ n a m e > P r o j e t o < / t y p e _ d e f i n i t i o n _ n a m e > < t y p e _ a t t r i b u t e _ n a m e > D a t a P l a n o < / t y p e _ a t t r i b u t e _ n a m e > < c k b _ r e a d i n g > T r u e < / c k b _ r e a d i n g > < r a n g e _ w a s _ m e r g e d > T r u e < / r a n g e _ w a s _ m e r g e d > < / t y p e _ d a t a > < / o b j e c t _ d a t a > < / c a r b o n o _ d a t a > 
</file>

<file path=customXml/item20.xml>��< ? x m l   v e r s i o n = " 1 . 0 "   e n c o d i n g = " u t f - 1 6 " ? > < c a r b o n o _ d a t a > < o b j e c t _ d a t a > < r e a l _ i d > 0 < / r e a l _ i d > < i d > 0 < / i d > < t y p e > I t e m F i l e d I n f o F i e l d < / t y p e > < v a l u e / > < s h a p e I D > 0 < / s h a p e I D > < r a n g e > < t o p _ l e f t _ c e l l > < r o w > 3 < / r o w > < c o l u m n > 2 < / c o l u m n > < / t o p _ l e f t _ c e l l > < b o t t o m _ r i g h t _ c e l l > < r o w > 3 < / r o w > < c o l u m n > 1 6 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 N a m e 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< / i d > < t y p e > I t e m F i l e d I n f o F i e l d < / t y p e > < v a l u e / > < s h a p e I D > 0 < / s h a p e I D > < r a n g e > < t o p _ l e f t _ c e l l > < r o w > 5 < / r o w > < c o l u m n > 2 < / c o l u m n > < / t o p _ l e f t _ c e l l > < b o t t o m _ r i g h t _ c e l l > < r o w > 5 < / r o w > < c o l u m n > 1 6 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 W o r k f r o n t 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< / i d > < t y p e > I t e m F i l e d I n f o F i e l d < / t y p e > < v a l u e / > < s h a p e I D > 0 < / s h a p e I D > < r a n g e > < t o p _ l e f t _ c e l l > < r o w > 7 < / r o w > < c o l u m n > 2 < / c o l u m n > < / t o p _ l e f t _ c e l l > < b o t t o m _ r i g h t _ c e l l > < r o w > 7 < / r o w > < c o l u m n > 1 6 < / c o l u m n > < / b o t t o m _ r i g h t _ c e l l > < / r a n g e > < t y p e _ d a t a > < d a t a _ t y p e > F i e l d T y p e T e x t < / d a t a _ t y p e > < t y p e _ d e f i n i t i o n _ n a m e > W o r k f r o n t < / t y p e _ d e f i n i t i o n _ n a m e > < t y p e _ a t t r i b u t e _ n a m e > L e a d e r 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 3 < / i d > < t y p e > I t e m F i l e d I n f o F i e l d < / t y p e > < v a l u e / > < s h a p e I D > 0 < / s h a p e I D > < r a n g e > < t o p _ l e f t _ c e l l > < r o w > 3 < / r o w > < c o l u m n > 1 8 < / c o l u m n > < / t o p _ l e f t _ c e l l > < b o t t o m _ r i g h t _ c e l l > < r o w > 3 < / r o w > < c o l u m n > 2 6 < / c o l u m n > < / b o t t o m _ r i g h t _ c e l l > < / r a n g e > < t y p e _ d a t a > < d a t a _ t y p e > F i e l d T y p e D a t e T i m e < / d a t a _ t y p e > < t y p e _ d e f i n i t i o n _ n a m e > W o r k f r o n t < / t y p e _ d e f i n i t i o n _ n a m e > < t y p e _ a t t r i b u t e _ n a m e > U p d a t e D a t e 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 4 < / i d > < t y p e > I t e m F i l e d I n f o F i e l d < / t y p e > < v a l u e / > < s h a p e I D > 0 < / s h a p e I D > < r a n g e > < t o p _ l e f t _ c e l l > < r o w > 5 < / r o w > < c o l u m n > 3 4 < / c o l u m n > < / t o p _ l e f t _ c e l l > < b o t t o m _ r i g h t _ c e l l > < r o w > 5 < / r o w > < c o l u m n > 3 6 < / c o l u m n > < / b o t t o m _ r i g h t _ c e l l > < / r a n g e > < t y p e _ d a t a > < d a t a _ t y p e > F i e l d T y p e N u m b e r < / d a t a _ t y p e > < t y p e _ d e f i n i t i o n _ n a m e > W o r k f r o n t < / t y p e _ d e f i n i t i o n _ n a m e > < t y p e _ a t t r i b u t e _ n a m e > P r o g r P l a n 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 5 < / i d > < t y p e > I t e m F i l e d I n f o F i e l d < / t y p e > < v a l u e / > < s h a p e I D > 0 < / s h a p e I D > < r a n g e > < t o p _ l e f t _ c e l l > < r o w > 6 < / r o w > < c o l u m n > 3 4 < / c o l u m n > < / t o p _ l e f t _ c e l l > < b o t t o m _ r i g h t _ c e l l > < r o w > 6 < / r o w > < c o l u m n > 3 6 < / c o l u m n > < / b o t t o m _ r i g h t _ c e l l > < / r a n g e > < t y p e _ d a t a > < d a t a _ t y p e > F i e l d T y p e N u m b e r < / d a t a _ t y p e > < t y p e _ d e f i n i t i o n _ n a m e > W o r k f r o n t < / t y p e _ d e f i n i t i o n _ n a m e > < t y p e _ a t t r i b u t e _ n a m e > P r o g r R e a l 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 6 < / i d > < t y p e > I t e m F i l e d I n f o F i e l d < / t y p e > < v a l u e / > < s h a p e I D > 0 < / s h a p e I D > < r a n g e > < t o p _ l e f t _ c e l l > < r o w > 7 < / r o w > < c o l u m n > 2 8 < / c o l u m n > < / t o p _ l e f t _ c e l l > < b o t t o m _ r i g h t _ c e l l > < r o w > 7 < / r o w > < c o l u m n > 3 6 < / c o l u m n > < / b o t t o m _ r i g h t _ c e l l > < / r a n g e > < t y p e _ d a t a > < d a t a _ t y p e > F i e l d T y p e N u m b e r < / d a t a _ t y p e > < t y p e _ d e f i n i t i o n _ n a m e > W o r k f r o n t < / t y p e _ d e f i n i t i o n _ n a m e > < t y p e _ a t t r i b u t e _ n a m e > S t a t u s 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 7 < / i d > < t y p e > I t e m F i l e d I n f o F i e l d < / t y p e > < v a l u e / > < s h a p e I D > 0 < / s h a p e I D > < r a n g e > < t o p _ l e f t _ c e l l > < r o w > 6 < / r o w > < c o l u m n > 2 2 < / c o l u m n > < / t o p _ l e f t _ c e l l > < b o t t o m _ r i g h t _ c e l l > < r o w > 6 < / r o w > < c o l u m n > 2 6 < / c o l u m n > < / b o t t o m _ r i g h t _ c e l l > < / r a n g e > < t y p e _ d a t a > < d a t a _ t y p e > F i e l d T y p e D a t e T i m e < / d a t a _ t y p e > < t y p e _ d e f i n i t i o n _ n a m e > W o r k f r o n t < / t y p e _ d e f i n i t i o n _ n a m e > < t y p e _ a t t r i b u t e _ n a m e > S t a r t 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 8 < / i d > < t y p e > I t e m F i l e d I n f o F i e l d < / t y p e > < v a l u e / > < s h a p e I D > 0 < / s h a p e I D > < r a n g e > < t o p _ l e f t _ c e l l > < r o w > 7 < / r o w > < c o l u m n > 2 2 < / c o l u m n > < / t o p _ l e f t _ c e l l > < b o t t o m _ r i g h t _ c e l l > < r o w > 7 < / r o w > < c o l u m n > 2 6 < / c o l u m n > < / b o t t o m _ r i g h t _ c e l l > < / r a n g e > < t y p e _ d a t a > < d a t a _ t y p e > F i e l d T y p e D a t e T i m e < / d a t a _ t y p e > < t y p e _ d e f i n i t i o n _ n a m e > W o r k f r o n t < / t y p e _ d e f i n i t i o n _ n a m e > < t y p e _ a t t r i b u t e _ n a m e > E n d 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 9 < / i d > < t y p e > I t e m F i l e d I n f o F i e l d < / t y p e > < v a l u e / > < s h a p e I D > 0 < / s h a p e I D > < r a n g e > < t o p _ l e f t _ c e l l > < r o w > 3 < / r o w > < c o l u m n > 3 8 < / c o l u m n > < / t o p _ l e f t _ c e l l > < b o t t o m _ r i g h t _ c e l l > < r o w > 7 < / r o w > < c o l u m n > 7 1 < / c o l u m n > < / b o t t o m _ r i g h t _ c e l l > < / r a n g e > < t y p e _ d a t a > < d a t a _ t y p e > F i e l d T y p e T e x t < / d a t a _ t y p e > < t y p e _ d e f i n i t i o n _ n a m e > W o r k f r o n t < / t y p e _ d e f i n i t i o n _ n a m e > < t y p e _ a t t r i b u t e _ n a m e > C o m m e n t 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 1 1 < / i d > < t y p e > I t e m F i l e d I n f o T a b l e < / t y p e > < v a l u e / > < s h a p e I D > 0 < / s h a p e I D > < r a n g e > < t o p _ l e f t _ c e l l > < r o w > 1 1 < / r o w > < c o l u m n > 2 < / c o l u m n > < / t o p _ l e f t _ c e l l > < b o t t o m _ r i g h t _ c e l l > < r o w > 4 6 < / r o w > < c o l u m n > 4 7 < / c o l u m n > < / b o t t o m _ r i g h t _ c e l l > < / r a n g e > < t y p e _ d a t a > < t y p e _ d e f i n i t i o n _ n a m e > A c t i v i t i e s < / t y p e _ d e f i n i t i o n _ n a m e > < t y p e _ a t t r i b u t e s > < t y p e _ a t t r i b u t e > < t y p e _ t a b l e > A c t i v D e s c r < / t y p e _ t a b l e > < l a b e l _ t a b l e > A c t i v i t i e s < / l a b e l _ t a b l e > < c o l u m n _ i n d e x > 0 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 A c t i v W h e i g h t < / t y p e _ t a b l e > < l a b e l _ t a b l e > W h e i g h t < / l a b e l _ t a b l e > < c o l u m n _ i n d e x > 2 5 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 A c t i v S t a r t < / t y p e _ t a b l e > < l a b e l _ t a b l e > S t a r t < / l a b e l _ t a b l e > < c o l u m n _ i n d e x > 2 8 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 A c t i v E n d < / t y p e _ t a b l e > < l a b e l _ t a b l e > E n d < / l a b e l _ t a b l e > < c o l u m n _ i n d e x > 3 3 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 A c t i v P r o g r P l a n < / t y p e _ t a b l e > < l a b e l _ t a b l e > P l a n < / l a b e l _ t a b l e > < c o l u m n _ i n d e x > 3 8 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 A c t i v P r o g r R e a l < / t y p e _ t a b l e > < l a b e l _ t a b l e >   R e a l . < / l a b e l _ t a b l e > < c o l u m n _ i n d e x > 4 1 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 A c t i v P r o g r S t a t < / t y p e _ t a b l e > < l a b e l _ t a b l e > S t a t u s < / l a b e l _ t a b l e > < c o l u m n _ i n d e x > 4 4 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/ c a r b o n o _ d a t a > 
</file>

<file path=customXml/item21.xml>��< ? x m l   v e r s i o n = " 1 . 0 "   e n c o d i n g = " u t f - 1 6 " ? > < c a r b o n o _ d a t a > < o b j e c t _ d a t a > < r e a l _ i d > 0 < / r e a l _ i d > < i d > 0 < / i d > < t y p e > I t e m F i l e d I n f o F i e l d < / t y p e > < v a l u e / > < s h a p e I D > 0 < / s h a p e I D > < r a n g e > < t o p _ l e f t _ c e l l > < r o w > 3 < / r o w > < c o l u m n > 2 < / c o l u m n > < / t o p _ l e f t _ c e l l > < b o t t o m _ r i g h t _ c e l l > < r o w > 3 < / r o w > < c o l u m n > 1 6 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 N a m e 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< / i d > < t y p e > I t e m F i l e d I n f o F i e l d < / t y p e > < v a l u e / > < s h a p e I D > 0 < / s h a p e I D > < r a n g e > < t o p _ l e f t _ c e l l > < r o w > 5 < / r o w > < c o l u m n > 2 < / c o l u m n > < / t o p _ l e f t _ c e l l > < b o t t o m _ r i g h t _ c e l l > < r o w > 5 < / r o w > < c o l u m n > 1 6 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 W o r k f r o n t 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< / i d > < t y p e > I t e m F i l e d I n f o F i e l d < / t y p e > < v a l u e / > < s h a p e I D > 0 < / s h a p e I D > < r a n g e > < t o p _ l e f t _ c e l l > < r o w > 7 < / r o w > < c o l u m n > 2 < / c o l u m n > < / t o p _ l e f t _ c e l l > < b o t t o m _ r i g h t _ c e l l > < r o w > 7 < / r o w > < c o l u m n > 1 6 < / c o l u m n > < / b o t t o m _ r i g h t _ c e l l > < / r a n g e > < t y p e _ d a t a > < d a t a _ t y p e > F i e l d T y p e T e x t < / d a t a _ t y p e > < t y p e _ d e f i n i t i o n _ n a m e > W o r k f r o n t < / t y p e _ d e f i n i t i o n _ n a m e > < t y p e _ a t t r i b u t e _ n a m e > L e a d e r 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 3 < / i d > < t y p e > I t e m F i l e d I n f o F i e l d < / t y p e > < v a l u e / > < s h a p e I D > 0 < / s h a p e I D > < r a n g e > < t o p _ l e f t _ c e l l > < r o w > 3 < / r o w > < c o l u m n > 1 8 < / c o l u m n > < / t o p _ l e f t _ c e l l > < b o t t o m _ r i g h t _ c e l l > < r o w > 3 < / r o w > < c o l u m n > 2 6 < / c o l u m n > < / b o t t o m _ r i g h t _ c e l l > < / r a n g e > < t y p e _ d a t a > < d a t a _ t y p e > F i e l d T y p e D a t e T i m e < / d a t a _ t y p e > < t y p e _ d e f i n i t i o n _ n a m e > W o r k f r o n t < / t y p e _ d e f i n i t i o n _ n a m e > < t y p e _ a t t r i b u t e _ n a m e > U p d a t e D a t e 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 4 < / i d > < t y p e > I t e m F i l e d I n f o F i e l d < / t y p e > < v a l u e / > < s h a p e I D > 0 < / s h a p e I D > < r a n g e > < t o p _ l e f t _ c e l l > < r o w > 5 < / r o w > < c o l u m n > 3 4 < / c o l u m n > < / t o p _ l e f t _ c e l l > < b o t t o m _ r i g h t _ c e l l > < r o w > 5 < / r o w > < c o l u m n > 3 6 < / c o l u m n > < / b o t t o m _ r i g h t _ c e l l > < / r a n g e > < t y p e _ d a t a > < d a t a _ t y p e > F i e l d T y p e N u m b e r < / d a t a _ t y p e > < t y p e _ d e f i n i t i o n _ n a m e > W o r k f r o n t < / t y p e _ d e f i n i t i o n _ n a m e > < t y p e _ a t t r i b u t e _ n a m e > P r o g r P l a n 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 5 < / i d > < t y p e > I t e m F i l e d I n f o F i e l d < / t y p e > < v a l u e / > < s h a p e I D > 0 < / s h a p e I D > < r a n g e > < t o p _ l e f t _ c e l l > < r o w > 6 < / r o w > < c o l u m n > 3 4 < / c o l u m n > < / t o p _ l e f t _ c e l l > < b o t t o m _ r i g h t _ c e l l > < r o w > 6 < / r o w > < c o l u m n > 3 6 < / c o l u m n > < / b o t t o m _ r i g h t _ c e l l > < / r a n g e > < t y p e _ d a t a > < d a t a _ t y p e > F i e l d T y p e N u m b e r < / d a t a _ t y p e > < t y p e _ d e f i n i t i o n _ n a m e > W o r k f r o n t < / t y p e _ d e f i n i t i o n _ n a m e > < t y p e _ a t t r i b u t e _ n a m e > P r o g r R e a l 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 6 < / i d > < t y p e > I t e m F i l e d I n f o F i e l d < / t y p e > < v a l u e / > < s h a p e I D > 0 < / s h a p e I D > < r a n g e > < t o p _ l e f t _ c e l l > < r o w > 7 < / r o w > < c o l u m n > 2 8 < / c o l u m n > < / t o p _ l e f t _ c e l l > < b o t t o m _ r i g h t _ c e l l > < r o w > 7 < / r o w > < c o l u m n > 3 6 < / c o l u m n > < / b o t t o m _ r i g h t _ c e l l > < / r a n g e > < t y p e _ d a t a > < d a t a _ t y p e > F i e l d T y p e N u m b e r < / d a t a _ t y p e > < t y p e _ d e f i n i t i o n _ n a m e > W o r k f r o n t < / t y p e _ d e f i n i t i o n _ n a m e > < t y p e _ a t t r i b u t e _ n a m e > S t a t u s 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 7 < / i d > < t y p e > I t e m F i l e d I n f o F i e l d < / t y p e > < v a l u e / > < s h a p e I D > 0 < / s h a p e I D > < r a n g e > < t o p _ l e f t _ c e l l > < r o w > 6 < / r o w > < c o l u m n > 2 2 < / c o l u m n > < / t o p _ l e f t _ c e l l > < b o t t o m _ r i g h t _ c e l l > < r o w > 6 < / r o w > < c o l u m n > 2 6 < / c o l u m n > < / b o t t o m _ r i g h t _ c e l l > < / r a n g e > < t y p e _ d a t a > < d a t a _ t y p e > F i e l d T y p e D a t e T i m e < / d a t a _ t y p e > < t y p e _ d e f i n i t i o n _ n a m e > W o r k f r o n t < / t y p e _ d e f i n i t i o n _ n a m e > < t y p e _ a t t r i b u t e _ n a m e > S t a r t 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 8 < / i d > < t y p e > I t e m F i l e d I n f o F i e l d < / t y p e > < v a l u e / > < s h a p e I D > 0 < / s h a p e I D > < r a n g e > < t o p _ l e f t _ c e l l > < r o w > 7 < / r o w > < c o l u m n > 2 2 < / c o l u m n > < / t o p _ l e f t _ c e l l > < b o t t o m _ r i g h t _ c e l l > < r o w > 7 < / r o w > < c o l u m n > 2 6 < / c o l u m n > < / b o t t o m _ r i g h t _ c e l l > < / r a n g e > < t y p e _ d a t a > < d a t a _ t y p e > F i e l d T y p e D a t e T i m e < / d a t a _ t y p e > < t y p e _ d e f i n i t i o n _ n a m e > W o r k f r o n t < / t y p e _ d e f i n i t i o n _ n a m e > < t y p e _ a t t r i b u t e _ n a m e > E n d 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 9 < / i d > < t y p e > I t e m F i l e d I n f o F i e l d < / t y p e > < v a l u e / > < s h a p e I D > 0 < / s h a p e I D > < r a n g e > < t o p _ l e f t _ c e l l > < r o w > 3 < / r o w > < c o l u m n > 3 8 < / c o l u m n > < / t o p _ l e f t _ c e l l > < b o t t o m _ r i g h t _ c e l l > < r o w > 7 < / r o w > < c o l u m n > 7 1 < / c o l u m n > < / b o t t o m _ r i g h t _ c e l l > < / r a n g e > < t y p e _ d a t a > < d a t a _ t y p e > F i e l d T y p e T e x t < / d a t a _ t y p e > < t y p e _ d e f i n i t i o n _ n a m e > W o r k f r o n t < / t y p e _ d e f i n i t i o n _ n a m e > < t y p e _ a t t r i b u t e _ n a m e > C o m m e n t 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 1 1 < / i d > < t y p e > I t e m F i l e d I n f o T a b l e < / t y p e > < v a l u e / > < s h a p e I D > 0 < / s h a p e I D > < r a n g e > < t o p _ l e f t _ c e l l > < r o w > 1 1 < / r o w > < c o l u m n > 2 < / c o l u m n > < / t o p _ l e f t _ c e l l > < b o t t o m _ r i g h t _ c e l l > < r o w > 4 6 < / r o w > < c o l u m n > 4 7 < / c o l u m n > < / b o t t o m _ r i g h t _ c e l l > < / r a n g e > < t y p e _ d a t a > < t y p e _ d e f i n i t i o n _ n a m e > A c t i v i t i e s < / t y p e _ d e f i n i t i o n _ n a m e > < t y p e _ a t t r i b u t e s > < t y p e _ a t t r i b u t e > < t y p e _ t a b l e > A c t i v D e s c r < / t y p e _ t a b l e > < l a b e l _ t a b l e > A c t i v i t i e s < / l a b e l _ t a b l e > < c o l u m n _ i n d e x > 0 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 A c t i v W h e i g h t < / t y p e _ t a b l e > < l a b e l _ t a b l e > W h e i g h t < / l a b e l _ t a b l e > < c o l u m n _ i n d e x > 2 5 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 A c t i v S t a r t < / t y p e _ t a b l e > < l a b e l _ t a b l e > S t a r t < / l a b e l _ t a b l e > < c o l u m n _ i n d e x > 2 8 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 A c t i v E n d < / t y p e _ t a b l e > < l a b e l _ t a b l e > E n d < / l a b e l _ t a b l e > < c o l u m n _ i n d e x > 3 3 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 A c t i v P r o g r P l a n < / t y p e _ t a b l e > < l a b e l _ t a b l e > P l a n < / l a b e l _ t a b l e > < c o l u m n _ i n d e x > 3 8 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 A c t i v P r o g r R e a l < / t y p e _ t a b l e > < l a b e l _ t a b l e >   R e a l . < / l a b e l _ t a b l e > < c o l u m n _ i n d e x > 4 1 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 A c t i v P r o g r S t a t < / t y p e _ t a b l e > < l a b e l _ t a b l e > S t a t u s < / l a b e l _ t a b l e > < c o l u m n _ i n d e x > 4 4 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/ c a r b o n o _ d a t a > 
</file>

<file path=customXml/item22.xml>��< ? x m l   v e r s i o n = " 1 . 0 "   e n c o d i n g = " u t f - 1 6 " ? > < c a r b o n o _ d a t a > < o b j e c t _ d a t a > < r e a l _ i d > 0 < / r e a l _ i d > < i d > 0 < / i d > < t y p e > I t e m F i l e d I n f o F i e l d < / t y p e > < v a l u e / > < s h a p e I D > 0 < / s h a p e I D > < r a n g e > < t o p _ l e f t _ c e l l > < r o w > 3 < / r o w > < c o l u m n > 2 < / c o l u m n > < / t o p _ l e f t _ c e l l > < b o t t o m _ r i g h t _ c e l l > < r o w > 3 < / r o w > < c o l u m n > 1 6 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 N a m e 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< / i d > < t y p e > I t e m F i l e d I n f o F i e l d < / t y p e > < v a l u e / > < s h a p e I D > 0 < / s h a p e I D > < r a n g e > < t o p _ l e f t _ c e l l > < r o w > 5 < / r o w > < c o l u m n > 2 < / c o l u m n > < / t o p _ l e f t _ c e l l > < b o t t o m _ r i g h t _ c e l l > < r o w > 5 < / r o w > < c o l u m n > 1 6 < / c o l u m n > < / b o t t o m _ r i g h t _ c e l l > < / r a n g e > < t y p e _ d a t a > < d a t a _ t y p e > F i e l d T y p e T e x t < / d a t a _ t y p e > < t y p e _ d e f i n i t i o n _ n a m e > P r o j e c t < / t y p e _ d e f i n i t i o n _ n a m e > < t y p e _ a t t r i b u t e _ n a m e > W o r k f r o n t 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< / i d > < t y p e > I t e m F i l e d I n f o F i e l d < / t y p e > < v a l u e / > < s h a p e I D > 0 < / s h a p e I D > < r a n g e > < t o p _ l e f t _ c e l l > < r o w > 7 < / r o w > < c o l u m n > 2 < / c o l u m n > < / t o p _ l e f t _ c e l l > < b o t t o m _ r i g h t _ c e l l > < r o w > 7 < / r o w > < c o l u m n > 1 6 < / c o l u m n > < / b o t t o m _ r i g h t _ c e l l > < / r a n g e > < t y p e _ d a t a > < d a t a _ t y p e > F i e l d T y p e T e x t < / d a t a _ t y p e > < t y p e _ d e f i n i t i o n _ n a m e > W o r k f r o n t < / t y p e _ d e f i n i t i o n _ n a m e > < t y p e _ a t t r i b u t e _ n a m e > L e a d e r 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 3 < / i d > < t y p e > I t e m F i l e d I n f o F i e l d < / t y p e > < v a l u e / > < s h a p e I D > 0 < / s h a p e I D > < r a n g e > < t o p _ l e f t _ c e l l > < r o w > 3 < / r o w > < c o l u m n > 1 8 < / c o l u m n > < / t o p _ l e f t _ c e l l > < b o t t o m _ r i g h t _ c e l l > < r o w > 3 < / r o w > < c o l u m n > 2 6 < / c o l u m n > < / b o t t o m _ r i g h t _ c e l l > < / r a n g e > < t y p e _ d a t a > < d a t a _ t y p e > F i e l d T y p e D a t e T i m e < / d a t a _ t y p e > < t y p e _ d e f i n i t i o n _ n a m e > W o r k f r o n t < / t y p e _ d e f i n i t i o n _ n a m e > < t y p e _ a t t r i b u t e _ n a m e > U p d a t e D a t e 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 4 < / i d > < t y p e > I t e m F i l e d I n f o F i e l d < / t y p e > < v a l u e / > < s h a p e I D > 0 < / s h a p e I D > < r a n g e > < t o p _ l e f t _ c e l l > < r o w > 5 < / r o w > < c o l u m n > 3 4 < / c o l u m n > < / t o p _ l e f t _ c e l l > < b o t t o m _ r i g h t _ c e l l > < r o w > 5 < / r o w > < c o l u m n > 3 6 < / c o l u m n > < / b o t t o m _ r i g h t _ c e l l > < / r a n g e > < t y p e _ d a t a > < d a t a _ t y p e > F i e l d T y p e N u m b e r < / d a t a _ t y p e > < t y p e _ d e f i n i t i o n _ n a m e > W o r k f r o n t < / t y p e _ d e f i n i t i o n _ n a m e > < t y p e _ a t t r i b u t e _ n a m e > P r o g r P l a n 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 5 < / i d > < t y p e > I t e m F i l e d I n f o F i e l d < / t y p e > < v a l u e / > < s h a p e I D > 0 < / s h a p e I D > < r a n g e > < t o p _ l e f t _ c e l l > < r o w > 6 < / r o w > < c o l u m n > 3 4 < / c o l u m n > < / t o p _ l e f t _ c e l l > < b o t t o m _ r i g h t _ c e l l > < r o w > 6 < / r o w > < c o l u m n > 3 6 < / c o l u m n > < / b o t t o m _ r i g h t _ c e l l > < / r a n g e > < t y p e _ d a t a > < d a t a _ t y p e > F i e l d T y p e N u m b e r < / d a t a _ t y p e > < t y p e _ d e f i n i t i o n _ n a m e > W o r k f r o n t < / t y p e _ d e f i n i t i o n _ n a m e > < t y p e _ a t t r i b u t e _ n a m e > P r o g r R e a l 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 6 < / i d > < t y p e > I t e m F i l e d I n f o F i e l d < / t y p e > < v a l u e / > < s h a p e I D > 0 < / s h a p e I D > < r a n g e > < t o p _ l e f t _ c e l l > < r o w > 7 < / r o w > < c o l u m n > 2 8 < / c o l u m n > < / t o p _ l e f t _ c e l l > < b o t t o m _ r i g h t _ c e l l > < r o w > 7 < / r o w > < c o l u m n > 3 6 < / c o l u m n > < / b o t t o m _ r i g h t _ c e l l > < / r a n g e > < t y p e _ d a t a > < d a t a _ t y p e > F i e l d T y p e N u m b e r < / d a t a _ t y p e > < t y p e _ d e f i n i t i o n _ n a m e > W o r k f r o n t < / t y p e _ d e f i n i t i o n _ n a m e > < t y p e _ a t t r i b u t e _ n a m e > S t a t u s 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 7 < / i d > < t y p e > I t e m F i l e d I n f o F i e l d < / t y p e > < v a l u e / > < s h a p e I D > 0 < / s h a p e I D > < r a n g e > < t o p _ l e f t _ c e l l > < r o w > 6 < / r o w > < c o l u m n > 2 2 < / c o l u m n > < / t o p _ l e f t _ c e l l > < b o t t o m _ r i g h t _ c e l l > < r o w > 6 < / r o w > < c o l u m n > 2 6 < / c o l u m n > < / b o t t o m _ r i g h t _ c e l l > < / r a n g e > < t y p e _ d a t a > < d a t a _ t y p e > F i e l d T y p e D a t e T i m e < / d a t a _ t y p e > < t y p e _ d e f i n i t i o n _ n a m e > W o r k f r o n t < / t y p e _ d e f i n i t i o n _ n a m e > < t y p e _ a t t r i b u t e _ n a m e > S t a r t 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 8 < / i d > < t y p e > I t e m F i l e d I n f o F i e l d < / t y p e > < v a l u e / > < s h a p e I D > 0 < / s h a p e I D > < r a n g e > < t o p _ l e f t _ c e l l > < r o w > 7 < / r o w > < c o l u m n > 2 2 < / c o l u m n > < / t o p _ l e f t _ c e l l > < b o t t o m _ r i g h t _ c e l l > < r o w > 7 < / r o w > < c o l u m n > 2 6 < / c o l u m n > < / b o t t o m _ r i g h t _ c e l l > < / r a n g e > < t y p e _ d a t a > < d a t a _ t y p e > F i e l d T y p e D a t e T i m e < / d a t a _ t y p e > < t y p e _ d e f i n i t i o n _ n a m e > W o r k f r o n t < / t y p e _ d e f i n i t i o n _ n a m e > < t y p e _ a t t r i b u t e _ n a m e > E n d 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 9 < / i d > < t y p e > I t e m F i l e d I n f o F i e l d < / t y p e > < v a l u e / > < s h a p e I D > 0 < / s h a p e I D > < r a n g e > < t o p _ l e f t _ c e l l > < r o w > 3 < / r o w > < c o l u m n > 3 8 < / c o l u m n > < / t o p _ l e f t _ c e l l > < b o t t o m _ r i g h t _ c e l l > < r o w > 7 < / r o w > < c o l u m n > 7 1 < / c o l u m n > < / b o t t o m _ r i g h t _ c e l l > < / r a n g e > < t y p e _ d a t a > < d a t a _ t y p e > F i e l d T y p e T e x t < / d a t a _ t y p e > < t y p e _ d e f i n i t i o n _ n a m e > W o r k f r o n t < / t y p e _ d e f i n i t i o n _ n a m e > < t y p e _ a t t r i b u t e _ n a m e > C o m m e n t 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 1 1 < / i d > < t y p e > I t e m F i l e d I n f o T a b l e < / t y p e > < v a l u e / > < s h a p e I D > 0 < / s h a p e I D > < r a n g e > < t o p _ l e f t _ c e l l > < r o w > 1 1 < / r o w > < c o l u m n > 2 < / c o l u m n > < / t o p _ l e f t _ c e l l > < b o t t o m _ r i g h t _ c e l l > < r o w > 4 6 < / r o w > < c o l u m n > 4 7 < / c o l u m n > < / b o t t o m _ r i g h t _ c e l l > < / r a n g e > < t y p e _ d a t a > < t y p e _ d e f i n i t i o n _ n a m e > A c t i v i t i e s < / t y p e _ d e f i n i t i o n _ n a m e > < t y p e _ a t t r i b u t e s > < t y p e _ a t t r i b u t e > < t y p e _ t a b l e > A c t i v D e s c r < / t y p e _ t a b l e > < l a b e l _ t a b l e > A c t i v i t i e s < / l a b e l _ t a b l e > < c o l u m n _ i n d e x > 0 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 A c t i v W e i g h t < / t y p e _ t a b l e > < l a b e l _ t a b l e > W e i g h t < / l a b e l _ t a b l e > < c o l u m n _ i n d e x > 2 5 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 A c t i v S t a r t < / t y p e _ t a b l e > < l a b e l _ t a b l e > S t a r t < / l a b e l _ t a b l e > < c o l u m n _ i n d e x > 2 8 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 A c t i v E n d < / t y p e _ t a b l e > < l a b e l _ t a b l e > E n d < / l a b e l _ t a b l e > < c o l u m n _ i n d e x > 3 3 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 A c t i v P r o g r P l a n < / t y p e _ t a b l e > < l a b e l _ t a b l e > P l a n < / l a b e l _ t a b l e > < c o l u m n _ i n d e x > 3 8 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 A c t i v P r o g r R e a l < / t y p e _ t a b l e > < l a b e l _ t a b l e >   R e a l . < / l a b e l _ t a b l e > < c o l u m n _ i n d e x > 4 1 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 A c t i v P r o g r S t a t < / t y p e _ t a b l e > < l a b e l _ t a b l e > S t a t u s < / l a b e l _ t a b l e > < c o l u m n _ i n d e x > 4 4 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/ c a r b o n o _ d a t a > 
</file>

<file path=customXml/item3.xml>��< ? x m l   v e r s i o n = " 1 . 0 "   e n c o d i n g = " u t f - 1 6 " ? > < c a r b o n o _ d a t a > < o b j e c t _ d a t a > < r e a l _ i d > 0 < / r e a l _ i d > < i d > 0 < / i d > < t y p e > I t e m F i l e d I n f o F i e l d < / t y p e > < v a l u e / > < s h a p e I D > 0 < / s h a p e I D > < r a n g e > < t o p _ l e f t _ c e l l > < r o w > 3 < / r o w > < c o l u m n > 2 < / c o l u m n > < / t o p _ l e f t _ c e l l > < b o t t o m _ r i g h t _ c e l l > < r o w > 3 < / r o w > < c o l u m n > 1 6 < / c o l u m n > < / b o t t o m _ r i g h t _ c e l l > < / r a n g e > < t y p e _ d a t a > < d a t a _ t y p e > F i e l d T y p e T e x t < / d a t a _ t y p e > < t y p e _ d e f i n i t i o n _ n a m e > P r o j e t o < / t y p e _ d e f i n i t i o n _ n a m e > < t y p e _ a t t r i b u t e _ n a m e > N o m e 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< / i d > < t y p e > I t e m F i l e d I n f o F i e l d < / t y p e > < v a l u e / > < s h a p e I D > 0 < / s h a p e I D > < r a n g e > < t o p _ l e f t _ c e l l > < r o w > 5 < / r o w > < c o l u m n > 2 < / c o l u m n > < / t o p _ l e f t _ c e l l > < b o t t o m _ r i g h t _ c e l l > < r o w > 5 < / r o w > < c o l u m n > 1 6 < / c o l u m n > < / b o t t o m _ r i g h t _ c e l l > < / r a n g e > < t y p e _ d a t a > < d a t a _ t y p e > F i e l d T y p e T e x t < / d a t a _ t y p e > < t y p e _ d e f i n i t i o n _ n a m e > P r o j e t o < / t y p e _ d e f i n i t i o n _ n a m e > < t y p e _ a t t r i b u t e _ n a m e > F r e n t e 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< / i d > < t y p e > I t e m F i l e d I n f o F i e l d < / t y p e > < v a l u e / > < s h a p e I D > 0 < / s h a p e I D > < r a n g e > < t o p _ l e f t _ c e l l > < r o w > 7 < / r o w > < c o l u m n > 2 < / c o l u m n > < / t o p _ l e f t _ c e l l > < b o t t o m _ r i g h t _ c e l l > < r o w > 7 < / r o w > < c o l u m n > 1 6 < / c o l u m n > < / b o t t o m _ r i g h t _ c e l l > < / r a n g e > < t y p e _ d a t a > < d a t a _ t y p e > F i e l d T y p e T e x t < / d a t a _ t y p e > < t y p e _ d e f i n i t i o n _ n a m e > F r e n t e < / t y p e _ d e f i n i t i o n _ n a m e > < t y p e _ a t t r i b u t e _ n a m e > G e s t o r 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 3 < / i d > < t y p e > I t e m F i l e d I n f o F i e l d < / t y p e > < v a l u e / > < s h a p e I D > 0 < / s h a p e I D > < r a n g e > < t o p _ l e f t _ c e l l > < r o w > 3 < / r o w > < c o l u m n > 1 8 < / c o l u m n > < / t o p _ l e f t _ c e l l > < b o t t o m _ r i g h t _ c e l l > < r o w > 3 < / r o w > < c o l u m n > 2 6 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 D a t a A t u a l i z a c a o 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 4 < / i d > < t y p e > I t e m F i l e d I n f o F i e l d < / t y p e > < v a l u e / > < s h a p e I D > 0 < / s h a p e I D > < r a n g e > < t o p _ l e f t _ c e l l > < r o w > 5 < / r o w > < c o l u m n > 2 4 < / c o l u m n > < / t o p _ l e f t _ c e l l > < b o t t o m _ r i g h t _ c e l l > < r o w > 5 < / r o w > < c o l u m n > 2 6 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 P r o g r P l a n o 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 5 < / i d > < t y p e > I t e m F i l e d I n f o F i e l d < / t y p e > < v a l u e / > < s h a p e I D > 0 < / s h a p e I D > < r a n g e > < t o p _ l e f t _ c e l l > < r o w > 6 < / r o w > < c o l u m n > 2 4 < / c o l u m n > < / t o p _ l e f t _ c e l l > < b o t t o m _ r i g h t _ c e l l > < r o w > 6 < / r o w > < c o l u m n > 2 6 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 P r o g r R e a l 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 6 < / i d > < t y p e > I t e m F i l e d I n f o F i e l d < / t y p e > < v a l u e / > < s h a p e I D > 0 < / s h a p e I D > < r a n g e > < t o p _ l e f t _ c e l l > < r o w > 7 < / r o w > < c o l u m n > 1 8 < / c o l u m n > < / t o p _ l e f t _ c e l l > < b o t t o m _ r i g h t _ c e l l > < r o w > 7 < / r o w > < c o l u m n > 2 6 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 S t a t u s 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 7 < / i d > < t y p e > I t e m F i l e d I n f o F i e l d < / t y p e > < v a l u e / > < s h a p e I D > 0 < / s h a p e I D > < r a n g e > < t o p _ l e f t _ c e l l > < r o w > 6 < / r o w > < c o l u m n > 3 2 < / c o l u m n > < / t o p _ l e f t _ c e l l > < b o t t o m _ r i g h t _ c e l l > < r o w > 6 < / r o w > < c o l u m n > 3 6 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 I n i c i o 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 8 < / i d > < t y p e > I t e m F i l e d I n f o F i e l d < / t y p e > < v a l u e / > < s h a p e I D > 0 < / s h a p e I D > < r a n g e > < t o p _ l e f t _ c e l l > < r o w > 7 < / r o w > < c o l u m n > 3 2 < / c o l u m n > < / t o p _ l e f t _ c e l l > < b o t t o m _ r i g h t _ c e l l > < r o w > 7 < / r o w > < c o l u m n > 3 6 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 F i m 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 9 < / i d > < t y p e > I t e m F i l e d I n f o F i e l d < / t y p e > < v a l u e / > < s h a p e I D > 0 < / s h a p e I D > < r a n g e > < t o p _ l e f t _ c e l l > < r o w > 3 < / r o w > < c o l u m n > 3 8 < / c o l u m n > < / t o p _ l e f t _ c e l l > < b o t t o m _ r i g h t _ c e l l > < r o w > 7 < / r o w > < c o l u m n > 5 6 < / c o l u m n > < / b o t t o m _ r i g h t _ c e l l > < / r a n g e > < t y p e _ d a t a > < d a t a _ t y p e > F i e l d T y p e T e x t < / d a t a _ t y p e > < t y p e _ d e f i n i t i o n _ n a m e > F r e n t e < / t y p e _ d e f i n i t i o n _ n a m e > < t y p e _ a t t r i b u t e _ n a m e > C o m e n t a r i o 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 1 1 < / i d > < t y p e > I t e m F i l e d I n f o T a b l e < / t y p e > < v a l u e / > < s h a p e I D > 0 < / s h a p e I D > < r a n g e > < t o p _ l e f t _ c e l l > < r o w > 1 1 < / r o w > < c o l u m n > 2 < / c o l u m n > < / t o p _ l e f t _ c e l l > < b o t t o m _ r i g h t _ c e l l > < r o w > 4 6 < / r o w > < c o l u m n > 4 7 < / c o l u m n > < / b o t t o m _ r i g h t _ c e l l > < / r a n g e > < t y p e _ d a t a > < t y p e _ d e f i n i t i o n _ n a m e > A t i v i d a d e s < / t y p e _ d e f i n i t i o n _ n a m e > < t y p e _ a t t r i b u t e s > < t y p e _ a t t r i b u t e > < t y p e _ t a b l e > A t i v i d D e s c r < / t y p e _ t a b l e > < l a b e l _ t a b l e > A t i v i d a d e s < / l a b e l _ t a b l e > < c o l u m n _ i n d e x > 0 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 A t i v i d P e s o < / t y p e _ t a b l e > < l a b e l _ t a b l e > P e s o < / l a b e l _ t a b l e > < c o l u m n _ i n d e x > 2 5 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 A t i v i d I n i c i o < / t y p e _ t a b l e > < l a b e l _ t a b l e > I n � c i o < / l a b e l _ t a b l e > < c o l u m n _ i n d e x > 2 8 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 A t i v i d F i m < / t y p e _ t a b l e > < l a b e l _ t a b l e > F i m < / l a b e l _ t a b l e > < c o l u m n _ i n d e x > 3 3 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 A t i v i d P r o g r P l a n o < / t y p e _ t a b l e > < l a b e l _ t a b l e > P l a n o < / l a b e l _ t a b l e > < c o l u m n _ i n d e x > 3 8 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 A t i v i d P r o g r R e a l < / t y p e _ t a b l e > < l a b e l _ t a b l e >   R e a l < / l a b e l _ t a b l e > < c o l u m n _ i n d e x > 4 1 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 A t i v i d P r o g r S t a t < / t y p e _ t a b l e > < l a b e l _ t a b l e > S t a t u s < / l a b e l _ t a b l e > < c o l u m n _ i n d e x > 4 4 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/ c a r b o n o _ d a t a > 
</file>

<file path=customXml/item4.xml>��< ? x m l   v e r s i o n = " 1 . 0 "   e n c o d i n g = " u t f - 1 6 " ? > < c a r b o n o _ d a t a > < o b j e c t _ d a t a > < r e a l _ i d > 0 < / r e a l _ i d > < i d > 0 < / i d > < t y p e > I t e m F i l e d I n f o F i e l d < / t y p e > < v a l u e / > < s h a p e I D > 0 < / s h a p e I D > < r a n g e > < t o p _ l e f t _ c e l l > < r o w > 3 < / r o w > < c o l u m n > 2 < / c o l u m n > < / t o p _ l e f t _ c e l l > < b o t t o m _ r i g h t _ c e l l > < r o w > 3 < / r o w > < c o l u m n > 1 6 < / c o l u m n > < / b o t t o m _ r i g h t _ c e l l > < / r a n g e > < t y p e _ d a t a > < d a t a _ t y p e > F i e l d T y p e T e x t < / d a t a _ t y p e > < t y p e _ d e f i n i t i o n _ n a m e > P r o j e t o < / t y p e _ d e f i n i t i o n _ n a m e > < t y p e _ a t t r i b u t e _ n a m e > N o m e 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< / i d > < t y p e > I t e m F i l e d I n f o F i e l d < / t y p e > < v a l u e / > < s h a p e I D > 0 < / s h a p e I D > < r a n g e > < t o p _ l e f t _ c e l l > < r o w > 5 < / r o w > < c o l u m n > 2 < / c o l u m n > < / t o p _ l e f t _ c e l l > < b o t t o m _ r i g h t _ c e l l > < r o w > 5 < / r o w > < c o l u m n > 1 6 < / c o l u m n > < / b o t t o m _ r i g h t _ c e l l > < / r a n g e > < t y p e _ d a t a > < d a t a _ t y p e > F i e l d T y p e T e x t < / d a t a _ t y p e > < t y p e _ d e f i n i t i o n _ n a m e > P r o j e t o < / t y p e _ d e f i n i t i o n _ n a m e > < t y p e _ a t t r i b u t e _ n a m e > F r e n t e 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< / i d > < t y p e > I t e m F i l e d I n f o F i e l d < / t y p e > < v a l u e / > < s h a p e I D > 0 < / s h a p e I D > < r a n g e > < t o p _ l e f t _ c e l l > < r o w > 7 < / r o w > < c o l u m n > 2 < / c o l u m n > < / t o p _ l e f t _ c e l l > < b o t t o m _ r i g h t _ c e l l > < r o w > 7 < / r o w > < c o l u m n > 1 6 < / c o l u m n > < / b o t t o m _ r i g h t _ c e l l > < / r a n g e > < t y p e _ d a t a > < d a t a _ t y p e > F i e l d T y p e T e x t < / d a t a _ t y p e > < t y p e _ d e f i n i t i o n _ n a m e > F r e n t e < / t y p e _ d e f i n i t i o n _ n a m e > < t y p e _ a t t r i b u t e _ n a m e > G e s t o r 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 3 < / i d > < t y p e > I t e m F i l e d I n f o F i e l d < / t y p e > < v a l u e / > < s h a p e I D > 0 < / s h a p e I D > < r a n g e > < t o p _ l e f t _ c e l l > < r o w > 3 < / r o w > < c o l u m n > 1 8 < / c o l u m n > < / t o p _ l e f t _ c e l l > < b o t t o m _ r i g h t _ c e l l > < r o w > 3 < / r o w > < c o l u m n > 2 6 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 D a t a A t u a l i z a c a o 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 4 < / i d > < t y p e > I t e m F i l e d I n f o F i e l d < / t y p e > < v a l u e / > < s h a p e I D > 0 < / s h a p e I D > < r a n g e > < t o p _ l e f t _ c e l l > < r o w > 5 < / r o w > < c o l u m n > 2 4 < / c o l u m n > < / t o p _ l e f t _ c e l l > < b o t t o m _ r i g h t _ c e l l > < r o w > 5 < / r o w > < c o l u m n > 2 6 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 P r o g r P l a n o 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 5 < / i d > < t y p e > I t e m F i l e d I n f o F i e l d < / t y p e > < v a l u e / > < s h a p e I D > 0 < / s h a p e I D > < r a n g e > < t o p _ l e f t _ c e l l > < r o w > 6 < / r o w > < c o l u m n > 2 4 < / c o l u m n > < / t o p _ l e f t _ c e l l > < b o t t o m _ r i g h t _ c e l l > < r o w > 6 < / r o w > < c o l u m n > 2 6 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 P r o g r R e a l 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 6 < / i d > < t y p e > I t e m F i l e d I n f o F i e l d < / t y p e > < v a l u e / > < s h a p e I D > 0 < / s h a p e I D > < r a n g e > < t o p _ l e f t _ c e l l > < r o w > 7 < / r o w > < c o l u m n > 1 8 < / c o l u m n > < / t o p _ l e f t _ c e l l > < b o t t o m _ r i g h t _ c e l l > < r o w > 7 < / r o w > < c o l u m n > 2 6 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 S t a t u s 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 7 < / i d > < t y p e > I t e m F i l e d I n f o F i e l d < / t y p e > < v a l u e / > < s h a p e I D > 0 < / s h a p e I D > < r a n g e > < t o p _ l e f t _ c e l l > < r o w > 6 < / r o w > < c o l u m n > 3 2 < / c o l u m n > < / t o p _ l e f t _ c e l l > < b o t t o m _ r i g h t _ c e l l > < r o w > 6 < / r o w > < c o l u m n > 3 6 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 I n i c i o 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 8 < / i d > < t y p e > I t e m F i l e d I n f o F i e l d < / t y p e > < v a l u e / > < s h a p e I D > 0 < / s h a p e I D > < r a n g e > < t o p _ l e f t _ c e l l > < r o w > 7 < / r o w > < c o l u m n > 3 2 < / c o l u m n > < / t o p _ l e f t _ c e l l > < b o t t o m _ r i g h t _ c e l l > < r o w > 7 < / r o w > < c o l u m n > 3 6 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 F i m 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 9 < / i d > < t y p e > I t e m F i l e d I n f o F i e l d < / t y p e > < v a l u e / > < s h a p e I D > 0 < / s h a p e I D > < r a n g e > < t o p _ l e f t _ c e l l > < r o w > 3 < / r o w > < c o l u m n > 3 8 < / c o l u m n > < / t o p _ l e f t _ c e l l > < b o t t o m _ r i g h t _ c e l l > < r o w > 7 < / r o w > < c o l u m n > 5 6 < / c o l u m n > < / b o t t o m _ r i g h t _ c e l l > < / r a n g e > < t y p e _ d a t a > < d a t a _ t y p e > F i e l d T y p e T e x t < / d a t a _ t y p e > < t y p e _ d e f i n i t i o n _ n a m e > F r e n t e < / t y p e _ d e f i n i t i o n _ n a m e > < t y p e _ a t t r i b u t e _ n a m e > C o m e n t a r i o 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 1 1 < / i d > < t y p e > I t e m F i l e d I n f o T a b l e < / t y p e > < v a l u e / > < s h a p e I D > 0 < / s h a p e I D > < r a n g e > < t o p _ l e f t _ c e l l > < r o w > 1 1 < / r o w > < c o l u m n > 2 < / c o l u m n > < / t o p _ l e f t _ c e l l > < b o t t o m _ r i g h t _ c e l l > < r o w > 4 6 < / r o w > < c o l u m n > 4 7 < / c o l u m n > < / b o t t o m _ r i g h t _ c e l l > < / r a n g e > < t y p e _ d a t a > < t y p e _ d e f i n i t i o n _ n a m e > A t i v i d a d e s < / t y p e _ d e f i n i t i o n _ n a m e > < t y p e _ a t t r i b u t e s > < t y p e _ a t t r i b u t e > < t y p e _ t a b l e > A t i v i d D e s c r < / t y p e _ t a b l e > < l a b e l _ t a b l e > A t i v i d a d e s < / l a b e l _ t a b l e > < c o l u m n _ i n d e x > 0 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 A t i v i d P e s o < / t y p e _ t a b l e > < l a b e l _ t a b l e > P e s o < / l a b e l _ t a b l e > < c o l u m n _ i n d e x > 2 5 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 A t i v i d I n i c i o < / t y p e _ t a b l e > < l a b e l _ t a b l e > I n � c i o < / l a b e l _ t a b l e > < c o l u m n _ i n d e x > 2 8 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 A t i v i d F i m < / t y p e _ t a b l e > < l a b e l _ t a b l e > F i m < / l a b e l _ t a b l e > < c o l u m n _ i n d e x > 3 3 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 A t i v i d P r o g r P l a n o < / t y p e _ t a b l e > < l a b e l _ t a b l e > P l a n o < / l a b e l _ t a b l e > < c o l u m n _ i n d e x > 3 8 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 A t i v i d P r o g r R e a l < / t y p e _ t a b l e > < l a b e l _ t a b l e >   R e a l < / l a b e l _ t a b l e > < c o l u m n _ i n d e x > 4 1 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 A t i v i d P r o g r S t a t < / t y p e _ t a b l e > < l a b e l _ t a b l e > S t a t u s < / l a b e l _ t a b l e > < c o l u m n _ i n d e x > 4 4 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/ c a r b o n o _ d a t a > 
</file>

<file path=customXml/item5.xml>��< ? x m l   v e r s i o n = " 1 . 0 "   e n c o d i n g = " u t f - 1 6 " ? > < c a r b o n o _ d a t a > < o b j e c t _ d a t a > < r e a l _ i d > 0 < / r e a l _ i d > < i d > 1 3 < / i d > < t y p e > I t e m F i l e d I n f o F i e l d < / t y p e > < v a l u e / > < s h a p e I D > 0 < / s h a p e I D > < r a n g e > < t o p _ l e f t _ c e l l > < r o w > 5 < / r o w > < c o l u m n > 4 < / c o l u m n > < / t o p _ l e f t _ c e l l > < b o t t o m _ r i g h t _ c e l l > < r o w > 5 < / r o w > < c o l u m n > 4 < / c o l u m n > < / b o t t o m _ r i g h t _ c e l l > < / r a n g e > < t y p e _ d a t a > < d a t a _ t y p e > F i e l d T y p e T e x t < / d a t a _ t y p e > < t y p e _ d e f i n i t i o n _ n a m e > < / t y p e _ d e f i n i t i o n _ n a m e > < t y p e _ a t t r i b u t e _ n a m e > < / t y p e _ a t t r i b u t e _ n a m e > < c k b _ r e a d i n g > F a l s e < / c k b _ r e a d i n g > < r a n g e _ w a s _ m e r g e d > F a l s e < / r a n g e _ w a s _ m e r g e d > < / t y p e _ d a t a > < / o b j e c t _ d a t a > < / c a r b o n o _ d a t a > 
</file>

<file path=customXml/item6.xml>��< ? x m l   v e r s i o n = " 1 . 0 "   e n c o d i n g = " u t f - 1 6 " ? > < c a r b o n o _ d a t a > < o b j e c t _ d a t a > < r e a l _ i d > 0 < / r e a l _ i d > < i d > 0 < / i d > < t y p e > I t e m F i l e d I n f o F i e l d < / t y p e > < v a l u e / > < s h a p e I D > 0 < / s h a p e I D > < r a n g e > < t o p _ l e f t _ c e l l > < r o w > 3 < / r o w > < c o l u m n > 2 < / c o l u m n > < / t o p _ l e f t _ c e l l > < b o t t o m _ r i g h t _ c e l l > < r o w > 3 < / r o w > < c o l u m n > 1 6 < / c o l u m n > < / b o t t o m _ r i g h t _ c e l l > < / r a n g e > < t y p e _ d a t a > < d a t a _ t y p e > F i e l d T y p e T e x t < / d a t a _ t y p e > < t y p e _ d e f i n i t i o n _ n a m e > P r o j e t o < / t y p e _ d e f i n i t i o n _ n a m e > < t y p e _ a t t r i b u t e _ n a m e > N o m e 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< / i d > < t y p e > I t e m F i l e d I n f o F i e l d < / t y p e > < v a l u e / > < s h a p e I D > 0 < / s h a p e I D > < r a n g e > < t o p _ l e f t _ c e l l > < r o w > 5 < / r o w > < c o l u m n > 2 < / c o l u m n > < / t o p _ l e f t _ c e l l > < b o t t o m _ r i g h t _ c e l l > < r o w > 5 < / r o w > < c o l u m n > 1 6 < / c o l u m n > < / b o t t o m _ r i g h t _ c e l l > < / r a n g e > < t y p e _ d a t a > < d a t a _ t y p e > F i e l d T y p e T e x t < / d a t a _ t y p e > < t y p e _ d e f i n i t i o n _ n a m e > P r o j e t o < / t y p e _ d e f i n i t i o n _ n a m e > < t y p e _ a t t r i b u t e _ n a m e > F r e n t e 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< / i d > < t y p e > I t e m F i l e d I n f o F i e l d < / t y p e > < v a l u e / > < s h a p e I D > 0 < / s h a p e I D > < r a n g e > < t o p _ l e f t _ c e l l > < r o w > 7 < / r o w > < c o l u m n > 2 < / c o l u m n > < / t o p _ l e f t _ c e l l > < b o t t o m _ r i g h t _ c e l l > < r o w > 7 < / r o w > < c o l u m n > 1 6 < / c o l u m n > < / b o t t o m _ r i g h t _ c e l l > < / r a n g e > < t y p e _ d a t a > < d a t a _ t y p e > F i e l d T y p e T e x t < / d a t a _ t y p e > < t y p e _ d e f i n i t i o n _ n a m e > F r e n t e < / t y p e _ d e f i n i t i o n _ n a m e > < t y p e _ a t t r i b u t e _ n a m e > G e s t o r 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 3 < / i d > < t y p e > I t e m F i l e d I n f o F i e l d < / t y p e > < v a l u e / > < s h a p e I D > 0 < / s h a p e I D > < r a n g e > < t o p _ l e f t _ c e l l > < r o w > 3 < / r o w > < c o l u m n > 1 8 < / c o l u m n > < / t o p _ l e f t _ c e l l > < b o t t o m _ r i g h t _ c e l l > < r o w > 3 < / r o w > < c o l u m n > 2 6 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 D a t a A t u a l i z a c a o 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 4 < / i d > < t y p e > I t e m F i l e d I n f o F i e l d < / t y p e > < v a l u e / > < s h a p e I D > 0 < / s h a p e I D > < r a n g e > < t o p _ l e f t _ c e l l > < r o w > 5 < / r o w > < c o l u m n > 2 4 < / c o l u m n > < / t o p _ l e f t _ c e l l > < b o t t o m _ r i g h t _ c e l l > < r o w > 5 < / r o w > < c o l u m n > 2 6 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 P r o g r P l a n o 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 5 < / i d > < t y p e > I t e m F i l e d I n f o F i e l d < / t y p e > < v a l u e / > < s h a p e I D > 0 < / s h a p e I D > < r a n g e > < t o p _ l e f t _ c e l l > < r o w > 6 < / r o w > < c o l u m n > 2 4 < / c o l u m n > < / t o p _ l e f t _ c e l l > < b o t t o m _ r i g h t _ c e l l > < r o w > 6 < / r o w > < c o l u m n > 2 6 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 P r o g r R e a l 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 6 < / i d > < t y p e > I t e m F i l e d I n f o F i e l d < / t y p e > < v a l u e / > < s h a p e I D > 0 < / s h a p e I D > < r a n g e > < t o p _ l e f t _ c e l l > < r o w > 7 < / r o w > < c o l u m n > 1 8 < / c o l u m n > < / t o p _ l e f t _ c e l l > < b o t t o m _ r i g h t _ c e l l > < r o w > 7 < / r o w > < c o l u m n > 2 6 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 S t a t u s 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 7 < / i d > < t y p e > I t e m F i l e d I n f o F i e l d < / t y p e > < v a l u e / > < s h a p e I D > 0 < / s h a p e I D > < r a n g e > < t o p _ l e f t _ c e l l > < r o w > 6 < / r o w > < c o l u m n > 3 2 < / c o l u m n > < / t o p _ l e f t _ c e l l > < b o t t o m _ r i g h t _ c e l l > < r o w > 6 < / r o w > < c o l u m n > 3 6 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 I n i c i o 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 8 < / i d > < t y p e > I t e m F i l e d I n f o F i e l d < / t y p e > < v a l u e / > < s h a p e I D > 0 < / s h a p e I D > < r a n g e > < t o p _ l e f t _ c e l l > < r o w > 7 < / r o w > < c o l u m n > 3 2 < / c o l u m n > < / t o p _ l e f t _ c e l l > < b o t t o m _ r i g h t _ c e l l > < r o w > 7 < / r o w > < c o l u m n > 3 6 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 F i m 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 9 < / i d > < t y p e > I t e m F i l e d I n f o F i e l d < / t y p e > < v a l u e / > < s h a p e I D > 0 < / s h a p e I D > < r a n g e > < t o p _ l e f t _ c e l l > < r o w > 3 < / r o w > < c o l u m n > 3 8 < / c o l u m n > < / t o p _ l e f t _ c e l l > < b o t t o m _ r i g h t _ c e l l > < r o w > 7 < / r o w > < c o l u m n > 5 6 < / c o l u m n > < / b o t t o m _ r i g h t _ c e l l > < / r a n g e > < t y p e _ d a t a > < d a t a _ t y p e > F i e l d T y p e T e x t < / d a t a _ t y p e > < t y p e _ d e f i n i t i o n _ n a m e > F r e n t e < / t y p e _ d e f i n i t i o n _ n a m e > < t y p e _ a t t r i b u t e _ n a m e > C o m e n t a r i o 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 1 1 < / i d > < t y p e > I t e m F i l e d I n f o T a b l e < / t y p e > < v a l u e / > < s h a p e I D > 0 < / s h a p e I D > < r a n g e > < t o p _ l e f t _ c e l l > < r o w > 1 1 < / r o w > < c o l u m n > 2 < / c o l u m n > < / t o p _ l e f t _ c e l l > < b o t t o m _ r i g h t _ c e l l > < r o w > 4 6 < / r o w > < c o l u m n > 4 7 < / c o l u m n > < / b o t t o m _ r i g h t _ c e l l > < / r a n g e > < t y p e _ d a t a > < t y p e _ d e f i n i t i o n _ n a m e > A t i v i d a d e s < / t y p e _ d e f i n i t i o n _ n a m e > < t y p e _ a t t r i b u t e s > < t y p e _ a t t r i b u t e > < t y p e _ t a b l e > A t i v i d D e s c r < / t y p e _ t a b l e > < l a b e l _ t a b l e > A t i v i d a d e s < / l a b e l _ t a b l e > < c o l u m n _ i n d e x > 0 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 A t i v i d P e s o < / t y p e _ t a b l e > < l a b e l _ t a b l e > P e s o < / l a b e l _ t a b l e > < c o l u m n _ i n d e x > 2 5 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 A t i v i d I n i c i o < / t y p e _ t a b l e > < l a b e l _ t a b l e > I n � c i o < / l a b e l _ t a b l e > < c o l u m n _ i n d e x > 2 8 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 A t i v i d F i m < / t y p e _ t a b l e > < l a b e l _ t a b l e > F i m < / l a b e l _ t a b l e > < c o l u m n _ i n d e x > 3 3 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 A t i v i d P r o g r P l a n o < / t y p e _ t a b l e > < l a b e l _ t a b l e > P l a n o < / l a b e l _ t a b l e > < c o l u m n _ i n d e x > 3 8 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 A t i v i d P r o g r R e a l < / t y p e _ t a b l e > < l a b e l _ t a b l e >   R e a l < / l a b e l _ t a b l e > < c o l u m n _ i n d e x > 4 1 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 A t i v i d P r o g r S t a t < / t y p e _ t a b l e > < l a b e l _ t a b l e > S t a t u s < / l a b e l _ t a b l e > < c o l u m n _ i n d e x > 4 4 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/ c a r b o n o _ d a t a > 
</file>

<file path=customXml/item7.xml>��< ? x m l   v e r s i o n = " 1 . 0 "   e n c o d i n g = " u t f - 1 6 " ? > < c a r b o n o _ d a t a > < o b j e c t _ d a t a > < r e a l _ i d > 0 < / r e a l _ i d > < i d > 0 < / i d > < t y p e > I t e m F i l e d I n f o F i e l d < / t y p e > < v a l u e / > < s h a p e I D > 0 < / s h a p e I D > < r a n g e > < t o p _ l e f t _ c e l l > < r o w > 3 < / r o w > < c o l u m n > 2 < / c o l u m n > < / t o p _ l e f t _ c e l l > < b o t t o m _ r i g h t _ c e l l > < r o w > 3 < / r o w > < c o l u m n > 1 6 < / c o l u m n > < / b o t t o m _ r i g h t _ c e l l > < / r a n g e > < t y p e _ d a t a > < d a t a _ t y p e > F i e l d T y p e T e x t < / d a t a _ t y p e > < t y p e _ d e f i n i t i o n _ n a m e > P r o j e t o < / t y p e _ d e f i n i t i o n _ n a m e > < t y p e _ a t t r i b u t e _ n a m e > N o m e 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 1 < / i d > < t y p e > I t e m F i l e d I n f o F i e l d < / t y p e > < v a l u e / > < s h a p e I D > 0 < / s h a p e I D > < r a n g e > < t o p _ l e f t _ c e l l > < r o w > 5 < / r o w > < c o l u m n > 2 < / c o l u m n > < / t o p _ l e f t _ c e l l > < b o t t o m _ r i g h t _ c e l l > < r o w > 5 < / r o w > < c o l u m n > 1 6 < / c o l u m n > < / b o t t o m _ r i g h t _ c e l l > < / r a n g e > < t y p e _ d a t a > < d a t a _ t y p e > F i e l d T y p e T e x t < / d a t a _ t y p e > < t y p e _ d e f i n i t i o n _ n a m e > P r o j e t o < / t y p e _ d e f i n i t i o n _ n a m e > < t y p e _ a t t r i b u t e _ n a m e > F r e n t e 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< / i d > < t y p e > I t e m F i l e d I n f o F i e l d < / t y p e > < v a l u e / > < s h a p e I D > 0 < / s h a p e I D > < r a n g e > < t o p _ l e f t _ c e l l > < r o w > 7 < / r o w > < c o l u m n > 2 < / c o l u m n > < / t o p _ l e f t _ c e l l > < b o t t o m _ r i g h t _ c e l l > < r o w > 7 < / r o w > < c o l u m n > 1 6 < / c o l u m n > < / b o t t o m _ r i g h t _ c e l l > < / r a n g e > < t y p e _ d a t a > < d a t a _ t y p e > F i e l d T y p e T e x t < / d a t a _ t y p e > < t y p e _ d e f i n i t i o n _ n a m e > F r e n t e < / t y p e _ d e f i n i t i o n _ n a m e > < t y p e _ a t t r i b u t e _ n a m e > G e s t o r 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 3 < / i d > < t y p e > I t e m F i l e d I n f o F i e l d < / t y p e > < v a l u e / > < s h a p e I D > 0 < / s h a p e I D > < r a n g e > < t o p _ l e f t _ c e l l > < r o w > 3 < / r o w > < c o l u m n > 1 8 < / c o l u m n > < / t o p _ l e f t _ c e l l > < b o t t o m _ r i g h t _ c e l l > < r o w > 3 < / r o w > < c o l u m n > 2 6 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 D a t a A t u a l i z a c a o 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 4 < / i d > < t y p e > I t e m F i l e d I n f o F i e l d < / t y p e > < v a l u e / > < s h a p e I D > 0 < / s h a p e I D > < r a n g e > < t o p _ l e f t _ c e l l > < r o w > 5 < / r o w > < c o l u m n > 2 4 < / c o l u m n > < / t o p _ l e f t _ c e l l > < b o t t o m _ r i g h t _ c e l l > < r o w > 5 < / r o w > < c o l u m n > 2 6 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 P r o g r P l a n o 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 5 < / i d > < t y p e > I t e m F i l e d I n f o F i e l d < / t y p e > < v a l u e / > < s h a p e I D > 0 < / s h a p e I D > < r a n g e > < t o p _ l e f t _ c e l l > < r o w > 6 < / r o w > < c o l u m n > 2 4 < / c o l u m n > < / t o p _ l e f t _ c e l l > < b o t t o m _ r i g h t _ c e l l > < r o w > 6 < / r o w > < c o l u m n > 2 6 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 P r o g r R e a l 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 6 < / i d > < t y p e > I t e m F i l e d I n f o F i e l d < / t y p e > < v a l u e / > < s h a p e I D > 0 < / s h a p e I D > < r a n g e > < t o p _ l e f t _ c e l l > < r o w > 7 < / r o w > < c o l u m n > 1 8 < / c o l u m n > < / t o p _ l e f t _ c e l l > < b o t t o m _ r i g h t _ c e l l > < r o w > 7 < / r o w > < c o l u m n > 2 6 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 S t a t u s 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 7 < / i d > < t y p e > I t e m F i l e d I n f o F i e l d < / t y p e > < v a l u e / > < s h a p e I D > 0 < / s h a p e I D > < r a n g e > < t o p _ l e f t _ c e l l > < r o w > 6 < / r o w > < c o l u m n > 3 2 < / c o l u m n > < / t o p _ l e f t _ c e l l > < b o t t o m _ r i g h t _ c e l l > < r o w > 6 < / r o w > < c o l u m n > 3 6 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 I n i c i o 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 8 < / i d > < t y p e > I t e m F i l e d I n f o F i e l d < / t y p e > < v a l u e / > < s h a p e I D > 0 < / s h a p e I D > < r a n g e > < t o p _ l e f t _ c e l l > < r o w > 7 < / r o w > < c o l u m n > 3 2 < / c o l u m n > < / t o p _ l e f t _ c e l l > < b o t t o m _ r i g h t _ c e l l > < r o w > 7 < / r o w > < c o l u m n > 3 6 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 F i m 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 9 < / i d > < t y p e > I t e m F i l e d I n f o F i e l d < / t y p e > < v a l u e / > < s h a p e I D > 0 < / s h a p e I D > < r a n g e > < t o p _ l e f t _ c e l l > < r o w > 3 < / r o w > < c o l u m n > 3 8 < / c o l u m n > < / t o p _ l e f t _ c e l l > < b o t t o m _ r i g h t _ c e l l > < r o w > 7 < / r o w > < c o l u m n > 5 6 < / c o l u m n > < / b o t t o m _ r i g h t _ c e l l > < / r a n g e > < t y p e _ d a t a > < d a t a _ t y p e > F i e l d T y p e T e x t < / d a t a _ t y p e > < t y p e _ d e f i n i t i o n _ n a m e > F r e n t e < / t y p e _ d e f i n i t i o n _ n a m e > < t y p e _ a t t r i b u t e _ n a m e > C o m e n t a r i o 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 1 1 < / i d > < t y p e > I t e m F i l e d I n f o T a b l e < / t y p e > < v a l u e / > < s h a p e I D > 0 < / s h a p e I D > < r a n g e > < t o p _ l e f t _ c e l l > < r o w > 1 1 < / r o w > < c o l u m n > 2 < / c o l u m n > < / t o p _ l e f t _ c e l l > < b o t t o m _ r i g h t _ c e l l > < r o w > 4 6 < / r o w > < c o l u m n > 4 7 < / c o l u m n > < / b o t t o m _ r i g h t _ c e l l > < / r a n g e > < t y p e _ d a t a > < t y p e _ d e f i n i t i o n _ n a m e > A t i v i d a d e s < / t y p e _ d e f i n i t i o n _ n a m e > < t y p e _ a t t r i b u t e s > < t y p e _ a t t r i b u t e > < t y p e _ t a b l e > A t i v i d D e s c r < / t y p e _ t a b l e > < l a b e l _ t a b l e > A t i v i d a d e s < / l a b e l _ t a b l e > < c o l u m n _ i n d e x > 0 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 A t i v i d P e s o < / t y p e _ t a b l e > < l a b e l _ t a b l e > P e s o < / l a b e l _ t a b l e > < c o l u m n _ i n d e x > 2 5 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 A t i v i d I n i c i o < / t y p e _ t a b l e > < l a b e l _ t a b l e > I n � c i o < / l a b e l _ t a b l e > < c o l u m n _ i n d e x > 2 8 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 A t i v i d F i m < / t y p e _ t a b l e > < l a b e l _ t a b l e > F i m < / l a b e l _ t a b l e > < c o l u m n _ i n d e x > 3 3 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 A t i v i d P r o g r P l a n o < / t y p e _ t a b l e > < l a b e l _ t a b l e > P l a n o < / l a b e l _ t a b l e > < c o l u m n _ i n d e x > 3 8 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 A t i v i d P r o g r R e a l < / t y p e _ t a b l e > < l a b e l _ t a b l e >   R e a l < / l a b e l _ t a b l e > < c o l u m n _ i n d e x > 4 1 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 A t i v i d P r o g r S t a t < / t y p e _ t a b l e > < l a b e l _ t a b l e > S t a t u s < / l a b e l _ t a b l e > < c o l u m n _ i n d e x > 4 4 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/ c a r b o n o _ d a t a > 
</file>

<file path=customXml/item8.xml>��< ? x m l   v e r s i o n = " 1 . 0 "   e n c o d i n g = " u t f - 1 6 " ? > < c a r b o n o _ d a t a > < o b j e c t _ d a t a > < r e a l _ i d > 0 < / r e a l _ i d > < i d > 0 < / i d > < t y p e > I t e m F i l e d I n f o F i e l d < / t y p e > < v a l u e / > < s h a p e I D > 0 < / s h a p e I D > < r a n g e > < t o p _ l e f t _ c e l l > < r o w > 3 < / r o w > < c o l u m n > 2 < / c o l u m n > < / t o p _ l e f t _ c e l l > < b o t t o m _ r i g h t _ c e l l > < r o w > 3 < / r o w > < c o l u m n > 1 6 < / c o l u m n > < / b o t t o m _ r i g h t _ c e l l > < / r a n g e > < t y p e _ d a t a > < d a t a _ t y p e > F i e l d T y p e T e x t < / d a t a _ t y p e > < t y p e _ d e f i n i t i o n _ n a m e > P r o j e t o < / t y p e _ d e f i n i t i o n _ n a m e > < t y p e _ a t t r i b u t e _ n a m e > N o m e 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< / i d > < t y p e > I t e m F i l e d I n f o F i e l d < / t y p e > < v a l u e / > < s h a p e I D > 0 < / s h a p e I D > < r a n g e > < t o p _ l e f t _ c e l l > < r o w > 5 < / r o w > < c o l u m n > 2 < / c o l u m n > < / t o p _ l e f t _ c e l l > < b o t t o m _ r i g h t _ c e l l > < r o w > 5 < / r o w > < c o l u m n > 1 6 < / c o l u m n > < / b o t t o m _ r i g h t _ c e l l > < / r a n g e > < t y p e _ d a t a > < d a t a _ t y p e > F i e l d T y p e T e x t < / d a t a _ t y p e > < t y p e _ d e f i n i t i o n _ n a m e > P r o j e t o < / t y p e _ d e f i n i t i o n _ n a m e > < t y p e _ a t t r i b u t e _ n a m e > F r e n t e 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< / i d > < t y p e > I t e m F i l e d I n f o F i e l d < / t y p e > < v a l u e / > < s h a p e I D > 0 < / s h a p e I D > < r a n g e > < t o p _ l e f t _ c e l l > < r o w > 7 < / r o w > < c o l u m n > 2 < / c o l u m n > < / t o p _ l e f t _ c e l l > < b o t t o m _ r i g h t _ c e l l > < r o w > 7 < / r o w > < c o l u m n > 1 6 < / c o l u m n > < / b o t t o m _ r i g h t _ c e l l > < / r a n g e > < t y p e _ d a t a > < d a t a _ t y p e > F i e l d T y p e T e x t < / d a t a _ t y p e > < t y p e _ d e f i n i t i o n _ n a m e > F r e n t e < / t y p e _ d e f i n i t i o n _ n a m e > < t y p e _ a t t r i b u t e _ n a m e > G e s t o r 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 3 < / i d > < t y p e > I t e m F i l e d I n f o F i e l d < / t y p e > < v a l u e / > < s h a p e I D > 0 < / s h a p e I D > < r a n g e > < t o p _ l e f t _ c e l l > < r o w > 3 < / r o w > < c o l u m n > 1 8 < / c o l u m n > < / t o p _ l e f t _ c e l l > < b o t t o m _ r i g h t _ c e l l > < r o w > 3 < / r o w > < c o l u m n > 2 6 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 D a t a A t u a l i z a c a o 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 4 < / i d > < t y p e > I t e m F i l e d I n f o F i e l d < / t y p e > < v a l u e / > < s h a p e I D > 0 < / s h a p e I D > < r a n g e > < t o p _ l e f t _ c e l l > < r o w > 5 < / r o w > < c o l u m n > 3 4 < / c o l u m n > < / t o p _ l e f t _ c e l l > < b o t t o m _ r i g h t _ c e l l > < r o w > 5 < / r o w > < c o l u m n > 3 6 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 P r o g r P l a n o 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 5 < / i d > < t y p e > I t e m F i l e d I n f o F i e l d < / t y p e > < v a l u e / > < s h a p e I D > 0 < / s h a p e I D > < r a n g e > < t o p _ l e f t _ c e l l > < r o w > 6 < / r o w > < c o l u m n > 3 4 < / c o l u m n > < / t o p _ l e f t _ c e l l > < b o t t o m _ r i g h t _ c e l l > < r o w > 6 < / r o w > < c o l u m n > 3 6 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 P r o g r R e a l 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 6 < / i d > < t y p e > I t e m F i l e d I n f o F i e l d < / t y p e > < v a l u e / > < s h a p e I D > 0 < / s h a p e I D > < r a n g e > < t o p _ l e f t _ c e l l > < r o w > 7 < / r o w > < c o l u m n > 2 8 < / c o l u m n > < / t o p _ l e f t _ c e l l > < b o t t o m _ r i g h t _ c e l l > < r o w > 7 < / r o w > < c o l u m n > 3 6 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 S t a t u s 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 7 < / i d > < t y p e > I t e m F i l e d I n f o F i e l d < / t y p e > < v a l u e / > < s h a p e I D > 0 < / s h a p e I D > < r a n g e > < t o p _ l e f t _ c e l l > < r o w > 6 < / r o w > < c o l u m n > 2 2 < / c o l u m n > < / t o p _ l e f t _ c e l l > < b o t t o m _ r i g h t _ c e l l > < r o w > 6 < / r o w > < c o l u m n > 2 6 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 I n i c i o 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 8 < / i d > < t y p e > I t e m F i l e d I n f o F i e l d < / t y p e > < v a l u e / > < s h a p e I D > 0 < / s h a p e I D > < r a n g e > < t o p _ l e f t _ c e l l > < r o w > 7 < / r o w > < c o l u m n > 2 2 < / c o l u m n > < / t o p _ l e f t _ c e l l > < b o t t o m _ r i g h t _ c e l l > < r o w > 7 < / r o w > < c o l u m n > 2 6 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 F i m 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 9 < / i d > < t y p e > I t e m F i l e d I n f o F i e l d < / t y p e > < v a l u e / > < s h a p e I D > 0 < / s h a p e I D > < r a n g e > < t o p _ l e f t _ c e l l > < r o w > 3 < / r o w > < c o l u m n > 3 8 < / c o l u m n > < / t o p _ l e f t _ c e l l > < b o t t o m _ r i g h t _ c e l l > < r o w > 7 < / r o w > < c o l u m n > 5 6 < / c o l u m n > < / b o t t o m _ r i g h t _ c e l l > < / r a n g e > < t y p e _ d a t a > < d a t a _ t y p e > F i e l d T y p e T e x t < / d a t a _ t y p e > < t y p e _ d e f i n i t i o n _ n a m e > F r e n t e < / t y p e _ d e f i n i t i o n _ n a m e > < t y p e _ a t t r i b u t e _ n a m e > C o m e n t a r i o 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 1 1 < / i d > < t y p e > I t e m F i l e d I n f o T a b l e < / t y p e > < v a l u e / > < s h a p e I D > 0 < / s h a p e I D > < r a n g e > < t o p _ l e f t _ c e l l > < r o w > 1 1 < / r o w > < c o l u m n > 2 < / c o l u m n > < / t o p _ l e f t _ c e l l > < b o t t o m _ r i g h t _ c e l l > < r o w > 4 6 < / r o w > < c o l u m n > 4 7 < / c o l u m n > < / b o t t o m _ r i g h t _ c e l l > < / r a n g e > < t y p e _ d a t a > < t y p e _ d e f i n i t i o n _ n a m e > A t i v i d a d e s < / t y p e _ d e f i n i t i o n _ n a m e > < t y p e _ a t t r i b u t e s > < t y p e _ a t t r i b u t e > < t y p e _ t a b l e > A t i v i d D e s c r < / t y p e _ t a b l e > < l a b e l _ t a b l e > A t i v i d a d e s < / l a b e l _ t a b l e > < c o l u m n _ i n d e x > 0 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 A t i v i d P e s o < / t y p e _ t a b l e > < l a b e l _ t a b l e > P e s o < / l a b e l _ t a b l e > < c o l u m n _ i n d e x > 2 5 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 A t i v i d I n i c i o < / t y p e _ t a b l e > < l a b e l _ t a b l e > I n � c i o < / l a b e l _ t a b l e > < c o l u m n _ i n d e x > 2 8 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 A t i v i d F i m < / t y p e _ t a b l e > < l a b e l _ t a b l e > F i m < / l a b e l _ t a b l e > < c o l u m n _ i n d e x > 3 3 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 A t i v i d P r o g r P l a n o < / t y p e _ t a b l e > < l a b e l _ t a b l e > P l a n o < / l a b e l _ t a b l e > < c o l u m n _ i n d e x > 3 8 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 A t i v i d P r o g r R e a l < / t y p e _ t a b l e > < l a b e l _ t a b l e >   R e a l < / l a b e l _ t a b l e > < c o l u m n _ i n d e x > 4 1 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 A t i v i d P r o g r S t a t < / t y p e _ t a b l e > < l a b e l _ t a b l e > S t a t u s < / l a b e l _ t a b l e > < c o l u m n _ i n d e x > 4 4 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/ c a r b o n o _ d a t a > 
</file>

<file path=customXml/item9.xml>��< ? x m l   v e r s i o n = " 1 . 0 "   e n c o d i n g = " u t f - 1 6 " ? > < c a r b o n o _ d a t a > < o b j e c t _ d a t a > < r e a l _ i d > 0 < / r e a l _ i d > < i d > 0 < / i d > < t y p e > I t e m F i l e d I n f o F i e l d < / t y p e > < v a l u e / > < s h a p e I D > 0 < / s h a p e I D > < r a n g e > < t o p _ l e f t _ c e l l > < r o w > 3 < / r o w > < c o l u m n > 2 < / c o l u m n > < / t o p _ l e f t _ c e l l > < b o t t o m _ r i g h t _ c e l l > < r o w > 3 < / r o w > < c o l u m n > 1 6 < / c o l u m n > < / b o t t o m _ r i g h t _ c e l l > < / r a n g e > < t y p e _ d a t a > < d a t a _ t y p e > F i e l d T y p e T e x t < / d a t a _ t y p e > < t y p e _ d e f i n i t i o n _ n a m e > P r o j e t o < / t y p e _ d e f i n i t i o n _ n a m e > < t y p e _ a t t r i b u t e _ n a m e > N o m e 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< / i d > < t y p e > I t e m F i l e d I n f o F i e l d < / t y p e > < v a l u e / > < s h a p e I D > 0 < / s h a p e I D > < r a n g e > < t o p _ l e f t _ c e l l > < r o w > 5 < / r o w > < c o l u m n > 2 < / c o l u m n > < / t o p _ l e f t _ c e l l > < b o t t o m _ r i g h t _ c e l l > < r o w > 5 < / r o w > < c o l u m n > 1 6 < / c o l u m n > < / b o t t o m _ r i g h t _ c e l l > < / r a n g e > < t y p e _ d a t a > < d a t a _ t y p e > F i e l d T y p e T e x t < / d a t a _ t y p e > < t y p e _ d e f i n i t i o n _ n a m e > P r o j e t o < / t y p e _ d e f i n i t i o n _ n a m e > < t y p e _ a t t r i b u t e _ n a m e > F r e n t e 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 2 < / i d > < t y p e > I t e m F i l e d I n f o F i e l d < / t y p e > < v a l u e / > < s h a p e I D > 0 < / s h a p e I D > < r a n g e > < t o p _ l e f t _ c e l l > < r o w > 7 < / r o w > < c o l u m n > 2 < / c o l u m n > < / t o p _ l e f t _ c e l l > < b o t t o m _ r i g h t _ c e l l > < r o w > 7 < / r o w > < c o l u m n > 1 6 < / c o l u m n > < / b o t t o m _ r i g h t _ c e l l > < / r a n g e > < t y p e _ d a t a > < d a t a _ t y p e > F i e l d T y p e T e x t < / d a t a _ t y p e > < t y p e _ d e f i n i t i o n _ n a m e > F r e n t e < / t y p e _ d e f i n i t i o n _ n a m e > < t y p e _ a t t r i b u t e _ n a m e > G e s t o r 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 3 < / i d > < t y p e > I t e m F i l e d I n f o F i e l d < / t y p e > < v a l u e / > < s h a p e I D > 0 < / s h a p e I D > < r a n g e > < t o p _ l e f t _ c e l l > < r o w > 3 < / r o w > < c o l u m n > 1 8 < / c o l u m n > < / t o p _ l e f t _ c e l l > < b o t t o m _ r i g h t _ c e l l > < r o w > 3 < / r o w > < c o l u m n > 2 6 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 D a t a A t u a l i z a c a o 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 4 < / i d > < t y p e > I t e m F i l e d I n f o F i e l d < / t y p e > < v a l u e / > < s h a p e I D > 0 < / s h a p e I D > < r a n g e > < t o p _ l e f t _ c e l l > < r o w > 5 < / r o w > < c o l u m n > 3 4 < / c o l u m n > < / t o p _ l e f t _ c e l l > < b o t t o m _ r i g h t _ c e l l > < r o w > 5 < / r o w > < c o l u m n > 3 6 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 P r o g r P l a n o 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 5 < / i d > < t y p e > I t e m F i l e d I n f o F i e l d < / t y p e > < v a l u e / > < s h a p e I D > 0 < / s h a p e I D > < r a n g e > < t o p _ l e f t _ c e l l > < r o w > 6 < / r o w > < c o l u m n > 3 4 < / c o l u m n > < / t o p _ l e f t _ c e l l > < b o t t o m _ r i g h t _ c e l l > < r o w > 6 < / r o w > < c o l u m n > 3 6 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 P r o g r R e a l 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 6 < / i d > < t y p e > I t e m F i l e d I n f o F i e l d < / t y p e > < v a l u e / > < s h a p e I D > 0 < / s h a p e I D > < r a n g e > < t o p _ l e f t _ c e l l > < r o w > 7 < / r o w > < c o l u m n > 2 8 < / c o l u m n > < / t o p _ l e f t _ c e l l > < b o t t o m _ r i g h t _ c e l l > < r o w > 7 < / r o w > < c o l u m n > 3 6 < / c o l u m n > < / b o t t o m _ r i g h t _ c e l l > < / r a n g e > < t y p e _ d a t a > < d a t a _ t y p e > F i e l d T y p e N u m b e r < / d a t a _ t y p e > < t y p e _ d e f i n i t i o n _ n a m e > F r e n t e < / t y p e _ d e f i n i t i o n _ n a m e > < t y p e _ a t t r i b u t e _ n a m e > S t a t u s 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 7 < / i d > < t y p e > I t e m F i l e d I n f o F i e l d < / t y p e > < v a l u e / > < s h a p e I D > 0 < / s h a p e I D > < r a n g e > < t o p _ l e f t _ c e l l > < r o w > 6 < / r o w > < c o l u m n > 2 2 < / c o l u m n > < / t o p _ l e f t _ c e l l > < b o t t o m _ r i g h t _ c e l l > < r o w > 6 < / r o w > < c o l u m n > 2 6 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 I n i c i o 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 8 < / i d > < t y p e > I t e m F i l e d I n f o F i e l d < / t y p e > < v a l u e / > < s h a p e I D > 0 < / s h a p e I D > < r a n g e > < t o p _ l e f t _ c e l l > < r o w > 7 < / r o w > < c o l u m n > 2 2 < / c o l u m n > < / t o p _ l e f t _ c e l l > < b o t t o m _ r i g h t _ c e l l > < r o w > 7 < / r o w > < c o l u m n > 2 6 < / c o l u m n > < / b o t t o m _ r i g h t _ c e l l > < / r a n g e > < t y p e _ d a t a > < d a t a _ t y p e > F i e l d T y p e D a t e T i m e < / d a t a _ t y p e > < t y p e _ d e f i n i t i o n _ n a m e > F r e n t e < / t y p e _ d e f i n i t i o n _ n a m e > < t y p e _ a t t r i b u t e _ n a m e > F i m < / t y p e _ a t t r i b u t e _ n a m e > < c k b _ r e a d i n g > T r u e < / c k b _ r e a d i n g > < r a n g e _ w a s _ m e r g e d > T r u e < / r a n g e _ w a s _ m e r g e d > < / t y p e _ d a t a > < / o b j e c t _ d a t a > < o b j e c t _ d a t a > < r e a l _ i d > 0 < / r e a l _ i d > < i d > 9 < / i d > < t y p e > I t e m F i l e d I n f o F i e l d < / t y p e > < v a l u e / > < s h a p e I D > 0 < / s h a p e I D > < r a n g e > < t o p _ l e f t _ c e l l > < r o w > 3 < / r o w > < c o l u m n > 3 8 < / c o l u m n > < / t o p _ l e f t _ c e l l > < b o t t o m _ r i g h t _ c e l l > < r o w > 7 < / r o w > < c o l u m n > 7 1 < / c o l u m n > < / b o t t o m _ r i g h t _ c e l l > < / r a n g e > < t y p e _ d a t a > < d a t a _ t y p e > F i e l d T y p e T e x t < / d a t a _ t y p e > < t y p e _ d e f i n i t i o n _ n a m e > F r e n t e < / t y p e _ d e f i n i t i o n _ n a m e > < t y p e _ a t t r i b u t e _ n a m e > C o m e n t a r i o < / t y p e _ a t t r i b u t e _ n a m e > < c k b _ r e a d i n g > F a l s e < / c k b _ r e a d i n g > < r a n g e _ w a s _ m e r g e d > T r u e < / r a n g e _ w a s _ m e r g e d > < / t y p e _ d a t a > < / o b j e c t _ d a t a > < o b j e c t _ d a t a > < r e a l _ i d > 0 < / r e a l _ i d > < i d > 1 1 < / i d > < t y p e > I t e m F i l e d I n f o T a b l e < / t y p e > < v a l u e / > < s h a p e I D > 0 < / s h a p e I D > < r a n g e > < t o p _ l e f t _ c e l l > < r o w > 1 1 < / r o w > < c o l u m n > 2 < / c o l u m n > < / t o p _ l e f t _ c e l l > < b o t t o m _ r i g h t _ c e l l > < r o w > 4 6 < / r o w > < c o l u m n > 4 7 < / c o l u m n > < / b o t t o m _ r i g h t _ c e l l > < / r a n g e > < t y p e _ d a t a > < t y p e _ d e f i n i t i o n _ n a m e > A t i v i d a d e s < / t y p e _ d e f i n i t i o n _ n a m e > < t y p e _ a t t r i b u t e s > < t y p e _ a t t r i b u t e > < t y p e _ t a b l e > A t i v i d D e s c r < / t y p e _ t a b l e > < l a b e l _ t a b l e > A t i v i d a d e s < / l a b e l _ t a b l e > < c o l u m n _ i n d e x > 0 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 A t i v i d P e s o < / t y p e _ t a b l e > < l a b e l _ t a b l e > P e s o < / l a b e l _ t a b l e > < c o l u m n _ i n d e x > 2 5 < / c o l u m n _ i n d e x > < t y p e _ a t t r i b u t e _ c o l u m n > T e x t < / t y p e _ a t t r i b u t e _ c o l u m n > < c o l u m n _ r e a d _ o n l y > F a l s e < / c o l u m n _ r e a d _ o n l y > < / t y p e _ a t t r i b u t e > < t y p e _ a t t r i b u t e > < t y p e _ t a b l e > A t i v i d I n i c i o < / t y p e _ t a b l e > < l a b e l _ t a b l e > I n � c i o < / l a b e l _ t a b l e > < c o l u m n _ i n d e x > 2 8 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 A t i v i d F i m < / t y p e _ t a b l e > < l a b e l _ t a b l e > F i m < / l a b e l _ t a b l e > < c o l u m n _ i n d e x > 3 3 < / c o l u m n _ i n d e x > < t y p e _ a t t r i b u t e _ c o l u m n > D a t e T i m e < / t y p e _ a t t r i b u t e _ c o l u m n > < c o l u m n _ r e a d _ o n l y > F a l s e < / c o l u m n _ r e a d _ o n l y > < / t y p e _ a t t r i b u t e > < t y p e _ a t t r i b u t e > < t y p e _ t a b l e > A t i v i d P r o g r P l a n o < / t y p e _ t a b l e > < l a b e l _ t a b l e > P l a n o < / l a b e l _ t a b l e > < c o l u m n _ i n d e x > 3 8 < / c o l u m n _ i n d e x > < t y p e _ a t t r i b u t e _ c o l u m n > N u m e r i c < / t y p e _ a t t r i b u t e _ c o l u m n > < c o l u m n _ r e a d _ o n l y > T r u e < / c o l u m n _ r e a d _ o n l y > < / t y p e _ a t t r i b u t e > < t y p e _ a t t r i b u t e > < t y p e _ t a b l e > A t i v i d P r o g r R e a l < / t y p e _ t a b l e > < l a b e l _ t a b l e >   R e a l < / l a b e l _ t a b l e > < c o l u m n _ i n d e x > 4 1 < / c o l u m n _ i n d e x > < t y p e _ a t t r i b u t e _ c o l u m n > N u m e r i c < / t y p e _ a t t r i b u t e _ c o l u m n > < c o l u m n _ r e a d _ o n l y > F a l s e < / c o l u m n _ r e a d _ o n l y > < / t y p e _ a t t r i b u t e > < t y p e _ a t t r i b u t e > < t y p e _ t a b l e > A t i v i d P r o g r S t a t < / t y p e _ t a b l e > < l a b e l _ t a b l e > S t a t u s < / l a b e l _ t a b l e > < c o l u m n _ i n d e x > 4 4 < / c o l u m n _ i n d e x > < t y p e _ a t t r i b u t e _ c o l u m n > N u m e r i c < / t y p e _ a t t r i b u t e _ c o l u m n > < c o l u m n _ r e a d _ o n l y > T r u e < / c o l u m n _ r e a d _ o n l y > < / t y p e _ a t t r i b u t e > < / t y p e _ a t t r i b u t e s > < / t y p e _ d a t a > < / o b j e c t _ d a t a > < / c a r b o n o _ d a t a > 
</file>

<file path=customXml/itemProps1.xml><?xml version="1.0" encoding="utf-8"?>
<ds:datastoreItem xmlns:ds="http://schemas.openxmlformats.org/officeDocument/2006/customXml" ds:itemID="{CE377918-6851-47EA-A06D-9493B37072C8}">
  <ds:schemaRefs/>
</ds:datastoreItem>
</file>

<file path=customXml/itemProps10.xml><?xml version="1.0" encoding="utf-8"?>
<ds:datastoreItem xmlns:ds="http://schemas.openxmlformats.org/officeDocument/2006/customXml" ds:itemID="{2D054F81-49B6-4C6D-817B-1E9892990FA0}">
  <ds:schemaRefs/>
</ds:datastoreItem>
</file>

<file path=customXml/itemProps11.xml><?xml version="1.0" encoding="utf-8"?>
<ds:datastoreItem xmlns:ds="http://schemas.openxmlformats.org/officeDocument/2006/customXml" ds:itemID="{4D7EB955-ECF0-4C94-9F9A-A89A1FFAEC49}">
  <ds:schemaRefs/>
</ds:datastoreItem>
</file>

<file path=customXml/itemProps12.xml><?xml version="1.0" encoding="utf-8"?>
<ds:datastoreItem xmlns:ds="http://schemas.openxmlformats.org/officeDocument/2006/customXml" ds:itemID="{8215A082-9046-4B0A-AEB5-EBFD9BCB5368}">
  <ds:schemaRefs/>
</ds:datastoreItem>
</file>

<file path=customXml/itemProps13.xml><?xml version="1.0" encoding="utf-8"?>
<ds:datastoreItem xmlns:ds="http://schemas.openxmlformats.org/officeDocument/2006/customXml" ds:itemID="{C43C2786-E0CB-496D-B38D-91195B93104E}">
  <ds:schemaRefs/>
</ds:datastoreItem>
</file>

<file path=customXml/itemProps14.xml><?xml version="1.0" encoding="utf-8"?>
<ds:datastoreItem xmlns:ds="http://schemas.openxmlformats.org/officeDocument/2006/customXml" ds:itemID="{1A94AECD-10D2-48FD-B895-17FE03FE77D3}">
  <ds:schemaRefs/>
</ds:datastoreItem>
</file>

<file path=customXml/itemProps15.xml><?xml version="1.0" encoding="utf-8"?>
<ds:datastoreItem xmlns:ds="http://schemas.openxmlformats.org/officeDocument/2006/customXml" ds:itemID="{4E1B2B57-CA86-4677-BD57-13509B22AD8C}">
  <ds:schemaRefs/>
</ds:datastoreItem>
</file>

<file path=customXml/itemProps16.xml><?xml version="1.0" encoding="utf-8"?>
<ds:datastoreItem xmlns:ds="http://schemas.openxmlformats.org/officeDocument/2006/customXml" ds:itemID="{1B00DB3C-733E-4C48-80F8-62FA70E5085D}">
  <ds:schemaRefs/>
</ds:datastoreItem>
</file>

<file path=customXml/itemProps17.xml><?xml version="1.0" encoding="utf-8"?>
<ds:datastoreItem xmlns:ds="http://schemas.openxmlformats.org/officeDocument/2006/customXml" ds:itemID="{2AC9622C-6B93-4C37-BF46-9E8907CCC087}">
  <ds:schemaRefs/>
</ds:datastoreItem>
</file>

<file path=customXml/itemProps18.xml><?xml version="1.0" encoding="utf-8"?>
<ds:datastoreItem xmlns:ds="http://schemas.openxmlformats.org/officeDocument/2006/customXml" ds:itemID="{F6FFDD66-F53B-4377-A916-F9E1168FE020}">
  <ds:schemaRefs/>
</ds:datastoreItem>
</file>

<file path=customXml/itemProps19.xml><?xml version="1.0" encoding="utf-8"?>
<ds:datastoreItem xmlns:ds="http://schemas.openxmlformats.org/officeDocument/2006/customXml" ds:itemID="{D84E52F7-8E8A-4D87-B450-E267FC2E5747}">
  <ds:schemaRefs/>
</ds:datastoreItem>
</file>

<file path=customXml/itemProps2.xml><?xml version="1.0" encoding="utf-8"?>
<ds:datastoreItem xmlns:ds="http://schemas.openxmlformats.org/officeDocument/2006/customXml" ds:itemID="{F8DAC6D3-D305-4D78-8A8D-6B146648FBCA}">
  <ds:schemaRefs/>
</ds:datastoreItem>
</file>

<file path=customXml/itemProps20.xml><?xml version="1.0" encoding="utf-8"?>
<ds:datastoreItem xmlns:ds="http://schemas.openxmlformats.org/officeDocument/2006/customXml" ds:itemID="{B4E59E29-072E-498F-A536-00FEEEE77451}">
  <ds:schemaRefs/>
</ds:datastoreItem>
</file>

<file path=customXml/itemProps21.xml><?xml version="1.0" encoding="utf-8"?>
<ds:datastoreItem xmlns:ds="http://schemas.openxmlformats.org/officeDocument/2006/customXml" ds:itemID="{4E4CC77B-14DA-4E85-AD2D-066FF80CFD1D}">
  <ds:schemaRefs/>
</ds:datastoreItem>
</file>

<file path=customXml/itemProps22.xml><?xml version="1.0" encoding="utf-8"?>
<ds:datastoreItem xmlns:ds="http://schemas.openxmlformats.org/officeDocument/2006/customXml" ds:itemID="{CDFFAC53-8F08-4124-A535-840CE24CA1B4}">
  <ds:schemaRefs/>
</ds:datastoreItem>
</file>

<file path=customXml/itemProps3.xml><?xml version="1.0" encoding="utf-8"?>
<ds:datastoreItem xmlns:ds="http://schemas.openxmlformats.org/officeDocument/2006/customXml" ds:itemID="{BD2E6E8B-D487-4311-9188-ED5B85897136}">
  <ds:schemaRefs/>
</ds:datastoreItem>
</file>

<file path=customXml/itemProps4.xml><?xml version="1.0" encoding="utf-8"?>
<ds:datastoreItem xmlns:ds="http://schemas.openxmlformats.org/officeDocument/2006/customXml" ds:itemID="{2367B56C-0991-4F2E-B067-B34EBA6296B2}">
  <ds:schemaRefs/>
</ds:datastoreItem>
</file>

<file path=customXml/itemProps5.xml><?xml version="1.0" encoding="utf-8"?>
<ds:datastoreItem xmlns:ds="http://schemas.openxmlformats.org/officeDocument/2006/customXml" ds:itemID="{457CA9A0-5080-48CA-839B-658E9D1F073F}">
  <ds:schemaRefs/>
</ds:datastoreItem>
</file>

<file path=customXml/itemProps6.xml><?xml version="1.0" encoding="utf-8"?>
<ds:datastoreItem xmlns:ds="http://schemas.openxmlformats.org/officeDocument/2006/customXml" ds:itemID="{FDBCD645-58E0-4861-8B12-309F5DDE1CA0}">
  <ds:schemaRefs/>
</ds:datastoreItem>
</file>

<file path=customXml/itemProps7.xml><?xml version="1.0" encoding="utf-8"?>
<ds:datastoreItem xmlns:ds="http://schemas.openxmlformats.org/officeDocument/2006/customXml" ds:itemID="{964863EB-62B1-4292-8B07-2C775810C671}">
  <ds:schemaRefs/>
</ds:datastoreItem>
</file>

<file path=customXml/itemProps8.xml><?xml version="1.0" encoding="utf-8"?>
<ds:datastoreItem xmlns:ds="http://schemas.openxmlformats.org/officeDocument/2006/customXml" ds:itemID="{117887B6-DD89-4D5B-A871-D4EF8C70DAD4}">
  <ds:schemaRefs/>
</ds:datastoreItem>
</file>

<file path=customXml/itemProps9.xml><?xml version="1.0" encoding="utf-8"?>
<ds:datastoreItem xmlns:ds="http://schemas.openxmlformats.org/officeDocument/2006/customXml" ds:itemID="{90CE64DE-6678-48FF-836D-1F35ACF36B0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INTRO</vt:lpstr>
      <vt:lpstr>USER MANUAL</vt:lpstr>
      <vt:lpstr>Cockpit</vt:lpstr>
      <vt:lpstr>Data_Workfront</vt:lpstr>
      <vt:lpstr>Workfront</vt:lpstr>
      <vt:lpstr>cboTpl_Workfront!Print_Area</vt:lpstr>
      <vt:lpstr>Workfront!Print_Area</vt:lpstr>
    </vt:vector>
  </TitlesOfParts>
  <Company>Grupo Camargo Correa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Rocha Ferraz</dc:creator>
  <cp:lastModifiedBy>Daniel Berners</cp:lastModifiedBy>
  <cp:lastPrinted>2017-02-15T11:26:12Z</cp:lastPrinted>
  <dcterms:created xsi:type="dcterms:W3CDTF">2010-08-10T13:50:22Z</dcterms:created>
  <dcterms:modified xsi:type="dcterms:W3CDTF">2018-04-16T14:44:06Z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rbono_master_template">
    <vt:lpwstr>cboTpl_Workfront</vt:lpwstr>
  </property>
  <property fmtid="{D5CDD505-2E9C-101B-9397-08002B2CF9AE}" pid="3" name="carbono_master_template_name">
    <vt:lpwstr>Workfront</vt:lpwstr>
  </property>
  <property fmtid="{D5CDD505-2E9C-101B-9397-08002B2CF9AE}" pid="4" name="carbono_master_data">
    <vt:lpwstr>Data_Workfront</vt:lpwstr>
  </property>
</Properties>
</file>